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2025\Báo cáo giải ngân vốn đầu tư\Báo cáo giải ngân 15.12.2025\BC 27.12.25\"/>
    </mc:Choice>
  </mc:AlternateContent>
  <bookViews>
    <workbookView xWindow="-105" yWindow="-105" windowWidth="23265" windowHeight="12465" tabRatio="892" firstSheet="6" activeTab="6"/>
  </bookViews>
  <sheets>
    <sheet name="PLTH 3-HUYEN GIAO" sheetId="20" state="hidden" r:id="rId1"/>
    <sheet name="TH25" sheetId="21" state="hidden" r:id="rId2"/>
    <sheet name="3.13.Thành phố Kon Tum" sheetId="18" state="hidden" r:id="rId3"/>
    <sheet name="3.14.Đăk Hà" sheetId="17" state="hidden" r:id="rId4"/>
    <sheet name="3.15.Đăk Tô" sheetId="11" state="hidden" r:id="rId5"/>
    <sheet name="3.16.Tu Mơ Rông" sheetId="8" state="hidden" r:id="rId6"/>
    <sheet name="TH" sheetId="22" r:id="rId7"/>
    <sheet name="3.17.Ngọc Hồi" sheetId="14" state="hidden" r:id="rId8"/>
    <sheet name="3.18.Đăk Glei" sheetId="7" state="hidden" r:id="rId9"/>
    <sheet name="3.19.Sa Thầy" sheetId="13" state="hidden" r:id="rId10"/>
    <sheet name="3.20.Ia HDrai" sheetId="9" state="hidden" r:id="rId11"/>
    <sheet name="3.21.Kon Rẫy" sheetId="10" state="hidden" r:id="rId12"/>
    <sheet name="3.22.Kon PLong" sheetId="12" state="hidden" r:id="rId13"/>
  </sheets>
  <externalReferences>
    <externalReference r:id="rId14"/>
    <externalReference r:id="rId15"/>
    <externalReference r:id="rId16"/>
    <externalReference r:id="rId17"/>
  </externalReferences>
  <definedNames>
    <definedName name="\" localSheetId="2" hidden="1">#REF!</definedName>
    <definedName name="\" localSheetId="9" hidden="1">#REF!</definedName>
    <definedName name="\" localSheetId="12" hidden="1">#REF!</definedName>
    <definedName name="\" hidden="1">#REF!</definedName>
    <definedName name="\0" localSheetId="2">#REF!</definedName>
    <definedName name="\0" localSheetId="12">#REF!</definedName>
    <definedName name="\0">#REF!</definedName>
    <definedName name="\0051">#REF!</definedName>
    <definedName name="\0061">#REF!</definedName>
    <definedName name="\0061a">#REF!</definedName>
    <definedName name="\0062a">#REF!</definedName>
    <definedName name="\0062b">#REF!</definedName>
    <definedName name="\0062c">#REF!</definedName>
    <definedName name="\0063">#REF!</definedName>
    <definedName name="\0063a">#REF!</definedName>
    <definedName name="\0064">#REF!</definedName>
    <definedName name="\0081">#REF!</definedName>
    <definedName name="\0082">#REF!</definedName>
    <definedName name="\010">#REF!</definedName>
    <definedName name="\4001a">#REF!</definedName>
    <definedName name="\4001b">#REF!</definedName>
    <definedName name="\4002a">#REF!</definedName>
    <definedName name="\4002b">#REF!</definedName>
    <definedName name="\4003a">#REF!</definedName>
    <definedName name="\4003b">#REF!</definedName>
    <definedName name="\4004">#REF!</definedName>
    <definedName name="\4005">#REF!</definedName>
    <definedName name="\4006">#REF!</definedName>
    <definedName name="\4007">#REF!</definedName>
    <definedName name="\4013">#REF!</definedName>
    <definedName name="\4041">#REF!</definedName>
    <definedName name="\4042">#REF!</definedName>
    <definedName name="\4043">#REF!</definedName>
    <definedName name="\4044">#REF!</definedName>
    <definedName name="\4051">#REF!</definedName>
    <definedName name="\4052">#REF!</definedName>
    <definedName name="\4053">#REF!</definedName>
    <definedName name="\4054">#REF!</definedName>
    <definedName name="\4055">#REF!</definedName>
    <definedName name="\4056">#REF!</definedName>
    <definedName name="\4057">#REF!</definedName>
    <definedName name="\4061">#REF!</definedName>
    <definedName name="\4062">#REF!</definedName>
    <definedName name="\4063">#REF!</definedName>
    <definedName name="\4064">#REF!</definedName>
    <definedName name="\4065">#REF!</definedName>
    <definedName name="\4066">#REF!</definedName>
    <definedName name="\4071">#REF!</definedName>
    <definedName name="\4072">#REF!</definedName>
    <definedName name="\4073">#REF!</definedName>
    <definedName name="\4074">#REF!</definedName>
    <definedName name="\4075">#REF!</definedName>
    <definedName name="\4076">#REF!</definedName>
    <definedName name="\5001">#REF!</definedName>
    <definedName name="\50010a">#REF!</definedName>
    <definedName name="\50010b">#REF!</definedName>
    <definedName name="\50011a">#REF!</definedName>
    <definedName name="\50011b">#REF!</definedName>
    <definedName name="\50011c">#REF!</definedName>
    <definedName name="\5002">#REF!</definedName>
    <definedName name="\5003a">#REF!</definedName>
    <definedName name="\5003b">#REF!</definedName>
    <definedName name="\5004a">#REF!</definedName>
    <definedName name="\5004b">#REF!</definedName>
    <definedName name="\5004c">#REF!</definedName>
    <definedName name="\5004d">#REF!</definedName>
    <definedName name="\5004e">#REF!</definedName>
    <definedName name="\5004f">#REF!</definedName>
    <definedName name="\5004g">#REF!</definedName>
    <definedName name="\5005a">#REF!</definedName>
    <definedName name="\5005b">#REF!</definedName>
    <definedName name="\5005c">#REF!</definedName>
    <definedName name="\5006">#REF!</definedName>
    <definedName name="\5007">#REF!</definedName>
    <definedName name="\5008a">#REF!</definedName>
    <definedName name="\5008b">#REF!</definedName>
    <definedName name="\5009">#REF!</definedName>
    <definedName name="\5021">#REF!</definedName>
    <definedName name="\5022">#REF!</definedName>
    <definedName name="\5023">#REF!</definedName>
    <definedName name="\5041">#REF!</definedName>
    <definedName name="\5045">#REF!</definedName>
    <definedName name="\505">#REF!</definedName>
    <definedName name="\506">#REF!</definedName>
    <definedName name="\5081">#REF!</definedName>
    <definedName name="\5082">#REF!</definedName>
    <definedName name="\6001a">#REF!</definedName>
    <definedName name="\6001b">#REF!</definedName>
    <definedName name="\6001c">#REF!</definedName>
    <definedName name="\6002">#REF!</definedName>
    <definedName name="\6003">#REF!</definedName>
    <definedName name="\6004">#REF!</definedName>
    <definedName name="\6012">#REF!</definedName>
    <definedName name="\6021">#REF!</definedName>
    <definedName name="\6051">#REF!</definedName>
    <definedName name="\6052">#REF!</definedName>
    <definedName name="\6053">#REF!</definedName>
    <definedName name="\6055">#REF!</definedName>
    <definedName name="\6061">#REF!</definedName>
    <definedName name="\6101">#REF!</definedName>
    <definedName name="\6102">#REF!</definedName>
    <definedName name="\6121">#REF!</definedName>
    <definedName name="\6122">#REF!</definedName>
    <definedName name="\6123">#REF!</definedName>
    <definedName name="\6125">#REF!</definedName>
    <definedName name="\a" localSheetId="2">#REF!</definedName>
    <definedName name="\a" localSheetId="12">#REF!</definedName>
    <definedName name="\a">#REF!</definedName>
    <definedName name="\b" localSheetId="2">#REF!</definedName>
    <definedName name="\b" localSheetId="12">#REF!</definedName>
    <definedName name="\b">#REF!</definedName>
    <definedName name="\c" localSheetId="2">#REF!</definedName>
    <definedName name="\c" localSheetId="12">#REF!</definedName>
    <definedName name="\c">#REF!</definedName>
    <definedName name="\d" localSheetId="2">#REF!</definedName>
    <definedName name="\d" localSheetId="12">#REF!</definedName>
    <definedName name="\d">#REF!</definedName>
    <definedName name="\e" localSheetId="2">#REF!</definedName>
    <definedName name="\e" localSheetId="12">#REF!</definedName>
    <definedName name="\e">#REF!</definedName>
    <definedName name="\f" localSheetId="2">#REF!</definedName>
    <definedName name="\f" localSheetId="12">#REF!</definedName>
    <definedName name="\f">#REF!</definedName>
    <definedName name="\g" localSheetId="2">#REF!</definedName>
    <definedName name="\g" localSheetId="12">#REF!</definedName>
    <definedName name="\g">#REF!</definedName>
    <definedName name="\h" localSheetId="2">#REF!</definedName>
    <definedName name="\h" localSheetId="12">#REF!</definedName>
    <definedName name="\h">#REF!</definedName>
    <definedName name="\i" localSheetId="2">#REF!</definedName>
    <definedName name="\i" localSheetId="12">#REF!</definedName>
    <definedName name="\i">#REF!</definedName>
    <definedName name="\j" localSheetId="2">#REF!</definedName>
    <definedName name="\j" localSheetId="12">#REF!</definedName>
    <definedName name="\j">#REF!</definedName>
    <definedName name="\k" localSheetId="2">#REF!</definedName>
    <definedName name="\k" localSheetId="12">#REF!</definedName>
    <definedName name="\k">#REF!</definedName>
    <definedName name="\l" localSheetId="2">#REF!</definedName>
    <definedName name="\l" localSheetId="12">#REF!</definedName>
    <definedName name="\l">#REF!</definedName>
    <definedName name="\m" localSheetId="2">#REF!</definedName>
    <definedName name="\m" localSheetId="12">#REF!</definedName>
    <definedName name="\m">#REF!</definedName>
    <definedName name="\n" localSheetId="2">#REF!</definedName>
    <definedName name="\n" localSheetId="12">#REF!</definedName>
    <definedName name="\n">#REF!</definedName>
    <definedName name="\o" localSheetId="2">#REF!</definedName>
    <definedName name="\o" localSheetId="12">#REF!</definedName>
    <definedName name="\o">#REF!</definedName>
    <definedName name="\p" localSheetId="2">#REF!</definedName>
    <definedName name="\p" localSheetId="12">#REF!</definedName>
    <definedName name="\p">#REF!</definedName>
    <definedName name="\s" localSheetId="2">#REF!</definedName>
    <definedName name="\s" localSheetId="12">#REF!</definedName>
    <definedName name="\s">#REF!</definedName>
    <definedName name="\T" localSheetId="2">#REF!</definedName>
    <definedName name="\T" localSheetId="12">#REF!</definedName>
    <definedName name="\T">#REF!</definedName>
    <definedName name="\tt" localSheetId="2">#REF!</definedName>
    <definedName name="\tt" localSheetId="12">#REF!</definedName>
    <definedName name="\tt">#REF!</definedName>
    <definedName name="\u" localSheetId="2">#REF!</definedName>
    <definedName name="\u" localSheetId="12">#REF!</definedName>
    <definedName name="\u">#REF!</definedName>
    <definedName name="\z" localSheetId="2">#REF!</definedName>
    <definedName name="\z" localSheetId="12">#REF!</definedName>
    <definedName name="\z">#REF!</definedName>
    <definedName name="_">#N/A</definedName>
    <definedName name="_?" localSheetId="2">#REF!</definedName>
    <definedName name="_?" localSheetId="12">#REF!</definedName>
    <definedName name="_?">#REF!</definedName>
    <definedName name="_??????" localSheetId="2">#REF!</definedName>
    <definedName name="_??????" localSheetId="12">#REF!</definedName>
    <definedName name="_??????">#REF!</definedName>
    <definedName name="___________________________________________________________________a1" localSheetId="2" hidden="1">{"'Sheet1'!$L$16"}</definedName>
    <definedName name="___________________________________________________________________a1" localSheetId="9" hidden="1">{"'Sheet1'!$L$16"}</definedName>
    <definedName name="___________________________________________________________________a1" localSheetId="12" hidden="1">{"'Sheet1'!$L$16"}</definedName>
    <definedName name="___________________________________________________________________a1" localSheetId="0" hidden="1">{"'Sheet1'!$L$16"}</definedName>
    <definedName name="___________________________________________________________________a1" hidden="1">{"'Sheet1'!$L$16"}</definedName>
    <definedName name="___________________________________________________________________PA3" localSheetId="2" hidden="1">{"'Sheet1'!$L$16"}</definedName>
    <definedName name="___________________________________________________________________PA3" localSheetId="9" hidden="1">{"'Sheet1'!$L$16"}</definedName>
    <definedName name="___________________________________________________________________PA3" localSheetId="12" hidden="1">{"'Sheet1'!$L$16"}</definedName>
    <definedName name="___________________________________________________________________PA3" localSheetId="0" hidden="1">{"'Sheet1'!$L$16"}</definedName>
    <definedName name="___________________________________________________________________PA3" hidden="1">{"'Sheet1'!$L$16"}</definedName>
    <definedName name="_________________________________________________________________a1" localSheetId="2" hidden="1">{"'Sheet1'!$L$16"}</definedName>
    <definedName name="_________________________________________________________________a1" localSheetId="9" hidden="1">{"'Sheet1'!$L$16"}</definedName>
    <definedName name="_________________________________________________________________a1" localSheetId="12" hidden="1">{"'Sheet1'!$L$16"}</definedName>
    <definedName name="_________________________________________________________________a1" localSheetId="0" hidden="1">{"'Sheet1'!$L$16"}</definedName>
    <definedName name="_________________________________________________________________a1" hidden="1">{"'Sheet1'!$L$16"}</definedName>
    <definedName name="_________________________________________________________________PA3" localSheetId="2" hidden="1">{"'Sheet1'!$L$16"}</definedName>
    <definedName name="_________________________________________________________________PA3" localSheetId="9" hidden="1">{"'Sheet1'!$L$16"}</definedName>
    <definedName name="_________________________________________________________________PA3" localSheetId="12" hidden="1">{"'Sheet1'!$L$16"}</definedName>
    <definedName name="_________________________________________________________________PA3" localSheetId="0" hidden="1">{"'Sheet1'!$L$16"}</definedName>
    <definedName name="_________________________________________________________________PA3" hidden="1">{"'Sheet1'!$L$16"}</definedName>
    <definedName name="_______________________________________________________________a1" localSheetId="2" hidden="1">{"'Sheet1'!$L$16"}</definedName>
    <definedName name="_______________________________________________________________a1" localSheetId="9" hidden="1">{"'Sheet1'!$L$16"}</definedName>
    <definedName name="_______________________________________________________________a1" localSheetId="12" hidden="1">{"'Sheet1'!$L$16"}</definedName>
    <definedName name="_______________________________________________________________a1" localSheetId="0" hidden="1">{"'Sheet1'!$L$16"}</definedName>
    <definedName name="_______________________________________________________________a1" hidden="1">{"'Sheet1'!$L$16"}</definedName>
    <definedName name="_______________________________________________________________DT12" localSheetId="2" hidden="1">{"'Sheet1'!$L$16"}</definedName>
    <definedName name="_______________________________________________________________DT12" localSheetId="9" hidden="1">{"'Sheet1'!$L$16"}</definedName>
    <definedName name="_______________________________________________________________DT12" localSheetId="12" hidden="1">{"'Sheet1'!$L$16"}</definedName>
    <definedName name="_______________________________________________________________DT12" localSheetId="0" hidden="1">{"'Sheet1'!$L$16"}</definedName>
    <definedName name="_______________________________________________________________DT12" hidden="1">{"'Sheet1'!$L$16"}</definedName>
    <definedName name="_______________________________________________________________PA3" localSheetId="2" hidden="1">{"'Sheet1'!$L$16"}</definedName>
    <definedName name="_______________________________________________________________PA3" localSheetId="9" hidden="1">{"'Sheet1'!$L$16"}</definedName>
    <definedName name="_______________________________________________________________PA3" localSheetId="12" hidden="1">{"'Sheet1'!$L$16"}</definedName>
    <definedName name="_______________________________________________________________PA3" localSheetId="0" hidden="1">{"'Sheet1'!$L$16"}</definedName>
    <definedName name="_______________________________________________________________PA3" hidden="1">{"'Sheet1'!$L$16"}</definedName>
    <definedName name="_____________________________________________________________a1" localSheetId="2" hidden="1">{"'Sheet1'!$L$16"}</definedName>
    <definedName name="_____________________________________________________________a1" localSheetId="9" hidden="1">{"'Sheet1'!$L$16"}</definedName>
    <definedName name="_____________________________________________________________a1" localSheetId="12" hidden="1">{"'Sheet1'!$L$16"}</definedName>
    <definedName name="_____________________________________________________________a1" localSheetId="0" hidden="1">{"'Sheet1'!$L$16"}</definedName>
    <definedName name="_____________________________________________________________a1" hidden="1">{"'Sheet1'!$L$16"}</definedName>
    <definedName name="_____________________________________________________________DT12" localSheetId="2" hidden="1">{"'Sheet1'!$L$16"}</definedName>
    <definedName name="_____________________________________________________________DT12" localSheetId="9" hidden="1">{"'Sheet1'!$L$16"}</definedName>
    <definedName name="_____________________________________________________________DT12" localSheetId="12" hidden="1">{"'Sheet1'!$L$16"}</definedName>
    <definedName name="_____________________________________________________________DT12" localSheetId="0" hidden="1">{"'Sheet1'!$L$16"}</definedName>
    <definedName name="_____________________________________________________________DT12" hidden="1">{"'Sheet1'!$L$16"}</definedName>
    <definedName name="_____________________________________________________________PA3" localSheetId="2" hidden="1">{"'Sheet1'!$L$16"}</definedName>
    <definedName name="_____________________________________________________________PA3" localSheetId="9" hidden="1">{"'Sheet1'!$L$16"}</definedName>
    <definedName name="_____________________________________________________________PA3" localSheetId="12" hidden="1">{"'Sheet1'!$L$16"}</definedName>
    <definedName name="_____________________________________________________________PA3" localSheetId="0" hidden="1">{"'Sheet1'!$L$16"}</definedName>
    <definedName name="_____________________________________________________________PA3" hidden="1">{"'Sheet1'!$L$16"}</definedName>
    <definedName name="____________________________________________________________DT12" localSheetId="2" hidden="1">{"'Sheet1'!$L$16"}</definedName>
    <definedName name="____________________________________________________________DT12" localSheetId="9" hidden="1">{"'Sheet1'!$L$16"}</definedName>
    <definedName name="____________________________________________________________DT12" localSheetId="12" hidden="1">{"'Sheet1'!$L$16"}</definedName>
    <definedName name="____________________________________________________________DT12" localSheetId="0" hidden="1">{"'Sheet1'!$L$16"}</definedName>
    <definedName name="____________________________________________________________DT12" hidden="1">{"'Sheet1'!$L$16"}</definedName>
    <definedName name="___________________________________________________________a1" localSheetId="2" hidden="1">{"'Sheet1'!$L$16"}</definedName>
    <definedName name="___________________________________________________________a1" localSheetId="9" hidden="1">{"'Sheet1'!$L$16"}</definedName>
    <definedName name="___________________________________________________________a1" localSheetId="12" hidden="1">{"'Sheet1'!$L$16"}</definedName>
    <definedName name="___________________________________________________________a1" localSheetId="0" hidden="1">{"'Sheet1'!$L$16"}</definedName>
    <definedName name="___________________________________________________________a1" hidden="1">{"'Sheet1'!$L$16"}</definedName>
    <definedName name="___________________________________________________________DT12" localSheetId="2" hidden="1">{"'Sheet1'!$L$16"}</definedName>
    <definedName name="___________________________________________________________DT12" localSheetId="9" hidden="1">{"'Sheet1'!$L$16"}</definedName>
    <definedName name="___________________________________________________________DT12" localSheetId="12" hidden="1">{"'Sheet1'!$L$16"}</definedName>
    <definedName name="___________________________________________________________DT12" localSheetId="0" hidden="1">{"'Sheet1'!$L$16"}</definedName>
    <definedName name="___________________________________________________________DT12" hidden="1">{"'Sheet1'!$L$16"}</definedName>
    <definedName name="___________________________________________________________PA3" localSheetId="2" hidden="1">{"'Sheet1'!$L$16"}</definedName>
    <definedName name="___________________________________________________________PA3" localSheetId="9" hidden="1">{"'Sheet1'!$L$16"}</definedName>
    <definedName name="___________________________________________________________PA3" localSheetId="12" hidden="1">{"'Sheet1'!$L$16"}</definedName>
    <definedName name="___________________________________________________________PA3" localSheetId="0" hidden="1">{"'Sheet1'!$L$16"}</definedName>
    <definedName name="___________________________________________________________PA3" hidden="1">{"'Sheet1'!$L$16"}</definedName>
    <definedName name="_________________________________________________________a1" localSheetId="2" hidden="1">{"'Sheet1'!$L$16"}</definedName>
    <definedName name="_________________________________________________________a1" localSheetId="9" hidden="1">{"'Sheet1'!$L$16"}</definedName>
    <definedName name="_________________________________________________________a1" localSheetId="12" hidden="1">{"'Sheet1'!$L$16"}</definedName>
    <definedName name="_________________________________________________________a1" localSheetId="0" hidden="1">{"'Sheet1'!$L$16"}</definedName>
    <definedName name="_________________________________________________________a1" hidden="1">{"'Sheet1'!$L$16"}</definedName>
    <definedName name="_________________________________________________________DT12" localSheetId="2" hidden="1">{"'Sheet1'!$L$16"}</definedName>
    <definedName name="_________________________________________________________DT12" localSheetId="9" hidden="1">{"'Sheet1'!$L$16"}</definedName>
    <definedName name="_________________________________________________________DT12" localSheetId="12" hidden="1">{"'Sheet1'!$L$16"}</definedName>
    <definedName name="_________________________________________________________DT12" localSheetId="0" hidden="1">{"'Sheet1'!$L$16"}</definedName>
    <definedName name="_________________________________________________________DT12" hidden="1">{"'Sheet1'!$L$16"}</definedName>
    <definedName name="_________________________________________________________PA3" localSheetId="2" hidden="1">{"'Sheet1'!$L$16"}</definedName>
    <definedName name="_________________________________________________________PA3" localSheetId="9" hidden="1">{"'Sheet1'!$L$16"}</definedName>
    <definedName name="_________________________________________________________PA3" localSheetId="12" hidden="1">{"'Sheet1'!$L$16"}</definedName>
    <definedName name="_________________________________________________________PA3" localSheetId="0" hidden="1">{"'Sheet1'!$L$16"}</definedName>
    <definedName name="_________________________________________________________PA3" hidden="1">{"'Sheet1'!$L$16"}</definedName>
    <definedName name="________________________________________________________a1" localSheetId="2" hidden="1">{"'Sheet1'!$L$16"}</definedName>
    <definedName name="________________________________________________________a1" localSheetId="9" hidden="1">{"'Sheet1'!$L$16"}</definedName>
    <definedName name="________________________________________________________a1" localSheetId="12" hidden="1">{"'Sheet1'!$L$16"}</definedName>
    <definedName name="________________________________________________________a1" localSheetId="0" hidden="1">{"'Sheet1'!$L$16"}</definedName>
    <definedName name="________________________________________________________a1" hidden="1">{"'Sheet1'!$L$16"}</definedName>
    <definedName name="________________________________________________________DT12" localSheetId="2" hidden="1">{"'Sheet1'!$L$16"}</definedName>
    <definedName name="________________________________________________________DT12" localSheetId="9" hidden="1">{"'Sheet1'!$L$16"}</definedName>
    <definedName name="________________________________________________________DT12" localSheetId="12" hidden="1">{"'Sheet1'!$L$16"}</definedName>
    <definedName name="________________________________________________________DT12" localSheetId="0" hidden="1">{"'Sheet1'!$L$16"}</definedName>
    <definedName name="________________________________________________________DT12" hidden="1">{"'Sheet1'!$L$16"}</definedName>
    <definedName name="________________________________________________________PA3" localSheetId="2" hidden="1">{"'Sheet1'!$L$16"}</definedName>
    <definedName name="________________________________________________________PA3" localSheetId="9" hidden="1">{"'Sheet1'!$L$16"}</definedName>
    <definedName name="________________________________________________________PA3" localSheetId="12" hidden="1">{"'Sheet1'!$L$16"}</definedName>
    <definedName name="________________________________________________________PA3" localSheetId="0" hidden="1">{"'Sheet1'!$L$16"}</definedName>
    <definedName name="________________________________________________________PA3" hidden="1">{"'Sheet1'!$L$16"}</definedName>
    <definedName name="_______________________________________________________DT12" localSheetId="2" hidden="1">{"'Sheet1'!$L$16"}</definedName>
    <definedName name="_______________________________________________________DT12" localSheetId="9" hidden="1">{"'Sheet1'!$L$16"}</definedName>
    <definedName name="_______________________________________________________DT12" localSheetId="12" hidden="1">{"'Sheet1'!$L$16"}</definedName>
    <definedName name="_______________________________________________________DT12" localSheetId="0" hidden="1">{"'Sheet1'!$L$16"}</definedName>
    <definedName name="_______________________________________________________DT12" hidden="1">{"'Sheet1'!$L$16"}</definedName>
    <definedName name="______________________________________________________a1" localSheetId="2" hidden="1">{"'Sheet1'!$L$16"}</definedName>
    <definedName name="______________________________________________________a1" localSheetId="9" hidden="1">{"'Sheet1'!$L$16"}</definedName>
    <definedName name="______________________________________________________a1" localSheetId="12" hidden="1">{"'Sheet1'!$L$16"}</definedName>
    <definedName name="______________________________________________________a1" localSheetId="0" hidden="1">{"'Sheet1'!$L$16"}</definedName>
    <definedName name="______________________________________________________a1" hidden="1">{"'Sheet1'!$L$16"}</definedName>
    <definedName name="______________________________________________________PA3" localSheetId="2" hidden="1">{"'Sheet1'!$L$16"}</definedName>
    <definedName name="______________________________________________________PA3" localSheetId="9" hidden="1">{"'Sheet1'!$L$16"}</definedName>
    <definedName name="______________________________________________________PA3" localSheetId="12" hidden="1">{"'Sheet1'!$L$16"}</definedName>
    <definedName name="______________________________________________________PA3" localSheetId="0" hidden="1">{"'Sheet1'!$L$16"}</definedName>
    <definedName name="______________________________________________________PA3" hidden="1">{"'Sheet1'!$L$16"}</definedName>
    <definedName name="_____________________________________________________DT12" localSheetId="2" hidden="1">{"'Sheet1'!$L$16"}</definedName>
    <definedName name="_____________________________________________________DT12" localSheetId="9" hidden="1">{"'Sheet1'!$L$16"}</definedName>
    <definedName name="_____________________________________________________DT12" localSheetId="12" hidden="1">{"'Sheet1'!$L$16"}</definedName>
    <definedName name="_____________________________________________________DT12" localSheetId="0" hidden="1">{"'Sheet1'!$L$16"}</definedName>
    <definedName name="_____________________________________________________DT12" hidden="1">{"'Sheet1'!$L$16"}</definedName>
    <definedName name="____________________________________________________a1" localSheetId="2" hidden="1">{"'Sheet1'!$L$16"}</definedName>
    <definedName name="____________________________________________________a1" localSheetId="9" hidden="1">{"'Sheet1'!$L$16"}</definedName>
    <definedName name="____________________________________________________a1" localSheetId="12" hidden="1">{"'Sheet1'!$L$16"}</definedName>
    <definedName name="____________________________________________________a1" localSheetId="0" hidden="1">{"'Sheet1'!$L$16"}</definedName>
    <definedName name="____________________________________________________a1" hidden="1">{"'Sheet1'!$L$16"}</definedName>
    <definedName name="____________________________________________________PA3" localSheetId="2" hidden="1">{"'Sheet1'!$L$16"}</definedName>
    <definedName name="____________________________________________________PA3" localSheetId="9" hidden="1">{"'Sheet1'!$L$16"}</definedName>
    <definedName name="____________________________________________________PA3" localSheetId="12" hidden="1">{"'Sheet1'!$L$16"}</definedName>
    <definedName name="____________________________________________________PA3" localSheetId="0" hidden="1">{"'Sheet1'!$L$16"}</definedName>
    <definedName name="____________________________________________________PA3" hidden="1">{"'Sheet1'!$L$16"}</definedName>
    <definedName name="___________________________________________________a1" localSheetId="2" hidden="1">{"'Sheet1'!$L$16"}</definedName>
    <definedName name="___________________________________________________a1" localSheetId="9" hidden="1">{"'Sheet1'!$L$16"}</definedName>
    <definedName name="___________________________________________________a1" localSheetId="12" hidden="1">{"'Sheet1'!$L$16"}</definedName>
    <definedName name="___________________________________________________a1" localSheetId="0" hidden="1">{"'Sheet1'!$L$16"}</definedName>
    <definedName name="___________________________________________________a1" hidden="1">{"'Sheet1'!$L$16"}</definedName>
    <definedName name="___________________________________________________DT12" localSheetId="2" hidden="1">{"'Sheet1'!$L$16"}</definedName>
    <definedName name="___________________________________________________DT12" localSheetId="9" hidden="1">{"'Sheet1'!$L$16"}</definedName>
    <definedName name="___________________________________________________DT12" localSheetId="12" hidden="1">{"'Sheet1'!$L$16"}</definedName>
    <definedName name="___________________________________________________DT12" localSheetId="0" hidden="1">{"'Sheet1'!$L$16"}</definedName>
    <definedName name="___________________________________________________DT12" hidden="1">{"'Sheet1'!$L$16"}</definedName>
    <definedName name="___________________________________________________PA3" localSheetId="2" hidden="1">{"'Sheet1'!$L$16"}</definedName>
    <definedName name="___________________________________________________PA3" localSheetId="9" hidden="1">{"'Sheet1'!$L$16"}</definedName>
    <definedName name="___________________________________________________PA3" localSheetId="12" hidden="1">{"'Sheet1'!$L$16"}</definedName>
    <definedName name="___________________________________________________PA3" localSheetId="0" hidden="1">{"'Sheet1'!$L$16"}</definedName>
    <definedName name="___________________________________________________PA3" hidden="1">{"'Sheet1'!$L$16"}</definedName>
    <definedName name="__________________________________________________a1" localSheetId="2" hidden="1">{"'Sheet1'!$L$16"}</definedName>
    <definedName name="__________________________________________________a1" localSheetId="9" hidden="1">{"'Sheet1'!$L$16"}</definedName>
    <definedName name="__________________________________________________a1" localSheetId="12" hidden="1">{"'Sheet1'!$L$16"}</definedName>
    <definedName name="__________________________________________________a1" localSheetId="0" hidden="1">{"'Sheet1'!$L$16"}</definedName>
    <definedName name="__________________________________________________a1" hidden="1">{"'Sheet1'!$L$16"}</definedName>
    <definedName name="__________________________________________________DT12" localSheetId="2" hidden="1">{"'Sheet1'!$L$16"}</definedName>
    <definedName name="__________________________________________________DT12" localSheetId="9" hidden="1">{"'Sheet1'!$L$16"}</definedName>
    <definedName name="__________________________________________________DT12" localSheetId="12" hidden="1">{"'Sheet1'!$L$16"}</definedName>
    <definedName name="__________________________________________________DT12" localSheetId="0" hidden="1">{"'Sheet1'!$L$16"}</definedName>
    <definedName name="__________________________________________________DT12" hidden="1">{"'Sheet1'!$L$16"}</definedName>
    <definedName name="__________________________________________________PA3" localSheetId="2" hidden="1">{"'Sheet1'!$L$16"}</definedName>
    <definedName name="__________________________________________________PA3" localSheetId="9" hidden="1">{"'Sheet1'!$L$16"}</definedName>
    <definedName name="__________________________________________________PA3" localSheetId="12" hidden="1">{"'Sheet1'!$L$16"}</definedName>
    <definedName name="__________________________________________________PA3" localSheetId="0" hidden="1">{"'Sheet1'!$L$16"}</definedName>
    <definedName name="__________________________________________________PA3" hidden="1">{"'Sheet1'!$L$16"}</definedName>
    <definedName name="_________________________________________________a1" localSheetId="2" hidden="1">{"'Sheet1'!$L$16"}</definedName>
    <definedName name="_________________________________________________a1" localSheetId="9" hidden="1">{"'Sheet1'!$L$16"}</definedName>
    <definedName name="_________________________________________________a1" localSheetId="12" hidden="1">{"'Sheet1'!$L$16"}</definedName>
    <definedName name="_________________________________________________a1" localSheetId="0" hidden="1">{"'Sheet1'!$L$16"}</definedName>
    <definedName name="_________________________________________________a1" hidden="1">{"'Sheet1'!$L$16"}</definedName>
    <definedName name="_________________________________________________DT12" localSheetId="2" hidden="1">{"'Sheet1'!$L$16"}</definedName>
    <definedName name="_________________________________________________DT12" localSheetId="9" hidden="1">{"'Sheet1'!$L$16"}</definedName>
    <definedName name="_________________________________________________DT12" localSheetId="12" hidden="1">{"'Sheet1'!$L$16"}</definedName>
    <definedName name="_________________________________________________DT12" localSheetId="0" hidden="1">{"'Sheet1'!$L$16"}</definedName>
    <definedName name="_________________________________________________DT12" hidden="1">{"'Sheet1'!$L$16"}</definedName>
    <definedName name="_________________________________________________PA3" localSheetId="2" hidden="1">{"'Sheet1'!$L$16"}</definedName>
    <definedName name="_________________________________________________PA3" localSheetId="9" hidden="1">{"'Sheet1'!$L$16"}</definedName>
    <definedName name="_________________________________________________PA3" localSheetId="12" hidden="1">{"'Sheet1'!$L$16"}</definedName>
    <definedName name="_________________________________________________PA3" localSheetId="0" hidden="1">{"'Sheet1'!$L$16"}</definedName>
    <definedName name="_________________________________________________PA3" hidden="1">{"'Sheet1'!$L$16"}</definedName>
    <definedName name="________________________________________________a1" localSheetId="2" hidden="1">{"'Sheet1'!$L$16"}</definedName>
    <definedName name="________________________________________________a1" localSheetId="9" hidden="1">{"'Sheet1'!$L$16"}</definedName>
    <definedName name="________________________________________________a1" localSheetId="12" hidden="1">{"'Sheet1'!$L$16"}</definedName>
    <definedName name="________________________________________________a1" localSheetId="0" hidden="1">{"'Sheet1'!$L$16"}</definedName>
    <definedName name="________________________________________________a1" hidden="1">{"'Sheet1'!$L$16"}</definedName>
    <definedName name="________________________________________________DT12" localSheetId="2" hidden="1">{"'Sheet1'!$L$16"}</definedName>
    <definedName name="________________________________________________DT12" localSheetId="9" hidden="1">{"'Sheet1'!$L$16"}</definedName>
    <definedName name="________________________________________________DT12" localSheetId="12" hidden="1">{"'Sheet1'!$L$16"}</definedName>
    <definedName name="________________________________________________DT12" localSheetId="0" hidden="1">{"'Sheet1'!$L$16"}</definedName>
    <definedName name="________________________________________________DT12" hidden="1">{"'Sheet1'!$L$16"}</definedName>
    <definedName name="________________________________________________PA3" localSheetId="2" hidden="1">{"'Sheet1'!$L$16"}</definedName>
    <definedName name="________________________________________________PA3" localSheetId="9" hidden="1">{"'Sheet1'!$L$16"}</definedName>
    <definedName name="________________________________________________PA3" localSheetId="12" hidden="1">{"'Sheet1'!$L$16"}</definedName>
    <definedName name="________________________________________________PA3" localSheetId="0" hidden="1">{"'Sheet1'!$L$16"}</definedName>
    <definedName name="________________________________________________PA3" hidden="1">{"'Sheet1'!$L$16"}</definedName>
    <definedName name="_______________________________________________a1" localSheetId="2" hidden="1">{"'Sheet1'!$L$16"}</definedName>
    <definedName name="_______________________________________________a1" localSheetId="9" hidden="1">{"'Sheet1'!$L$16"}</definedName>
    <definedName name="_______________________________________________a1" localSheetId="12" hidden="1">{"'Sheet1'!$L$16"}</definedName>
    <definedName name="_______________________________________________a1" localSheetId="0" hidden="1">{"'Sheet1'!$L$16"}</definedName>
    <definedName name="_______________________________________________a1" hidden="1">{"'Sheet1'!$L$16"}</definedName>
    <definedName name="_______________________________________________DT12" localSheetId="2" hidden="1">{"'Sheet1'!$L$16"}</definedName>
    <definedName name="_______________________________________________DT12" localSheetId="9" hidden="1">{"'Sheet1'!$L$16"}</definedName>
    <definedName name="_______________________________________________DT12" localSheetId="12" hidden="1">{"'Sheet1'!$L$16"}</definedName>
    <definedName name="_______________________________________________DT12" localSheetId="0" hidden="1">{"'Sheet1'!$L$16"}</definedName>
    <definedName name="_______________________________________________DT12" hidden="1">{"'Sheet1'!$L$16"}</definedName>
    <definedName name="_______________________________________________PA3" localSheetId="2" hidden="1">{"'Sheet1'!$L$16"}</definedName>
    <definedName name="_______________________________________________PA3" localSheetId="9" hidden="1">{"'Sheet1'!$L$16"}</definedName>
    <definedName name="_______________________________________________PA3" localSheetId="12" hidden="1">{"'Sheet1'!$L$16"}</definedName>
    <definedName name="_______________________________________________PA3" localSheetId="0" hidden="1">{"'Sheet1'!$L$16"}</definedName>
    <definedName name="_______________________________________________PA3" hidden="1">{"'Sheet1'!$L$16"}</definedName>
    <definedName name="______________________________________________a1" localSheetId="2" hidden="1">{"'Sheet1'!$L$16"}</definedName>
    <definedName name="______________________________________________a1" localSheetId="9" hidden="1">{"'Sheet1'!$L$16"}</definedName>
    <definedName name="______________________________________________a1" localSheetId="12" hidden="1">{"'Sheet1'!$L$16"}</definedName>
    <definedName name="______________________________________________a1" localSheetId="0" hidden="1">{"'Sheet1'!$L$16"}</definedName>
    <definedName name="______________________________________________a1" hidden="1">{"'Sheet1'!$L$16"}</definedName>
    <definedName name="______________________________________________CON1" localSheetId="2">#REF!</definedName>
    <definedName name="______________________________________________CON1" localSheetId="12">#REF!</definedName>
    <definedName name="______________________________________________CON1">#REF!</definedName>
    <definedName name="______________________________________________CON2" localSheetId="2">#REF!</definedName>
    <definedName name="______________________________________________CON2" localSheetId="12">#REF!</definedName>
    <definedName name="______________________________________________CON2">#REF!</definedName>
    <definedName name="______________________________________________DT12" localSheetId="2" hidden="1">{"'Sheet1'!$L$16"}</definedName>
    <definedName name="______________________________________________DT12" localSheetId="9" hidden="1">{"'Sheet1'!$L$16"}</definedName>
    <definedName name="______________________________________________DT12" localSheetId="12" hidden="1">{"'Sheet1'!$L$16"}</definedName>
    <definedName name="______________________________________________DT12" localSheetId="0" hidden="1">{"'Sheet1'!$L$16"}</definedName>
    <definedName name="______________________________________________DT12" hidden="1">{"'Sheet1'!$L$16"}</definedName>
    <definedName name="______________________________________________NET2" localSheetId="2">#REF!</definedName>
    <definedName name="______________________________________________NET2" localSheetId="12">#REF!</definedName>
    <definedName name="______________________________________________NET2">#REF!</definedName>
    <definedName name="______________________________________________PA3" localSheetId="2" hidden="1">{"'Sheet1'!$L$16"}</definedName>
    <definedName name="______________________________________________PA3" localSheetId="9" hidden="1">{"'Sheet1'!$L$16"}</definedName>
    <definedName name="______________________________________________PA3" localSheetId="12" hidden="1">{"'Sheet1'!$L$16"}</definedName>
    <definedName name="______________________________________________PA3" localSheetId="0" hidden="1">{"'Sheet1'!$L$16"}</definedName>
    <definedName name="______________________________________________PA3" hidden="1">{"'Sheet1'!$L$16"}</definedName>
    <definedName name="_____________________________________________a1" localSheetId="2">{"'Sheet1'!$L$16"}</definedName>
    <definedName name="_____________________________________________a1" localSheetId="12">{"'Sheet1'!$L$16"}</definedName>
    <definedName name="_____________________________________________a1" localSheetId="0">{"'Sheet1'!$L$16"}</definedName>
    <definedName name="_____________________________________________a1">{"'Sheet1'!$L$16"}</definedName>
    <definedName name="_____________________________________________boi1" localSheetId="2">#REF!</definedName>
    <definedName name="_____________________________________________boi1" localSheetId="12">#REF!</definedName>
    <definedName name="_____________________________________________boi1">#REF!</definedName>
    <definedName name="_____________________________________________boi2" localSheetId="2">#REF!</definedName>
    <definedName name="_____________________________________________boi2" localSheetId="12">#REF!</definedName>
    <definedName name="_____________________________________________boi2">#REF!</definedName>
    <definedName name="_____________________________________________CON1" localSheetId="2">#REF!</definedName>
    <definedName name="_____________________________________________CON1" localSheetId="12">#REF!</definedName>
    <definedName name="_____________________________________________CON1">#REF!</definedName>
    <definedName name="_____________________________________________CON2" localSheetId="2">#REF!</definedName>
    <definedName name="_____________________________________________CON2" localSheetId="12">#REF!</definedName>
    <definedName name="_____________________________________________CON2">#REF!</definedName>
    <definedName name="_____________________________________________ddn400" localSheetId="2">#REF!</definedName>
    <definedName name="_____________________________________________ddn400" localSheetId="12">#REF!</definedName>
    <definedName name="_____________________________________________ddn400">#REF!</definedName>
    <definedName name="_____________________________________________ddn600" localSheetId="2">#REF!</definedName>
    <definedName name="_____________________________________________ddn600" localSheetId="12">#REF!</definedName>
    <definedName name="_____________________________________________ddn600">#REF!</definedName>
    <definedName name="_____________________________________________DT12" localSheetId="2" hidden="1">{"'Sheet1'!$L$16"}</definedName>
    <definedName name="_____________________________________________DT12" localSheetId="9" hidden="1">{"'Sheet1'!$L$16"}</definedName>
    <definedName name="_____________________________________________DT12" localSheetId="12" hidden="1">{"'Sheet1'!$L$16"}</definedName>
    <definedName name="_____________________________________________DT12" localSheetId="0" hidden="1">{"'Sheet1'!$L$16"}</definedName>
    <definedName name="_____________________________________________DT12" hidden="1">{"'Sheet1'!$L$16"}</definedName>
    <definedName name="_____________________________________________hsm2">1.1289</definedName>
    <definedName name="_____________________________________________hso2" localSheetId="2">#REF!</definedName>
    <definedName name="_____________________________________________hso2" localSheetId="12">#REF!</definedName>
    <definedName name="_____________________________________________hso2">#REF!</definedName>
    <definedName name="_____________________________________________kha1" localSheetId="2">#REF!</definedName>
    <definedName name="_____________________________________________kha1" localSheetId="12">#REF!</definedName>
    <definedName name="_____________________________________________kha1">#REF!</definedName>
    <definedName name="_____________________________________________MAC12" localSheetId="2">#REF!</definedName>
    <definedName name="_____________________________________________MAC12" localSheetId="12">#REF!</definedName>
    <definedName name="_____________________________________________MAC12">#REF!</definedName>
    <definedName name="_____________________________________________MAC46" localSheetId="2">#REF!</definedName>
    <definedName name="_____________________________________________MAC46" localSheetId="12">#REF!</definedName>
    <definedName name="_____________________________________________MAC46">#REF!</definedName>
    <definedName name="_____________________________________________NCL100" localSheetId="2">#REF!</definedName>
    <definedName name="_____________________________________________NCL100" localSheetId="12">#REF!</definedName>
    <definedName name="_____________________________________________NCL100">#REF!</definedName>
    <definedName name="_____________________________________________NCL200" localSheetId="2">#REF!</definedName>
    <definedName name="_____________________________________________NCL200" localSheetId="12">#REF!</definedName>
    <definedName name="_____________________________________________NCL200">#REF!</definedName>
    <definedName name="_____________________________________________NCL250" localSheetId="2">#REF!</definedName>
    <definedName name="_____________________________________________NCL250" localSheetId="12">#REF!</definedName>
    <definedName name="_____________________________________________NCL250">#REF!</definedName>
    <definedName name="_____________________________________________NET2" localSheetId="2">#REF!</definedName>
    <definedName name="_____________________________________________NET2" localSheetId="12">#REF!</definedName>
    <definedName name="_____________________________________________NET2">#REF!</definedName>
    <definedName name="_____________________________________________nin190" localSheetId="2">#REF!</definedName>
    <definedName name="_____________________________________________nin190" localSheetId="12">#REF!</definedName>
    <definedName name="_____________________________________________nin190">#REF!</definedName>
    <definedName name="_____________________________________________PA3" localSheetId="2" hidden="1">{"'Sheet1'!$L$16"}</definedName>
    <definedName name="_____________________________________________PA3" localSheetId="9" hidden="1">{"'Sheet1'!$L$16"}</definedName>
    <definedName name="_____________________________________________PA3" localSheetId="12" hidden="1">{"'Sheet1'!$L$16"}</definedName>
    <definedName name="_____________________________________________PA3" localSheetId="0" hidden="1">{"'Sheet1'!$L$16"}</definedName>
    <definedName name="_____________________________________________PA3" hidden="1">{"'Sheet1'!$L$16"}</definedName>
    <definedName name="_____________________________________________sc1" localSheetId="2">#REF!</definedName>
    <definedName name="_____________________________________________sc1" localSheetId="12">#REF!</definedName>
    <definedName name="_____________________________________________sc1">#REF!</definedName>
    <definedName name="_____________________________________________SC2" localSheetId="2">#REF!</definedName>
    <definedName name="_____________________________________________SC2" localSheetId="12">#REF!</definedName>
    <definedName name="_____________________________________________SC2">#REF!</definedName>
    <definedName name="_____________________________________________sc3" localSheetId="2">#REF!</definedName>
    <definedName name="_____________________________________________sc3" localSheetId="12">#REF!</definedName>
    <definedName name="_____________________________________________sc3">#REF!</definedName>
    <definedName name="_____________________________________________SN3" localSheetId="2">#REF!</definedName>
    <definedName name="_____________________________________________SN3" localSheetId="12">#REF!</definedName>
    <definedName name="_____________________________________________SN3">#REF!</definedName>
    <definedName name="_____________________________________________TL1" localSheetId="2">#REF!</definedName>
    <definedName name="_____________________________________________TL1" localSheetId="12">#REF!</definedName>
    <definedName name="_____________________________________________TL1">#REF!</definedName>
    <definedName name="_____________________________________________TL2" localSheetId="2">#REF!</definedName>
    <definedName name="_____________________________________________TL2" localSheetId="12">#REF!</definedName>
    <definedName name="_____________________________________________TL2">#REF!</definedName>
    <definedName name="_____________________________________________TL3" localSheetId="2">#REF!</definedName>
    <definedName name="_____________________________________________TL3" localSheetId="12">#REF!</definedName>
    <definedName name="_____________________________________________TL3">#REF!</definedName>
    <definedName name="_____________________________________________TLA120" localSheetId="2">#REF!</definedName>
    <definedName name="_____________________________________________TLA120" localSheetId="12">#REF!</definedName>
    <definedName name="_____________________________________________TLA120">#REF!</definedName>
    <definedName name="_____________________________________________TLA35" localSheetId="2">#REF!</definedName>
    <definedName name="_____________________________________________TLA35" localSheetId="12">#REF!</definedName>
    <definedName name="_____________________________________________TLA35">#REF!</definedName>
    <definedName name="_____________________________________________TLA50" localSheetId="2">#REF!</definedName>
    <definedName name="_____________________________________________TLA50" localSheetId="12">#REF!</definedName>
    <definedName name="_____________________________________________TLA50">#REF!</definedName>
    <definedName name="_____________________________________________TLA70" localSheetId="2">#REF!</definedName>
    <definedName name="_____________________________________________TLA70" localSheetId="12">#REF!</definedName>
    <definedName name="_____________________________________________TLA70">#REF!</definedName>
    <definedName name="_____________________________________________TLA95" localSheetId="2">#REF!</definedName>
    <definedName name="_____________________________________________TLA95" localSheetId="12">#REF!</definedName>
    <definedName name="_____________________________________________TLA95">#REF!</definedName>
    <definedName name="_____________________________________________tz593" localSheetId="2">#REF!</definedName>
    <definedName name="_____________________________________________tz593" localSheetId="12">#REF!</definedName>
    <definedName name="_____________________________________________tz593">#REF!</definedName>
    <definedName name="_____________________________________________VL100" localSheetId="2">#REF!</definedName>
    <definedName name="_____________________________________________VL100" localSheetId="12">#REF!</definedName>
    <definedName name="_____________________________________________VL100">#REF!</definedName>
    <definedName name="_____________________________________________VL250" localSheetId="2">#REF!</definedName>
    <definedName name="_____________________________________________VL250" localSheetId="12">#REF!</definedName>
    <definedName name="_____________________________________________VL250">#REF!</definedName>
    <definedName name="____________________________________________a1" localSheetId="2">{"'Sheet1'!$L$16"}</definedName>
    <definedName name="____________________________________________a1" localSheetId="12">{"'Sheet1'!$L$16"}</definedName>
    <definedName name="____________________________________________a1" localSheetId="0">{"'Sheet1'!$L$16"}</definedName>
    <definedName name="____________________________________________a1">{"'Sheet1'!$L$16"}</definedName>
    <definedName name="____________________________________________boi1" localSheetId="2">#REF!</definedName>
    <definedName name="____________________________________________boi1" localSheetId="12">#REF!</definedName>
    <definedName name="____________________________________________boi1">#REF!</definedName>
    <definedName name="____________________________________________boi2" localSheetId="2">#REF!</definedName>
    <definedName name="____________________________________________boi2" localSheetId="12">#REF!</definedName>
    <definedName name="____________________________________________boi2">#REF!</definedName>
    <definedName name="____________________________________________CON1" localSheetId="2">#REF!</definedName>
    <definedName name="____________________________________________CON1" localSheetId="12">#REF!</definedName>
    <definedName name="____________________________________________CON1">#REF!</definedName>
    <definedName name="____________________________________________CON2" localSheetId="2">#REF!</definedName>
    <definedName name="____________________________________________CON2" localSheetId="12">#REF!</definedName>
    <definedName name="____________________________________________CON2">#REF!</definedName>
    <definedName name="____________________________________________ddn400" localSheetId="2">#REF!</definedName>
    <definedName name="____________________________________________ddn400" localSheetId="12">#REF!</definedName>
    <definedName name="____________________________________________ddn400">#REF!</definedName>
    <definedName name="____________________________________________ddn600" localSheetId="2">#REF!</definedName>
    <definedName name="____________________________________________ddn600" localSheetId="12">#REF!</definedName>
    <definedName name="____________________________________________ddn600">#REF!</definedName>
    <definedName name="____________________________________________DT12" localSheetId="2" hidden="1">{"'Sheet1'!$L$16"}</definedName>
    <definedName name="____________________________________________DT12" localSheetId="9" hidden="1">{"'Sheet1'!$L$16"}</definedName>
    <definedName name="____________________________________________DT12" localSheetId="12" hidden="1">{"'Sheet1'!$L$16"}</definedName>
    <definedName name="____________________________________________DT12" localSheetId="0" hidden="1">{"'Sheet1'!$L$16"}</definedName>
    <definedName name="____________________________________________DT12" hidden="1">{"'Sheet1'!$L$16"}</definedName>
    <definedName name="____________________________________________hsm2">1.1289</definedName>
    <definedName name="____________________________________________hso2" localSheetId="2">#REF!</definedName>
    <definedName name="____________________________________________hso2" localSheetId="12">#REF!</definedName>
    <definedName name="____________________________________________hso2">#REF!</definedName>
    <definedName name="____________________________________________kha1" localSheetId="2">#REF!</definedName>
    <definedName name="____________________________________________kha1" localSheetId="12">#REF!</definedName>
    <definedName name="____________________________________________kha1">#REF!</definedName>
    <definedName name="____________________________________________MAC12" localSheetId="2">#REF!</definedName>
    <definedName name="____________________________________________MAC12" localSheetId="12">#REF!</definedName>
    <definedName name="____________________________________________MAC12">#REF!</definedName>
    <definedName name="____________________________________________MAC46" localSheetId="2">#REF!</definedName>
    <definedName name="____________________________________________MAC46" localSheetId="12">#REF!</definedName>
    <definedName name="____________________________________________MAC46">#REF!</definedName>
    <definedName name="____________________________________________NCL100" localSheetId="2">#REF!</definedName>
    <definedName name="____________________________________________NCL100" localSheetId="12">#REF!</definedName>
    <definedName name="____________________________________________NCL100">#REF!</definedName>
    <definedName name="____________________________________________NCL200" localSheetId="2">#REF!</definedName>
    <definedName name="____________________________________________NCL200" localSheetId="12">#REF!</definedName>
    <definedName name="____________________________________________NCL200">#REF!</definedName>
    <definedName name="____________________________________________NCL250" localSheetId="2">#REF!</definedName>
    <definedName name="____________________________________________NCL250" localSheetId="12">#REF!</definedName>
    <definedName name="____________________________________________NCL250">#REF!</definedName>
    <definedName name="____________________________________________NET2" localSheetId="2">#REF!</definedName>
    <definedName name="____________________________________________NET2" localSheetId="12">#REF!</definedName>
    <definedName name="____________________________________________NET2">#REF!</definedName>
    <definedName name="____________________________________________nin190" localSheetId="2">#REF!</definedName>
    <definedName name="____________________________________________nin190" localSheetId="12">#REF!</definedName>
    <definedName name="____________________________________________nin190">#REF!</definedName>
    <definedName name="____________________________________________PA3" localSheetId="2" hidden="1">{"'Sheet1'!$L$16"}</definedName>
    <definedName name="____________________________________________PA3" localSheetId="9" hidden="1">{"'Sheet1'!$L$16"}</definedName>
    <definedName name="____________________________________________PA3" localSheetId="12" hidden="1">{"'Sheet1'!$L$16"}</definedName>
    <definedName name="____________________________________________PA3" localSheetId="0" hidden="1">{"'Sheet1'!$L$16"}</definedName>
    <definedName name="____________________________________________PA3" hidden="1">{"'Sheet1'!$L$16"}</definedName>
    <definedName name="____________________________________________sc1" localSheetId="2">#REF!</definedName>
    <definedName name="____________________________________________sc1" localSheetId="12">#REF!</definedName>
    <definedName name="____________________________________________sc1">#REF!</definedName>
    <definedName name="____________________________________________SC2" localSheetId="2">#REF!</definedName>
    <definedName name="____________________________________________SC2" localSheetId="12">#REF!</definedName>
    <definedName name="____________________________________________SC2">#REF!</definedName>
    <definedName name="____________________________________________sc3" localSheetId="2">#REF!</definedName>
    <definedName name="____________________________________________sc3" localSheetId="12">#REF!</definedName>
    <definedName name="____________________________________________sc3">#REF!</definedName>
    <definedName name="____________________________________________SN3" localSheetId="2">#REF!</definedName>
    <definedName name="____________________________________________SN3" localSheetId="12">#REF!</definedName>
    <definedName name="____________________________________________SN3">#REF!</definedName>
    <definedName name="____________________________________________TL1" localSheetId="2">#REF!</definedName>
    <definedName name="____________________________________________TL1" localSheetId="12">#REF!</definedName>
    <definedName name="____________________________________________TL1">#REF!</definedName>
    <definedName name="____________________________________________TL2" localSheetId="2">#REF!</definedName>
    <definedName name="____________________________________________TL2" localSheetId="12">#REF!</definedName>
    <definedName name="____________________________________________TL2">#REF!</definedName>
    <definedName name="____________________________________________TL3" localSheetId="2">#REF!</definedName>
    <definedName name="____________________________________________TL3" localSheetId="12">#REF!</definedName>
    <definedName name="____________________________________________TL3">#REF!</definedName>
    <definedName name="____________________________________________TLA120" localSheetId="2">#REF!</definedName>
    <definedName name="____________________________________________TLA120" localSheetId="12">#REF!</definedName>
    <definedName name="____________________________________________TLA120">#REF!</definedName>
    <definedName name="____________________________________________TLA35" localSheetId="2">#REF!</definedName>
    <definedName name="____________________________________________TLA35" localSheetId="12">#REF!</definedName>
    <definedName name="____________________________________________TLA35">#REF!</definedName>
    <definedName name="____________________________________________TLA50" localSheetId="2">#REF!</definedName>
    <definedName name="____________________________________________TLA50" localSheetId="12">#REF!</definedName>
    <definedName name="____________________________________________TLA50">#REF!</definedName>
    <definedName name="____________________________________________TLA70" localSheetId="2">#REF!</definedName>
    <definedName name="____________________________________________TLA70" localSheetId="12">#REF!</definedName>
    <definedName name="____________________________________________TLA70">#REF!</definedName>
    <definedName name="____________________________________________TLA95" localSheetId="2">#REF!</definedName>
    <definedName name="____________________________________________TLA95" localSheetId="12">#REF!</definedName>
    <definedName name="____________________________________________TLA95">#REF!</definedName>
    <definedName name="____________________________________________tz593" localSheetId="2">#REF!</definedName>
    <definedName name="____________________________________________tz593" localSheetId="12">#REF!</definedName>
    <definedName name="____________________________________________tz593">#REF!</definedName>
    <definedName name="____________________________________________VL100" localSheetId="2">#REF!</definedName>
    <definedName name="____________________________________________VL100" localSheetId="12">#REF!</definedName>
    <definedName name="____________________________________________VL100">#REF!</definedName>
    <definedName name="____________________________________________VL250" localSheetId="2">#REF!</definedName>
    <definedName name="____________________________________________VL250" localSheetId="12">#REF!</definedName>
    <definedName name="____________________________________________VL250">#REF!</definedName>
    <definedName name="___________________________________________a1" localSheetId="2">{"'Sheet1'!$L$16"}</definedName>
    <definedName name="___________________________________________a1" localSheetId="12">{"'Sheet1'!$L$16"}</definedName>
    <definedName name="___________________________________________a1" localSheetId="0">{"'Sheet1'!$L$16"}</definedName>
    <definedName name="___________________________________________a1">{"'Sheet1'!$L$16"}</definedName>
    <definedName name="___________________________________________boi1" localSheetId="2">#REF!</definedName>
    <definedName name="___________________________________________boi1" localSheetId="12">#REF!</definedName>
    <definedName name="___________________________________________boi1">#REF!</definedName>
    <definedName name="___________________________________________boi2" localSheetId="2">#REF!</definedName>
    <definedName name="___________________________________________boi2" localSheetId="12">#REF!</definedName>
    <definedName name="___________________________________________boi2">#REF!</definedName>
    <definedName name="___________________________________________CON1" localSheetId="2">#REF!</definedName>
    <definedName name="___________________________________________CON1" localSheetId="12">#REF!</definedName>
    <definedName name="___________________________________________CON1">#REF!</definedName>
    <definedName name="___________________________________________CON2" localSheetId="2">#REF!</definedName>
    <definedName name="___________________________________________CON2" localSheetId="12">#REF!</definedName>
    <definedName name="___________________________________________CON2">#REF!</definedName>
    <definedName name="___________________________________________ddn400" localSheetId="2">#REF!</definedName>
    <definedName name="___________________________________________ddn400" localSheetId="12">#REF!</definedName>
    <definedName name="___________________________________________ddn400">#REF!</definedName>
    <definedName name="___________________________________________ddn600" localSheetId="2">#REF!</definedName>
    <definedName name="___________________________________________ddn600" localSheetId="12">#REF!</definedName>
    <definedName name="___________________________________________ddn600">#REF!</definedName>
    <definedName name="___________________________________________DT12" localSheetId="2" hidden="1">{"'Sheet1'!$L$16"}</definedName>
    <definedName name="___________________________________________DT12" localSheetId="9" hidden="1">{"'Sheet1'!$L$16"}</definedName>
    <definedName name="___________________________________________DT12" localSheetId="12" hidden="1">{"'Sheet1'!$L$16"}</definedName>
    <definedName name="___________________________________________DT12" localSheetId="0" hidden="1">{"'Sheet1'!$L$16"}</definedName>
    <definedName name="___________________________________________DT12" hidden="1">{"'Sheet1'!$L$16"}</definedName>
    <definedName name="___________________________________________hsm2">1.1289</definedName>
    <definedName name="___________________________________________hso2" localSheetId="2">#REF!</definedName>
    <definedName name="___________________________________________hso2" localSheetId="12">#REF!</definedName>
    <definedName name="___________________________________________hso2">#REF!</definedName>
    <definedName name="___________________________________________kha1" localSheetId="2">#REF!</definedName>
    <definedName name="___________________________________________kha1" localSheetId="12">#REF!</definedName>
    <definedName name="___________________________________________kha1">#REF!</definedName>
    <definedName name="___________________________________________MAC12" localSheetId="2">#REF!</definedName>
    <definedName name="___________________________________________MAC12" localSheetId="12">#REF!</definedName>
    <definedName name="___________________________________________MAC12">#REF!</definedName>
    <definedName name="___________________________________________MAC46" localSheetId="2">#REF!</definedName>
    <definedName name="___________________________________________MAC46" localSheetId="12">#REF!</definedName>
    <definedName name="___________________________________________MAC46">#REF!</definedName>
    <definedName name="___________________________________________NCL100" localSheetId="2">#REF!</definedName>
    <definedName name="___________________________________________NCL100" localSheetId="12">#REF!</definedName>
    <definedName name="___________________________________________NCL100">#REF!</definedName>
    <definedName name="___________________________________________NCL200" localSheetId="2">#REF!</definedName>
    <definedName name="___________________________________________NCL200" localSheetId="12">#REF!</definedName>
    <definedName name="___________________________________________NCL200">#REF!</definedName>
    <definedName name="___________________________________________NCL250" localSheetId="2">#REF!</definedName>
    <definedName name="___________________________________________NCL250" localSheetId="12">#REF!</definedName>
    <definedName name="___________________________________________NCL250">#REF!</definedName>
    <definedName name="___________________________________________NET2" localSheetId="2">#REF!</definedName>
    <definedName name="___________________________________________NET2" localSheetId="12">#REF!</definedName>
    <definedName name="___________________________________________NET2">#REF!</definedName>
    <definedName name="___________________________________________nin190" localSheetId="2">#REF!</definedName>
    <definedName name="___________________________________________nin190" localSheetId="12">#REF!</definedName>
    <definedName name="___________________________________________nin190">#REF!</definedName>
    <definedName name="___________________________________________PA3" localSheetId="2" hidden="1">{"'Sheet1'!$L$16"}</definedName>
    <definedName name="___________________________________________PA3" localSheetId="9" hidden="1">{"'Sheet1'!$L$16"}</definedName>
    <definedName name="___________________________________________PA3" localSheetId="12" hidden="1">{"'Sheet1'!$L$16"}</definedName>
    <definedName name="___________________________________________PA3" localSheetId="0" hidden="1">{"'Sheet1'!$L$16"}</definedName>
    <definedName name="___________________________________________PA3" hidden="1">{"'Sheet1'!$L$16"}</definedName>
    <definedName name="___________________________________________sc1" localSheetId="2">#REF!</definedName>
    <definedName name="___________________________________________sc1" localSheetId="12">#REF!</definedName>
    <definedName name="___________________________________________sc1">#REF!</definedName>
    <definedName name="___________________________________________SC2" localSheetId="2">#REF!</definedName>
    <definedName name="___________________________________________SC2" localSheetId="12">#REF!</definedName>
    <definedName name="___________________________________________SC2">#REF!</definedName>
    <definedName name="___________________________________________sc3" localSheetId="2">#REF!</definedName>
    <definedName name="___________________________________________sc3" localSheetId="12">#REF!</definedName>
    <definedName name="___________________________________________sc3">#REF!</definedName>
    <definedName name="___________________________________________SN3" localSheetId="2">#REF!</definedName>
    <definedName name="___________________________________________SN3" localSheetId="12">#REF!</definedName>
    <definedName name="___________________________________________SN3">#REF!</definedName>
    <definedName name="___________________________________________TL1" localSheetId="2">#REF!</definedName>
    <definedName name="___________________________________________TL1" localSheetId="12">#REF!</definedName>
    <definedName name="___________________________________________TL1">#REF!</definedName>
    <definedName name="___________________________________________TL2" localSheetId="2">#REF!</definedName>
    <definedName name="___________________________________________TL2" localSheetId="12">#REF!</definedName>
    <definedName name="___________________________________________TL2">#REF!</definedName>
    <definedName name="___________________________________________TL3" localSheetId="2">#REF!</definedName>
    <definedName name="___________________________________________TL3" localSheetId="12">#REF!</definedName>
    <definedName name="___________________________________________TL3">#REF!</definedName>
    <definedName name="___________________________________________TLA120" localSheetId="2">#REF!</definedName>
    <definedName name="___________________________________________TLA120" localSheetId="12">#REF!</definedName>
    <definedName name="___________________________________________TLA120">#REF!</definedName>
    <definedName name="___________________________________________TLA35" localSheetId="2">#REF!</definedName>
    <definedName name="___________________________________________TLA35" localSheetId="12">#REF!</definedName>
    <definedName name="___________________________________________TLA35">#REF!</definedName>
    <definedName name="___________________________________________TLA50" localSheetId="2">#REF!</definedName>
    <definedName name="___________________________________________TLA50" localSheetId="12">#REF!</definedName>
    <definedName name="___________________________________________TLA50">#REF!</definedName>
    <definedName name="___________________________________________TLA70" localSheetId="2">#REF!</definedName>
    <definedName name="___________________________________________TLA70" localSheetId="12">#REF!</definedName>
    <definedName name="___________________________________________TLA70">#REF!</definedName>
    <definedName name="___________________________________________TLA95" localSheetId="2">#REF!</definedName>
    <definedName name="___________________________________________TLA95" localSheetId="12">#REF!</definedName>
    <definedName name="___________________________________________TLA95">#REF!</definedName>
    <definedName name="___________________________________________tz593" localSheetId="2">#REF!</definedName>
    <definedName name="___________________________________________tz593" localSheetId="12">#REF!</definedName>
    <definedName name="___________________________________________tz593">#REF!</definedName>
    <definedName name="___________________________________________VL100" localSheetId="2">#REF!</definedName>
    <definedName name="___________________________________________VL100" localSheetId="12">#REF!</definedName>
    <definedName name="___________________________________________VL100">#REF!</definedName>
    <definedName name="___________________________________________VL250" localSheetId="2">#REF!</definedName>
    <definedName name="___________________________________________VL250" localSheetId="12">#REF!</definedName>
    <definedName name="___________________________________________VL250">#REF!</definedName>
    <definedName name="__________________________________________a1" localSheetId="2" hidden="1">{"'Sheet1'!$L$16"}</definedName>
    <definedName name="__________________________________________a1" localSheetId="9" hidden="1">{"'Sheet1'!$L$16"}</definedName>
    <definedName name="__________________________________________a1" localSheetId="12" hidden="1">{"'Sheet1'!$L$16"}</definedName>
    <definedName name="__________________________________________a1" localSheetId="0" hidden="1">{"'Sheet1'!$L$16"}</definedName>
    <definedName name="__________________________________________a1" hidden="1">{"'Sheet1'!$L$16"}</definedName>
    <definedName name="__________________________________________boi1" localSheetId="2">#REF!</definedName>
    <definedName name="__________________________________________boi1" localSheetId="12">#REF!</definedName>
    <definedName name="__________________________________________boi1">#REF!</definedName>
    <definedName name="__________________________________________boi2" localSheetId="2">#REF!</definedName>
    <definedName name="__________________________________________boi2" localSheetId="12">#REF!</definedName>
    <definedName name="__________________________________________boi2">#REF!</definedName>
    <definedName name="__________________________________________CON1" localSheetId="2">#REF!</definedName>
    <definedName name="__________________________________________CON1" localSheetId="12">#REF!</definedName>
    <definedName name="__________________________________________CON1">#REF!</definedName>
    <definedName name="__________________________________________CON2" localSheetId="2">#REF!</definedName>
    <definedName name="__________________________________________CON2" localSheetId="12">#REF!</definedName>
    <definedName name="__________________________________________CON2">#REF!</definedName>
    <definedName name="__________________________________________ddn400" localSheetId="2">#REF!</definedName>
    <definedName name="__________________________________________ddn400" localSheetId="12">#REF!</definedName>
    <definedName name="__________________________________________ddn400">#REF!</definedName>
    <definedName name="__________________________________________ddn600" localSheetId="2">#REF!</definedName>
    <definedName name="__________________________________________ddn600" localSheetId="12">#REF!</definedName>
    <definedName name="__________________________________________ddn600">#REF!</definedName>
    <definedName name="__________________________________________DT12" localSheetId="2" hidden="1">{"'Sheet1'!$L$16"}</definedName>
    <definedName name="__________________________________________DT12" localSheetId="9" hidden="1">{"'Sheet1'!$L$16"}</definedName>
    <definedName name="__________________________________________DT12" localSheetId="12" hidden="1">{"'Sheet1'!$L$16"}</definedName>
    <definedName name="__________________________________________DT12" localSheetId="0" hidden="1">{"'Sheet1'!$L$16"}</definedName>
    <definedName name="__________________________________________DT12" hidden="1">{"'Sheet1'!$L$16"}</definedName>
    <definedName name="__________________________________________hsm2">1.1289</definedName>
    <definedName name="__________________________________________hso2" localSheetId="2">#REF!</definedName>
    <definedName name="__________________________________________hso2" localSheetId="12">#REF!</definedName>
    <definedName name="__________________________________________hso2">#REF!</definedName>
    <definedName name="__________________________________________kha1" localSheetId="2">#REF!</definedName>
    <definedName name="__________________________________________kha1" localSheetId="12">#REF!</definedName>
    <definedName name="__________________________________________kha1">#REF!</definedName>
    <definedName name="__________________________________________MAC12" localSheetId="2">#REF!</definedName>
    <definedName name="__________________________________________MAC12" localSheetId="12">#REF!</definedName>
    <definedName name="__________________________________________MAC12">#REF!</definedName>
    <definedName name="__________________________________________MAC46" localSheetId="2">#REF!</definedName>
    <definedName name="__________________________________________MAC46" localSheetId="12">#REF!</definedName>
    <definedName name="__________________________________________MAC46">#REF!</definedName>
    <definedName name="__________________________________________NCL100" localSheetId="2">#REF!</definedName>
    <definedName name="__________________________________________NCL100" localSheetId="12">#REF!</definedName>
    <definedName name="__________________________________________NCL100">#REF!</definedName>
    <definedName name="__________________________________________NCL200" localSheetId="2">#REF!</definedName>
    <definedName name="__________________________________________NCL200" localSheetId="12">#REF!</definedName>
    <definedName name="__________________________________________NCL200">#REF!</definedName>
    <definedName name="__________________________________________NCL250" localSheetId="2">#REF!</definedName>
    <definedName name="__________________________________________NCL250" localSheetId="12">#REF!</definedName>
    <definedName name="__________________________________________NCL250">#REF!</definedName>
    <definedName name="__________________________________________NET2" localSheetId="2">#REF!</definedName>
    <definedName name="__________________________________________NET2" localSheetId="12">#REF!</definedName>
    <definedName name="__________________________________________NET2">#REF!</definedName>
    <definedName name="__________________________________________nin190" localSheetId="2">#REF!</definedName>
    <definedName name="__________________________________________nin190" localSheetId="12">#REF!</definedName>
    <definedName name="__________________________________________nin190">#REF!</definedName>
    <definedName name="__________________________________________PA3" localSheetId="2" hidden="1">{"'Sheet1'!$L$16"}</definedName>
    <definedName name="__________________________________________PA3" localSheetId="9" hidden="1">{"'Sheet1'!$L$16"}</definedName>
    <definedName name="__________________________________________PA3" localSheetId="12" hidden="1">{"'Sheet1'!$L$16"}</definedName>
    <definedName name="__________________________________________PA3" localSheetId="0" hidden="1">{"'Sheet1'!$L$16"}</definedName>
    <definedName name="__________________________________________PA3" hidden="1">{"'Sheet1'!$L$16"}</definedName>
    <definedName name="__________________________________________sc1" localSheetId="2">#REF!</definedName>
    <definedName name="__________________________________________sc1" localSheetId="12">#REF!</definedName>
    <definedName name="__________________________________________sc1">#REF!</definedName>
    <definedName name="__________________________________________SC2" localSheetId="2">#REF!</definedName>
    <definedName name="__________________________________________SC2" localSheetId="12">#REF!</definedName>
    <definedName name="__________________________________________SC2">#REF!</definedName>
    <definedName name="__________________________________________sc3" localSheetId="2">#REF!</definedName>
    <definedName name="__________________________________________sc3" localSheetId="12">#REF!</definedName>
    <definedName name="__________________________________________sc3">#REF!</definedName>
    <definedName name="__________________________________________SN3" localSheetId="2">#REF!</definedName>
    <definedName name="__________________________________________SN3" localSheetId="12">#REF!</definedName>
    <definedName name="__________________________________________SN3">#REF!</definedName>
    <definedName name="__________________________________________TL1" localSheetId="2">#REF!</definedName>
    <definedName name="__________________________________________TL1" localSheetId="12">#REF!</definedName>
    <definedName name="__________________________________________TL1">#REF!</definedName>
    <definedName name="__________________________________________TL2" localSheetId="2">#REF!</definedName>
    <definedName name="__________________________________________TL2" localSheetId="12">#REF!</definedName>
    <definedName name="__________________________________________TL2">#REF!</definedName>
    <definedName name="__________________________________________TL3" localSheetId="2">#REF!</definedName>
    <definedName name="__________________________________________TL3" localSheetId="12">#REF!</definedName>
    <definedName name="__________________________________________TL3">#REF!</definedName>
    <definedName name="__________________________________________TLA120" localSheetId="2">#REF!</definedName>
    <definedName name="__________________________________________TLA120" localSheetId="12">#REF!</definedName>
    <definedName name="__________________________________________TLA120">#REF!</definedName>
    <definedName name="__________________________________________TLA35" localSheetId="2">#REF!</definedName>
    <definedName name="__________________________________________TLA35" localSheetId="12">#REF!</definedName>
    <definedName name="__________________________________________TLA35">#REF!</definedName>
    <definedName name="__________________________________________TLA50" localSheetId="2">#REF!</definedName>
    <definedName name="__________________________________________TLA50" localSheetId="12">#REF!</definedName>
    <definedName name="__________________________________________TLA50">#REF!</definedName>
    <definedName name="__________________________________________TLA70" localSheetId="2">#REF!</definedName>
    <definedName name="__________________________________________TLA70" localSheetId="12">#REF!</definedName>
    <definedName name="__________________________________________TLA70">#REF!</definedName>
    <definedName name="__________________________________________TLA95" localSheetId="2">#REF!</definedName>
    <definedName name="__________________________________________TLA95" localSheetId="12">#REF!</definedName>
    <definedName name="__________________________________________TLA95">#REF!</definedName>
    <definedName name="__________________________________________tz593" localSheetId="2">#REF!</definedName>
    <definedName name="__________________________________________tz593" localSheetId="12">#REF!</definedName>
    <definedName name="__________________________________________tz593">#REF!</definedName>
    <definedName name="__________________________________________VL100" localSheetId="2">#REF!</definedName>
    <definedName name="__________________________________________VL100" localSheetId="12">#REF!</definedName>
    <definedName name="__________________________________________VL100">#REF!</definedName>
    <definedName name="__________________________________________VL250" localSheetId="2">#REF!</definedName>
    <definedName name="__________________________________________VL250" localSheetId="12">#REF!</definedName>
    <definedName name="__________________________________________VL250">#REF!</definedName>
    <definedName name="_________________________________________a1" localSheetId="2" hidden="1">{"'Sheet1'!$L$16"}</definedName>
    <definedName name="_________________________________________a1" localSheetId="9" hidden="1">{"'Sheet1'!$L$16"}</definedName>
    <definedName name="_________________________________________a1" localSheetId="12" hidden="1">{"'Sheet1'!$L$16"}</definedName>
    <definedName name="_________________________________________a1" localSheetId="0" hidden="1">{"'Sheet1'!$L$16"}</definedName>
    <definedName name="_________________________________________a1" hidden="1">{"'Sheet1'!$L$16"}</definedName>
    <definedName name="_________________________________________boi1" localSheetId="2">#REF!</definedName>
    <definedName name="_________________________________________boi1" localSheetId="12">#REF!</definedName>
    <definedName name="_________________________________________boi1">#REF!</definedName>
    <definedName name="_________________________________________boi2" localSheetId="2">#REF!</definedName>
    <definedName name="_________________________________________boi2" localSheetId="12">#REF!</definedName>
    <definedName name="_________________________________________boi2">#REF!</definedName>
    <definedName name="_________________________________________CON1" localSheetId="2">#REF!</definedName>
    <definedName name="_________________________________________CON1" localSheetId="12">#REF!</definedName>
    <definedName name="_________________________________________CON1">#REF!</definedName>
    <definedName name="_________________________________________CON2" localSheetId="2">#REF!</definedName>
    <definedName name="_________________________________________CON2" localSheetId="12">#REF!</definedName>
    <definedName name="_________________________________________CON2">#REF!</definedName>
    <definedName name="_________________________________________ddn400" localSheetId="2">#REF!</definedName>
    <definedName name="_________________________________________ddn400" localSheetId="12">#REF!</definedName>
    <definedName name="_________________________________________ddn400">#REF!</definedName>
    <definedName name="_________________________________________ddn600" localSheetId="2">#REF!</definedName>
    <definedName name="_________________________________________ddn600" localSheetId="12">#REF!</definedName>
    <definedName name="_________________________________________ddn600">#REF!</definedName>
    <definedName name="_________________________________________DT12" localSheetId="2" hidden="1">{"'Sheet1'!$L$16"}</definedName>
    <definedName name="_________________________________________DT12" localSheetId="9" hidden="1">{"'Sheet1'!$L$16"}</definedName>
    <definedName name="_________________________________________DT12" localSheetId="12" hidden="1">{"'Sheet1'!$L$16"}</definedName>
    <definedName name="_________________________________________DT12" localSheetId="0" hidden="1">{"'Sheet1'!$L$16"}</definedName>
    <definedName name="_________________________________________DT12" hidden="1">{"'Sheet1'!$L$16"}</definedName>
    <definedName name="_________________________________________hsm2">1.1289</definedName>
    <definedName name="_________________________________________hso2" localSheetId="2">#REF!</definedName>
    <definedName name="_________________________________________hso2" localSheetId="12">#REF!</definedName>
    <definedName name="_________________________________________hso2">#REF!</definedName>
    <definedName name="_________________________________________kha1" localSheetId="2">#REF!</definedName>
    <definedName name="_________________________________________kha1" localSheetId="12">#REF!</definedName>
    <definedName name="_________________________________________kha1">#REF!</definedName>
    <definedName name="_________________________________________MAC12" localSheetId="2">#REF!</definedName>
    <definedName name="_________________________________________MAC12" localSheetId="12">#REF!</definedName>
    <definedName name="_________________________________________MAC12">#REF!</definedName>
    <definedName name="_________________________________________MAC46" localSheetId="2">#REF!</definedName>
    <definedName name="_________________________________________MAC46" localSheetId="12">#REF!</definedName>
    <definedName name="_________________________________________MAC46">#REF!</definedName>
    <definedName name="_________________________________________NCL100" localSheetId="2">#REF!</definedName>
    <definedName name="_________________________________________NCL100" localSheetId="12">#REF!</definedName>
    <definedName name="_________________________________________NCL100">#REF!</definedName>
    <definedName name="_________________________________________NCL200" localSheetId="2">#REF!</definedName>
    <definedName name="_________________________________________NCL200" localSheetId="12">#REF!</definedName>
    <definedName name="_________________________________________NCL200">#REF!</definedName>
    <definedName name="_________________________________________NCL250" localSheetId="2">#REF!</definedName>
    <definedName name="_________________________________________NCL250" localSheetId="12">#REF!</definedName>
    <definedName name="_________________________________________NCL250">#REF!</definedName>
    <definedName name="_________________________________________NET2" localSheetId="2">#REF!</definedName>
    <definedName name="_________________________________________NET2" localSheetId="12">#REF!</definedName>
    <definedName name="_________________________________________NET2">#REF!</definedName>
    <definedName name="_________________________________________nin190" localSheetId="2">#REF!</definedName>
    <definedName name="_________________________________________nin190" localSheetId="12">#REF!</definedName>
    <definedName name="_________________________________________nin190">#REF!</definedName>
    <definedName name="_________________________________________PA3" localSheetId="2" hidden="1">{"'Sheet1'!$L$16"}</definedName>
    <definedName name="_________________________________________PA3" localSheetId="9" hidden="1">{"'Sheet1'!$L$16"}</definedName>
    <definedName name="_________________________________________PA3" localSheetId="12" hidden="1">{"'Sheet1'!$L$16"}</definedName>
    <definedName name="_________________________________________PA3" localSheetId="0" hidden="1">{"'Sheet1'!$L$16"}</definedName>
    <definedName name="_________________________________________PA3" hidden="1">{"'Sheet1'!$L$16"}</definedName>
    <definedName name="_________________________________________sc1" localSheetId="2">#REF!</definedName>
    <definedName name="_________________________________________sc1" localSheetId="12">#REF!</definedName>
    <definedName name="_________________________________________sc1">#REF!</definedName>
    <definedName name="_________________________________________SC2" localSheetId="2">#REF!</definedName>
    <definedName name="_________________________________________SC2" localSheetId="12">#REF!</definedName>
    <definedName name="_________________________________________SC2">#REF!</definedName>
    <definedName name="_________________________________________sc3" localSheetId="2">#REF!</definedName>
    <definedName name="_________________________________________sc3" localSheetId="12">#REF!</definedName>
    <definedName name="_________________________________________sc3">#REF!</definedName>
    <definedName name="_________________________________________SN3" localSheetId="2">#REF!</definedName>
    <definedName name="_________________________________________SN3" localSheetId="12">#REF!</definedName>
    <definedName name="_________________________________________SN3">#REF!</definedName>
    <definedName name="_________________________________________TL1" localSheetId="2">#REF!</definedName>
    <definedName name="_________________________________________TL1" localSheetId="12">#REF!</definedName>
    <definedName name="_________________________________________TL1">#REF!</definedName>
    <definedName name="_________________________________________TL2" localSheetId="2">#REF!</definedName>
    <definedName name="_________________________________________TL2" localSheetId="12">#REF!</definedName>
    <definedName name="_________________________________________TL2">#REF!</definedName>
    <definedName name="_________________________________________TL3" localSheetId="2">#REF!</definedName>
    <definedName name="_________________________________________TL3" localSheetId="12">#REF!</definedName>
    <definedName name="_________________________________________TL3">#REF!</definedName>
    <definedName name="_________________________________________TLA120" localSheetId="2">#REF!</definedName>
    <definedName name="_________________________________________TLA120" localSheetId="12">#REF!</definedName>
    <definedName name="_________________________________________TLA120">#REF!</definedName>
    <definedName name="_________________________________________TLA35" localSheetId="2">#REF!</definedName>
    <definedName name="_________________________________________TLA35" localSheetId="12">#REF!</definedName>
    <definedName name="_________________________________________TLA35">#REF!</definedName>
    <definedName name="_________________________________________TLA50" localSheetId="2">#REF!</definedName>
    <definedName name="_________________________________________TLA50" localSheetId="12">#REF!</definedName>
    <definedName name="_________________________________________TLA50">#REF!</definedName>
    <definedName name="_________________________________________TLA70" localSheetId="2">#REF!</definedName>
    <definedName name="_________________________________________TLA70" localSheetId="12">#REF!</definedName>
    <definedName name="_________________________________________TLA70">#REF!</definedName>
    <definedName name="_________________________________________TLA95" localSheetId="2">#REF!</definedName>
    <definedName name="_________________________________________TLA95" localSheetId="12">#REF!</definedName>
    <definedName name="_________________________________________TLA95">#REF!</definedName>
    <definedName name="_________________________________________tz593" localSheetId="2">#REF!</definedName>
    <definedName name="_________________________________________tz593" localSheetId="12">#REF!</definedName>
    <definedName name="_________________________________________tz593">#REF!</definedName>
    <definedName name="_________________________________________VL100" localSheetId="2">#REF!</definedName>
    <definedName name="_________________________________________VL100" localSheetId="12">#REF!</definedName>
    <definedName name="_________________________________________VL100">#REF!</definedName>
    <definedName name="_________________________________________VL250" localSheetId="2">#REF!</definedName>
    <definedName name="_________________________________________VL250" localSheetId="12">#REF!</definedName>
    <definedName name="_________________________________________VL250">#REF!</definedName>
    <definedName name="________________________________________a1" localSheetId="2" hidden="1">{"'Sheet1'!$L$16"}</definedName>
    <definedName name="________________________________________a1" localSheetId="9" hidden="1">{"'Sheet1'!$L$16"}</definedName>
    <definedName name="________________________________________a1" localSheetId="12" hidden="1">{"'Sheet1'!$L$16"}</definedName>
    <definedName name="________________________________________a1" localSheetId="0" hidden="1">{"'Sheet1'!$L$16"}</definedName>
    <definedName name="________________________________________a1" hidden="1">{"'Sheet1'!$L$16"}</definedName>
    <definedName name="________________________________________boi1" localSheetId="2">#REF!</definedName>
    <definedName name="________________________________________boi1" localSheetId="12">#REF!</definedName>
    <definedName name="________________________________________boi1">#REF!</definedName>
    <definedName name="________________________________________boi2" localSheetId="2">#REF!</definedName>
    <definedName name="________________________________________boi2" localSheetId="12">#REF!</definedName>
    <definedName name="________________________________________boi2">#REF!</definedName>
    <definedName name="________________________________________CON1" localSheetId="2">#REF!</definedName>
    <definedName name="________________________________________CON1" localSheetId="12">#REF!</definedName>
    <definedName name="________________________________________CON1">#REF!</definedName>
    <definedName name="________________________________________CON2" localSheetId="2">#REF!</definedName>
    <definedName name="________________________________________CON2" localSheetId="12">#REF!</definedName>
    <definedName name="________________________________________CON2">#REF!</definedName>
    <definedName name="________________________________________ddn400" localSheetId="2">#REF!</definedName>
    <definedName name="________________________________________ddn400" localSheetId="12">#REF!</definedName>
    <definedName name="________________________________________ddn400">#REF!</definedName>
    <definedName name="________________________________________ddn600" localSheetId="2">#REF!</definedName>
    <definedName name="________________________________________ddn600" localSheetId="12">#REF!</definedName>
    <definedName name="________________________________________ddn600">#REF!</definedName>
    <definedName name="________________________________________DT12" localSheetId="2" hidden="1">{"'Sheet1'!$L$16"}</definedName>
    <definedName name="________________________________________DT12" localSheetId="9" hidden="1">{"'Sheet1'!$L$16"}</definedName>
    <definedName name="________________________________________DT12" localSheetId="12" hidden="1">{"'Sheet1'!$L$16"}</definedName>
    <definedName name="________________________________________DT12" localSheetId="0" hidden="1">{"'Sheet1'!$L$16"}</definedName>
    <definedName name="________________________________________DT12" hidden="1">{"'Sheet1'!$L$16"}</definedName>
    <definedName name="________________________________________hsm2">1.1289</definedName>
    <definedName name="________________________________________hso2" localSheetId="2">#REF!</definedName>
    <definedName name="________________________________________hso2" localSheetId="12">#REF!</definedName>
    <definedName name="________________________________________hso2">#REF!</definedName>
    <definedName name="________________________________________kha1" localSheetId="2">#REF!</definedName>
    <definedName name="________________________________________kha1" localSheetId="12">#REF!</definedName>
    <definedName name="________________________________________kha1">#REF!</definedName>
    <definedName name="________________________________________MAC12" localSheetId="2">#REF!</definedName>
    <definedName name="________________________________________MAC12" localSheetId="12">#REF!</definedName>
    <definedName name="________________________________________MAC12">#REF!</definedName>
    <definedName name="________________________________________MAC46" localSheetId="2">#REF!</definedName>
    <definedName name="________________________________________MAC46" localSheetId="12">#REF!</definedName>
    <definedName name="________________________________________MAC46">#REF!</definedName>
    <definedName name="________________________________________NCL100" localSheetId="2">#REF!</definedName>
    <definedName name="________________________________________NCL100" localSheetId="12">#REF!</definedName>
    <definedName name="________________________________________NCL100">#REF!</definedName>
    <definedName name="________________________________________NCL200" localSheetId="2">#REF!</definedName>
    <definedName name="________________________________________NCL200" localSheetId="12">#REF!</definedName>
    <definedName name="________________________________________NCL200">#REF!</definedName>
    <definedName name="________________________________________NCL250" localSheetId="2">#REF!</definedName>
    <definedName name="________________________________________NCL250" localSheetId="12">#REF!</definedName>
    <definedName name="________________________________________NCL250">#REF!</definedName>
    <definedName name="________________________________________NET2" localSheetId="2">#REF!</definedName>
    <definedName name="________________________________________NET2" localSheetId="12">#REF!</definedName>
    <definedName name="________________________________________NET2">#REF!</definedName>
    <definedName name="________________________________________nin190" localSheetId="2">#REF!</definedName>
    <definedName name="________________________________________nin190" localSheetId="12">#REF!</definedName>
    <definedName name="________________________________________nin190">#REF!</definedName>
    <definedName name="________________________________________PA3" localSheetId="2" hidden="1">{"'Sheet1'!$L$16"}</definedName>
    <definedName name="________________________________________PA3" localSheetId="9" hidden="1">{"'Sheet1'!$L$16"}</definedName>
    <definedName name="________________________________________PA3" localSheetId="12" hidden="1">{"'Sheet1'!$L$16"}</definedName>
    <definedName name="________________________________________PA3" localSheetId="0" hidden="1">{"'Sheet1'!$L$16"}</definedName>
    <definedName name="________________________________________PA3" hidden="1">{"'Sheet1'!$L$16"}</definedName>
    <definedName name="________________________________________sc1" localSheetId="2">#REF!</definedName>
    <definedName name="________________________________________sc1" localSheetId="12">#REF!</definedName>
    <definedName name="________________________________________sc1">#REF!</definedName>
    <definedName name="________________________________________SC2" localSheetId="2">#REF!</definedName>
    <definedName name="________________________________________SC2" localSheetId="12">#REF!</definedName>
    <definedName name="________________________________________SC2">#REF!</definedName>
    <definedName name="________________________________________sc3" localSheetId="2">#REF!</definedName>
    <definedName name="________________________________________sc3" localSheetId="12">#REF!</definedName>
    <definedName name="________________________________________sc3">#REF!</definedName>
    <definedName name="________________________________________SN3" localSheetId="2">#REF!</definedName>
    <definedName name="________________________________________SN3" localSheetId="12">#REF!</definedName>
    <definedName name="________________________________________SN3">#REF!</definedName>
    <definedName name="________________________________________TL1" localSheetId="2">#REF!</definedName>
    <definedName name="________________________________________TL1" localSheetId="12">#REF!</definedName>
    <definedName name="________________________________________TL1">#REF!</definedName>
    <definedName name="________________________________________TL2" localSheetId="2">#REF!</definedName>
    <definedName name="________________________________________TL2" localSheetId="12">#REF!</definedName>
    <definedName name="________________________________________TL2">#REF!</definedName>
    <definedName name="________________________________________TL3" localSheetId="2">#REF!</definedName>
    <definedName name="________________________________________TL3" localSheetId="12">#REF!</definedName>
    <definedName name="________________________________________TL3">#REF!</definedName>
    <definedName name="________________________________________TLA120" localSheetId="2">#REF!</definedName>
    <definedName name="________________________________________TLA120" localSheetId="12">#REF!</definedName>
    <definedName name="________________________________________TLA120">#REF!</definedName>
    <definedName name="________________________________________TLA35" localSheetId="2">#REF!</definedName>
    <definedName name="________________________________________TLA35" localSheetId="12">#REF!</definedName>
    <definedName name="________________________________________TLA35">#REF!</definedName>
    <definedName name="________________________________________TLA50" localSheetId="2">#REF!</definedName>
    <definedName name="________________________________________TLA50" localSheetId="12">#REF!</definedName>
    <definedName name="________________________________________TLA50">#REF!</definedName>
    <definedName name="________________________________________TLA70" localSheetId="2">#REF!</definedName>
    <definedName name="________________________________________TLA70" localSheetId="12">#REF!</definedName>
    <definedName name="________________________________________TLA70">#REF!</definedName>
    <definedName name="________________________________________TLA95" localSheetId="2">#REF!</definedName>
    <definedName name="________________________________________TLA95" localSheetId="12">#REF!</definedName>
    <definedName name="________________________________________TLA95">#REF!</definedName>
    <definedName name="________________________________________tz593" localSheetId="2">#REF!</definedName>
    <definedName name="________________________________________tz593" localSheetId="12">#REF!</definedName>
    <definedName name="________________________________________tz593">#REF!</definedName>
    <definedName name="________________________________________VL100" localSheetId="2">#REF!</definedName>
    <definedName name="________________________________________VL100" localSheetId="12">#REF!</definedName>
    <definedName name="________________________________________VL100">#REF!</definedName>
    <definedName name="________________________________________VL250" localSheetId="2">#REF!</definedName>
    <definedName name="________________________________________VL250" localSheetId="12">#REF!</definedName>
    <definedName name="________________________________________VL250">#REF!</definedName>
    <definedName name="_______________________________________a1" localSheetId="2" hidden="1">{"'Sheet1'!$L$16"}</definedName>
    <definedName name="_______________________________________a1" localSheetId="9" hidden="1">{"'Sheet1'!$L$16"}</definedName>
    <definedName name="_______________________________________a1" localSheetId="12" hidden="1">{"'Sheet1'!$L$16"}</definedName>
    <definedName name="_______________________________________a1" localSheetId="0" hidden="1">{"'Sheet1'!$L$16"}</definedName>
    <definedName name="_______________________________________a1" hidden="1">{"'Sheet1'!$L$16"}</definedName>
    <definedName name="_______________________________________boi1" localSheetId="2">#REF!</definedName>
    <definedName name="_______________________________________boi1" localSheetId="12">#REF!</definedName>
    <definedName name="_______________________________________boi1">#REF!</definedName>
    <definedName name="_______________________________________boi2" localSheetId="2">#REF!</definedName>
    <definedName name="_______________________________________boi2" localSheetId="12">#REF!</definedName>
    <definedName name="_______________________________________boi2">#REF!</definedName>
    <definedName name="_______________________________________CON1" localSheetId="2">#REF!</definedName>
    <definedName name="_______________________________________CON1" localSheetId="12">#REF!</definedName>
    <definedName name="_______________________________________CON1">#REF!</definedName>
    <definedName name="_______________________________________CON2" localSheetId="2">#REF!</definedName>
    <definedName name="_______________________________________CON2" localSheetId="12">#REF!</definedName>
    <definedName name="_______________________________________CON2">#REF!</definedName>
    <definedName name="_______________________________________ddn400" localSheetId="2">#REF!</definedName>
    <definedName name="_______________________________________ddn400" localSheetId="12">#REF!</definedName>
    <definedName name="_______________________________________ddn400">#REF!</definedName>
    <definedName name="_______________________________________ddn600" localSheetId="2">#REF!</definedName>
    <definedName name="_______________________________________ddn600" localSheetId="12">#REF!</definedName>
    <definedName name="_______________________________________ddn600">#REF!</definedName>
    <definedName name="_______________________________________DT12" localSheetId="2" hidden="1">{"'Sheet1'!$L$16"}</definedName>
    <definedName name="_______________________________________DT12" localSheetId="9" hidden="1">{"'Sheet1'!$L$16"}</definedName>
    <definedName name="_______________________________________DT12" localSheetId="12" hidden="1">{"'Sheet1'!$L$16"}</definedName>
    <definedName name="_______________________________________DT12" localSheetId="0" hidden="1">{"'Sheet1'!$L$16"}</definedName>
    <definedName name="_______________________________________DT12" hidden="1">{"'Sheet1'!$L$16"}</definedName>
    <definedName name="_______________________________________hsm2">1.1289</definedName>
    <definedName name="_______________________________________hso2" localSheetId="2">#REF!</definedName>
    <definedName name="_______________________________________hso2" localSheetId="12">#REF!</definedName>
    <definedName name="_______________________________________hso2">#REF!</definedName>
    <definedName name="_______________________________________kha1" localSheetId="2">#REF!</definedName>
    <definedName name="_______________________________________kha1" localSheetId="12">#REF!</definedName>
    <definedName name="_______________________________________kha1">#REF!</definedName>
    <definedName name="_______________________________________MAC12" localSheetId="2">#REF!</definedName>
    <definedName name="_______________________________________MAC12" localSheetId="12">#REF!</definedName>
    <definedName name="_______________________________________MAC12">#REF!</definedName>
    <definedName name="_______________________________________MAC46" localSheetId="2">#REF!</definedName>
    <definedName name="_______________________________________MAC46" localSheetId="12">#REF!</definedName>
    <definedName name="_______________________________________MAC46">#REF!</definedName>
    <definedName name="_______________________________________NCL100" localSheetId="2">#REF!</definedName>
    <definedName name="_______________________________________NCL100" localSheetId="12">#REF!</definedName>
    <definedName name="_______________________________________NCL100">#REF!</definedName>
    <definedName name="_______________________________________NCL200" localSheetId="2">#REF!</definedName>
    <definedName name="_______________________________________NCL200" localSheetId="12">#REF!</definedName>
    <definedName name="_______________________________________NCL200">#REF!</definedName>
    <definedName name="_______________________________________NCL250" localSheetId="2">#REF!</definedName>
    <definedName name="_______________________________________NCL250" localSheetId="12">#REF!</definedName>
    <definedName name="_______________________________________NCL250">#REF!</definedName>
    <definedName name="_______________________________________NET2" localSheetId="2">#REF!</definedName>
    <definedName name="_______________________________________NET2" localSheetId="12">#REF!</definedName>
    <definedName name="_______________________________________NET2">#REF!</definedName>
    <definedName name="_______________________________________nin190" localSheetId="2">#REF!</definedName>
    <definedName name="_______________________________________nin190" localSheetId="12">#REF!</definedName>
    <definedName name="_______________________________________nin190">#REF!</definedName>
    <definedName name="_______________________________________PA3" localSheetId="2" hidden="1">{"'Sheet1'!$L$16"}</definedName>
    <definedName name="_______________________________________PA3" localSheetId="9" hidden="1">{"'Sheet1'!$L$16"}</definedName>
    <definedName name="_______________________________________PA3" localSheetId="12" hidden="1">{"'Sheet1'!$L$16"}</definedName>
    <definedName name="_______________________________________PA3" localSheetId="0" hidden="1">{"'Sheet1'!$L$16"}</definedName>
    <definedName name="_______________________________________PA3" hidden="1">{"'Sheet1'!$L$16"}</definedName>
    <definedName name="_______________________________________sc1" localSheetId="2">#REF!</definedName>
    <definedName name="_______________________________________sc1" localSheetId="12">#REF!</definedName>
    <definedName name="_______________________________________sc1">#REF!</definedName>
    <definedName name="_______________________________________SC2" localSheetId="2">#REF!</definedName>
    <definedName name="_______________________________________SC2" localSheetId="12">#REF!</definedName>
    <definedName name="_______________________________________SC2">#REF!</definedName>
    <definedName name="_______________________________________sc3" localSheetId="2">#REF!</definedName>
    <definedName name="_______________________________________sc3" localSheetId="12">#REF!</definedName>
    <definedName name="_______________________________________sc3">#REF!</definedName>
    <definedName name="_______________________________________SN3" localSheetId="2">#REF!</definedName>
    <definedName name="_______________________________________SN3" localSheetId="12">#REF!</definedName>
    <definedName name="_______________________________________SN3">#REF!</definedName>
    <definedName name="_______________________________________TL1" localSheetId="2">#REF!</definedName>
    <definedName name="_______________________________________TL1" localSheetId="12">#REF!</definedName>
    <definedName name="_______________________________________TL1">#REF!</definedName>
    <definedName name="_______________________________________TL2" localSheetId="2">#REF!</definedName>
    <definedName name="_______________________________________TL2" localSheetId="12">#REF!</definedName>
    <definedName name="_______________________________________TL2">#REF!</definedName>
    <definedName name="_______________________________________TL3" localSheetId="2">#REF!</definedName>
    <definedName name="_______________________________________TL3" localSheetId="12">#REF!</definedName>
    <definedName name="_______________________________________TL3">#REF!</definedName>
    <definedName name="_______________________________________TLA120" localSheetId="2">#REF!</definedName>
    <definedName name="_______________________________________TLA120" localSheetId="12">#REF!</definedName>
    <definedName name="_______________________________________TLA120">#REF!</definedName>
    <definedName name="_______________________________________TLA35" localSheetId="2">#REF!</definedName>
    <definedName name="_______________________________________TLA35" localSheetId="12">#REF!</definedName>
    <definedName name="_______________________________________TLA35">#REF!</definedName>
    <definedName name="_______________________________________TLA50" localSheetId="2">#REF!</definedName>
    <definedName name="_______________________________________TLA50" localSheetId="12">#REF!</definedName>
    <definedName name="_______________________________________TLA50">#REF!</definedName>
    <definedName name="_______________________________________TLA70" localSheetId="2">#REF!</definedName>
    <definedName name="_______________________________________TLA70" localSheetId="12">#REF!</definedName>
    <definedName name="_______________________________________TLA70">#REF!</definedName>
    <definedName name="_______________________________________TLA95" localSheetId="2">#REF!</definedName>
    <definedName name="_______________________________________TLA95" localSheetId="12">#REF!</definedName>
    <definedName name="_______________________________________TLA95">#REF!</definedName>
    <definedName name="_______________________________________tz593" localSheetId="2">#REF!</definedName>
    <definedName name="_______________________________________tz593" localSheetId="12">#REF!</definedName>
    <definedName name="_______________________________________tz593">#REF!</definedName>
    <definedName name="_______________________________________VL100" localSheetId="2">#REF!</definedName>
    <definedName name="_______________________________________VL100" localSheetId="12">#REF!</definedName>
    <definedName name="_______________________________________VL100">#REF!</definedName>
    <definedName name="_______________________________________VL250" localSheetId="2">#REF!</definedName>
    <definedName name="_______________________________________VL250" localSheetId="12">#REF!</definedName>
    <definedName name="_______________________________________VL250">#REF!</definedName>
    <definedName name="______________________________________a1" localSheetId="2" hidden="1">{"'Sheet1'!$L$16"}</definedName>
    <definedName name="______________________________________a1" localSheetId="9" hidden="1">{"'Sheet1'!$L$16"}</definedName>
    <definedName name="______________________________________a1" localSheetId="12" hidden="1">{"'Sheet1'!$L$16"}</definedName>
    <definedName name="______________________________________a1" localSheetId="0" hidden="1">{"'Sheet1'!$L$16"}</definedName>
    <definedName name="______________________________________a1" hidden="1">{"'Sheet1'!$L$16"}</definedName>
    <definedName name="______________________________________boi1" localSheetId="2">#REF!</definedName>
    <definedName name="______________________________________boi1" localSheetId="12">#REF!</definedName>
    <definedName name="______________________________________boi1">#REF!</definedName>
    <definedName name="______________________________________boi2" localSheetId="2">#REF!</definedName>
    <definedName name="______________________________________boi2" localSheetId="12">#REF!</definedName>
    <definedName name="______________________________________boi2">#REF!</definedName>
    <definedName name="______________________________________CON1" localSheetId="2">#REF!</definedName>
    <definedName name="______________________________________CON1" localSheetId="12">#REF!</definedName>
    <definedName name="______________________________________CON1">#REF!</definedName>
    <definedName name="______________________________________CON2" localSheetId="2">#REF!</definedName>
    <definedName name="______________________________________CON2" localSheetId="12">#REF!</definedName>
    <definedName name="______________________________________CON2">#REF!</definedName>
    <definedName name="______________________________________ddn400" localSheetId="2">#REF!</definedName>
    <definedName name="______________________________________ddn400" localSheetId="12">#REF!</definedName>
    <definedName name="______________________________________ddn400">#REF!</definedName>
    <definedName name="______________________________________ddn600" localSheetId="2">#REF!</definedName>
    <definedName name="______________________________________ddn600" localSheetId="12">#REF!</definedName>
    <definedName name="______________________________________ddn600">#REF!</definedName>
    <definedName name="______________________________________DT12" localSheetId="2" hidden="1">{"'Sheet1'!$L$16"}</definedName>
    <definedName name="______________________________________DT12" localSheetId="9" hidden="1">{"'Sheet1'!$L$16"}</definedName>
    <definedName name="______________________________________DT12" localSheetId="12" hidden="1">{"'Sheet1'!$L$16"}</definedName>
    <definedName name="______________________________________DT12" localSheetId="0" hidden="1">{"'Sheet1'!$L$16"}</definedName>
    <definedName name="______________________________________DT12" hidden="1">{"'Sheet1'!$L$16"}</definedName>
    <definedName name="______________________________________hsm2">1.1289</definedName>
    <definedName name="______________________________________hso2" localSheetId="2">#REF!</definedName>
    <definedName name="______________________________________hso2" localSheetId="12">#REF!</definedName>
    <definedName name="______________________________________hso2">#REF!</definedName>
    <definedName name="______________________________________kha1" localSheetId="2">#REF!</definedName>
    <definedName name="______________________________________kha1" localSheetId="12">#REF!</definedName>
    <definedName name="______________________________________kha1">#REF!</definedName>
    <definedName name="______________________________________MAC12" localSheetId="2">#REF!</definedName>
    <definedName name="______________________________________MAC12" localSheetId="12">#REF!</definedName>
    <definedName name="______________________________________MAC12">#REF!</definedName>
    <definedName name="______________________________________MAC46" localSheetId="2">#REF!</definedName>
    <definedName name="______________________________________MAC46" localSheetId="12">#REF!</definedName>
    <definedName name="______________________________________MAC46">#REF!</definedName>
    <definedName name="______________________________________NCL100" localSheetId="2">#REF!</definedName>
    <definedName name="______________________________________NCL100" localSheetId="12">#REF!</definedName>
    <definedName name="______________________________________NCL100">#REF!</definedName>
    <definedName name="______________________________________NCL200" localSheetId="2">#REF!</definedName>
    <definedName name="______________________________________NCL200" localSheetId="12">#REF!</definedName>
    <definedName name="______________________________________NCL200">#REF!</definedName>
    <definedName name="______________________________________NCL250" localSheetId="2">#REF!</definedName>
    <definedName name="______________________________________NCL250" localSheetId="12">#REF!</definedName>
    <definedName name="______________________________________NCL250">#REF!</definedName>
    <definedName name="______________________________________NET2" localSheetId="2">#REF!</definedName>
    <definedName name="______________________________________NET2" localSheetId="12">#REF!</definedName>
    <definedName name="______________________________________NET2">#REF!</definedName>
    <definedName name="______________________________________nin190" localSheetId="2">#REF!</definedName>
    <definedName name="______________________________________nin190" localSheetId="12">#REF!</definedName>
    <definedName name="______________________________________nin190">#REF!</definedName>
    <definedName name="______________________________________PA3" localSheetId="2" hidden="1">{"'Sheet1'!$L$16"}</definedName>
    <definedName name="______________________________________PA3" localSheetId="9" hidden="1">{"'Sheet1'!$L$16"}</definedName>
    <definedName name="______________________________________PA3" localSheetId="12" hidden="1">{"'Sheet1'!$L$16"}</definedName>
    <definedName name="______________________________________PA3" localSheetId="0" hidden="1">{"'Sheet1'!$L$16"}</definedName>
    <definedName name="______________________________________PA3" hidden="1">{"'Sheet1'!$L$16"}</definedName>
    <definedName name="______________________________________sc1" localSheetId="2">#REF!</definedName>
    <definedName name="______________________________________sc1" localSheetId="12">#REF!</definedName>
    <definedName name="______________________________________sc1">#REF!</definedName>
    <definedName name="______________________________________SC2" localSheetId="2">#REF!</definedName>
    <definedName name="______________________________________SC2" localSheetId="12">#REF!</definedName>
    <definedName name="______________________________________SC2">#REF!</definedName>
    <definedName name="______________________________________sc3" localSheetId="2">#REF!</definedName>
    <definedName name="______________________________________sc3" localSheetId="12">#REF!</definedName>
    <definedName name="______________________________________sc3">#REF!</definedName>
    <definedName name="______________________________________SN3" localSheetId="2">#REF!</definedName>
    <definedName name="______________________________________SN3" localSheetId="12">#REF!</definedName>
    <definedName name="______________________________________SN3">#REF!</definedName>
    <definedName name="______________________________________TL1" localSheetId="2">#REF!</definedName>
    <definedName name="______________________________________TL1" localSheetId="12">#REF!</definedName>
    <definedName name="______________________________________TL1">#REF!</definedName>
    <definedName name="______________________________________TL2" localSheetId="2">#REF!</definedName>
    <definedName name="______________________________________TL2" localSheetId="12">#REF!</definedName>
    <definedName name="______________________________________TL2">#REF!</definedName>
    <definedName name="______________________________________TL3" localSheetId="2">#REF!</definedName>
    <definedName name="______________________________________TL3" localSheetId="12">#REF!</definedName>
    <definedName name="______________________________________TL3">#REF!</definedName>
    <definedName name="______________________________________TLA120" localSheetId="2">#REF!</definedName>
    <definedName name="______________________________________TLA120" localSheetId="12">#REF!</definedName>
    <definedName name="______________________________________TLA120">#REF!</definedName>
    <definedName name="______________________________________TLA35" localSheetId="2">#REF!</definedName>
    <definedName name="______________________________________TLA35" localSheetId="12">#REF!</definedName>
    <definedName name="______________________________________TLA35">#REF!</definedName>
    <definedName name="______________________________________TLA50" localSheetId="2">#REF!</definedName>
    <definedName name="______________________________________TLA50" localSheetId="12">#REF!</definedName>
    <definedName name="______________________________________TLA50">#REF!</definedName>
    <definedName name="______________________________________TLA70" localSheetId="2">#REF!</definedName>
    <definedName name="______________________________________TLA70" localSheetId="12">#REF!</definedName>
    <definedName name="______________________________________TLA70">#REF!</definedName>
    <definedName name="______________________________________TLA95" localSheetId="2">#REF!</definedName>
    <definedName name="______________________________________TLA95" localSheetId="12">#REF!</definedName>
    <definedName name="______________________________________TLA95">#REF!</definedName>
    <definedName name="______________________________________tz593" localSheetId="2">#REF!</definedName>
    <definedName name="______________________________________tz593" localSheetId="12">#REF!</definedName>
    <definedName name="______________________________________tz593">#REF!</definedName>
    <definedName name="______________________________________VL100" localSheetId="2">#REF!</definedName>
    <definedName name="______________________________________VL100" localSheetId="12">#REF!</definedName>
    <definedName name="______________________________________VL100">#REF!</definedName>
    <definedName name="______________________________________VL250" localSheetId="2">#REF!</definedName>
    <definedName name="______________________________________VL250" localSheetId="12">#REF!</definedName>
    <definedName name="______________________________________VL250">#REF!</definedName>
    <definedName name="_____________________________________a1" localSheetId="2" hidden="1">{"'Sheet1'!$L$16"}</definedName>
    <definedName name="_____________________________________a1" localSheetId="9" hidden="1">{"'Sheet1'!$L$16"}</definedName>
    <definedName name="_____________________________________a1" localSheetId="12" hidden="1">{"'Sheet1'!$L$16"}</definedName>
    <definedName name="_____________________________________a1" localSheetId="0" hidden="1">{"'Sheet1'!$L$16"}</definedName>
    <definedName name="_____________________________________a1" hidden="1">{"'Sheet1'!$L$16"}</definedName>
    <definedName name="_____________________________________boi1" localSheetId="2">#REF!</definedName>
    <definedName name="_____________________________________boi1" localSheetId="12">#REF!</definedName>
    <definedName name="_____________________________________boi1">#REF!</definedName>
    <definedName name="_____________________________________boi2" localSheetId="2">#REF!</definedName>
    <definedName name="_____________________________________boi2" localSheetId="12">#REF!</definedName>
    <definedName name="_____________________________________boi2">#REF!</definedName>
    <definedName name="_____________________________________CON1" localSheetId="2">#REF!</definedName>
    <definedName name="_____________________________________CON1" localSheetId="12">#REF!</definedName>
    <definedName name="_____________________________________CON1">#REF!</definedName>
    <definedName name="_____________________________________CON2" localSheetId="2">#REF!</definedName>
    <definedName name="_____________________________________CON2" localSheetId="12">#REF!</definedName>
    <definedName name="_____________________________________CON2">#REF!</definedName>
    <definedName name="_____________________________________ddn400" localSheetId="2">#REF!</definedName>
    <definedName name="_____________________________________ddn400" localSheetId="12">#REF!</definedName>
    <definedName name="_____________________________________ddn400">#REF!</definedName>
    <definedName name="_____________________________________ddn600" localSheetId="2">#REF!</definedName>
    <definedName name="_____________________________________ddn600" localSheetId="12">#REF!</definedName>
    <definedName name="_____________________________________ddn600">#REF!</definedName>
    <definedName name="_____________________________________DT12" localSheetId="2" hidden="1">{"'Sheet1'!$L$16"}</definedName>
    <definedName name="_____________________________________DT12" localSheetId="9" hidden="1">{"'Sheet1'!$L$16"}</definedName>
    <definedName name="_____________________________________DT12" localSheetId="12" hidden="1">{"'Sheet1'!$L$16"}</definedName>
    <definedName name="_____________________________________DT12" localSheetId="0" hidden="1">{"'Sheet1'!$L$16"}</definedName>
    <definedName name="_____________________________________DT12" hidden="1">{"'Sheet1'!$L$16"}</definedName>
    <definedName name="_____________________________________hsm2">1.1289</definedName>
    <definedName name="_____________________________________hso2" localSheetId="2">#REF!</definedName>
    <definedName name="_____________________________________hso2" localSheetId="12">#REF!</definedName>
    <definedName name="_____________________________________hso2">#REF!</definedName>
    <definedName name="_____________________________________kha1" localSheetId="2">#REF!</definedName>
    <definedName name="_____________________________________kha1" localSheetId="12">#REF!</definedName>
    <definedName name="_____________________________________kha1">#REF!</definedName>
    <definedName name="_____________________________________MAC12" localSheetId="2">#REF!</definedName>
    <definedName name="_____________________________________MAC12" localSheetId="12">#REF!</definedName>
    <definedName name="_____________________________________MAC12">#REF!</definedName>
    <definedName name="_____________________________________MAC46" localSheetId="2">#REF!</definedName>
    <definedName name="_____________________________________MAC46" localSheetId="12">#REF!</definedName>
    <definedName name="_____________________________________MAC46">#REF!</definedName>
    <definedName name="_____________________________________NCL100" localSheetId="2">#REF!</definedName>
    <definedName name="_____________________________________NCL100" localSheetId="12">#REF!</definedName>
    <definedName name="_____________________________________NCL100">#REF!</definedName>
    <definedName name="_____________________________________NCL200" localSheetId="2">#REF!</definedName>
    <definedName name="_____________________________________NCL200" localSheetId="12">#REF!</definedName>
    <definedName name="_____________________________________NCL200">#REF!</definedName>
    <definedName name="_____________________________________NCL250" localSheetId="2">#REF!</definedName>
    <definedName name="_____________________________________NCL250" localSheetId="12">#REF!</definedName>
    <definedName name="_____________________________________NCL250">#REF!</definedName>
    <definedName name="_____________________________________NET2" localSheetId="2">#REF!</definedName>
    <definedName name="_____________________________________NET2" localSheetId="12">#REF!</definedName>
    <definedName name="_____________________________________NET2">#REF!</definedName>
    <definedName name="_____________________________________nin190" localSheetId="2">#REF!</definedName>
    <definedName name="_____________________________________nin190" localSheetId="12">#REF!</definedName>
    <definedName name="_____________________________________nin190">#REF!</definedName>
    <definedName name="_____________________________________PA3" localSheetId="2" hidden="1">{"'Sheet1'!$L$16"}</definedName>
    <definedName name="_____________________________________PA3" localSheetId="9" hidden="1">{"'Sheet1'!$L$16"}</definedName>
    <definedName name="_____________________________________PA3" localSheetId="12" hidden="1">{"'Sheet1'!$L$16"}</definedName>
    <definedName name="_____________________________________PA3" localSheetId="0" hidden="1">{"'Sheet1'!$L$16"}</definedName>
    <definedName name="_____________________________________PA3" hidden="1">{"'Sheet1'!$L$16"}</definedName>
    <definedName name="_____________________________________sc1" localSheetId="2">#REF!</definedName>
    <definedName name="_____________________________________sc1" localSheetId="12">#REF!</definedName>
    <definedName name="_____________________________________sc1">#REF!</definedName>
    <definedName name="_____________________________________SC2" localSheetId="2">#REF!</definedName>
    <definedName name="_____________________________________SC2" localSheetId="12">#REF!</definedName>
    <definedName name="_____________________________________SC2">#REF!</definedName>
    <definedName name="_____________________________________sc3" localSheetId="2">#REF!</definedName>
    <definedName name="_____________________________________sc3" localSheetId="12">#REF!</definedName>
    <definedName name="_____________________________________sc3">#REF!</definedName>
    <definedName name="_____________________________________SN3" localSheetId="2">#REF!</definedName>
    <definedName name="_____________________________________SN3" localSheetId="12">#REF!</definedName>
    <definedName name="_____________________________________SN3">#REF!</definedName>
    <definedName name="_____________________________________TL1" localSheetId="2">#REF!</definedName>
    <definedName name="_____________________________________TL1" localSheetId="12">#REF!</definedName>
    <definedName name="_____________________________________TL1">#REF!</definedName>
    <definedName name="_____________________________________TL2" localSheetId="2">#REF!</definedName>
    <definedName name="_____________________________________TL2" localSheetId="12">#REF!</definedName>
    <definedName name="_____________________________________TL2">#REF!</definedName>
    <definedName name="_____________________________________TL3" localSheetId="2">#REF!</definedName>
    <definedName name="_____________________________________TL3" localSheetId="12">#REF!</definedName>
    <definedName name="_____________________________________TL3">#REF!</definedName>
    <definedName name="_____________________________________TLA120" localSheetId="2">#REF!</definedName>
    <definedName name="_____________________________________TLA120" localSheetId="12">#REF!</definedName>
    <definedName name="_____________________________________TLA120">#REF!</definedName>
    <definedName name="_____________________________________TLA35" localSheetId="2">#REF!</definedName>
    <definedName name="_____________________________________TLA35" localSheetId="12">#REF!</definedName>
    <definedName name="_____________________________________TLA35">#REF!</definedName>
    <definedName name="_____________________________________TLA50" localSheetId="2">#REF!</definedName>
    <definedName name="_____________________________________TLA50" localSheetId="12">#REF!</definedName>
    <definedName name="_____________________________________TLA50">#REF!</definedName>
    <definedName name="_____________________________________TLA70" localSheetId="2">#REF!</definedName>
    <definedName name="_____________________________________TLA70" localSheetId="12">#REF!</definedName>
    <definedName name="_____________________________________TLA70">#REF!</definedName>
    <definedName name="_____________________________________TLA95" localSheetId="2">#REF!</definedName>
    <definedName name="_____________________________________TLA95" localSheetId="12">#REF!</definedName>
    <definedName name="_____________________________________TLA95">#REF!</definedName>
    <definedName name="_____________________________________tz593" localSheetId="2">#REF!</definedName>
    <definedName name="_____________________________________tz593" localSheetId="12">#REF!</definedName>
    <definedName name="_____________________________________tz593">#REF!</definedName>
    <definedName name="_____________________________________VL100" localSheetId="2">#REF!</definedName>
    <definedName name="_____________________________________VL100" localSheetId="12">#REF!</definedName>
    <definedName name="_____________________________________VL100">#REF!</definedName>
    <definedName name="_____________________________________VL250" localSheetId="2">#REF!</definedName>
    <definedName name="_____________________________________VL250" localSheetId="12">#REF!</definedName>
    <definedName name="_____________________________________VL250">#REF!</definedName>
    <definedName name="____________________________________a1" localSheetId="2" hidden="1">{"'Sheet1'!$L$16"}</definedName>
    <definedName name="____________________________________a1" localSheetId="9" hidden="1">{"'Sheet1'!$L$16"}</definedName>
    <definedName name="____________________________________a1" localSheetId="12" hidden="1">{"'Sheet1'!$L$16"}</definedName>
    <definedName name="____________________________________a1" localSheetId="0" hidden="1">{"'Sheet1'!$L$16"}</definedName>
    <definedName name="____________________________________a1" hidden="1">{"'Sheet1'!$L$16"}</definedName>
    <definedName name="____________________________________boi1" localSheetId="2">#REF!</definedName>
    <definedName name="____________________________________boi1" localSheetId="12">#REF!</definedName>
    <definedName name="____________________________________boi1">#REF!</definedName>
    <definedName name="____________________________________boi2" localSheetId="2">#REF!</definedName>
    <definedName name="____________________________________boi2" localSheetId="12">#REF!</definedName>
    <definedName name="____________________________________boi2">#REF!</definedName>
    <definedName name="____________________________________CON1" localSheetId="2">#REF!</definedName>
    <definedName name="____________________________________CON1" localSheetId="12">#REF!</definedName>
    <definedName name="____________________________________CON1">#REF!</definedName>
    <definedName name="____________________________________CON2" localSheetId="2">#REF!</definedName>
    <definedName name="____________________________________CON2" localSheetId="12">#REF!</definedName>
    <definedName name="____________________________________CON2">#REF!</definedName>
    <definedName name="____________________________________ddn400" localSheetId="2">#REF!</definedName>
    <definedName name="____________________________________ddn400" localSheetId="12">#REF!</definedName>
    <definedName name="____________________________________ddn400">#REF!</definedName>
    <definedName name="____________________________________ddn600" localSheetId="2">#REF!</definedName>
    <definedName name="____________________________________ddn600" localSheetId="12">#REF!</definedName>
    <definedName name="____________________________________ddn600">#REF!</definedName>
    <definedName name="____________________________________DT12" localSheetId="2" hidden="1">{"'Sheet1'!$L$16"}</definedName>
    <definedName name="____________________________________DT12" localSheetId="9" hidden="1">{"'Sheet1'!$L$16"}</definedName>
    <definedName name="____________________________________DT12" localSheetId="12" hidden="1">{"'Sheet1'!$L$16"}</definedName>
    <definedName name="____________________________________DT12" localSheetId="0" hidden="1">{"'Sheet1'!$L$16"}</definedName>
    <definedName name="____________________________________DT12" hidden="1">{"'Sheet1'!$L$16"}</definedName>
    <definedName name="____________________________________hsm2">1.1289</definedName>
    <definedName name="____________________________________hso2" localSheetId="2">#REF!</definedName>
    <definedName name="____________________________________hso2" localSheetId="12">#REF!</definedName>
    <definedName name="____________________________________hso2">#REF!</definedName>
    <definedName name="____________________________________kha1" localSheetId="2">#REF!</definedName>
    <definedName name="____________________________________kha1" localSheetId="12">#REF!</definedName>
    <definedName name="____________________________________kha1">#REF!</definedName>
    <definedName name="____________________________________MAC12" localSheetId="2">#REF!</definedName>
    <definedName name="____________________________________MAC12" localSheetId="12">#REF!</definedName>
    <definedName name="____________________________________MAC12">#REF!</definedName>
    <definedName name="____________________________________MAC46" localSheetId="2">#REF!</definedName>
    <definedName name="____________________________________MAC46" localSheetId="12">#REF!</definedName>
    <definedName name="____________________________________MAC46">#REF!</definedName>
    <definedName name="____________________________________NCL100" localSheetId="2">#REF!</definedName>
    <definedName name="____________________________________NCL100" localSheetId="12">#REF!</definedName>
    <definedName name="____________________________________NCL100">#REF!</definedName>
    <definedName name="____________________________________NCL200" localSheetId="2">#REF!</definedName>
    <definedName name="____________________________________NCL200" localSheetId="12">#REF!</definedName>
    <definedName name="____________________________________NCL200">#REF!</definedName>
    <definedName name="____________________________________NCL250" localSheetId="2">#REF!</definedName>
    <definedName name="____________________________________NCL250" localSheetId="12">#REF!</definedName>
    <definedName name="____________________________________NCL250">#REF!</definedName>
    <definedName name="____________________________________NET2" localSheetId="2">#REF!</definedName>
    <definedName name="____________________________________NET2" localSheetId="12">#REF!</definedName>
    <definedName name="____________________________________NET2">#REF!</definedName>
    <definedName name="____________________________________nin190" localSheetId="2">#REF!</definedName>
    <definedName name="____________________________________nin190" localSheetId="12">#REF!</definedName>
    <definedName name="____________________________________nin190">#REF!</definedName>
    <definedName name="____________________________________PA3" localSheetId="2" hidden="1">{"'Sheet1'!$L$16"}</definedName>
    <definedName name="____________________________________PA3" localSheetId="9" hidden="1">{"'Sheet1'!$L$16"}</definedName>
    <definedName name="____________________________________PA3" localSheetId="12" hidden="1">{"'Sheet1'!$L$16"}</definedName>
    <definedName name="____________________________________PA3" localSheetId="0" hidden="1">{"'Sheet1'!$L$16"}</definedName>
    <definedName name="____________________________________PA3" hidden="1">{"'Sheet1'!$L$16"}</definedName>
    <definedName name="____________________________________sc1" localSheetId="2">#REF!</definedName>
    <definedName name="____________________________________sc1" localSheetId="12">#REF!</definedName>
    <definedName name="____________________________________sc1">#REF!</definedName>
    <definedName name="____________________________________SC2" localSheetId="2">#REF!</definedName>
    <definedName name="____________________________________SC2" localSheetId="12">#REF!</definedName>
    <definedName name="____________________________________SC2">#REF!</definedName>
    <definedName name="____________________________________sc3" localSheetId="2">#REF!</definedName>
    <definedName name="____________________________________sc3" localSheetId="12">#REF!</definedName>
    <definedName name="____________________________________sc3">#REF!</definedName>
    <definedName name="____________________________________SN3" localSheetId="2">#REF!</definedName>
    <definedName name="____________________________________SN3" localSheetId="12">#REF!</definedName>
    <definedName name="____________________________________SN3">#REF!</definedName>
    <definedName name="____________________________________TL1" localSheetId="2">#REF!</definedName>
    <definedName name="____________________________________TL1" localSheetId="12">#REF!</definedName>
    <definedName name="____________________________________TL1">#REF!</definedName>
    <definedName name="____________________________________TL2" localSheetId="2">#REF!</definedName>
    <definedName name="____________________________________TL2" localSheetId="12">#REF!</definedName>
    <definedName name="____________________________________TL2">#REF!</definedName>
    <definedName name="____________________________________TL3" localSheetId="2">#REF!</definedName>
    <definedName name="____________________________________TL3" localSheetId="12">#REF!</definedName>
    <definedName name="____________________________________TL3">#REF!</definedName>
    <definedName name="____________________________________TLA120" localSheetId="2">#REF!</definedName>
    <definedName name="____________________________________TLA120" localSheetId="12">#REF!</definedName>
    <definedName name="____________________________________TLA120">#REF!</definedName>
    <definedName name="____________________________________TLA35" localSheetId="2">#REF!</definedName>
    <definedName name="____________________________________TLA35" localSheetId="12">#REF!</definedName>
    <definedName name="____________________________________TLA35">#REF!</definedName>
    <definedName name="____________________________________TLA50" localSheetId="2">#REF!</definedName>
    <definedName name="____________________________________TLA50" localSheetId="12">#REF!</definedName>
    <definedName name="____________________________________TLA50">#REF!</definedName>
    <definedName name="____________________________________TLA70" localSheetId="2">#REF!</definedName>
    <definedName name="____________________________________TLA70" localSheetId="12">#REF!</definedName>
    <definedName name="____________________________________TLA70">#REF!</definedName>
    <definedName name="____________________________________TLA95" localSheetId="2">#REF!</definedName>
    <definedName name="____________________________________TLA95" localSheetId="12">#REF!</definedName>
    <definedName name="____________________________________TLA95">#REF!</definedName>
    <definedName name="____________________________________tz593" localSheetId="2">#REF!</definedName>
    <definedName name="____________________________________tz593" localSheetId="12">#REF!</definedName>
    <definedName name="____________________________________tz593">#REF!</definedName>
    <definedName name="____________________________________VL100" localSheetId="2">#REF!</definedName>
    <definedName name="____________________________________VL100" localSheetId="12">#REF!</definedName>
    <definedName name="____________________________________VL100">#REF!</definedName>
    <definedName name="____________________________________VL250" localSheetId="2">#REF!</definedName>
    <definedName name="____________________________________VL250" localSheetId="12">#REF!</definedName>
    <definedName name="____________________________________VL250">#REF!</definedName>
    <definedName name="___________________________________a1" localSheetId="2" hidden="1">{"'Sheet1'!$L$16"}</definedName>
    <definedName name="___________________________________a1" localSheetId="9" hidden="1">{"'Sheet1'!$L$16"}</definedName>
    <definedName name="___________________________________a1" localSheetId="12" hidden="1">{"'Sheet1'!$L$16"}</definedName>
    <definedName name="___________________________________a1" localSheetId="0" hidden="1">{"'Sheet1'!$L$16"}</definedName>
    <definedName name="___________________________________a1" hidden="1">{"'Sheet1'!$L$16"}</definedName>
    <definedName name="___________________________________boi1" localSheetId="2">#REF!</definedName>
    <definedName name="___________________________________boi1" localSheetId="12">#REF!</definedName>
    <definedName name="___________________________________boi1">#REF!</definedName>
    <definedName name="___________________________________boi2" localSheetId="2">#REF!</definedName>
    <definedName name="___________________________________boi2" localSheetId="12">#REF!</definedName>
    <definedName name="___________________________________boi2">#REF!</definedName>
    <definedName name="___________________________________CON1" localSheetId="2">#REF!</definedName>
    <definedName name="___________________________________CON1" localSheetId="12">#REF!</definedName>
    <definedName name="___________________________________CON1">#REF!</definedName>
    <definedName name="___________________________________CON2" localSheetId="2">#REF!</definedName>
    <definedName name="___________________________________CON2" localSheetId="12">#REF!</definedName>
    <definedName name="___________________________________CON2">#REF!</definedName>
    <definedName name="___________________________________ddn400" localSheetId="2">#REF!</definedName>
    <definedName name="___________________________________ddn400" localSheetId="12">#REF!</definedName>
    <definedName name="___________________________________ddn400">#REF!</definedName>
    <definedName name="___________________________________ddn600" localSheetId="2">#REF!</definedName>
    <definedName name="___________________________________ddn600" localSheetId="12">#REF!</definedName>
    <definedName name="___________________________________ddn600">#REF!</definedName>
    <definedName name="___________________________________DT12" localSheetId="2" hidden="1">{"'Sheet1'!$L$16"}</definedName>
    <definedName name="___________________________________DT12" localSheetId="9" hidden="1">{"'Sheet1'!$L$16"}</definedName>
    <definedName name="___________________________________DT12" localSheetId="12" hidden="1">{"'Sheet1'!$L$16"}</definedName>
    <definedName name="___________________________________DT12" localSheetId="0" hidden="1">{"'Sheet1'!$L$16"}</definedName>
    <definedName name="___________________________________DT12" hidden="1">{"'Sheet1'!$L$16"}</definedName>
    <definedName name="___________________________________hsm2">1.1289</definedName>
    <definedName name="___________________________________hso2" localSheetId="2">#REF!</definedName>
    <definedName name="___________________________________hso2" localSheetId="12">#REF!</definedName>
    <definedName name="___________________________________hso2">#REF!</definedName>
    <definedName name="___________________________________kha1" localSheetId="2">#REF!</definedName>
    <definedName name="___________________________________kha1" localSheetId="12">#REF!</definedName>
    <definedName name="___________________________________kha1">#REF!</definedName>
    <definedName name="___________________________________MAC12" localSheetId="2">#REF!</definedName>
    <definedName name="___________________________________MAC12" localSheetId="12">#REF!</definedName>
    <definedName name="___________________________________MAC12">#REF!</definedName>
    <definedName name="___________________________________MAC46" localSheetId="2">#REF!</definedName>
    <definedName name="___________________________________MAC46" localSheetId="12">#REF!</definedName>
    <definedName name="___________________________________MAC46">#REF!</definedName>
    <definedName name="___________________________________NCL100" localSheetId="2">#REF!</definedName>
    <definedName name="___________________________________NCL100" localSheetId="12">#REF!</definedName>
    <definedName name="___________________________________NCL100">#REF!</definedName>
    <definedName name="___________________________________NCL200" localSheetId="2">#REF!</definedName>
    <definedName name="___________________________________NCL200" localSheetId="12">#REF!</definedName>
    <definedName name="___________________________________NCL200">#REF!</definedName>
    <definedName name="___________________________________NCL250" localSheetId="2">#REF!</definedName>
    <definedName name="___________________________________NCL250" localSheetId="12">#REF!</definedName>
    <definedName name="___________________________________NCL250">#REF!</definedName>
    <definedName name="___________________________________NET2" localSheetId="2">#REF!</definedName>
    <definedName name="___________________________________NET2" localSheetId="12">#REF!</definedName>
    <definedName name="___________________________________NET2">#REF!</definedName>
    <definedName name="___________________________________nin190" localSheetId="2">#REF!</definedName>
    <definedName name="___________________________________nin190" localSheetId="12">#REF!</definedName>
    <definedName name="___________________________________nin190">#REF!</definedName>
    <definedName name="___________________________________PA3" localSheetId="2" hidden="1">{"'Sheet1'!$L$16"}</definedName>
    <definedName name="___________________________________PA3" localSheetId="9" hidden="1">{"'Sheet1'!$L$16"}</definedName>
    <definedName name="___________________________________PA3" localSheetId="12" hidden="1">{"'Sheet1'!$L$16"}</definedName>
    <definedName name="___________________________________PA3" localSheetId="0" hidden="1">{"'Sheet1'!$L$16"}</definedName>
    <definedName name="___________________________________PA3" hidden="1">{"'Sheet1'!$L$16"}</definedName>
    <definedName name="___________________________________sc1" localSheetId="2">#REF!</definedName>
    <definedName name="___________________________________sc1" localSheetId="12">#REF!</definedName>
    <definedName name="___________________________________sc1">#REF!</definedName>
    <definedName name="___________________________________SC2" localSheetId="2">#REF!</definedName>
    <definedName name="___________________________________SC2" localSheetId="12">#REF!</definedName>
    <definedName name="___________________________________SC2">#REF!</definedName>
    <definedName name="___________________________________sc3" localSheetId="2">#REF!</definedName>
    <definedName name="___________________________________sc3" localSheetId="12">#REF!</definedName>
    <definedName name="___________________________________sc3">#REF!</definedName>
    <definedName name="___________________________________SN3" localSheetId="2">#REF!</definedName>
    <definedName name="___________________________________SN3" localSheetId="12">#REF!</definedName>
    <definedName name="___________________________________SN3">#REF!</definedName>
    <definedName name="___________________________________TL1" localSheetId="2">#REF!</definedName>
    <definedName name="___________________________________TL1" localSheetId="12">#REF!</definedName>
    <definedName name="___________________________________TL1">#REF!</definedName>
    <definedName name="___________________________________TL2" localSheetId="2">#REF!</definedName>
    <definedName name="___________________________________TL2" localSheetId="12">#REF!</definedName>
    <definedName name="___________________________________TL2">#REF!</definedName>
    <definedName name="___________________________________TL3" localSheetId="2">#REF!</definedName>
    <definedName name="___________________________________TL3" localSheetId="12">#REF!</definedName>
    <definedName name="___________________________________TL3">#REF!</definedName>
    <definedName name="___________________________________TLA120" localSheetId="2">#REF!</definedName>
    <definedName name="___________________________________TLA120" localSheetId="12">#REF!</definedName>
    <definedName name="___________________________________TLA120">#REF!</definedName>
    <definedName name="___________________________________TLA35" localSheetId="2">#REF!</definedName>
    <definedName name="___________________________________TLA35" localSheetId="12">#REF!</definedName>
    <definedName name="___________________________________TLA35">#REF!</definedName>
    <definedName name="___________________________________TLA50" localSheetId="2">#REF!</definedName>
    <definedName name="___________________________________TLA50" localSheetId="12">#REF!</definedName>
    <definedName name="___________________________________TLA50">#REF!</definedName>
    <definedName name="___________________________________TLA70" localSheetId="2">#REF!</definedName>
    <definedName name="___________________________________TLA70" localSheetId="12">#REF!</definedName>
    <definedName name="___________________________________TLA70">#REF!</definedName>
    <definedName name="___________________________________TLA95" localSheetId="2">#REF!</definedName>
    <definedName name="___________________________________TLA95" localSheetId="12">#REF!</definedName>
    <definedName name="___________________________________TLA95">#REF!</definedName>
    <definedName name="___________________________________tz593" localSheetId="2">#REF!</definedName>
    <definedName name="___________________________________tz593" localSheetId="12">#REF!</definedName>
    <definedName name="___________________________________tz593">#REF!</definedName>
    <definedName name="___________________________________VL100" localSheetId="2">#REF!</definedName>
    <definedName name="___________________________________VL100" localSheetId="12">#REF!</definedName>
    <definedName name="___________________________________VL100">#REF!</definedName>
    <definedName name="___________________________________VL250" localSheetId="2">#REF!</definedName>
    <definedName name="___________________________________VL250" localSheetId="12">#REF!</definedName>
    <definedName name="___________________________________VL250">#REF!</definedName>
    <definedName name="__________________________________a1" localSheetId="2" hidden="1">{"'Sheet1'!$L$16"}</definedName>
    <definedName name="__________________________________a1" localSheetId="9" hidden="1">{"'Sheet1'!$L$16"}</definedName>
    <definedName name="__________________________________a1" localSheetId="12" hidden="1">{"'Sheet1'!$L$16"}</definedName>
    <definedName name="__________________________________a1" localSheetId="0" hidden="1">{"'Sheet1'!$L$16"}</definedName>
    <definedName name="__________________________________a1" hidden="1">{"'Sheet1'!$L$16"}</definedName>
    <definedName name="__________________________________boi1" localSheetId="2">#REF!</definedName>
    <definedName name="__________________________________boi1" localSheetId="12">#REF!</definedName>
    <definedName name="__________________________________boi1">#REF!</definedName>
    <definedName name="__________________________________boi2" localSheetId="2">#REF!</definedName>
    <definedName name="__________________________________boi2" localSheetId="12">#REF!</definedName>
    <definedName name="__________________________________boi2">#REF!</definedName>
    <definedName name="__________________________________CON1" localSheetId="2">#REF!</definedName>
    <definedName name="__________________________________CON1" localSheetId="12">#REF!</definedName>
    <definedName name="__________________________________CON1">#REF!</definedName>
    <definedName name="__________________________________CON2" localSheetId="2">#REF!</definedName>
    <definedName name="__________________________________CON2" localSheetId="12">#REF!</definedName>
    <definedName name="__________________________________CON2">#REF!</definedName>
    <definedName name="__________________________________ddn400" localSheetId="2">#REF!</definedName>
    <definedName name="__________________________________ddn400" localSheetId="12">#REF!</definedName>
    <definedName name="__________________________________ddn400">#REF!</definedName>
    <definedName name="__________________________________ddn600" localSheetId="2">#REF!</definedName>
    <definedName name="__________________________________ddn600" localSheetId="12">#REF!</definedName>
    <definedName name="__________________________________ddn600">#REF!</definedName>
    <definedName name="__________________________________DT12" localSheetId="2" hidden="1">{"'Sheet1'!$L$16"}</definedName>
    <definedName name="__________________________________DT12" localSheetId="9" hidden="1">{"'Sheet1'!$L$16"}</definedName>
    <definedName name="__________________________________DT12" localSheetId="12" hidden="1">{"'Sheet1'!$L$16"}</definedName>
    <definedName name="__________________________________DT12" localSheetId="0" hidden="1">{"'Sheet1'!$L$16"}</definedName>
    <definedName name="__________________________________DT12" hidden="1">{"'Sheet1'!$L$16"}</definedName>
    <definedName name="__________________________________hsm2">1.1289</definedName>
    <definedName name="__________________________________hso2" localSheetId="2">#REF!</definedName>
    <definedName name="__________________________________hso2" localSheetId="12">#REF!</definedName>
    <definedName name="__________________________________hso2">#REF!</definedName>
    <definedName name="__________________________________kha1" localSheetId="2">#REF!</definedName>
    <definedName name="__________________________________kha1" localSheetId="12">#REF!</definedName>
    <definedName name="__________________________________kha1">#REF!</definedName>
    <definedName name="__________________________________MAC12" localSheetId="2">#REF!</definedName>
    <definedName name="__________________________________MAC12" localSheetId="12">#REF!</definedName>
    <definedName name="__________________________________MAC12">#REF!</definedName>
    <definedName name="__________________________________MAC46" localSheetId="2">#REF!</definedName>
    <definedName name="__________________________________MAC46" localSheetId="12">#REF!</definedName>
    <definedName name="__________________________________MAC46">#REF!</definedName>
    <definedName name="__________________________________NCL100" localSheetId="2">#REF!</definedName>
    <definedName name="__________________________________NCL100" localSheetId="12">#REF!</definedName>
    <definedName name="__________________________________NCL100">#REF!</definedName>
    <definedName name="__________________________________NCL200" localSheetId="2">#REF!</definedName>
    <definedName name="__________________________________NCL200" localSheetId="12">#REF!</definedName>
    <definedName name="__________________________________NCL200">#REF!</definedName>
    <definedName name="__________________________________NCL250" localSheetId="2">#REF!</definedName>
    <definedName name="__________________________________NCL250" localSheetId="12">#REF!</definedName>
    <definedName name="__________________________________NCL250">#REF!</definedName>
    <definedName name="__________________________________NET2" localSheetId="2">#REF!</definedName>
    <definedName name="__________________________________NET2" localSheetId="12">#REF!</definedName>
    <definedName name="__________________________________NET2">#REF!</definedName>
    <definedName name="__________________________________nin190" localSheetId="2">#REF!</definedName>
    <definedName name="__________________________________nin190" localSheetId="12">#REF!</definedName>
    <definedName name="__________________________________nin190">#REF!</definedName>
    <definedName name="__________________________________PA3" localSheetId="2" hidden="1">{"'Sheet1'!$L$16"}</definedName>
    <definedName name="__________________________________PA3" localSheetId="9" hidden="1">{"'Sheet1'!$L$16"}</definedName>
    <definedName name="__________________________________PA3" localSheetId="12" hidden="1">{"'Sheet1'!$L$16"}</definedName>
    <definedName name="__________________________________PA3" localSheetId="0" hidden="1">{"'Sheet1'!$L$16"}</definedName>
    <definedName name="__________________________________PA3" hidden="1">{"'Sheet1'!$L$16"}</definedName>
    <definedName name="__________________________________sc1" localSheetId="2">#REF!</definedName>
    <definedName name="__________________________________sc1" localSheetId="12">#REF!</definedName>
    <definedName name="__________________________________sc1">#REF!</definedName>
    <definedName name="__________________________________SC2" localSheetId="2">#REF!</definedName>
    <definedName name="__________________________________SC2" localSheetId="12">#REF!</definedName>
    <definedName name="__________________________________SC2">#REF!</definedName>
    <definedName name="__________________________________sc3" localSheetId="2">#REF!</definedName>
    <definedName name="__________________________________sc3" localSheetId="12">#REF!</definedName>
    <definedName name="__________________________________sc3">#REF!</definedName>
    <definedName name="__________________________________SN3" localSheetId="2">#REF!</definedName>
    <definedName name="__________________________________SN3" localSheetId="12">#REF!</definedName>
    <definedName name="__________________________________SN3">#REF!</definedName>
    <definedName name="__________________________________TL1" localSheetId="2">#REF!</definedName>
    <definedName name="__________________________________TL1" localSheetId="12">#REF!</definedName>
    <definedName name="__________________________________TL1">#REF!</definedName>
    <definedName name="__________________________________TL2" localSheetId="2">#REF!</definedName>
    <definedName name="__________________________________TL2" localSheetId="12">#REF!</definedName>
    <definedName name="__________________________________TL2">#REF!</definedName>
    <definedName name="__________________________________TL3" localSheetId="2">#REF!</definedName>
    <definedName name="__________________________________TL3" localSheetId="12">#REF!</definedName>
    <definedName name="__________________________________TL3">#REF!</definedName>
    <definedName name="__________________________________TLA120" localSheetId="2">#REF!</definedName>
    <definedName name="__________________________________TLA120" localSheetId="12">#REF!</definedName>
    <definedName name="__________________________________TLA120">#REF!</definedName>
    <definedName name="__________________________________TLA35" localSheetId="2">#REF!</definedName>
    <definedName name="__________________________________TLA35" localSheetId="12">#REF!</definedName>
    <definedName name="__________________________________TLA35">#REF!</definedName>
    <definedName name="__________________________________TLA50" localSheetId="2">#REF!</definedName>
    <definedName name="__________________________________TLA50" localSheetId="12">#REF!</definedName>
    <definedName name="__________________________________TLA50">#REF!</definedName>
    <definedName name="__________________________________TLA70" localSheetId="2">#REF!</definedName>
    <definedName name="__________________________________TLA70" localSheetId="12">#REF!</definedName>
    <definedName name="__________________________________TLA70">#REF!</definedName>
    <definedName name="__________________________________TLA95" localSheetId="2">#REF!</definedName>
    <definedName name="__________________________________TLA95" localSheetId="12">#REF!</definedName>
    <definedName name="__________________________________TLA95">#REF!</definedName>
    <definedName name="__________________________________tz593" localSheetId="2">#REF!</definedName>
    <definedName name="__________________________________tz593" localSheetId="12">#REF!</definedName>
    <definedName name="__________________________________tz593">#REF!</definedName>
    <definedName name="__________________________________VL100" localSheetId="2">#REF!</definedName>
    <definedName name="__________________________________VL100" localSheetId="12">#REF!</definedName>
    <definedName name="__________________________________VL100">#REF!</definedName>
    <definedName name="__________________________________VL250" localSheetId="2">#REF!</definedName>
    <definedName name="__________________________________VL250" localSheetId="12">#REF!</definedName>
    <definedName name="__________________________________VL250">#REF!</definedName>
    <definedName name="_________________________________a1" localSheetId="2" hidden="1">{"'Sheet1'!$L$16"}</definedName>
    <definedName name="_________________________________a1" localSheetId="9" hidden="1">{"'Sheet1'!$L$16"}</definedName>
    <definedName name="_________________________________a1" localSheetId="12" hidden="1">{"'Sheet1'!$L$16"}</definedName>
    <definedName name="_________________________________a1" localSheetId="0" hidden="1">{"'Sheet1'!$L$16"}</definedName>
    <definedName name="_________________________________a1" hidden="1">{"'Sheet1'!$L$16"}</definedName>
    <definedName name="_________________________________boi1" localSheetId="2">#REF!</definedName>
    <definedName name="_________________________________boi1" localSheetId="12">#REF!</definedName>
    <definedName name="_________________________________boi1">#REF!</definedName>
    <definedName name="_________________________________boi2" localSheetId="2">#REF!</definedName>
    <definedName name="_________________________________boi2" localSheetId="12">#REF!</definedName>
    <definedName name="_________________________________boi2">#REF!</definedName>
    <definedName name="_________________________________CON1" localSheetId="2">#REF!</definedName>
    <definedName name="_________________________________CON1" localSheetId="12">#REF!</definedName>
    <definedName name="_________________________________CON1">#REF!</definedName>
    <definedName name="_________________________________CON2" localSheetId="2">#REF!</definedName>
    <definedName name="_________________________________CON2" localSheetId="12">#REF!</definedName>
    <definedName name="_________________________________CON2">#REF!</definedName>
    <definedName name="_________________________________ddn400" localSheetId="2">#REF!</definedName>
    <definedName name="_________________________________ddn400" localSheetId="12">#REF!</definedName>
    <definedName name="_________________________________ddn400">#REF!</definedName>
    <definedName name="_________________________________ddn600" localSheetId="2">#REF!</definedName>
    <definedName name="_________________________________ddn600" localSheetId="12">#REF!</definedName>
    <definedName name="_________________________________ddn600">#REF!</definedName>
    <definedName name="_________________________________DT12" localSheetId="2" hidden="1">{"'Sheet1'!$L$16"}</definedName>
    <definedName name="_________________________________DT12" localSheetId="9" hidden="1">{"'Sheet1'!$L$16"}</definedName>
    <definedName name="_________________________________DT12" localSheetId="12" hidden="1">{"'Sheet1'!$L$16"}</definedName>
    <definedName name="_________________________________DT12" localSheetId="0" hidden="1">{"'Sheet1'!$L$16"}</definedName>
    <definedName name="_________________________________DT12" hidden="1">{"'Sheet1'!$L$16"}</definedName>
    <definedName name="_________________________________hsm2">1.1289</definedName>
    <definedName name="_________________________________hso2" localSheetId="2">#REF!</definedName>
    <definedName name="_________________________________hso2" localSheetId="12">#REF!</definedName>
    <definedName name="_________________________________hso2">#REF!</definedName>
    <definedName name="_________________________________kha1" localSheetId="2">#REF!</definedName>
    <definedName name="_________________________________kha1" localSheetId="12">#REF!</definedName>
    <definedName name="_________________________________kha1">#REF!</definedName>
    <definedName name="_________________________________MAC12" localSheetId="2">#REF!</definedName>
    <definedName name="_________________________________MAC12" localSheetId="12">#REF!</definedName>
    <definedName name="_________________________________MAC12">#REF!</definedName>
    <definedName name="_________________________________MAC46" localSheetId="2">#REF!</definedName>
    <definedName name="_________________________________MAC46" localSheetId="12">#REF!</definedName>
    <definedName name="_________________________________MAC46">#REF!</definedName>
    <definedName name="_________________________________NCL100" localSheetId="2">#REF!</definedName>
    <definedName name="_________________________________NCL100" localSheetId="12">#REF!</definedName>
    <definedName name="_________________________________NCL100">#REF!</definedName>
    <definedName name="_________________________________NCL200" localSheetId="2">#REF!</definedName>
    <definedName name="_________________________________NCL200" localSheetId="12">#REF!</definedName>
    <definedName name="_________________________________NCL200">#REF!</definedName>
    <definedName name="_________________________________NCL250" localSheetId="2">#REF!</definedName>
    <definedName name="_________________________________NCL250" localSheetId="12">#REF!</definedName>
    <definedName name="_________________________________NCL250">#REF!</definedName>
    <definedName name="_________________________________NET2" localSheetId="2">#REF!</definedName>
    <definedName name="_________________________________NET2" localSheetId="12">#REF!</definedName>
    <definedName name="_________________________________NET2">#REF!</definedName>
    <definedName name="_________________________________nin190" localSheetId="2">#REF!</definedName>
    <definedName name="_________________________________nin190" localSheetId="12">#REF!</definedName>
    <definedName name="_________________________________nin190">#REF!</definedName>
    <definedName name="_________________________________PA3" localSheetId="2" hidden="1">{"'Sheet1'!$L$16"}</definedName>
    <definedName name="_________________________________PA3" localSheetId="9" hidden="1">{"'Sheet1'!$L$16"}</definedName>
    <definedName name="_________________________________PA3" localSheetId="12" hidden="1">{"'Sheet1'!$L$16"}</definedName>
    <definedName name="_________________________________PA3" localSheetId="0" hidden="1">{"'Sheet1'!$L$16"}</definedName>
    <definedName name="_________________________________PA3" hidden="1">{"'Sheet1'!$L$16"}</definedName>
    <definedName name="_________________________________sc1" localSheetId="2">#REF!</definedName>
    <definedName name="_________________________________sc1" localSheetId="12">#REF!</definedName>
    <definedName name="_________________________________sc1">#REF!</definedName>
    <definedName name="_________________________________SC2" localSheetId="2">#REF!</definedName>
    <definedName name="_________________________________SC2" localSheetId="12">#REF!</definedName>
    <definedName name="_________________________________SC2">#REF!</definedName>
    <definedName name="_________________________________sc3" localSheetId="2">#REF!</definedName>
    <definedName name="_________________________________sc3" localSheetId="12">#REF!</definedName>
    <definedName name="_________________________________sc3">#REF!</definedName>
    <definedName name="_________________________________SN3" localSheetId="2">#REF!</definedName>
    <definedName name="_________________________________SN3" localSheetId="12">#REF!</definedName>
    <definedName name="_________________________________SN3">#REF!</definedName>
    <definedName name="_________________________________TL1" localSheetId="2">#REF!</definedName>
    <definedName name="_________________________________TL1" localSheetId="12">#REF!</definedName>
    <definedName name="_________________________________TL1">#REF!</definedName>
    <definedName name="_________________________________TL2" localSheetId="2">#REF!</definedName>
    <definedName name="_________________________________TL2" localSheetId="12">#REF!</definedName>
    <definedName name="_________________________________TL2">#REF!</definedName>
    <definedName name="_________________________________TL3" localSheetId="2">#REF!</definedName>
    <definedName name="_________________________________TL3" localSheetId="12">#REF!</definedName>
    <definedName name="_________________________________TL3">#REF!</definedName>
    <definedName name="_________________________________TLA120" localSheetId="2">#REF!</definedName>
    <definedName name="_________________________________TLA120" localSheetId="12">#REF!</definedName>
    <definedName name="_________________________________TLA120">#REF!</definedName>
    <definedName name="_________________________________TLA35" localSheetId="2">#REF!</definedName>
    <definedName name="_________________________________TLA35" localSheetId="12">#REF!</definedName>
    <definedName name="_________________________________TLA35">#REF!</definedName>
    <definedName name="_________________________________TLA50" localSheetId="2">#REF!</definedName>
    <definedName name="_________________________________TLA50" localSheetId="12">#REF!</definedName>
    <definedName name="_________________________________TLA50">#REF!</definedName>
    <definedName name="_________________________________TLA70" localSheetId="2">#REF!</definedName>
    <definedName name="_________________________________TLA70" localSheetId="12">#REF!</definedName>
    <definedName name="_________________________________TLA70">#REF!</definedName>
    <definedName name="_________________________________TLA95" localSheetId="2">#REF!</definedName>
    <definedName name="_________________________________TLA95" localSheetId="12">#REF!</definedName>
    <definedName name="_________________________________TLA95">#REF!</definedName>
    <definedName name="_________________________________tz593" localSheetId="2">#REF!</definedName>
    <definedName name="_________________________________tz593" localSheetId="12">#REF!</definedName>
    <definedName name="_________________________________tz593">#REF!</definedName>
    <definedName name="_________________________________VL100" localSheetId="2">#REF!</definedName>
    <definedName name="_________________________________VL100" localSheetId="12">#REF!</definedName>
    <definedName name="_________________________________VL100">#REF!</definedName>
    <definedName name="_________________________________VL250" localSheetId="2">#REF!</definedName>
    <definedName name="_________________________________VL250" localSheetId="12">#REF!</definedName>
    <definedName name="_________________________________VL250">#REF!</definedName>
    <definedName name="________________________________a1" localSheetId="2" hidden="1">{"'Sheet1'!$L$16"}</definedName>
    <definedName name="________________________________a1" localSheetId="9" hidden="1">{"'Sheet1'!$L$16"}</definedName>
    <definedName name="________________________________a1" localSheetId="12" hidden="1">{"'Sheet1'!$L$16"}</definedName>
    <definedName name="________________________________a1" localSheetId="0" hidden="1">{"'Sheet1'!$L$16"}</definedName>
    <definedName name="________________________________a1" hidden="1">{"'Sheet1'!$L$16"}</definedName>
    <definedName name="________________________________boi1" localSheetId="2">#REF!</definedName>
    <definedName name="________________________________boi1" localSheetId="12">#REF!</definedName>
    <definedName name="________________________________boi1">#REF!</definedName>
    <definedName name="________________________________boi2" localSheetId="2">#REF!</definedName>
    <definedName name="________________________________boi2" localSheetId="12">#REF!</definedName>
    <definedName name="________________________________boi2">#REF!</definedName>
    <definedName name="________________________________CON1" localSheetId="2">#REF!</definedName>
    <definedName name="________________________________CON1" localSheetId="12">#REF!</definedName>
    <definedName name="________________________________CON1">#REF!</definedName>
    <definedName name="________________________________CON2" localSheetId="2">#REF!</definedName>
    <definedName name="________________________________CON2" localSheetId="12">#REF!</definedName>
    <definedName name="________________________________CON2">#REF!</definedName>
    <definedName name="________________________________ddn400" localSheetId="2">#REF!</definedName>
    <definedName name="________________________________ddn400" localSheetId="12">#REF!</definedName>
    <definedName name="________________________________ddn400">#REF!</definedName>
    <definedName name="________________________________ddn600" localSheetId="2">#REF!</definedName>
    <definedName name="________________________________ddn600" localSheetId="12">#REF!</definedName>
    <definedName name="________________________________ddn600">#REF!</definedName>
    <definedName name="________________________________DT12" localSheetId="2" hidden="1">{"'Sheet1'!$L$16"}</definedName>
    <definedName name="________________________________DT12" localSheetId="9" hidden="1">{"'Sheet1'!$L$16"}</definedName>
    <definedName name="________________________________DT12" localSheetId="12" hidden="1">{"'Sheet1'!$L$16"}</definedName>
    <definedName name="________________________________DT12" localSheetId="0" hidden="1">{"'Sheet1'!$L$16"}</definedName>
    <definedName name="________________________________DT12" hidden="1">{"'Sheet1'!$L$16"}</definedName>
    <definedName name="________________________________hsm2">1.1289</definedName>
    <definedName name="________________________________hso2" localSheetId="2">#REF!</definedName>
    <definedName name="________________________________hso2" localSheetId="12">#REF!</definedName>
    <definedName name="________________________________hso2">#REF!</definedName>
    <definedName name="________________________________kha1" localSheetId="2">#REF!</definedName>
    <definedName name="________________________________kha1" localSheetId="12">#REF!</definedName>
    <definedName name="________________________________kha1">#REF!</definedName>
    <definedName name="________________________________MAC12" localSheetId="2">#REF!</definedName>
    <definedName name="________________________________MAC12" localSheetId="12">#REF!</definedName>
    <definedName name="________________________________MAC12">#REF!</definedName>
    <definedName name="________________________________MAC46" localSheetId="2">#REF!</definedName>
    <definedName name="________________________________MAC46" localSheetId="12">#REF!</definedName>
    <definedName name="________________________________MAC46">#REF!</definedName>
    <definedName name="________________________________NCL100" localSheetId="2">#REF!</definedName>
    <definedName name="________________________________NCL100" localSheetId="12">#REF!</definedName>
    <definedName name="________________________________NCL100">#REF!</definedName>
    <definedName name="________________________________NCL200" localSheetId="2">#REF!</definedName>
    <definedName name="________________________________NCL200" localSheetId="12">#REF!</definedName>
    <definedName name="________________________________NCL200">#REF!</definedName>
    <definedName name="________________________________NCL250" localSheetId="2">#REF!</definedName>
    <definedName name="________________________________NCL250" localSheetId="12">#REF!</definedName>
    <definedName name="________________________________NCL250">#REF!</definedName>
    <definedName name="________________________________NET2" localSheetId="2">#REF!</definedName>
    <definedName name="________________________________NET2" localSheetId="12">#REF!</definedName>
    <definedName name="________________________________NET2">#REF!</definedName>
    <definedName name="________________________________nin190" localSheetId="2">#REF!</definedName>
    <definedName name="________________________________nin190" localSheetId="12">#REF!</definedName>
    <definedName name="________________________________nin190">#REF!</definedName>
    <definedName name="________________________________PA3" localSheetId="2" hidden="1">{"'Sheet1'!$L$16"}</definedName>
    <definedName name="________________________________PA3" localSheetId="9" hidden="1">{"'Sheet1'!$L$16"}</definedName>
    <definedName name="________________________________PA3" localSheetId="12" hidden="1">{"'Sheet1'!$L$16"}</definedName>
    <definedName name="________________________________PA3" localSheetId="0" hidden="1">{"'Sheet1'!$L$16"}</definedName>
    <definedName name="________________________________PA3" hidden="1">{"'Sheet1'!$L$16"}</definedName>
    <definedName name="________________________________sc1" localSheetId="2">#REF!</definedName>
    <definedName name="________________________________sc1" localSheetId="12">#REF!</definedName>
    <definedName name="________________________________sc1">#REF!</definedName>
    <definedName name="________________________________SC2" localSheetId="2">#REF!</definedName>
    <definedName name="________________________________SC2" localSheetId="12">#REF!</definedName>
    <definedName name="________________________________SC2">#REF!</definedName>
    <definedName name="________________________________sc3" localSheetId="2">#REF!</definedName>
    <definedName name="________________________________sc3" localSheetId="12">#REF!</definedName>
    <definedName name="________________________________sc3">#REF!</definedName>
    <definedName name="________________________________SN3" localSheetId="2">#REF!</definedName>
    <definedName name="________________________________SN3" localSheetId="12">#REF!</definedName>
    <definedName name="________________________________SN3">#REF!</definedName>
    <definedName name="________________________________TL1" localSheetId="2">#REF!</definedName>
    <definedName name="________________________________TL1" localSheetId="12">#REF!</definedName>
    <definedName name="________________________________TL1">#REF!</definedName>
    <definedName name="________________________________TL2" localSheetId="2">#REF!</definedName>
    <definedName name="________________________________TL2" localSheetId="12">#REF!</definedName>
    <definedName name="________________________________TL2">#REF!</definedName>
    <definedName name="________________________________TL3" localSheetId="2">#REF!</definedName>
    <definedName name="________________________________TL3" localSheetId="12">#REF!</definedName>
    <definedName name="________________________________TL3">#REF!</definedName>
    <definedName name="________________________________TLA120" localSheetId="2">#REF!</definedName>
    <definedName name="________________________________TLA120" localSheetId="12">#REF!</definedName>
    <definedName name="________________________________TLA120">#REF!</definedName>
    <definedName name="________________________________TLA35" localSheetId="2">#REF!</definedName>
    <definedName name="________________________________TLA35" localSheetId="12">#REF!</definedName>
    <definedName name="________________________________TLA35">#REF!</definedName>
    <definedName name="________________________________TLA50" localSheetId="2">#REF!</definedName>
    <definedName name="________________________________TLA50" localSheetId="12">#REF!</definedName>
    <definedName name="________________________________TLA50">#REF!</definedName>
    <definedName name="________________________________TLA70" localSheetId="2">#REF!</definedName>
    <definedName name="________________________________TLA70" localSheetId="12">#REF!</definedName>
    <definedName name="________________________________TLA70">#REF!</definedName>
    <definedName name="________________________________TLA95" localSheetId="2">#REF!</definedName>
    <definedName name="________________________________TLA95" localSheetId="12">#REF!</definedName>
    <definedName name="________________________________TLA95">#REF!</definedName>
    <definedName name="________________________________tz593" localSheetId="2">#REF!</definedName>
    <definedName name="________________________________tz593" localSheetId="12">#REF!</definedName>
    <definedName name="________________________________tz593">#REF!</definedName>
    <definedName name="________________________________VL100" localSheetId="2">#REF!</definedName>
    <definedName name="________________________________VL100" localSheetId="12">#REF!</definedName>
    <definedName name="________________________________VL100">#REF!</definedName>
    <definedName name="________________________________VL250" localSheetId="2">#REF!</definedName>
    <definedName name="________________________________VL250" localSheetId="12">#REF!</definedName>
    <definedName name="________________________________VL250">#REF!</definedName>
    <definedName name="_______________________________a1" localSheetId="2" hidden="1">{"'Sheet1'!$L$16"}</definedName>
    <definedName name="_______________________________a1" localSheetId="9" hidden="1">{"'Sheet1'!$L$16"}</definedName>
    <definedName name="_______________________________a1" localSheetId="12" hidden="1">{"'Sheet1'!$L$16"}</definedName>
    <definedName name="_______________________________a1" localSheetId="0" hidden="1">{"'Sheet1'!$L$16"}</definedName>
    <definedName name="_______________________________a1" hidden="1">{"'Sheet1'!$L$16"}</definedName>
    <definedName name="_______________________________boi1" localSheetId="2">#REF!</definedName>
    <definedName name="_______________________________boi1" localSheetId="12">#REF!</definedName>
    <definedName name="_______________________________boi1">#REF!</definedName>
    <definedName name="_______________________________boi2" localSheetId="2">#REF!</definedName>
    <definedName name="_______________________________boi2" localSheetId="12">#REF!</definedName>
    <definedName name="_______________________________boi2">#REF!</definedName>
    <definedName name="_______________________________CON1" localSheetId="2">#REF!</definedName>
    <definedName name="_______________________________CON1" localSheetId="12">#REF!</definedName>
    <definedName name="_______________________________CON1">#REF!</definedName>
    <definedName name="_______________________________CON2" localSheetId="2">#REF!</definedName>
    <definedName name="_______________________________CON2" localSheetId="12">#REF!</definedName>
    <definedName name="_______________________________CON2">#REF!</definedName>
    <definedName name="_______________________________ddn400" localSheetId="2">#REF!</definedName>
    <definedName name="_______________________________ddn400" localSheetId="12">#REF!</definedName>
    <definedName name="_______________________________ddn400">#REF!</definedName>
    <definedName name="_______________________________ddn600" localSheetId="2">#REF!</definedName>
    <definedName name="_______________________________ddn600" localSheetId="12">#REF!</definedName>
    <definedName name="_______________________________ddn600">#REF!</definedName>
    <definedName name="_______________________________DT12" localSheetId="2" hidden="1">{"'Sheet1'!$L$16"}</definedName>
    <definedName name="_______________________________DT12" localSheetId="9" hidden="1">{"'Sheet1'!$L$16"}</definedName>
    <definedName name="_______________________________DT12" localSheetId="12" hidden="1">{"'Sheet1'!$L$16"}</definedName>
    <definedName name="_______________________________DT12" localSheetId="0" hidden="1">{"'Sheet1'!$L$16"}</definedName>
    <definedName name="_______________________________DT12" hidden="1">{"'Sheet1'!$L$16"}</definedName>
    <definedName name="_______________________________hsm2">1.1289</definedName>
    <definedName name="_______________________________hso2" localSheetId="2">#REF!</definedName>
    <definedName name="_______________________________hso2" localSheetId="12">#REF!</definedName>
    <definedName name="_______________________________hso2">#REF!</definedName>
    <definedName name="_______________________________kha1" localSheetId="2">#REF!</definedName>
    <definedName name="_______________________________kha1" localSheetId="12">#REF!</definedName>
    <definedName name="_______________________________kha1">#REF!</definedName>
    <definedName name="_______________________________MAC12" localSheetId="2">#REF!</definedName>
    <definedName name="_______________________________MAC12" localSheetId="12">#REF!</definedName>
    <definedName name="_______________________________MAC12">#REF!</definedName>
    <definedName name="_______________________________MAC46" localSheetId="2">#REF!</definedName>
    <definedName name="_______________________________MAC46" localSheetId="12">#REF!</definedName>
    <definedName name="_______________________________MAC46">#REF!</definedName>
    <definedName name="_______________________________NCL100" localSheetId="2">#REF!</definedName>
    <definedName name="_______________________________NCL100" localSheetId="12">#REF!</definedName>
    <definedName name="_______________________________NCL100">#REF!</definedName>
    <definedName name="_______________________________NCL200" localSheetId="2">#REF!</definedName>
    <definedName name="_______________________________NCL200" localSheetId="12">#REF!</definedName>
    <definedName name="_______________________________NCL200">#REF!</definedName>
    <definedName name="_______________________________NCL250" localSheetId="2">#REF!</definedName>
    <definedName name="_______________________________NCL250" localSheetId="12">#REF!</definedName>
    <definedName name="_______________________________NCL250">#REF!</definedName>
    <definedName name="_______________________________NET2" localSheetId="2">#REF!</definedName>
    <definedName name="_______________________________NET2" localSheetId="12">#REF!</definedName>
    <definedName name="_______________________________NET2">#REF!</definedName>
    <definedName name="_______________________________nin190" localSheetId="2">#REF!</definedName>
    <definedName name="_______________________________nin190" localSheetId="12">#REF!</definedName>
    <definedName name="_______________________________nin190">#REF!</definedName>
    <definedName name="_______________________________PA3" localSheetId="2" hidden="1">{"'Sheet1'!$L$16"}</definedName>
    <definedName name="_______________________________PA3" localSheetId="9" hidden="1">{"'Sheet1'!$L$16"}</definedName>
    <definedName name="_______________________________PA3" localSheetId="12" hidden="1">{"'Sheet1'!$L$16"}</definedName>
    <definedName name="_______________________________PA3" localSheetId="0" hidden="1">{"'Sheet1'!$L$16"}</definedName>
    <definedName name="_______________________________PA3" hidden="1">{"'Sheet1'!$L$16"}</definedName>
    <definedName name="_______________________________sc1" localSheetId="2">#REF!</definedName>
    <definedName name="_______________________________sc1" localSheetId="12">#REF!</definedName>
    <definedName name="_______________________________sc1">#REF!</definedName>
    <definedName name="_______________________________SC2" localSheetId="2">#REF!</definedName>
    <definedName name="_______________________________SC2" localSheetId="12">#REF!</definedName>
    <definedName name="_______________________________SC2">#REF!</definedName>
    <definedName name="_______________________________sc3" localSheetId="2">#REF!</definedName>
    <definedName name="_______________________________sc3" localSheetId="12">#REF!</definedName>
    <definedName name="_______________________________sc3">#REF!</definedName>
    <definedName name="_______________________________SN3" localSheetId="2">#REF!</definedName>
    <definedName name="_______________________________SN3" localSheetId="12">#REF!</definedName>
    <definedName name="_______________________________SN3">#REF!</definedName>
    <definedName name="_______________________________TL1" localSheetId="2">#REF!</definedName>
    <definedName name="_______________________________TL1" localSheetId="12">#REF!</definedName>
    <definedName name="_______________________________TL1">#REF!</definedName>
    <definedName name="_______________________________TL2" localSheetId="2">#REF!</definedName>
    <definedName name="_______________________________TL2" localSheetId="12">#REF!</definedName>
    <definedName name="_______________________________TL2">#REF!</definedName>
    <definedName name="_______________________________TL3" localSheetId="2">#REF!</definedName>
    <definedName name="_______________________________TL3" localSheetId="12">#REF!</definedName>
    <definedName name="_______________________________TL3">#REF!</definedName>
    <definedName name="_______________________________TLA120" localSheetId="2">#REF!</definedName>
    <definedName name="_______________________________TLA120" localSheetId="12">#REF!</definedName>
    <definedName name="_______________________________TLA120">#REF!</definedName>
    <definedName name="_______________________________TLA35" localSheetId="2">#REF!</definedName>
    <definedName name="_______________________________TLA35" localSheetId="12">#REF!</definedName>
    <definedName name="_______________________________TLA35">#REF!</definedName>
    <definedName name="_______________________________TLA50" localSheetId="2">#REF!</definedName>
    <definedName name="_______________________________TLA50" localSheetId="12">#REF!</definedName>
    <definedName name="_______________________________TLA50">#REF!</definedName>
    <definedName name="_______________________________TLA70" localSheetId="2">#REF!</definedName>
    <definedName name="_______________________________TLA70" localSheetId="12">#REF!</definedName>
    <definedName name="_______________________________TLA70">#REF!</definedName>
    <definedName name="_______________________________TLA95" localSheetId="2">#REF!</definedName>
    <definedName name="_______________________________TLA95" localSheetId="12">#REF!</definedName>
    <definedName name="_______________________________TLA95">#REF!</definedName>
    <definedName name="_______________________________tz593" localSheetId="2">#REF!</definedName>
    <definedName name="_______________________________tz593" localSheetId="12">#REF!</definedName>
    <definedName name="_______________________________tz593">#REF!</definedName>
    <definedName name="_______________________________VL100" localSheetId="2">#REF!</definedName>
    <definedName name="_______________________________VL100" localSheetId="12">#REF!</definedName>
    <definedName name="_______________________________VL100">#REF!</definedName>
    <definedName name="_______________________________VL200" localSheetId="2">#REF!</definedName>
    <definedName name="_______________________________VL200" localSheetId="12">#REF!</definedName>
    <definedName name="_______________________________VL200">#REF!</definedName>
    <definedName name="_______________________________VL250" localSheetId="2">#REF!</definedName>
    <definedName name="_______________________________VL250" localSheetId="12">#REF!</definedName>
    <definedName name="_______________________________VL250">#REF!</definedName>
    <definedName name="______________________________a1" localSheetId="2" hidden="1">{"'Sheet1'!$L$16"}</definedName>
    <definedName name="______________________________a1" localSheetId="9" hidden="1">{"'Sheet1'!$L$16"}</definedName>
    <definedName name="______________________________a1" localSheetId="12" hidden="1">{"'Sheet1'!$L$16"}</definedName>
    <definedName name="______________________________a1" localSheetId="0" hidden="1">{"'Sheet1'!$L$16"}</definedName>
    <definedName name="______________________________a1" hidden="1">{"'Sheet1'!$L$16"}</definedName>
    <definedName name="______________________________boi1" localSheetId="2">#REF!</definedName>
    <definedName name="______________________________boi1" localSheetId="12">#REF!</definedName>
    <definedName name="______________________________boi1">#REF!</definedName>
    <definedName name="______________________________boi2" localSheetId="2">#REF!</definedName>
    <definedName name="______________________________boi2" localSheetId="12">#REF!</definedName>
    <definedName name="______________________________boi2">#REF!</definedName>
    <definedName name="______________________________CON1" localSheetId="2">#REF!</definedName>
    <definedName name="______________________________CON1" localSheetId="12">#REF!</definedName>
    <definedName name="______________________________CON1">#REF!</definedName>
    <definedName name="______________________________CON2" localSheetId="2">#REF!</definedName>
    <definedName name="______________________________CON2" localSheetId="12">#REF!</definedName>
    <definedName name="______________________________CON2">#REF!</definedName>
    <definedName name="______________________________ddn400" localSheetId="2">#REF!</definedName>
    <definedName name="______________________________ddn400" localSheetId="12">#REF!</definedName>
    <definedName name="______________________________ddn400">#REF!</definedName>
    <definedName name="______________________________ddn600" localSheetId="2">#REF!</definedName>
    <definedName name="______________________________ddn600" localSheetId="12">#REF!</definedName>
    <definedName name="______________________________ddn600">#REF!</definedName>
    <definedName name="______________________________DT12" localSheetId="2" hidden="1">{"'Sheet1'!$L$16"}</definedName>
    <definedName name="______________________________DT12" localSheetId="9" hidden="1">{"'Sheet1'!$L$16"}</definedName>
    <definedName name="______________________________DT12" localSheetId="12" hidden="1">{"'Sheet1'!$L$16"}</definedName>
    <definedName name="______________________________DT12" localSheetId="0" hidden="1">{"'Sheet1'!$L$16"}</definedName>
    <definedName name="______________________________DT12" hidden="1">{"'Sheet1'!$L$16"}</definedName>
    <definedName name="______________________________hsm2">1.1289</definedName>
    <definedName name="______________________________hso2" localSheetId="2">#REF!</definedName>
    <definedName name="______________________________hso2" localSheetId="12">#REF!</definedName>
    <definedName name="______________________________hso2">#REF!</definedName>
    <definedName name="______________________________kha1" localSheetId="2">#REF!</definedName>
    <definedName name="______________________________kha1" localSheetId="12">#REF!</definedName>
    <definedName name="______________________________kha1">#REF!</definedName>
    <definedName name="______________________________MAC12" localSheetId="2">#REF!</definedName>
    <definedName name="______________________________MAC12" localSheetId="12">#REF!</definedName>
    <definedName name="______________________________MAC12">#REF!</definedName>
    <definedName name="______________________________MAC46" localSheetId="2">#REF!</definedName>
    <definedName name="______________________________MAC46" localSheetId="12">#REF!</definedName>
    <definedName name="______________________________MAC46">#REF!</definedName>
    <definedName name="______________________________NCL100" localSheetId="2">#REF!</definedName>
    <definedName name="______________________________NCL100" localSheetId="12">#REF!</definedName>
    <definedName name="______________________________NCL100">#REF!</definedName>
    <definedName name="______________________________NCL200" localSheetId="2">#REF!</definedName>
    <definedName name="______________________________NCL200" localSheetId="12">#REF!</definedName>
    <definedName name="______________________________NCL200">#REF!</definedName>
    <definedName name="______________________________NCL250" localSheetId="2">#REF!</definedName>
    <definedName name="______________________________NCL250" localSheetId="12">#REF!</definedName>
    <definedName name="______________________________NCL250">#REF!</definedName>
    <definedName name="______________________________NET2" localSheetId="2">#REF!</definedName>
    <definedName name="______________________________NET2" localSheetId="12">#REF!</definedName>
    <definedName name="______________________________NET2">#REF!</definedName>
    <definedName name="______________________________nin190" localSheetId="2">#REF!</definedName>
    <definedName name="______________________________nin190" localSheetId="12">#REF!</definedName>
    <definedName name="______________________________nin190">#REF!</definedName>
    <definedName name="______________________________PA3" localSheetId="2" hidden="1">{"'Sheet1'!$L$16"}</definedName>
    <definedName name="______________________________PA3" localSheetId="9" hidden="1">{"'Sheet1'!$L$16"}</definedName>
    <definedName name="______________________________PA3" localSheetId="12" hidden="1">{"'Sheet1'!$L$16"}</definedName>
    <definedName name="______________________________PA3" localSheetId="0" hidden="1">{"'Sheet1'!$L$16"}</definedName>
    <definedName name="______________________________PA3" hidden="1">{"'Sheet1'!$L$16"}</definedName>
    <definedName name="______________________________sc1" localSheetId="2">#REF!</definedName>
    <definedName name="______________________________sc1" localSheetId="12">#REF!</definedName>
    <definedName name="______________________________sc1">#REF!</definedName>
    <definedName name="______________________________SC2" localSheetId="2">#REF!</definedName>
    <definedName name="______________________________SC2" localSheetId="12">#REF!</definedName>
    <definedName name="______________________________SC2">#REF!</definedName>
    <definedName name="______________________________sc3" localSheetId="2">#REF!</definedName>
    <definedName name="______________________________sc3" localSheetId="12">#REF!</definedName>
    <definedName name="______________________________sc3">#REF!</definedName>
    <definedName name="______________________________SN3" localSheetId="2">#REF!</definedName>
    <definedName name="______________________________SN3" localSheetId="12">#REF!</definedName>
    <definedName name="______________________________SN3">#REF!</definedName>
    <definedName name="______________________________TL1" localSheetId="2">#REF!</definedName>
    <definedName name="______________________________TL1" localSheetId="12">#REF!</definedName>
    <definedName name="______________________________TL1">#REF!</definedName>
    <definedName name="______________________________TL2" localSheetId="2">#REF!</definedName>
    <definedName name="______________________________TL2" localSheetId="12">#REF!</definedName>
    <definedName name="______________________________TL2">#REF!</definedName>
    <definedName name="______________________________TL3" localSheetId="2">#REF!</definedName>
    <definedName name="______________________________TL3" localSheetId="12">#REF!</definedName>
    <definedName name="______________________________TL3">#REF!</definedName>
    <definedName name="______________________________TLA120" localSheetId="2">#REF!</definedName>
    <definedName name="______________________________TLA120" localSheetId="12">#REF!</definedName>
    <definedName name="______________________________TLA120">#REF!</definedName>
    <definedName name="______________________________TLA35" localSheetId="2">#REF!</definedName>
    <definedName name="______________________________TLA35" localSheetId="12">#REF!</definedName>
    <definedName name="______________________________TLA35">#REF!</definedName>
    <definedName name="______________________________TLA50" localSheetId="2">#REF!</definedName>
    <definedName name="______________________________TLA50" localSheetId="12">#REF!</definedName>
    <definedName name="______________________________TLA50">#REF!</definedName>
    <definedName name="______________________________TLA70" localSheetId="2">#REF!</definedName>
    <definedName name="______________________________TLA70" localSheetId="12">#REF!</definedName>
    <definedName name="______________________________TLA70">#REF!</definedName>
    <definedName name="______________________________TLA95" localSheetId="2">#REF!</definedName>
    <definedName name="______________________________TLA95" localSheetId="12">#REF!</definedName>
    <definedName name="______________________________TLA95">#REF!</definedName>
    <definedName name="______________________________tz593" localSheetId="2">#REF!</definedName>
    <definedName name="______________________________tz593" localSheetId="12">#REF!</definedName>
    <definedName name="______________________________tz593">#REF!</definedName>
    <definedName name="______________________________VL100" localSheetId="2">#REF!</definedName>
    <definedName name="______________________________VL100" localSheetId="12">#REF!</definedName>
    <definedName name="______________________________VL100">#REF!</definedName>
    <definedName name="______________________________VL200" localSheetId="2">#REF!</definedName>
    <definedName name="______________________________VL200" localSheetId="12">#REF!</definedName>
    <definedName name="______________________________VL200">#REF!</definedName>
    <definedName name="______________________________VL250" localSheetId="2">#REF!</definedName>
    <definedName name="______________________________VL250" localSheetId="12">#REF!</definedName>
    <definedName name="______________________________VL250">#REF!</definedName>
    <definedName name="_____________________________a1" localSheetId="2" hidden="1">{"'Sheet1'!$L$16"}</definedName>
    <definedName name="_____________________________a1" localSheetId="9" hidden="1">{"'Sheet1'!$L$16"}</definedName>
    <definedName name="_____________________________a1" localSheetId="12" hidden="1">{"'Sheet1'!$L$16"}</definedName>
    <definedName name="_____________________________a1" localSheetId="0" hidden="1">{"'Sheet1'!$L$16"}</definedName>
    <definedName name="_____________________________a1" hidden="1">{"'Sheet1'!$L$16"}</definedName>
    <definedName name="_____________________________boi1" localSheetId="2">#REF!</definedName>
    <definedName name="_____________________________boi1" localSheetId="12">#REF!</definedName>
    <definedName name="_____________________________boi1">#REF!</definedName>
    <definedName name="_____________________________boi2" localSheetId="2">#REF!</definedName>
    <definedName name="_____________________________boi2" localSheetId="12">#REF!</definedName>
    <definedName name="_____________________________boi2">#REF!</definedName>
    <definedName name="_____________________________CON1" localSheetId="2">#REF!</definedName>
    <definedName name="_____________________________CON1" localSheetId="12">#REF!</definedName>
    <definedName name="_____________________________CON1">#REF!</definedName>
    <definedName name="_____________________________CON2" localSheetId="2">#REF!</definedName>
    <definedName name="_____________________________CON2" localSheetId="12">#REF!</definedName>
    <definedName name="_____________________________CON2">#REF!</definedName>
    <definedName name="_____________________________ddn400" localSheetId="2">#REF!</definedName>
    <definedName name="_____________________________ddn400" localSheetId="12">#REF!</definedName>
    <definedName name="_____________________________ddn400">#REF!</definedName>
    <definedName name="_____________________________ddn600" localSheetId="2">#REF!</definedName>
    <definedName name="_____________________________ddn600" localSheetId="12">#REF!</definedName>
    <definedName name="_____________________________ddn600">#REF!</definedName>
    <definedName name="_____________________________DT12" localSheetId="2" hidden="1">{"'Sheet1'!$L$16"}</definedName>
    <definedName name="_____________________________DT12" localSheetId="9" hidden="1">{"'Sheet1'!$L$16"}</definedName>
    <definedName name="_____________________________DT12" localSheetId="12" hidden="1">{"'Sheet1'!$L$16"}</definedName>
    <definedName name="_____________________________DT12" localSheetId="0" hidden="1">{"'Sheet1'!$L$16"}</definedName>
    <definedName name="_____________________________DT12" hidden="1">{"'Sheet1'!$L$16"}</definedName>
    <definedName name="_____________________________hom2" localSheetId="2">#REF!</definedName>
    <definedName name="_____________________________hom2" localSheetId="12">#REF!</definedName>
    <definedName name="_____________________________hom2">#REF!</definedName>
    <definedName name="_____________________________hsm2">1.1289</definedName>
    <definedName name="_____________________________hso2" localSheetId="2">#REF!</definedName>
    <definedName name="_____________________________hso2" localSheetId="12">#REF!</definedName>
    <definedName name="_____________________________hso2">#REF!</definedName>
    <definedName name="_____________________________kha1" localSheetId="2">#REF!</definedName>
    <definedName name="_____________________________kha1" localSheetId="12">#REF!</definedName>
    <definedName name="_____________________________kha1">#REF!</definedName>
    <definedName name="_____________________________MAC12" localSheetId="2">#REF!</definedName>
    <definedName name="_____________________________MAC12" localSheetId="12">#REF!</definedName>
    <definedName name="_____________________________MAC12">#REF!</definedName>
    <definedName name="_____________________________MAC46" localSheetId="2">#REF!</definedName>
    <definedName name="_____________________________MAC46" localSheetId="12">#REF!</definedName>
    <definedName name="_____________________________MAC46">#REF!</definedName>
    <definedName name="_____________________________NCL100" localSheetId="2">#REF!</definedName>
    <definedName name="_____________________________NCL100" localSheetId="12">#REF!</definedName>
    <definedName name="_____________________________NCL100">#REF!</definedName>
    <definedName name="_____________________________NCL200" localSheetId="2">#REF!</definedName>
    <definedName name="_____________________________NCL200" localSheetId="12">#REF!</definedName>
    <definedName name="_____________________________NCL200">#REF!</definedName>
    <definedName name="_____________________________NCL250" localSheetId="2">#REF!</definedName>
    <definedName name="_____________________________NCL250" localSheetId="12">#REF!</definedName>
    <definedName name="_____________________________NCL250">#REF!</definedName>
    <definedName name="_____________________________NET2" localSheetId="2">#REF!</definedName>
    <definedName name="_____________________________NET2" localSheetId="12">#REF!</definedName>
    <definedName name="_____________________________NET2">#REF!</definedName>
    <definedName name="_____________________________nin190" localSheetId="2">#REF!</definedName>
    <definedName name="_____________________________nin190" localSheetId="12">#REF!</definedName>
    <definedName name="_____________________________nin190">#REF!</definedName>
    <definedName name="_____________________________PA3" localSheetId="2" hidden="1">{"'Sheet1'!$L$16"}</definedName>
    <definedName name="_____________________________PA3" localSheetId="9" hidden="1">{"'Sheet1'!$L$16"}</definedName>
    <definedName name="_____________________________PA3" localSheetId="12" hidden="1">{"'Sheet1'!$L$16"}</definedName>
    <definedName name="_____________________________PA3" localSheetId="0" hidden="1">{"'Sheet1'!$L$16"}</definedName>
    <definedName name="_____________________________PA3" hidden="1">{"'Sheet1'!$L$16"}</definedName>
    <definedName name="_____________________________sc1" localSheetId="2">#REF!</definedName>
    <definedName name="_____________________________sc1" localSheetId="12">#REF!</definedName>
    <definedName name="_____________________________sc1">#REF!</definedName>
    <definedName name="_____________________________SC2" localSheetId="2">#REF!</definedName>
    <definedName name="_____________________________SC2" localSheetId="12">#REF!</definedName>
    <definedName name="_____________________________SC2">#REF!</definedName>
    <definedName name="_____________________________sc3" localSheetId="2">#REF!</definedName>
    <definedName name="_____________________________sc3" localSheetId="12">#REF!</definedName>
    <definedName name="_____________________________sc3">#REF!</definedName>
    <definedName name="_____________________________SN3" localSheetId="2">#REF!</definedName>
    <definedName name="_____________________________SN3" localSheetId="12">#REF!</definedName>
    <definedName name="_____________________________SN3">#REF!</definedName>
    <definedName name="_____________________________sua20" localSheetId="2">#REF!</definedName>
    <definedName name="_____________________________sua20" localSheetId="12">#REF!</definedName>
    <definedName name="_____________________________sua20">#REF!</definedName>
    <definedName name="_____________________________sua30" localSheetId="2">#REF!</definedName>
    <definedName name="_____________________________sua30" localSheetId="12">#REF!</definedName>
    <definedName name="_____________________________sua30">#REF!</definedName>
    <definedName name="_____________________________TL1" localSheetId="2">#REF!</definedName>
    <definedName name="_____________________________TL1" localSheetId="12">#REF!</definedName>
    <definedName name="_____________________________TL1">#REF!</definedName>
    <definedName name="_____________________________TL2" localSheetId="2">#REF!</definedName>
    <definedName name="_____________________________TL2" localSheetId="12">#REF!</definedName>
    <definedName name="_____________________________TL2">#REF!</definedName>
    <definedName name="_____________________________TL3" localSheetId="2">#REF!</definedName>
    <definedName name="_____________________________TL3" localSheetId="12">#REF!</definedName>
    <definedName name="_____________________________TL3">#REF!</definedName>
    <definedName name="_____________________________TLA120" localSheetId="2">#REF!</definedName>
    <definedName name="_____________________________TLA120" localSheetId="12">#REF!</definedName>
    <definedName name="_____________________________TLA120">#REF!</definedName>
    <definedName name="_____________________________TLA35" localSheetId="2">#REF!</definedName>
    <definedName name="_____________________________TLA35" localSheetId="12">#REF!</definedName>
    <definedName name="_____________________________TLA35">#REF!</definedName>
    <definedName name="_____________________________TLA50" localSheetId="2">#REF!</definedName>
    <definedName name="_____________________________TLA50" localSheetId="12">#REF!</definedName>
    <definedName name="_____________________________TLA50">#REF!</definedName>
    <definedName name="_____________________________TLA70" localSheetId="2">#REF!</definedName>
    <definedName name="_____________________________TLA70" localSheetId="12">#REF!</definedName>
    <definedName name="_____________________________TLA70">#REF!</definedName>
    <definedName name="_____________________________TLA95" localSheetId="2">#REF!</definedName>
    <definedName name="_____________________________TLA95" localSheetId="12">#REF!</definedName>
    <definedName name="_____________________________TLA95">#REF!</definedName>
    <definedName name="_____________________________tz593" localSheetId="2">#REF!</definedName>
    <definedName name="_____________________________tz593" localSheetId="12">#REF!</definedName>
    <definedName name="_____________________________tz593">#REF!</definedName>
    <definedName name="_____________________________VL100" localSheetId="2">#REF!</definedName>
    <definedName name="_____________________________VL100" localSheetId="12">#REF!</definedName>
    <definedName name="_____________________________VL100">#REF!</definedName>
    <definedName name="_____________________________VL200" localSheetId="2">#REF!</definedName>
    <definedName name="_____________________________VL200" localSheetId="12">#REF!</definedName>
    <definedName name="_____________________________VL200">#REF!</definedName>
    <definedName name="_____________________________VL250" localSheetId="2">#REF!</definedName>
    <definedName name="_____________________________VL250" localSheetId="12">#REF!</definedName>
    <definedName name="_____________________________VL250">#REF!</definedName>
    <definedName name="____________________________a1" localSheetId="2" hidden="1">{"'Sheet1'!$L$16"}</definedName>
    <definedName name="____________________________a1" localSheetId="9" hidden="1">{"'Sheet1'!$L$16"}</definedName>
    <definedName name="____________________________a1" localSheetId="12" hidden="1">{"'Sheet1'!$L$16"}</definedName>
    <definedName name="____________________________a1" localSheetId="0" hidden="1">{"'Sheet1'!$L$16"}</definedName>
    <definedName name="____________________________a1" hidden="1">{"'Sheet1'!$L$16"}</definedName>
    <definedName name="____________________________boi1" localSheetId="2">#REF!</definedName>
    <definedName name="____________________________boi1" localSheetId="12">#REF!</definedName>
    <definedName name="____________________________boi1">#REF!</definedName>
    <definedName name="____________________________boi2" localSheetId="2">#REF!</definedName>
    <definedName name="____________________________boi2" localSheetId="12">#REF!</definedName>
    <definedName name="____________________________boi2">#REF!</definedName>
    <definedName name="____________________________CON1" localSheetId="2">#REF!</definedName>
    <definedName name="____________________________CON1" localSheetId="12">#REF!</definedName>
    <definedName name="____________________________CON1">#REF!</definedName>
    <definedName name="____________________________CON2" localSheetId="2">#REF!</definedName>
    <definedName name="____________________________CON2" localSheetId="12">#REF!</definedName>
    <definedName name="____________________________CON2">#REF!</definedName>
    <definedName name="____________________________ddn400" localSheetId="2">#REF!</definedName>
    <definedName name="____________________________ddn400" localSheetId="12">#REF!</definedName>
    <definedName name="____________________________ddn400">#REF!</definedName>
    <definedName name="____________________________ddn600" localSheetId="2">#REF!</definedName>
    <definedName name="____________________________ddn600" localSheetId="12">#REF!</definedName>
    <definedName name="____________________________ddn600">#REF!</definedName>
    <definedName name="____________________________DT12" localSheetId="2" hidden="1">{"'Sheet1'!$L$16"}</definedName>
    <definedName name="____________________________DT12" localSheetId="9" hidden="1">{"'Sheet1'!$L$16"}</definedName>
    <definedName name="____________________________DT12" localSheetId="12" hidden="1">{"'Sheet1'!$L$16"}</definedName>
    <definedName name="____________________________DT12" localSheetId="0" hidden="1">{"'Sheet1'!$L$16"}</definedName>
    <definedName name="____________________________DT12" hidden="1">{"'Sheet1'!$L$16"}</definedName>
    <definedName name="____________________________hom2" localSheetId="2">#REF!</definedName>
    <definedName name="____________________________hom2" localSheetId="12">#REF!</definedName>
    <definedName name="____________________________hom2">#REF!</definedName>
    <definedName name="____________________________hsm2">1.1289</definedName>
    <definedName name="____________________________hso2" localSheetId="2">#REF!</definedName>
    <definedName name="____________________________hso2" localSheetId="12">#REF!</definedName>
    <definedName name="____________________________hso2">#REF!</definedName>
    <definedName name="____________________________kha1" localSheetId="2">#REF!</definedName>
    <definedName name="____________________________kha1" localSheetId="12">#REF!</definedName>
    <definedName name="____________________________kha1">#REF!</definedName>
    <definedName name="____________________________MAC12" localSheetId="2">#REF!</definedName>
    <definedName name="____________________________MAC12" localSheetId="12">#REF!</definedName>
    <definedName name="____________________________MAC12">#REF!</definedName>
    <definedName name="____________________________MAC46" localSheetId="2">#REF!</definedName>
    <definedName name="____________________________MAC46" localSheetId="12">#REF!</definedName>
    <definedName name="____________________________MAC46">#REF!</definedName>
    <definedName name="____________________________NCL100" localSheetId="2">#REF!</definedName>
    <definedName name="____________________________NCL100" localSheetId="12">#REF!</definedName>
    <definedName name="____________________________NCL100">#REF!</definedName>
    <definedName name="____________________________NCL200" localSheetId="2">#REF!</definedName>
    <definedName name="____________________________NCL200" localSheetId="12">#REF!</definedName>
    <definedName name="____________________________NCL200">#REF!</definedName>
    <definedName name="____________________________NCL250" localSheetId="2">#REF!</definedName>
    <definedName name="____________________________NCL250" localSheetId="12">#REF!</definedName>
    <definedName name="____________________________NCL250">#REF!</definedName>
    <definedName name="____________________________NET2" localSheetId="2">#REF!</definedName>
    <definedName name="____________________________NET2" localSheetId="12">#REF!</definedName>
    <definedName name="____________________________NET2">#REF!</definedName>
    <definedName name="____________________________nin190" localSheetId="2">#REF!</definedName>
    <definedName name="____________________________nin190" localSheetId="12">#REF!</definedName>
    <definedName name="____________________________nin190">#REF!</definedName>
    <definedName name="____________________________PA3" localSheetId="2" hidden="1">{"'Sheet1'!$L$16"}</definedName>
    <definedName name="____________________________PA3" localSheetId="9" hidden="1">{"'Sheet1'!$L$16"}</definedName>
    <definedName name="____________________________PA3" localSheetId="12" hidden="1">{"'Sheet1'!$L$16"}</definedName>
    <definedName name="____________________________PA3" localSheetId="0" hidden="1">{"'Sheet1'!$L$16"}</definedName>
    <definedName name="____________________________PA3" hidden="1">{"'Sheet1'!$L$16"}</definedName>
    <definedName name="____________________________sc1" localSheetId="2">#REF!</definedName>
    <definedName name="____________________________sc1" localSheetId="12">#REF!</definedName>
    <definedName name="____________________________sc1">#REF!</definedName>
    <definedName name="____________________________SC2" localSheetId="2">#REF!</definedName>
    <definedName name="____________________________SC2" localSheetId="12">#REF!</definedName>
    <definedName name="____________________________SC2">#REF!</definedName>
    <definedName name="____________________________sc3" localSheetId="2">#REF!</definedName>
    <definedName name="____________________________sc3" localSheetId="12">#REF!</definedName>
    <definedName name="____________________________sc3">#REF!</definedName>
    <definedName name="____________________________SN3" localSheetId="2">#REF!</definedName>
    <definedName name="____________________________SN3" localSheetId="12">#REF!</definedName>
    <definedName name="____________________________SN3">#REF!</definedName>
    <definedName name="____________________________sua20" localSheetId="2">#REF!</definedName>
    <definedName name="____________________________sua20" localSheetId="12">#REF!</definedName>
    <definedName name="____________________________sua20">#REF!</definedName>
    <definedName name="____________________________sua30" localSheetId="2">#REF!</definedName>
    <definedName name="____________________________sua30" localSheetId="12">#REF!</definedName>
    <definedName name="____________________________sua30">#REF!</definedName>
    <definedName name="____________________________TL1" localSheetId="2">#REF!</definedName>
    <definedName name="____________________________TL1" localSheetId="12">#REF!</definedName>
    <definedName name="____________________________TL1">#REF!</definedName>
    <definedName name="____________________________TL2" localSheetId="2">#REF!</definedName>
    <definedName name="____________________________TL2" localSheetId="12">#REF!</definedName>
    <definedName name="____________________________TL2">#REF!</definedName>
    <definedName name="____________________________TL3" localSheetId="2">#REF!</definedName>
    <definedName name="____________________________TL3" localSheetId="12">#REF!</definedName>
    <definedName name="____________________________TL3">#REF!</definedName>
    <definedName name="____________________________TLA120" localSheetId="2">#REF!</definedName>
    <definedName name="____________________________TLA120" localSheetId="12">#REF!</definedName>
    <definedName name="____________________________TLA120">#REF!</definedName>
    <definedName name="____________________________TLA35" localSheetId="2">#REF!</definedName>
    <definedName name="____________________________TLA35" localSheetId="12">#REF!</definedName>
    <definedName name="____________________________TLA35">#REF!</definedName>
    <definedName name="____________________________TLA50" localSheetId="2">#REF!</definedName>
    <definedName name="____________________________TLA50" localSheetId="12">#REF!</definedName>
    <definedName name="____________________________TLA50">#REF!</definedName>
    <definedName name="____________________________TLA70" localSheetId="2">#REF!</definedName>
    <definedName name="____________________________TLA70" localSheetId="12">#REF!</definedName>
    <definedName name="____________________________TLA70">#REF!</definedName>
    <definedName name="____________________________TLA95" localSheetId="2">#REF!</definedName>
    <definedName name="____________________________TLA95" localSheetId="12">#REF!</definedName>
    <definedName name="____________________________TLA95">#REF!</definedName>
    <definedName name="____________________________tz593" localSheetId="2">#REF!</definedName>
    <definedName name="____________________________tz593" localSheetId="12">#REF!</definedName>
    <definedName name="____________________________tz593">#REF!</definedName>
    <definedName name="____________________________VL100" localSheetId="2">#REF!</definedName>
    <definedName name="____________________________VL100" localSheetId="12">#REF!</definedName>
    <definedName name="____________________________VL100">#REF!</definedName>
    <definedName name="____________________________VL200" localSheetId="2">#REF!</definedName>
    <definedName name="____________________________VL200" localSheetId="12">#REF!</definedName>
    <definedName name="____________________________VL200">#REF!</definedName>
    <definedName name="____________________________VL250" localSheetId="2">#REF!</definedName>
    <definedName name="____________________________VL250" localSheetId="12">#REF!</definedName>
    <definedName name="____________________________VL250">#REF!</definedName>
    <definedName name="___________________________a1" localSheetId="2" hidden="1">{"'Sheet1'!$L$16"}</definedName>
    <definedName name="___________________________a1" localSheetId="9" hidden="1">{"'Sheet1'!$L$16"}</definedName>
    <definedName name="___________________________a1" localSheetId="12" hidden="1">{"'Sheet1'!$L$16"}</definedName>
    <definedName name="___________________________a1" localSheetId="0" hidden="1">{"'Sheet1'!$L$16"}</definedName>
    <definedName name="___________________________a1" hidden="1">{"'Sheet1'!$L$16"}</definedName>
    <definedName name="___________________________boi1" localSheetId="2">#REF!</definedName>
    <definedName name="___________________________boi1" localSheetId="12">#REF!</definedName>
    <definedName name="___________________________boi1">#REF!</definedName>
    <definedName name="___________________________boi2" localSheetId="2">#REF!</definedName>
    <definedName name="___________________________boi2" localSheetId="12">#REF!</definedName>
    <definedName name="___________________________boi2">#REF!</definedName>
    <definedName name="___________________________CON1" localSheetId="2">#REF!</definedName>
    <definedName name="___________________________CON1" localSheetId="12">#REF!</definedName>
    <definedName name="___________________________CON1">#REF!</definedName>
    <definedName name="___________________________CON2" localSheetId="2">#REF!</definedName>
    <definedName name="___________________________CON2" localSheetId="12">#REF!</definedName>
    <definedName name="___________________________CON2">#REF!</definedName>
    <definedName name="___________________________ddn400" localSheetId="2">#REF!</definedName>
    <definedName name="___________________________ddn400" localSheetId="12">#REF!</definedName>
    <definedName name="___________________________ddn400">#REF!</definedName>
    <definedName name="___________________________ddn600" localSheetId="2">#REF!</definedName>
    <definedName name="___________________________ddn600" localSheetId="12">#REF!</definedName>
    <definedName name="___________________________ddn600">#REF!</definedName>
    <definedName name="___________________________DT12" localSheetId="2" hidden="1">{"'Sheet1'!$L$16"}</definedName>
    <definedName name="___________________________DT12" localSheetId="9" hidden="1">{"'Sheet1'!$L$16"}</definedName>
    <definedName name="___________________________DT12" localSheetId="12" hidden="1">{"'Sheet1'!$L$16"}</definedName>
    <definedName name="___________________________DT12" localSheetId="0" hidden="1">{"'Sheet1'!$L$16"}</definedName>
    <definedName name="___________________________DT12" hidden="1">{"'Sheet1'!$L$16"}</definedName>
    <definedName name="___________________________hom2" localSheetId="2">#REF!</definedName>
    <definedName name="___________________________hom2" localSheetId="12">#REF!</definedName>
    <definedName name="___________________________hom2">#REF!</definedName>
    <definedName name="___________________________hsm2">1.1289</definedName>
    <definedName name="___________________________hso2" localSheetId="2">#REF!</definedName>
    <definedName name="___________________________hso2" localSheetId="12">#REF!</definedName>
    <definedName name="___________________________hso2">#REF!</definedName>
    <definedName name="___________________________kha1" localSheetId="2">#REF!</definedName>
    <definedName name="___________________________kha1" localSheetId="12">#REF!</definedName>
    <definedName name="___________________________kha1">#REF!</definedName>
    <definedName name="___________________________MAC12" localSheetId="2">#REF!</definedName>
    <definedName name="___________________________MAC12" localSheetId="12">#REF!</definedName>
    <definedName name="___________________________MAC12">#REF!</definedName>
    <definedName name="___________________________MAC46" localSheetId="2">#REF!</definedName>
    <definedName name="___________________________MAC46" localSheetId="12">#REF!</definedName>
    <definedName name="___________________________MAC46">#REF!</definedName>
    <definedName name="___________________________NCL100" localSheetId="2">#REF!</definedName>
    <definedName name="___________________________NCL100" localSheetId="12">#REF!</definedName>
    <definedName name="___________________________NCL100">#REF!</definedName>
    <definedName name="___________________________NCL200" localSheetId="2">#REF!</definedName>
    <definedName name="___________________________NCL200" localSheetId="12">#REF!</definedName>
    <definedName name="___________________________NCL200">#REF!</definedName>
    <definedName name="___________________________NCL250" localSheetId="2">#REF!</definedName>
    <definedName name="___________________________NCL250" localSheetId="12">#REF!</definedName>
    <definedName name="___________________________NCL250">#REF!</definedName>
    <definedName name="___________________________NET2" localSheetId="2">#REF!</definedName>
    <definedName name="___________________________NET2" localSheetId="12">#REF!</definedName>
    <definedName name="___________________________NET2">#REF!</definedName>
    <definedName name="___________________________nin190" localSheetId="2">#REF!</definedName>
    <definedName name="___________________________nin190" localSheetId="12">#REF!</definedName>
    <definedName name="___________________________nin190">#REF!</definedName>
    <definedName name="___________________________PA3" localSheetId="2" hidden="1">{"'Sheet1'!$L$16"}</definedName>
    <definedName name="___________________________PA3" localSheetId="9" hidden="1">{"'Sheet1'!$L$16"}</definedName>
    <definedName name="___________________________PA3" localSheetId="12" hidden="1">{"'Sheet1'!$L$16"}</definedName>
    <definedName name="___________________________PA3" localSheetId="0" hidden="1">{"'Sheet1'!$L$16"}</definedName>
    <definedName name="___________________________PA3" hidden="1">{"'Sheet1'!$L$16"}</definedName>
    <definedName name="___________________________sc1" localSheetId="2">#REF!</definedName>
    <definedName name="___________________________sc1" localSheetId="12">#REF!</definedName>
    <definedName name="___________________________sc1">#REF!</definedName>
    <definedName name="___________________________SC2" localSheetId="2">#REF!</definedName>
    <definedName name="___________________________SC2" localSheetId="12">#REF!</definedName>
    <definedName name="___________________________SC2">#REF!</definedName>
    <definedName name="___________________________sc3" localSheetId="2">#REF!</definedName>
    <definedName name="___________________________sc3" localSheetId="12">#REF!</definedName>
    <definedName name="___________________________sc3">#REF!</definedName>
    <definedName name="___________________________SN3" localSheetId="2">#REF!</definedName>
    <definedName name="___________________________SN3" localSheetId="12">#REF!</definedName>
    <definedName name="___________________________SN3">#REF!</definedName>
    <definedName name="___________________________sua20" localSheetId="2">#REF!</definedName>
    <definedName name="___________________________sua20" localSheetId="12">#REF!</definedName>
    <definedName name="___________________________sua20">#REF!</definedName>
    <definedName name="___________________________sua30" localSheetId="2">#REF!</definedName>
    <definedName name="___________________________sua30" localSheetId="12">#REF!</definedName>
    <definedName name="___________________________sua30">#REF!</definedName>
    <definedName name="___________________________TL1" localSheetId="2">#REF!</definedName>
    <definedName name="___________________________TL1" localSheetId="12">#REF!</definedName>
    <definedName name="___________________________TL1">#REF!</definedName>
    <definedName name="___________________________TL2" localSheetId="2">#REF!</definedName>
    <definedName name="___________________________TL2" localSheetId="12">#REF!</definedName>
    <definedName name="___________________________TL2">#REF!</definedName>
    <definedName name="___________________________TL3" localSheetId="2">#REF!</definedName>
    <definedName name="___________________________TL3" localSheetId="12">#REF!</definedName>
    <definedName name="___________________________TL3">#REF!</definedName>
    <definedName name="___________________________TLA120" localSheetId="2">#REF!</definedName>
    <definedName name="___________________________TLA120" localSheetId="12">#REF!</definedName>
    <definedName name="___________________________TLA120">#REF!</definedName>
    <definedName name="___________________________TLA35" localSheetId="2">#REF!</definedName>
    <definedName name="___________________________TLA35" localSheetId="12">#REF!</definedName>
    <definedName name="___________________________TLA35">#REF!</definedName>
    <definedName name="___________________________TLA50" localSheetId="2">#REF!</definedName>
    <definedName name="___________________________TLA50" localSheetId="12">#REF!</definedName>
    <definedName name="___________________________TLA50">#REF!</definedName>
    <definedName name="___________________________TLA70" localSheetId="2">#REF!</definedName>
    <definedName name="___________________________TLA70" localSheetId="12">#REF!</definedName>
    <definedName name="___________________________TLA70">#REF!</definedName>
    <definedName name="___________________________TLA95" localSheetId="2">#REF!</definedName>
    <definedName name="___________________________TLA95" localSheetId="12">#REF!</definedName>
    <definedName name="___________________________TLA95">#REF!</definedName>
    <definedName name="___________________________tz593" localSheetId="2">#REF!</definedName>
    <definedName name="___________________________tz593" localSheetId="12">#REF!</definedName>
    <definedName name="___________________________tz593">#REF!</definedName>
    <definedName name="___________________________VL100" localSheetId="2">#REF!</definedName>
    <definedName name="___________________________VL100" localSheetId="12">#REF!</definedName>
    <definedName name="___________________________VL100">#REF!</definedName>
    <definedName name="___________________________VL250" localSheetId="2">#REF!</definedName>
    <definedName name="___________________________VL250" localSheetId="12">#REF!</definedName>
    <definedName name="___________________________VL250">#REF!</definedName>
    <definedName name="__________________________a1" localSheetId="2" hidden="1">{"'Sheet1'!$L$16"}</definedName>
    <definedName name="__________________________a1" localSheetId="9" hidden="1">{"'Sheet1'!$L$16"}</definedName>
    <definedName name="__________________________a1" localSheetId="12" hidden="1">{"'Sheet1'!$L$16"}</definedName>
    <definedName name="__________________________a1" localSheetId="0" hidden="1">{"'Sheet1'!$L$16"}</definedName>
    <definedName name="__________________________a1" hidden="1">{"'Sheet1'!$L$16"}</definedName>
    <definedName name="__________________________boi1" localSheetId="2">#REF!</definedName>
    <definedName name="__________________________boi1" localSheetId="12">#REF!</definedName>
    <definedName name="__________________________boi1">#REF!</definedName>
    <definedName name="__________________________boi2" localSheetId="2">#REF!</definedName>
    <definedName name="__________________________boi2" localSheetId="12">#REF!</definedName>
    <definedName name="__________________________boi2">#REF!</definedName>
    <definedName name="__________________________CON1" localSheetId="2">#REF!</definedName>
    <definedName name="__________________________CON1" localSheetId="12">#REF!</definedName>
    <definedName name="__________________________CON1">#REF!</definedName>
    <definedName name="__________________________CON2" localSheetId="2">#REF!</definedName>
    <definedName name="__________________________CON2" localSheetId="12">#REF!</definedName>
    <definedName name="__________________________CON2">#REF!</definedName>
    <definedName name="__________________________ddn400" localSheetId="2">#REF!</definedName>
    <definedName name="__________________________ddn400" localSheetId="12">#REF!</definedName>
    <definedName name="__________________________ddn400">#REF!</definedName>
    <definedName name="__________________________ddn600" localSheetId="2">#REF!</definedName>
    <definedName name="__________________________ddn600" localSheetId="12">#REF!</definedName>
    <definedName name="__________________________ddn600">#REF!</definedName>
    <definedName name="__________________________DT12" localSheetId="2" hidden="1">{"'Sheet1'!$L$16"}</definedName>
    <definedName name="__________________________DT12" localSheetId="9" hidden="1">{"'Sheet1'!$L$16"}</definedName>
    <definedName name="__________________________DT12" localSheetId="12" hidden="1">{"'Sheet1'!$L$16"}</definedName>
    <definedName name="__________________________DT12" localSheetId="0" hidden="1">{"'Sheet1'!$L$16"}</definedName>
    <definedName name="__________________________DT12" hidden="1">{"'Sheet1'!$L$16"}</definedName>
    <definedName name="__________________________hom2" localSheetId="2">#REF!</definedName>
    <definedName name="__________________________hom2" localSheetId="12">#REF!</definedName>
    <definedName name="__________________________hom2">#REF!</definedName>
    <definedName name="__________________________hsm2">1.1289</definedName>
    <definedName name="__________________________hso2" localSheetId="2">#REF!</definedName>
    <definedName name="__________________________hso2" localSheetId="12">#REF!</definedName>
    <definedName name="__________________________hso2">#REF!</definedName>
    <definedName name="__________________________kha1" localSheetId="2">#REF!</definedName>
    <definedName name="__________________________kha1" localSheetId="12">#REF!</definedName>
    <definedName name="__________________________kha1">#REF!</definedName>
    <definedName name="__________________________MAC12" localSheetId="2">#REF!</definedName>
    <definedName name="__________________________MAC12" localSheetId="12">#REF!</definedName>
    <definedName name="__________________________MAC12">#REF!</definedName>
    <definedName name="__________________________MAC46" localSheetId="2">#REF!</definedName>
    <definedName name="__________________________MAC46" localSheetId="12">#REF!</definedName>
    <definedName name="__________________________MAC46">#REF!</definedName>
    <definedName name="__________________________NCL100" localSheetId="2">#REF!</definedName>
    <definedName name="__________________________NCL100" localSheetId="12">#REF!</definedName>
    <definedName name="__________________________NCL100">#REF!</definedName>
    <definedName name="__________________________NCL200" localSheetId="2">#REF!</definedName>
    <definedName name="__________________________NCL200" localSheetId="12">#REF!</definedName>
    <definedName name="__________________________NCL200">#REF!</definedName>
    <definedName name="__________________________NCL250" localSheetId="2">#REF!</definedName>
    <definedName name="__________________________NCL250" localSheetId="12">#REF!</definedName>
    <definedName name="__________________________NCL250">#REF!</definedName>
    <definedName name="__________________________NET2" localSheetId="2">#REF!</definedName>
    <definedName name="__________________________NET2" localSheetId="12">#REF!</definedName>
    <definedName name="__________________________NET2">#REF!</definedName>
    <definedName name="__________________________nin190" localSheetId="2">#REF!</definedName>
    <definedName name="__________________________nin190" localSheetId="12">#REF!</definedName>
    <definedName name="__________________________nin190">#REF!</definedName>
    <definedName name="__________________________PA3" localSheetId="2" hidden="1">{"'Sheet1'!$L$16"}</definedName>
    <definedName name="__________________________PA3" localSheetId="9" hidden="1">{"'Sheet1'!$L$16"}</definedName>
    <definedName name="__________________________PA3" localSheetId="12" hidden="1">{"'Sheet1'!$L$16"}</definedName>
    <definedName name="__________________________PA3" localSheetId="0" hidden="1">{"'Sheet1'!$L$16"}</definedName>
    <definedName name="__________________________PA3" hidden="1">{"'Sheet1'!$L$16"}</definedName>
    <definedName name="__________________________sc1" localSheetId="2">#REF!</definedName>
    <definedName name="__________________________sc1" localSheetId="12">#REF!</definedName>
    <definedName name="__________________________sc1">#REF!</definedName>
    <definedName name="__________________________SC2" localSheetId="2">#REF!</definedName>
    <definedName name="__________________________SC2" localSheetId="12">#REF!</definedName>
    <definedName name="__________________________SC2">#REF!</definedName>
    <definedName name="__________________________sc3" localSheetId="2">#REF!</definedName>
    <definedName name="__________________________sc3" localSheetId="12">#REF!</definedName>
    <definedName name="__________________________sc3">#REF!</definedName>
    <definedName name="__________________________SN3" localSheetId="2">#REF!</definedName>
    <definedName name="__________________________SN3" localSheetId="12">#REF!</definedName>
    <definedName name="__________________________SN3">#REF!</definedName>
    <definedName name="__________________________sua20" localSheetId="2">#REF!</definedName>
    <definedName name="__________________________sua20" localSheetId="12">#REF!</definedName>
    <definedName name="__________________________sua20">#REF!</definedName>
    <definedName name="__________________________sua30" localSheetId="2">#REF!</definedName>
    <definedName name="__________________________sua30" localSheetId="12">#REF!</definedName>
    <definedName name="__________________________sua30">#REF!</definedName>
    <definedName name="__________________________TL1" localSheetId="2">#REF!</definedName>
    <definedName name="__________________________TL1" localSheetId="12">#REF!</definedName>
    <definedName name="__________________________TL1">#REF!</definedName>
    <definedName name="__________________________TL2" localSheetId="2">#REF!</definedName>
    <definedName name="__________________________TL2" localSheetId="12">#REF!</definedName>
    <definedName name="__________________________TL2">#REF!</definedName>
    <definedName name="__________________________TL3" localSheetId="2">#REF!</definedName>
    <definedName name="__________________________TL3" localSheetId="12">#REF!</definedName>
    <definedName name="__________________________TL3">#REF!</definedName>
    <definedName name="__________________________TLA120" localSheetId="2">#REF!</definedName>
    <definedName name="__________________________TLA120" localSheetId="12">#REF!</definedName>
    <definedName name="__________________________TLA120">#REF!</definedName>
    <definedName name="__________________________TLA35" localSheetId="2">#REF!</definedName>
    <definedName name="__________________________TLA35" localSheetId="12">#REF!</definedName>
    <definedName name="__________________________TLA35">#REF!</definedName>
    <definedName name="__________________________TLA50" localSheetId="2">#REF!</definedName>
    <definedName name="__________________________TLA50" localSheetId="12">#REF!</definedName>
    <definedName name="__________________________TLA50">#REF!</definedName>
    <definedName name="__________________________TLA70" localSheetId="2">#REF!</definedName>
    <definedName name="__________________________TLA70" localSheetId="12">#REF!</definedName>
    <definedName name="__________________________TLA70">#REF!</definedName>
    <definedName name="__________________________TLA95" localSheetId="2">#REF!</definedName>
    <definedName name="__________________________TLA95" localSheetId="12">#REF!</definedName>
    <definedName name="__________________________TLA95">#REF!</definedName>
    <definedName name="__________________________tz593" localSheetId="2">#REF!</definedName>
    <definedName name="__________________________tz593" localSheetId="12">#REF!</definedName>
    <definedName name="__________________________tz593">#REF!</definedName>
    <definedName name="__________________________VL100" localSheetId="2">#REF!</definedName>
    <definedName name="__________________________VL100" localSheetId="12">#REF!</definedName>
    <definedName name="__________________________VL100">#REF!</definedName>
    <definedName name="__________________________VL200" localSheetId="2">#REF!</definedName>
    <definedName name="__________________________VL200" localSheetId="12">#REF!</definedName>
    <definedName name="__________________________VL200">#REF!</definedName>
    <definedName name="__________________________VL250" localSheetId="2">#REF!</definedName>
    <definedName name="__________________________VL250" localSheetId="12">#REF!</definedName>
    <definedName name="__________________________VL250">#REF!</definedName>
    <definedName name="_________________________a1" localSheetId="2" hidden="1">{"'Sheet1'!$L$16"}</definedName>
    <definedName name="_________________________a1" localSheetId="9" hidden="1">{"'Sheet1'!$L$16"}</definedName>
    <definedName name="_________________________a1" localSheetId="12" hidden="1">{"'Sheet1'!$L$16"}</definedName>
    <definedName name="_________________________a1" localSheetId="0" hidden="1">{"'Sheet1'!$L$16"}</definedName>
    <definedName name="_________________________a1" hidden="1">{"'Sheet1'!$L$16"}</definedName>
    <definedName name="_________________________boi1" localSheetId="2">#REF!</definedName>
    <definedName name="_________________________boi1" localSheetId="12">#REF!</definedName>
    <definedName name="_________________________boi1">#REF!</definedName>
    <definedName name="_________________________boi2" localSheetId="2">#REF!</definedName>
    <definedName name="_________________________boi2" localSheetId="12">#REF!</definedName>
    <definedName name="_________________________boi2">#REF!</definedName>
    <definedName name="_________________________cao1" localSheetId="2">#REF!</definedName>
    <definedName name="_________________________cao1" localSheetId="12">#REF!</definedName>
    <definedName name="_________________________cao1">#REF!</definedName>
    <definedName name="_________________________cao2" localSheetId="2">#REF!</definedName>
    <definedName name="_________________________cao2" localSheetId="12">#REF!</definedName>
    <definedName name="_________________________cao2">#REF!</definedName>
    <definedName name="_________________________cao3" localSheetId="2">#REF!</definedName>
    <definedName name="_________________________cao3" localSheetId="12">#REF!</definedName>
    <definedName name="_________________________cao3">#REF!</definedName>
    <definedName name="_________________________cao4" localSheetId="2">#REF!</definedName>
    <definedName name="_________________________cao4" localSheetId="12">#REF!</definedName>
    <definedName name="_________________________cao4">#REF!</definedName>
    <definedName name="_________________________cao5" localSheetId="2">#REF!</definedName>
    <definedName name="_________________________cao5" localSheetId="12">#REF!</definedName>
    <definedName name="_________________________cao5">#REF!</definedName>
    <definedName name="_________________________cao6" localSheetId="2">#REF!</definedName>
    <definedName name="_________________________cao6" localSheetId="12">#REF!</definedName>
    <definedName name="_________________________cao6">#REF!</definedName>
    <definedName name="_________________________CON1" localSheetId="2">#REF!</definedName>
    <definedName name="_________________________CON1" localSheetId="12">#REF!</definedName>
    <definedName name="_________________________CON1">#REF!</definedName>
    <definedName name="_________________________CON2" localSheetId="2">#REF!</definedName>
    <definedName name="_________________________CON2" localSheetId="12">#REF!</definedName>
    <definedName name="_________________________CON2">#REF!</definedName>
    <definedName name="_________________________dai1" localSheetId="2">#REF!</definedName>
    <definedName name="_________________________dai1" localSheetId="12">#REF!</definedName>
    <definedName name="_________________________dai1">#REF!</definedName>
    <definedName name="_________________________dai2" localSheetId="2">#REF!</definedName>
    <definedName name="_________________________dai2" localSheetId="12">#REF!</definedName>
    <definedName name="_________________________dai2">#REF!</definedName>
    <definedName name="_________________________dai3" localSheetId="2">#REF!</definedName>
    <definedName name="_________________________dai3" localSheetId="12">#REF!</definedName>
    <definedName name="_________________________dai3">#REF!</definedName>
    <definedName name="_________________________dai4" localSheetId="2">#REF!</definedName>
    <definedName name="_________________________dai4" localSheetId="12">#REF!</definedName>
    <definedName name="_________________________dai4">#REF!</definedName>
    <definedName name="_________________________dai5" localSheetId="2">#REF!</definedName>
    <definedName name="_________________________dai5" localSheetId="12">#REF!</definedName>
    <definedName name="_________________________dai5">#REF!</definedName>
    <definedName name="_________________________dai6" localSheetId="2">#REF!</definedName>
    <definedName name="_________________________dai6" localSheetId="12">#REF!</definedName>
    <definedName name="_________________________dai6">#REF!</definedName>
    <definedName name="_________________________dan1" localSheetId="2">#REF!</definedName>
    <definedName name="_________________________dan1" localSheetId="12">#REF!</definedName>
    <definedName name="_________________________dan1">#REF!</definedName>
    <definedName name="_________________________dan2" localSheetId="2">#REF!</definedName>
    <definedName name="_________________________dan2" localSheetId="12">#REF!</definedName>
    <definedName name="_________________________dan2">#REF!</definedName>
    <definedName name="_________________________ddn400" localSheetId="2">#REF!</definedName>
    <definedName name="_________________________ddn400" localSheetId="12">#REF!</definedName>
    <definedName name="_________________________ddn400">#REF!</definedName>
    <definedName name="_________________________ddn600" localSheetId="2">#REF!</definedName>
    <definedName name="_________________________ddn600" localSheetId="12">#REF!</definedName>
    <definedName name="_________________________ddn600">#REF!</definedName>
    <definedName name="_________________________DT12" localSheetId="2" hidden="1">{"'Sheet1'!$L$16"}</definedName>
    <definedName name="_________________________DT12" localSheetId="9" hidden="1">{"'Sheet1'!$L$16"}</definedName>
    <definedName name="_________________________DT12" localSheetId="12" hidden="1">{"'Sheet1'!$L$16"}</definedName>
    <definedName name="_________________________DT12" localSheetId="0" hidden="1">{"'Sheet1'!$L$16"}</definedName>
    <definedName name="_________________________DT12" hidden="1">{"'Sheet1'!$L$16"}</definedName>
    <definedName name="_________________________hsm2">1.1289</definedName>
    <definedName name="_________________________hso2" localSheetId="2">#REF!</definedName>
    <definedName name="_________________________hso2" localSheetId="12">#REF!</definedName>
    <definedName name="_________________________hso2">#REF!</definedName>
    <definedName name="_________________________kha1" localSheetId="2">#REF!</definedName>
    <definedName name="_________________________kha1" localSheetId="12">#REF!</definedName>
    <definedName name="_________________________kha1">#REF!</definedName>
    <definedName name="_________________________MAC12" localSheetId="2">#REF!</definedName>
    <definedName name="_________________________MAC12" localSheetId="12">#REF!</definedName>
    <definedName name="_________________________MAC12">#REF!</definedName>
    <definedName name="_________________________MAC46" localSheetId="2">#REF!</definedName>
    <definedName name="_________________________MAC46" localSheetId="12">#REF!</definedName>
    <definedName name="_________________________MAC46">#REF!</definedName>
    <definedName name="_________________________NCL100" localSheetId="2">#REF!</definedName>
    <definedName name="_________________________NCL100" localSheetId="12">#REF!</definedName>
    <definedName name="_________________________NCL100">#REF!</definedName>
    <definedName name="_________________________NCL200" localSheetId="2">#REF!</definedName>
    <definedName name="_________________________NCL200" localSheetId="12">#REF!</definedName>
    <definedName name="_________________________NCL200">#REF!</definedName>
    <definedName name="_________________________NCL250" localSheetId="2">#REF!</definedName>
    <definedName name="_________________________NCL250" localSheetId="12">#REF!</definedName>
    <definedName name="_________________________NCL250">#REF!</definedName>
    <definedName name="_________________________NET2" localSheetId="2">#REF!</definedName>
    <definedName name="_________________________NET2" localSheetId="12">#REF!</definedName>
    <definedName name="_________________________NET2">#REF!</definedName>
    <definedName name="_________________________nin190" localSheetId="2">#REF!</definedName>
    <definedName name="_________________________nin190" localSheetId="12">#REF!</definedName>
    <definedName name="_________________________nin190">#REF!</definedName>
    <definedName name="_________________________PA3" localSheetId="2" hidden="1">{"'Sheet1'!$L$16"}</definedName>
    <definedName name="_________________________PA3" localSheetId="9" hidden="1">{"'Sheet1'!$L$16"}</definedName>
    <definedName name="_________________________PA3" localSheetId="12" hidden="1">{"'Sheet1'!$L$16"}</definedName>
    <definedName name="_________________________PA3" localSheetId="0" hidden="1">{"'Sheet1'!$L$16"}</definedName>
    <definedName name="_________________________PA3" hidden="1">{"'Sheet1'!$L$16"}</definedName>
    <definedName name="_________________________phi10" localSheetId="2">#REF!</definedName>
    <definedName name="_________________________phi10" localSheetId="12">#REF!</definedName>
    <definedName name="_________________________phi10">#REF!</definedName>
    <definedName name="_________________________phi12" localSheetId="2">#REF!</definedName>
    <definedName name="_________________________phi12" localSheetId="12">#REF!</definedName>
    <definedName name="_________________________phi12">#REF!</definedName>
    <definedName name="_________________________phi14" localSheetId="2">#REF!</definedName>
    <definedName name="_________________________phi14" localSheetId="12">#REF!</definedName>
    <definedName name="_________________________phi14">#REF!</definedName>
    <definedName name="_________________________phi16" localSheetId="2">#REF!</definedName>
    <definedName name="_________________________phi16" localSheetId="12">#REF!</definedName>
    <definedName name="_________________________phi16">#REF!</definedName>
    <definedName name="_________________________phi18" localSheetId="2">#REF!</definedName>
    <definedName name="_________________________phi18" localSheetId="12">#REF!</definedName>
    <definedName name="_________________________phi18">#REF!</definedName>
    <definedName name="_________________________phi20" localSheetId="2">#REF!</definedName>
    <definedName name="_________________________phi20" localSheetId="12">#REF!</definedName>
    <definedName name="_________________________phi20">#REF!</definedName>
    <definedName name="_________________________phi22" localSheetId="2">#REF!</definedName>
    <definedName name="_________________________phi22" localSheetId="12">#REF!</definedName>
    <definedName name="_________________________phi22">#REF!</definedName>
    <definedName name="_________________________phi25" localSheetId="2">#REF!</definedName>
    <definedName name="_________________________phi25" localSheetId="12">#REF!</definedName>
    <definedName name="_________________________phi25">#REF!</definedName>
    <definedName name="_________________________phi28" localSheetId="2">#REF!</definedName>
    <definedName name="_________________________phi28" localSheetId="12">#REF!</definedName>
    <definedName name="_________________________phi28">#REF!</definedName>
    <definedName name="_________________________phi6" localSheetId="2">#REF!</definedName>
    <definedName name="_________________________phi6" localSheetId="12">#REF!</definedName>
    <definedName name="_________________________phi6">#REF!</definedName>
    <definedName name="_________________________phi8" localSheetId="2">#REF!</definedName>
    <definedName name="_________________________phi8" localSheetId="12">#REF!</definedName>
    <definedName name="_________________________phi8">#REF!</definedName>
    <definedName name="_________________________Sat27" localSheetId="2">#REF!</definedName>
    <definedName name="_________________________Sat27" localSheetId="12">#REF!</definedName>
    <definedName name="_________________________Sat27">#REF!</definedName>
    <definedName name="_________________________Sat6" localSheetId="2">#REF!</definedName>
    <definedName name="_________________________Sat6" localSheetId="12">#REF!</definedName>
    <definedName name="_________________________Sat6">#REF!</definedName>
    <definedName name="_________________________sc1" localSheetId="2">#REF!</definedName>
    <definedName name="_________________________sc1" localSheetId="12">#REF!</definedName>
    <definedName name="_________________________sc1">#REF!</definedName>
    <definedName name="_________________________SC2" localSheetId="2">#REF!</definedName>
    <definedName name="_________________________SC2" localSheetId="12">#REF!</definedName>
    <definedName name="_________________________SC2">#REF!</definedName>
    <definedName name="_________________________sc3" localSheetId="2">#REF!</definedName>
    <definedName name="_________________________sc3" localSheetId="12">#REF!</definedName>
    <definedName name="_________________________sc3">#REF!</definedName>
    <definedName name="_________________________slg1" localSheetId="2">#REF!</definedName>
    <definedName name="_________________________slg1" localSheetId="12">#REF!</definedName>
    <definedName name="_________________________slg1">#REF!</definedName>
    <definedName name="_________________________slg2" localSheetId="2">#REF!</definedName>
    <definedName name="_________________________slg2" localSheetId="12">#REF!</definedName>
    <definedName name="_________________________slg2">#REF!</definedName>
    <definedName name="_________________________slg3" localSheetId="2">#REF!</definedName>
    <definedName name="_________________________slg3" localSheetId="12">#REF!</definedName>
    <definedName name="_________________________slg3">#REF!</definedName>
    <definedName name="_________________________slg4" localSheetId="2">#REF!</definedName>
    <definedName name="_________________________slg4" localSheetId="12">#REF!</definedName>
    <definedName name="_________________________slg4">#REF!</definedName>
    <definedName name="_________________________slg5" localSheetId="2">#REF!</definedName>
    <definedName name="_________________________slg5" localSheetId="12">#REF!</definedName>
    <definedName name="_________________________slg5">#REF!</definedName>
    <definedName name="_________________________slg6" localSheetId="2">#REF!</definedName>
    <definedName name="_________________________slg6" localSheetId="12">#REF!</definedName>
    <definedName name="_________________________slg6">#REF!</definedName>
    <definedName name="_________________________SN3" localSheetId="2">#REF!</definedName>
    <definedName name="_________________________SN3" localSheetId="12">#REF!</definedName>
    <definedName name="_________________________SN3">#REF!</definedName>
    <definedName name="_________________________sua20" localSheetId="2">#REF!</definedName>
    <definedName name="_________________________sua20" localSheetId="12">#REF!</definedName>
    <definedName name="_________________________sua20">#REF!</definedName>
    <definedName name="_________________________sua30" localSheetId="2">#REF!</definedName>
    <definedName name="_________________________sua30" localSheetId="12">#REF!</definedName>
    <definedName name="_________________________sua30">#REF!</definedName>
    <definedName name="_________________________TL1" localSheetId="2">#REF!</definedName>
    <definedName name="_________________________TL1" localSheetId="12">#REF!</definedName>
    <definedName name="_________________________TL1">#REF!</definedName>
    <definedName name="_________________________TL2" localSheetId="2">#REF!</definedName>
    <definedName name="_________________________TL2" localSheetId="12">#REF!</definedName>
    <definedName name="_________________________TL2">#REF!</definedName>
    <definedName name="_________________________TL3" localSheetId="2">#REF!</definedName>
    <definedName name="_________________________TL3" localSheetId="12">#REF!</definedName>
    <definedName name="_________________________TL3">#REF!</definedName>
    <definedName name="_________________________TLA120" localSheetId="2">#REF!</definedName>
    <definedName name="_________________________TLA120" localSheetId="12">#REF!</definedName>
    <definedName name="_________________________TLA120">#REF!</definedName>
    <definedName name="_________________________TLA35" localSheetId="2">#REF!</definedName>
    <definedName name="_________________________TLA35" localSheetId="12">#REF!</definedName>
    <definedName name="_________________________TLA35">#REF!</definedName>
    <definedName name="_________________________TLA50" localSheetId="2">#REF!</definedName>
    <definedName name="_________________________TLA50" localSheetId="12">#REF!</definedName>
    <definedName name="_________________________TLA50">#REF!</definedName>
    <definedName name="_________________________TLA70" localSheetId="2">#REF!</definedName>
    <definedName name="_________________________TLA70" localSheetId="12">#REF!</definedName>
    <definedName name="_________________________TLA70">#REF!</definedName>
    <definedName name="_________________________TLA95" localSheetId="2">#REF!</definedName>
    <definedName name="_________________________TLA95" localSheetId="12">#REF!</definedName>
    <definedName name="_________________________TLA95">#REF!</definedName>
    <definedName name="_________________________tz593" localSheetId="2">#REF!</definedName>
    <definedName name="_________________________tz593" localSheetId="12">#REF!</definedName>
    <definedName name="_________________________tz593">#REF!</definedName>
    <definedName name="_________________________VL100" localSheetId="2">#REF!</definedName>
    <definedName name="_________________________VL100" localSheetId="12">#REF!</definedName>
    <definedName name="_________________________VL100">#REF!</definedName>
    <definedName name="_________________________VL200" localSheetId="2">#REF!</definedName>
    <definedName name="_________________________VL200" localSheetId="12">#REF!</definedName>
    <definedName name="_________________________VL200">#REF!</definedName>
    <definedName name="_________________________VL250" localSheetId="2">#REF!</definedName>
    <definedName name="_________________________VL250" localSheetId="12">#REF!</definedName>
    <definedName name="_________________________VL250">#REF!</definedName>
    <definedName name="________________________a1" localSheetId="2" hidden="1">{"'Sheet1'!$L$16"}</definedName>
    <definedName name="________________________a1" localSheetId="9" hidden="1">{"'Sheet1'!$L$16"}</definedName>
    <definedName name="________________________a1" localSheetId="12" hidden="1">{"'Sheet1'!$L$16"}</definedName>
    <definedName name="________________________a1" localSheetId="0" hidden="1">{"'Sheet1'!$L$16"}</definedName>
    <definedName name="________________________a1" hidden="1">{"'Sheet1'!$L$16"}</definedName>
    <definedName name="________________________boi1" localSheetId="2">#REF!</definedName>
    <definedName name="________________________boi1" localSheetId="12">#REF!</definedName>
    <definedName name="________________________boi1">#REF!</definedName>
    <definedName name="________________________boi2" localSheetId="2">#REF!</definedName>
    <definedName name="________________________boi2" localSheetId="12">#REF!</definedName>
    <definedName name="________________________boi2">#REF!</definedName>
    <definedName name="________________________cao1" localSheetId="2">#REF!</definedName>
    <definedName name="________________________cao1" localSheetId="12">#REF!</definedName>
    <definedName name="________________________cao1">#REF!</definedName>
    <definedName name="________________________cao2" localSheetId="2">#REF!</definedName>
    <definedName name="________________________cao2" localSheetId="12">#REF!</definedName>
    <definedName name="________________________cao2">#REF!</definedName>
    <definedName name="________________________cao3" localSheetId="2">#REF!</definedName>
    <definedName name="________________________cao3" localSheetId="12">#REF!</definedName>
    <definedName name="________________________cao3">#REF!</definedName>
    <definedName name="________________________cao4" localSheetId="2">#REF!</definedName>
    <definedName name="________________________cao4" localSheetId="12">#REF!</definedName>
    <definedName name="________________________cao4">#REF!</definedName>
    <definedName name="________________________cao5" localSheetId="2">#REF!</definedName>
    <definedName name="________________________cao5" localSheetId="12">#REF!</definedName>
    <definedName name="________________________cao5">#REF!</definedName>
    <definedName name="________________________cao6" localSheetId="2">#REF!</definedName>
    <definedName name="________________________cao6" localSheetId="12">#REF!</definedName>
    <definedName name="________________________cao6">#REF!</definedName>
    <definedName name="________________________CON1" localSheetId="2">#REF!</definedName>
    <definedName name="________________________CON1" localSheetId="12">#REF!</definedName>
    <definedName name="________________________CON1">#REF!</definedName>
    <definedName name="________________________CON2" localSheetId="2">#REF!</definedName>
    <definedName name="________________________CON2" localSheetId="12">#REF!</definedName>
    <definedName name="________________________CON2">#REF!</definedName>
    <definedName name="________________________dai1" localSheetId="2">#REF!</definedName>
    <definedName name="________________________dai1" localSheetId="12">#REF!</definedName>
    <definedName name="________________________dai1">#REF!</definedName>
    <definedName name="________________________dai2" localSheetId="2">#REF!</definedName>
    <definedName name="________________________dai2" localSheetId="12">#REF!</definedName>
    <definedName name="________________________dai2">#REF!</definedName>
    <definedName name="________________________dai3" localSheetId="2">#REF!</definedName>
    <definedName name="________________________dai3" localSheetId="12">#REF!</definedName>
    <definedName name="________________________dai3">#REF!</definedName>
    <definedName name="________________________dai4" localSheetId="2">#REF!</definedName>
    <definedName name="________________________dai4" localSheetId="12">#REF!</definedName>
    <definedName name="________________________dai4">#REF!</definedName>
    <definedName name="________________________dai5" localSheetId="2">#REF!</definedName>
    <definedName name="________________________dai5" localSheetId="12">#REF!</definedName>
    <definedName name="________________________dai5">#REF!</definedName>
    <definedName name="________________________dai6" localSheetId="2">#REF!</definedName>
    <definedName name="________________________dai6" localSheetId="12">#REF!</definedName>
    <definedName name="________________________dai6">#REF!</definedName>
    <definedName name="________________________dan1" localSheetId="2">#REF!</definedName>
    <definedName name="________________________dan1" localSheetId="12">#REF!</definedName>
    <definedName name="________________________dan1">#REF!</definedName>
    <definedName name="________________________dan2" localSheetId="2">#REF!</definedName>
    <definedName name="________________________dan2" localSheetId="12">#REF!</definedName>
    <definedName name="________________________dan2">#REF!</definedName>
    <definedName name="________________________ddn400" localSheetId="2">#REF!</definedName>
    <definedName name="________________________ddn400" localSheetId="12">#REF!</definedName>
    <definedName name="________________________ddn400">#REF!</definedName>
    <definedName name="________________________ddn600" localSheetId="2">#REF!</definedName>
    <definedName name="________________________ddn600" localSheetId="12">#REF!</definedName>
    <definedName name="________________________ddn600">#REF!</definedName>
    <definedName name="________________________DT12" localSheetId="2" hidden="1">{"'Sheet1'!$L$16"}</definedName>
    <definedName name="________________________DT12" localSheetId="9" hidden="1">{"'Sheet1'!$L$16"}</definedName>
    <definedName name="________________________DT12" localSheetId="12" hidden="1">{"'Sheet1'!$L$16"}</definedName>
    <definedName name="________________________DT12" localSheetId="0" hidden="1">{"'Sheet1'!$L$16"}</definedName>
    <definedName name="________________________DT12" hidden="1">{"'Sheet1'!$L$16"}</definedName>
    <definedName name="________________________hom2" localSheetId="2">#REF!</definedName>
    <definedName name="________________________hom2" localSheetId="12">#REF!</definedName>
    <definedName name="________________________hom2">#REF!</definedName>
    <definedName name="________________________hsm2">1.1289</definedName>
    <definedName name="________________________hso2" localSheetId="2">#REF!</definedName>
    <definedName name="________________________hso2" localSheetId="12">#REF!</definedName>
    <definedName name="________________________hso2">#REF!</definedName>
    <definedName name="________________________kha1" localSheetId="2">#REF!</definedName>
    <definedName name="________________________kha1" localSheetId="12">#REF!</definedName>
    <definedName name="________________________kha1">#REF!</definedName>
    <definedName name="________________________Lan1" localSheetId="2">{"Thuxm2.xls","Sheet1"}</definedName>
    <definedName name="________________________Lan1" localSheetId="12">{"Thuxm2.xls","Sheet1"}</definedName>
    <definedName name="________________________Lan1" localSheetId="0">{"Thuxm2.xls","Sheet1"}</definedName>
    <definedName name="________________________Lan1">{"Thuxm2.xls","Sheet1"}</definedName>
    <definedName name="________________________MAC12" localSheetId="2">#REF!</definedName>
    <definedName name="________________________MAC12" localSheetId="12">#REF!</definedName>
    <definedName name="________________________MAC12">#REF!</definedName>
    <definedName name="________________________MAC46" localSheetId="2">#REF!</definedName>
    <definedName name="________________________MAC46" localSheetId="12">#REF!</definedName>
    <definedName name="________________________MAC46">#REF!</definedName>
    <definedName name="________________________NCL100" localSheetId="2">#REF!</definedName>
    <definedName name="________________________NCL100" localSheetId="12">#REF!</definedName>
    <definedName name="________________________NCL100">#REF!</definedName>
    <definedName name="________________________NCL200" localSheetId="2">#REF!</definedName>
    <definedName name="________________________NCL200" localSheetId="12">#REF!</definedName>
    <definedName name="________________________NCL200">#REF!</definedName>
    <definedName name="________________________NCL250" localSheetId="2">#REF!</definedName>
    <definedName name="________________________NCL250" localSheetId="12">#REF!</definedName>
    <definedName name="________________________NCL250">#REF!</definedName>
    <definedName name="________________________NET2" localSheetId="2">#REF!</definedName>
    <definedName name="________________________NET2" localSheetId="12">#REF!</definedName>
    <definedName name="________________________NET2">#REF!</definedName>
    <definedName name="________________________nin190" localSheetId="2">#REF!</definedName>
    <definedName name="________________________nin190" localSheetId="12">#REF!</definedName>
    <definedName name="________________________nin190">#REF!</definedName>
    <definedName name="________________________PA3" localSheetId="2" hidden="1">{"'Sheet1'!$L$16"}</definedName>
    <definedName name="________________________PA3" localSheetId="9" hidden="1">{"'Sheet1'!$L$16"}</definedName>
    <definedName name="________________________PA3" localSheetId="12" hidden="1">{"'Sheet1'!$L$16"}</definedName>
    <definedName name="________________________PA3" localSheetId="0" hidden="1">{"'Sheet1'!$L$16"}</definedName>
    <definedName name="________________________PA3" hidden="1">{"'Sheet1'!$L$16"}</definedName>
    <definedName name="________________________phi10" localSheetId="2">#REF!</definedName>
    <definedName name="________________________phi10" localSheetId="12">#REF!</definedName>
    <definedName name="________________________phi10">#REF!</definedName>
    <definedName name="________________________phi12" localSheetId="2">#REF!</definedName>
    <definedName name="________________________phi12" localSheetId="12">#REF!</definedName>
    <definedName name="________________________phi12">#REF!</definedName>
    <definedName name="________________________phi14" localSheetId="2">#REF!</definedName>
    <definedName name="________________________phi14" localSheetId="12">#REF!</definedName>
    <definedName name="________________________phi14">#REF!</definedName>
    <definedName name="________________________phi16" localSheetId="2">#REF!</definedName>
    <definedName name="________________________phi16" localSheetId="12">#REF!</definedName>
    <definedName name="________________________phi16">#REF!</definedName>
    <definedName name="________________________phi18" localSheetId="2">#REF!</definedName>
    <definedName name="________________________phi18" localSheetId="12">#REF!</definedName>
    <definedName name="________________________phi18">#REF!</definedName>
    <definedName name="________________________phi20" localSheetId="2">#REF!</definedName>
    <definedName name="________________________phi20" localSheetId="12">#REF!</definedName>
    <definedName name="________________________phi20">#REF!</definedName>
    <definedName name="________________________phi22" localSheetId="2">#REF!</definedName>
    <definedName name="________________________phi22" localSheetId="12">#REF!</definedName>
    <definedName name="________________________phi22">#REF!</definedName>
    <definedName name="________________________phi25" localSheetId="2">#REF!</definedName>
    <definedName name="________________________phi25" localSheetId="12">#REF!</definedName>
    <definedName name="________________________phi25">#REF!</definedName>
    <definedName name="________________________phi28" localSheetId="2">#REF!</definedName>
    <definedName name="________________________phi28" localSheetId="12">#REF!</definedName>
    <definedName name="________________________phi28">#REF!</definedName>
    <definedName name="________________________phi6" localSheetId="2">#REF!</definedName>
    <definedName name="________________________phi6" localSheetId="12">#REF!</definedName>
    <definedName name="________________________phi6">#REF!</definedName>
    <definedName name="________________________phi8" localSheetId="2">#REF!</definedName>
    <definedName name="________________________phi8" localSheetId="12">#REF!</definedName>
    <definedName name="________________________phi8">#REF!</definedName>
    <definedName name="________________________Sat27" localSheetId="2">#REF!</definedName>
    <definedName name="________________________Sat27" localSheetId="12">#REF!</definedName>
    <definedName name="________________________Sat27">#REF!</definedName>
    <definedName name="________________________Sat6" localSheetId="2">#REF!</definedName>
    <definedName name="________________________Sat6" localSheetId="12">#REF!</definedName>
    <definedName name="________________________Sat6">#REF!</definedName>
    <definedName name="________________________sc1" localSheetId="2">#REF!</definedName>
    <definedName name="________________________sc1" localSheetId="12">#REF!</definedName>
    <definedName name="________________________sc1">#REF!</definedName>
    <definedName name="________________________SC2" localSheetId="2">#REF!</definedName>
    <definedName name="________________________SC2" localSheetId="12">#REF!</definedName>
    <definedName name="________________________SC2">#REF!</definedName>
    <definedName name="________________________sc3" localSheetId="2">#REF!</definedName>
    <definedName name="________________________sc3" localSheetId="12">#REF!</definedName>
    <definedName name="________________________sc3">#REF!</definedName>
    <definedName name="________________________slg1" localSheetId="2">#REF!</definedName>
    <definedName name="________________________slg1" localSheetId="12">#REF!</definedName>
    <definedName name="________________________slg1">#REF!</definedName>
    <definedName name="________________________slg2" localSheetId="2">#REF!</definedName>
    <definedName name="________________________slg2" localSheetId="12">#REF!</definedName>
    <definedName name="________________________slg2">#REF!</definedName>
    <definedName name="________________________slg3" localSheetId="2">#REF!</definedName>
    <definedName name="________________________slg3" localSheetId="12">#REF!</definedName>
    <definedName name="________________________slg3">#REF!</definedName>
    <definedName name="________________________slg4" localSheetId="2">#REF!</definedName>
    <definedName name="________________________slg4" localSheetId="12">#REF!</definedName>
    <definedName name="________________________slg4">#REF!</definedName>
    <definedName name="________________________slg5" localSheetId="2">#REF!</definedName>
    <definedName name="________________________slg5" localSheetId="12">#REF!</definedName>
    <definedName name="________________________slg5">#REF!</definedName>
    <definedName name="________________________slg6" localSheetId="2">#REF!</definedName>
    <definedName name="________________________slg6" localSheetId="12">#REF!</definedName>
    <definedName name="________________________slg6">#REF!</definedName>
    <definedName name="________________________SN3" localSheetId="2">#REF!</definedName>
    <definedName name="________________________SN3" localSheetId="12">#REF!</definedName>
    <definedName name="________________________SN3">#REF!</definedName>
    <definedName name="________________________sua20" localSheetId="2">#REF!</definedName>
    <definedName name="________________________sua20" localSheetId="12">#REF!</definedName>
    <definedName name="________________________sua20">#REF!</definedName>
    <definedName name="________________________sua30" localSheetId="2">#REF!</definedName>
    <definedName name="________________________sua30" localSheetId="12">#REF!</definedName>
    <definedName name="________________________sua30">#REF!</definedName>
    <definedName name="________________________TL1" localSheetId="2">#REF!</definedName>
    <definedName name="________________________TL1" localSheetId="12">#REF!</definedName>
    <definedName name="________________________TL1">#REF!</definedName>
    <definedName name="________________________TL2" localSheetId="2">#REF!</definedName>
    <definedName name="________________________TL2" localSheetId="12">#REF!</definedName>
    <definedName name="________________________TL2">#REF!</definedName>
    <definedName name="________________________TL3" localSheetId="2">#REF!</definedName>
    <definedName name="________________________TL3" localSheetId="12">#REF!</definedName>
    <definedName name="________________________TL3">#REF!</definedName>
    <definedName name="________________________TLA120" localSheetId="2">#REF!</definedName>
    <definedName name="________________________TLA120" localSheetId="12">#REF!</definedName>
    <definedName name="________________________TLA120">#REF!</definedName>
    <definedName name="________________________TLA35" localSheetId="2">#REF!</definedName>
    <definedName name="________________________TLA35" localSheetId="12">#REF!</definedName>
    <definedName name="________________________TLA35">#REF!</definedName>
    <definedName name="________________________TLA50" localSheetId="2">#REF!</definedName>
    <definedName name="________________________TLA50" localSheetId="12">#REF!</definedName>
    <definedName name="________________________TLA50">#REF!</definedName>
    <definedName name="________________________TLA70" localSheetId="2">#REF!</definedName>
    <definedName name="________________________TLA70" localSheetId="12">#REF!</definedName>
    <definedName name="________________________TLA70">#REF!</definedName>
    <definedName name="________________________TLA95" localSheetId="2">#REF!</definedName>
    <definedName name="________________________TLA95" localSheetId="12">#REF!</definedName>
    <definedName name="________________________TLA95">#REF!</definedName>
    <definedName name="________________________tt3" localSheetId="2" hidden="1">{"'Sheet1'!$L$16"}</definedName>
    <definedName name="________________________tt3" localSheetId="9" hidden="1">{"'Sheet1'!$L$16"}</definedName>
    <definedName name="________________________tt3" localSheetId="12" hidden="1">{"'Sheet1'!$L$16"}</definedName>
    <definedName name="________________________tt3" localSheetId="0" hidden="1">{"'Sheet1'!$L$16"}</definedName>
    <definedName name="________________________tt3" hidden="1">{"'Sheet1'!$L$16"}</definedName>
    <definedName name="________________________tz593" localSheetId="2">#REF!</definedName>
    <definedName name="________________________tz593" localSheetId="12">#REF!</definedName>
    <definedName name="________________________tz593">#REF!</definedName>
    <definedName name="________________________VL100" localSheetId="2">#REF!</definedName>
    <definedName name="________________________VL100" localSheetId="12">#REF!</definedName>
    <definedName name="________________________VL100">#REF!</definedName>
    <definedName name="________________________VL200" localSheetId="2">#REF!</definedName>
    <definedName name="________________________VL200" localSheetId="12">#REF!</definedName>
    <definedName name="________________________VL200">#REF!</definedName>
    <definedName name="________________________VL250" localSheetId="2">#REF!</definedName>
    <definedName name="________________________VL250" localSheetId="12">#REF!</definedName>
    <definedName name="________________________VL250">#REF!</definedName>
    <definedName name="_______________________a1" localSheetId="2" hidden="1">{"'Sheet1'!$L$16"}</definedName>
    <definedName name="_______________________a1" localSheetId="9" hidden="1">{"'Sheet1'!$L$16"}</definedName>
    <definedName name="_______________________a1" localSheetId="12" hidden="1">{"'Sheet1'!$L$16"}</definedName>
    <definedName name="_______________________a1" localSheetId="0" hidden="1">{"'Sheet1'!$L$16"}</definedName>
    <definedName name="_______________________a1" hidden="1">{"'Sheet1'!$L$16"}</definedName>
    <definedName name="_______________________boi1" localSheetId="2">#REF!</definedName>
    <definedName name="_______________________boi1" localSheetId="12">#REF!</definedName>
    <definedName name="_______________________boi1">#REF!</definedName>
    <definedName name="_______________________boi2" localSheetId="2">#REF!</definedName>
    <definedName name="_______________________boi2" localSheetId="12">#REF!</definedName>
    <definedName name="_______________________boi2">#REF!</definedName>
    <definedName name="_______________________cao1" localSheetId="2">#REF!</definedName>
    <definedName name="_______________________cao1" localSheetId="12">#REF!</definedName>
    <definedName name="_______________________cao1">#REF!</definedName>
    <definedName name="_______________________cao2" localSheetId="2">#REF!</definedName>
    <definedName name="_______________________cao2" localSheetId="12">#REF!</definedName>
    <definedName name="_______________________cao2">#REF!</definedName>
    <definedName name="_______________________cao3" localSheetId="2">#REF!</definedName>
    <definedName name="_______________________cao3" localSheetId="12">#REF!</definedName>
    <definedName name="_______________________cao3">#REF!</definedName>
    <definedName name="_______________________cao4" localSheetId="2">#REF!</definedName>
    <definedName name="_______________________cao4" localSheetId="12">#REF!</definedName>
    <definedName name="_______________________cao4">#REF!</definedName>
    <definedName name="_______________________cao5" localSheetId="2">#REF!</definedName>
    <definedName name="_______________________cao5" localSheetId="12">#REF!</definedName>
    <definedName name="_______________________cao5">#REF!</definedName>
    <definedName name="_______________________cao6" localSheetId="2">#REF!</definedName>
    <definedName name="_______________________cao6" localSheetId="12">#REF!</definedName>
    <definedName name="_______________________cao6">#REF!</definedName>
    <definedName name="_______________________CON1" localSheetId="2">#REF!</definedName>
    <definedName name="_______________________CON1" localSheetId="12">#REF!</definedName>
    <definedName name="_______________________CON1">#REF!</definedName>
    <definedName name="_______________________CON2" localSheetId="2">#REF!</definedName>
    <definedName name="_______________________CON2" localSheetId="12">#REF!</definedName>
    <definedName name="_______________________CON2">#REF!</definedName>
    <definedName name="_______________________dai1" localSheetId="2">#REF!</definedName>
    <definedName name="_______________________dai1" localSheetId="12">#REF!</definedName>
    <definedName name="_______________________dai1">#REF!</definedName>
    <definedName name="_______________________dai2" localSheetId="2">#REF!</definedName>
    <definedName name="_______________________dai2" localSheetId="12">#REF!</definedName>
    <definedName name="_______________________dai2">#REF!</definedName>
    <definedName name="_______________________dai3" localSheetId="2">#REF!</definedName>
    <definedName name="_______________________dai3" localSheetId="12">#REF!</definedName>
    <definedName name="_______________________dai3">#REF!</definedName>
    <definedName name="_______________________dai4" localSheetId="2">#REF!</definedName>
    <definedName name="_______________________dai4" localSheetId="12">#REF!</definedName>
    <definedName name="_______________________dai4">#REF!</definedName>
    <definedName name="_______________________dai5" localSheetId="2">#REF!</definedName>
    <definedName name="_______________________dai5" localSheetId="12">#REF!</definedName>
    <definedName name="_______________________dai5">#REF!</definedName>
    <definedName name="_______________________dai6" localSheetId="2">#REF!</definedName>
    <definedName name="_______________________dai6" localSheetId="12">#REF!</definedName>
    <definedName name="_______________________dai6">#REF!</definedName>
    <definedName name="_______________________dan1" localSheetId="2">#REF!</definedName>
    <definedName name="_______________________dan1" localSheetId="12">#REF!</definedName>
    <definedName name="_______________________dan1">#REF!</definedName>
    <definedName name="_______________________dan2" localSheetId="2">#REF!</definedName>
    <definedName name="_______________________dan2" localSheetId="12">#REF!</definedName>
    <definedName name="_______________________dan2">#REF!</definedName>
    <definedName name="_______________________ddn400" localSheetId="2">#REF!</definedName>
    <definedName name="_______________________ddn400" localSheetId="12">#REF!</definedName>
    <definedName name="_______________________ddn400">#REF!</definedName>
    <definedName name="_______________________ddn600" localSheetId="2">#REF!</definedName>
    <definedName name="_______________________ddn600" localSheetId="12">#REF!</definedName>
    <definedName name="_______________________ddn600">#REF!</definedName>
    <definedName name="_______________________DT12" localSheetId="2" hidden="1">{"'Sheet1'!$L$16"}</definedName>
    <definedName name="_______________________DT12" localSheetId="9" hidden="1">{"'Sheet1'!$L$16"}</definedName>
    <definedName name="_______________________DT12" localSheetId="12" hidden="1">{"'Sheet1'!$L$16"}</definedName>
    <definedName name="_______________________DT12" localSheetId="0" hidden="1">{"'Sheet1'!$L$16"}</definedName>
    <definedName name="_______________________DT12" hidden="1">{"'Sheet1'!$L$16"}</definedName>
    <definedName name="_______________________h1" localSheetId="2" hidden="1">{"'Sheet1'!$L$16"}</definedName>
    <definedName name="_______________________h1" localSheetId="9" hidden="1">{"'Sheet1'!$L$16"}</definedName>
    <definedName name="_______________________h1" localSheetId="12" hidden="1">{"'Sheet1'!$L$16"}</definedName>
    <definedName name="_______________________h1" localSheetId="0" hidden="1">{"'Sheet1'!$L$16"}</definedName>
    <definedName name="_______________________h1" hidden="1">{"'Sheet1'!$L$16"}</definedName>
    <definedName name="_______________________h10" localSheetId="2" hidden="1">{#N/A,#N/A,FALSE,"Chi tiÆt"}</definedName>
    <definedName name="_______________________h10" localSheetId="9" hidden="1">{#N/A,#N/A,FALSE,"Chi tiÆt"}</definedName>
    <definedName name="_______________________h10" localSheetId="12" hidden="1">{#N/A,#N/A,FALSE,"Chi tiÆt"}</definedName>
    <definedName name="_______________________h10" localSheetId="0" hidden="1">{#N/A,#N/A,FALSE,"Chi tiÆt"}</definedName>
    <definedName name="_______________________h10" hidden="1">{#N/A,#N/A,FALSE,"Chi tiÆt"}</definedName>
    <definedName name="_______________________h2" localSheetId="2" hidden="1">{"'Sheet1'!$L$16"}</definedName>
    <definedName name="_______________________h2" localSheetId="9" hidden="1">{"'Sheet1'!$L$16"}</definedName>
    <definedName name="_______________________h2" localSheetId="12" hidden="1">{"'Sheet1'!$L$16"}</definedName>
    <definedName name="_______________________h2" localSheetId="0" hidden="1">{"'Sheet1'!$L$16"}</definedName>
    <definedName name="_______________________h2" hidden="1">{"'Sheet1'!$L$16"}</definedName>
    <definedName name="_______________________h3" localSheetId="2" hidden="1">{"'Sheet1'!$L$16"}</definedName>
    <definedName name="_______________________h3" localSheetId="9" hidden="1">{"'Sheet1'!$L$16"}</definedName>
    <definedName name="_______________________h3" localSheetId="12" hidden="1">{"'Sheet1'!$L$16"}</definedName>
    <definedName name="_______________________h3" localSheetId="0" hidden="1">{"'Sheet1'!$L$16"}</definedName>
    <definedName name="_______________________h3" hidden="1">{"'Sheet1'!$L$16"}</definedName>
    <definedName name="_______________________h5" localSheetId="2" hidden="1">{"'Sheet1'!$L$16"}</definedName>
    <definedName name="_______________________h5" localSheetId="9" hidden="1">{"'Sheet1'!$L$16"}</definedName>
    <definedName name="_______________________h5" localSheetId="12" hidden="1">{"'Sheet1'!$L$16"}</definedName>
    <definedName name="_______________________h5" localSheetId="0" hidden="1">{"'Sheet1'!$L$16"}</definedName>
    <definedName name="_______________________h5" hidden="1">{"'Sheet1'!$L$16"}</definedName>
    <definedName name="_______________________h6" localSheetId="2" hidden="1">{"'Sheet1'!$L$16"}</definedName>
    <definedName name="_______________________h6" localSheetId="9" hidden="1">{"'Sheet1'!$L$16"}</definedName>
    <definedName name="_______________________h6" localSheetId="12" hidden="1">{"'Sheet1'!$L$16"}</definedName>
    <definedName name="_______________________h6" localSheetId="0" hidden="1">{"'Sheet1'!$L$16"}</definedName>
    <definedName name="_______________________h6" hidden="1">{"'Sheet1'!$L$16"}</definedName>
    <definedName name="_______________________h7" localSheetId="2" hidden="1">{"'Sheet1'!$L$16"}</definedName>
    <definedName name="_______________________h7" localSheetId="9" hidden="1">{"'Sheet1'!$L$16"}</definedName>
    <definedName name="_______________________h7" localSheetId="12" hidden="1">{"'Sheet1'!$L$16"}</definedName>
    <definedName name="_______________________h7" localSheetId="0" hidden="1">{"'Sheet1'!$L$16"}</definedName>
    <definedName name="_______________________h7" hidden="1">{"'Sheet1'!$L$16"}</definedName>
    <definedName name="_______________________h8" localSheetId="2" hidden="1">{"'Sheet1'!$L$16"}</definedName>
    <definedName name="_______________________h8" localSheetId="9" hidden="1">{"'Sheet1'!$L$16"}</definedName>
    <definedName name="_______________________h8" localSheetId="12" hidden="1">{"'Sheet1'!$L$16"}</definedName>
    <definedName name="_______________________h8" localSheetId="0" hidden="1">{"'Sheet1'!$L$16"}</definedName>
    <definedName name="_______________________h8" hidden="1">{"'Sheet1'!$L$16"}</definedName>
    <definedName name="_______________________h9" localSheetId="2" hidden="1">{"'Sheet1'!$L$16"}</definedName>
    <definedName name="_______________________h9" localSheetId="9" hidden="1">{"'Sheet1'!$L$16"}</definedName>
    <definedName name="_______________________h9" localSheetId="12" hidden="1">{"'Sheet1'!$L$16"}</definedName>
    <definedName name="_______________________h9" localSheetId="0" hidden="1">{"'Sheet1'!$L$16"}</definedName>
    <definedName name="_______________________h9" hidden="1">{"'Sheet1'!$L$16"}</definedName>
    <definedName name="_______________________hom2" localSheetId="2">#REF!</definedName>
    <definedName name="_______________________hom2" localSheetId="12">#REF!</definedName>
    <definedName name="_______________________hom2">#REF!</definedName>
    <definedName name="_______________________hsm2">1.1289</definedName>
    <definedName name="_______________________hso2" localSheetId="2">#REF!</definedName>
    <definedName name="_______________________hso2" localSheetId="12">#REF!</definedName>
    <definedName name="_______________________hso2">#REF!</definedName>
    <definedName name="_______________________kha1" localSheetId="2">#REF!</definedName>
    <definedName name="_______________________kha1" localSheetId="12">#REF!</definedName>
    <definedName name="_______________________kha1">#REF!</definedName>
    <definedName name="_______________________MAC12" localSheetId="2">#REF!</definedName>
    <definedName name="_______________________MAC12" localSheetId="12">#REF!</definedName>
    <definedName name="_______________________MAC12">#REF!</definedName>
    <definedName name="_______________________MAC46" localSheetId="2">#REF!</definedName>
    <definedName name="_______________________MAC46" localSheetId="12">#REF!</definedName>
    <definedName name="_______________________MAC46">#REF!</definedName>
    <definedName name="_______________________NCL100" localSheetId="2">#REF!</definedName>
    <definedName name="_______________________NCL100" localSheetId="12">#REF!</definedName>
    <definedName name="_______________________NCL100">#REF!</definedName>
    <definedName name="_______________________NCL200" localSheetId="2">#REF!</definedName>
    <definedName name="_______________________NCL200" localSheetId="12">#REF!</definedName>
    <definedName name="_______________________NCL200">#REF!</definedName>
    <definedName name="_______________________NCL250" localSheetId="2">#REF!</definedName>
    <definedName name="_______________________NCL250" localSheetId="12">#REF!</definedName>
    <definedName name="_______________________NCL250">#REF!</definedName>
    <definedName name="_______________________NET2" localSheetId="2">#REF!</definedName>
    <definedName name="_______________________NET2" localSheetId="12">#REF!</definedName>
    <definedName name="_______________________NET2">#REF!</definedName>
    <definedName name="_______________________nin190" localSheetId="2">#REF!</definedName>
    <definedName name="_______________________nin190" localSheetId="12">#REF!</definedName>
    <definedName name="_______________________nin190">#REF!</definedName>
    <definedName name="_______________________PA3" localSheetId="2" hidden="1">{"'Sheet1'!$L$16"}</definedName>
    <definedName name="_______________________PA3" localSheetId="9" hidden="1">{"'Sheet1'!$L$16"}</definedName>
    <definedName name="_______________________PA3" localSheetId="12" hidden="1">{"'Sheet1'!$L$16"}</definedName>
    <definedName name="_______________________PA3" localSheetId="0" hidden="1">{"'Sheet1'!$L$16"}</definedName>
    <definedName name="_______________________PA3" hidden="1">{"'Sheet1'!$L$16"}</definedName>
    <definedName name="_______________________phi10" localSheetId="2">#REF!</definedName>
    <definedName name="_______________________phi10" localSheetId="12">#REF!</definedName>
    <definedName name="_______________________phi10">#REF!</definedName>
    <definedName name="_______________________phi12" localSheetId="2">#REF!</definedName>
    <definedName name="_______________________phi12" localSheetId="12">#REF!</definedName>
    <definedName name="_______________________phi12">#REF!</definedName>
    <definedName name="_______________________phi14" localSheetId="2">#REF!</definedName>
    <definedName name="_______________________phi14" localSheetId="12">#REF!</definedName>
    <definedName name="_______________________phi14">#REF!</definedName>
    <definedName name="_______________________phi16" localSheetId="2">#REF!</definedName>
    <definedName name="_______________________phi16" localSheetId="12">#REF!</definedName>
    <definedName name="_______________________phi16">#REF!</definedName>
    <definedName name="_______________________phi18" localSheetId="2">#REF!</definedName>
    <definedName name="_______________________phi18" localSheetId="12">#REF!</definedName>
    <definedName name="_______________________phi18">#REF!</definedName>
    <definedName name="_______________________phi20" localSheetId="2">#REF!</definedName>
    <definedName name="_______________________phi20" localSheetId="12">#REF!</definedName>
    <definedName name="_______________________phi20">#REF!</definedName>
    <definedName name="_______________________phi22" localSheetId="2">#REF!</definedName>
    <definedName name="_______________________phi22" localSheetId="12">#REF!</definedName>
    <definedName name="_______________________phi22">#REF!</definedName>
    <definedName name="_______________________phi25" localSheetId="2">#REF!</definedName>
    <definedName name="_______________________phi25" localSheetId="12">#REF!</definedName>
    <definedName name="_______________________phi25">#REF!</definedName>
    <definedName name="_______________________phi28" localSheetId="2">#REF!</definedName>
    <definedName name="_______________________phi28" localSheetId="12">#REF!</definedName>
    <definedName name="_______________________phi28">#REF!</definedName>
    <definedName name="_______________________phi6" localSheetId="2">#REF!</definedName>
    <definedName name="_______________________phi6" localSheetId="12">#REF!</definedName>
    <definedName name="_______________________phi6">#REF!</definedName>
    <definedName name="_______________________phi8" localSheetId="2">#REF!</definedName>
    <definedName name="_______________________phi8" localSheetId="12">#REF!</definedName>
    <definedName name="_______________________phi8">#REF!</definedName>
    <definedName name="_______________________Sat27" localSheetId="2">#REF!</definedName>
    <definedName name="_______________________Sat27" localSheetId="12">#REF!</definedName>
    <definedName name="_______________________Sat27">#REF!</definedName>
    <definedName name="_______________________Sat6" localSheetId="2">#REF!</definedName>
    <definedName name="_______________________Sat6" localSheetId="12">#REF!</definedName>
    <definedName name="_______________________Sat6">#REF!</definedName>
    <definedName name="_______________________sc1" localSheetId="2">#REF!</definedName>
    <definedName name="_______________________sc1" localSheetId="12">#REF!</definedName>
    <definedName name="_______________________sc1">#REF!</definedName>
    <definedName name="_______________________SC2" localSheetId="2">#REF!</definedName>
    <definedName name="_______________________SC2" localSheetId="12">#REF!</definedName>
    <definedName name="_______________________SC2">#REF!</definedName>
    <definedName name="_______________________sc3" localSheetId="2">#REF!</definedName>
    <definedName name="_______________________sc3" localSheetId="12">#REF!</definedName>
    <definedName name="_______________________sc3">#REF!</definedName>
    <definedName name="_______________________slg1" localSheetId="2">#REF!</definedName>
    <definedName name="_______________________slg1" localSheetId="12">#REF!</definedName>
    <definedName name="_______________________slg1">#REF!</definedName>
    <definedName name="_______________________slg2" localSheetId="2">#REF!</definedName>
    <definedName name="_______________________slg2" localSheetId="12">#REF!</definedName>
    <definedName name="_______________________slg2">#REF!</definedName>
    <definedName name="_______________________slg3" localSheetId="2">#REF!</definedName>
    <definedName name="_______________________slg3" localSheetId="12">#REF!</definedName>
    <definedName name="_______________________slg3">#REF!</definedName>
    <definedName name="_______________________slg4" localSheetId="2">#REF!</definedName>
    <definedName name="_______________________slg4" localSheetId="12">#REF!</definedName>
    <definedName name="_______________________slg4">#REF!</definedName>
    <definedName name="_______________________slg5" localSheetId="2">#REF!</definedName>
    <definedName name="_______________________slg5" localSheetId="12">#REF!</definedName>
    <definedName name="_______________________slg5">#REF!</definedName>
    <definedName name="_______________________slg6" localSheetId="2">#REF!</definedName>
    <definedName name="_______________________slg6" localSheetId="12">#REF!</definedName>
    <definedName name="_______________________slg6">#REF!</definedName>
    <definedName name="_______________________SN3" localSheetId="2">#REF!</definedName>
    <definedName name="_______________________SN3" localSheetId="12">#REF!</definedName>
    <definedName name="_______________________SN3">#REF!</definedName>
    <definedName name="_______________________sua20" localSheetId="2">#REF!</definedName>
    <definedName name="_______________________sua20" localSheetId="12">#REF!</definedName>
    <definedName name="_______________________sua20">#REF!</definedName>
    <definedName name="_______________________sua30" localSheetId="2">#REF!</definedName>
    <definedName name="_______________________sua30" localSheetId="12">#REF!</definedName>
    <definedName name="_______________________sua30">#REF!</definedName>
    <definedName name="_______________________TL1" localSheetId="2">#REF!</definedName>
    <definedName name="_______________________TL1" localSheetId="12">#REF!</definedName>
    <definedName name="_______________________TL1">#REF!</definedName>
    <definedName name="_______________________TL2" localSheetId="2">#REF!</definedName>
    <definedName name="_______________________TL2" localSheetId="12">#REF!</definedName>
    <definedName name="_______________________TL2">#REF!</definedName>
    <definedName name="_______________________TL3" localSheetId="2">#REF!</definedName>
    <definedName name="_______________________TL3" localSheetId="12">#REF!</definedName>
    <definedName name="_______________________TL3">#REF!</definedName>
    <definedName name="_______________________TLA120" localSheetId="2">#REF!</definedName>
    <definedName name="_______________________TLA120" localSheetId="12">#REF!</definedName>
    <definedName name="_______________________TLA120">#REF!</definedName>
    <definedName name="_______________________TLA35" localSheetId="2">#REF!</definedName>
    <definedName name="_______________________TLA35" localSheetId="12">#REF!</definedName>
    <definedName name="_______________________TLA35">#REF!</definedName>
    <definedName name="_______________________TLA50" localSheetId="2">#REF!</definedName>
    <definedName name="_______________________TLA50" localSheetId="12">#REF!</definedName>
    <definedName name="_______________________TLA50">#REF!</definedName>
    <definedName name="_______________________TLA70" localSheetId="2">#REF!</definedName>
    <definedName name="_______________________TLA70" localSheetId="12">#REF!</definedName>
    <definedName name="_______________________TLA70">#REF!</definedName>
    <definedName name="_______________________TLA95" localSheetId="2">#REF!</definedName>
    <definedName name="_______________________TLA95" localSheetId="12">#REF!</definedName>
    <definedName name="_______________________TLA95">#REF!</definedName>
    <definedName name="_______________________tz593" localSheetId="2">#REF!</definedName>
    <definedName name="_______________________tz593" localSheetId="12">#REF!</definedName>
    <definedName name="_______________________tz593">#REF!</definedName>
    <definedName name="_______________________VL100" localSheetId="2">#REF!</definedName>
    <definedName name="_______________________VL100" localSheetId="12">#REF!</definedName>
    <definedName name="_______________________VL100">#REF!</definedName>
    <definedName name="_______________________VL200" localSheetId="2">#REF!</definedName>
    <definedName name="_______________________VL200" localSheetId="12">#REF!</definedName>
    <definedName name="_______________________VL200">#REF!</definedName>
    <definedName name="_______________________VL250" localSheetId="2">#REF!</definedName>
    <definedName name="_______________________VL250" localSheetId="12">#REF!</definedName>
    <definedName name="_______________________VL250">#REF!</definedName>
    <definedName name="______________________a1" localSheetId="2" hidden="1">{"'Sheet1'!$L$16"}</definedName>
    <definedName name="______________________a1" localSheetId="9" hidden="1">{"'Sheet1'!$L$16"}</definedName>
    <definedName name="______________________a1" localSheetId="12" hidden="1">{"'Sheet1'!$L$16"}</definedName>
    <definedName name="______________________a1" localSheetId="0" hidden="1">{"'Sheet1'!$L$16"}</definedName>
    <definedName name="______________________a1" hidden="1">{"'Sheet1'!$L$16"}</definedName>
    <definedName name="______________________boi1" localSheetId="2">#REF!</definedName>
    <definedName name="______________________boi1" localSheetId="12">#REF!</definedName>
    <definedName name="______________________boi1">#REF!</definedName>
    <definedName name="______________________boi2" localSheetId="2">#REF!</definedName>
    <definedName name="______________________boi2" localSheetId="12">#REF!</definedName>
    <definedName name="______________________boi2">#REF!</definedName>
    <definedName name="______________________cao1" localSheetId="2">#REF!</definedName>
    <definedName name="______________________cao1" localSheetId="12">#REF!</definedName>
    <definedName name="______________________cao1">#REF!</definedName>
    <definedName name="______________________cao2" localSheetId="2">#REF!</definedName>
    <definedName name="______________________cao2" localSheetId="12">#REF!</definedName>
    <definedName name="______________________cao2">#REF!</definedName>
    <definedName name="______________________cao3" localSheetId="2">#REF!</definedName>
    <definedName name="______________________cao3" localSheetId="12">#REF!</definedName>
    <definedName name="______________________cao3">#REF!</definedName>
    <definedName name="______________________cao4" localSheetId="2">#REF!</definedName>
    <definedName name="______________________cao4" localSheetId="12">#REF!</definedName>
    <definedName name="______________________cao4">#REF!</definedName>
    <definedName name="______________________cao5" localSheetId="2">#REF!</definedName>
    <definedName name="______________________cao5" localSheetId="12">#REF!</definedName>
    <definedName name="______________________cao5">#REF!</definedName>
    <definedName name="______________________cao6" localSheetId="2">#REF!</definedName>
    <definedName name="______________________cao6" localSheetId="12">#REF!</definedName>
    <definedName name="______________________cao6">#REF!</definedName>
    <definedName name="______________________CON1" localSheetId="2">#REF!</definedName>
    <definedName name="______________________CON1" localSheetId="12">#REF!</definedName>
    <definedName name="______________________CON1">#REF!</definedName>
    <definedName name="______________________CON2" localSheetId="2">#REF!</definedName>
    <definedName name="______________________CON2" localSheetId="12">#REF!</definedName>
    <definedName name="______________________CON2">#REF!</definedName>
    <definedName name="______________________dai1" localSheetId="2">#REF!</definedName>
    <definedName name="______________________dai1" localSheetId="12">#REF!</definedName>
    <definedName name="______________________dai1">#REF!</definedName>
    <definedName name="______________________dai2" localSheetId="2">#REF!</definedName>
    <definedName name="______________________dai2" localSheetId="12">#REF!</definedName>
    <definedName name="______________________dai2">#REF!</definedName>
    <definedName name="______________________dai3" localSheetId="2">#REF!</definedName>
    <definedName name="______________________dai3" localSheetId="12">#REF!</definedName>
    <definedName name="______________________dai3">#REF!</definedName>
    <definedName name="______________________dai4" localSheetId="2">#REF!</definedName>
    <definedName name="______________________dai4" localSheetId="12">#REF!</definedName>
    <definedName name="______________________dai4">#REF!</definedName>
    <definedName name="______________________dai5" localSheetId="2">#REF!</definedName>
    <definedName name="______________________dai5" localSheetId="12">#REF!</definedName>
    <definedName name="______________________dai5">#REF!</definedName>
    <definedName name="______________________dai6" localSheetId="2">#REF!</definedName>
    <definedName name="______________________dai6" localSheetId="12">#REF!</definedName>
    <definedName name="______________________dai6">#REF!</definedName>
    <definedName name="______________________dan1" localSheetId="2">#REF!</definedName>
    <definedName name="______________________dan1" localSheetId="12">#REF!</definedName>
    <definedName name="______________________dan1">#REF!</definedName>
    <definedName name="______________________dan2" localSheetId="2">#REF!</definedName>
    <definedName name="______________________dan2" localSheetId="12">#REF!</definedName>
    <definedName name="______________________dan2">#REF!</definedName>
    <definedName name="______________________ddn400" localSheetId="2">#REF!</definedName>
    <definedName name="______________________ddn400" localSheetId="12">#REF!</definedName>
    <definedName name="______________________ddn400">#REF!</definedName>
    <definedName name="______________________ddn600" localSheetId="2">#REF!</definedName>
    <definedName name="______________________ddn600" localSheetId="12">#REF!</definedName>
    <definedName name="______________________ddn600">#REF!</definedName>
    <definedName name="______________________DT12" localSheetId="2" hidden="1">{"'Sheet1'!$L$16"}</definedName>
    <definedName name="______________________DT12" localSheetId="9" hidden="1">{"'Sheet1'!$L$16"}</definedName>
    <definedName name="______________________DT12" localSheetId="12" hidden="1">{"'Sheet1'!$L$16"}</definedName>
    <definedName name="______________________DT12" localSheetId="0" hidden="1">{"'Sheet1'!$L$16"}</definedName>
    <definedName name="______________________DT12" hidden="1">{"'Sheet1'!$L$16"}</definedName>
    <definedName name="______________________hom2" localSheetId="2">#REF!</definedName>
    <definedName name="______________________hom2" localSheetId="12">#REF!</definedName>
    <definedName name="______________________hom2">#REF!</definedName>
    <definedName name="______________________hsm2">1.1289</definedName>
    <definedName name="______________________hso2" localSheetId="2">#REF!</definedName>
    <definedName name="______________________hso2" localSheetId="12">#REF!</definedName>
    <definedName name="______________________hso2">#REF!</definedName>
    <definedName name="______________________kha1" localSheetId="2">#REF!</definedName>
    <definedName name="______________________kha1" localSheetId="12">#REF!</definedName>
    <definedName name="______________________kha1">#REF!</definedName>
    <definedName name="______________________Lan1" localSheetId="2">{"Thuxm2.xls","Sheet1"}</definedName>
    <definedName name="______________________Lan1" localSheetId="12">{"Thuxm2.xls","Sheet1"}</definedName>
    <definedName name="______________________Lan1" localSheetId="0">{"Thuxm2.xls","Sheet1"}</definedName>
    <definedName name="______________________Lan1">{"Thuxm2.xls","Sheet1"}</definedName>
    <definedName name="______________________MAC12" localSheetId="2">#REF!</definedName>
    <definedName name="______________________MAC12" localSheetId="12">#REF!</definedName>
    <definedName name="______________________MAC12">#REF!</definedName>
    <definedName name="______________________MAC46" localSheetId="2">#REF!</definedName>
    <definedName name="______________________MAC46" localSheetId="12">#REF!</definedName>
    <definedName name="______________________MAC46">#REF!</definedName>
    <definedName name="______________________NCL100" localSheetId="2">#REF!</definedName>
    <definedName name="______________________NCL100" localSheetId="12">#REF!</definedName>
    <definedName name="______________________NCL100">#REF!</definedName>
    <definedName name="______________________NCL200" localSheetId="2">#REF!</definedName>
    <definedName name="______________________NCL200" localSheetId="12">#REF!</definedName>
    <definedName name="______________________NCL200">#REF!</definedName>
    <definedName name="______________________NCL250" localSheetId="2">#REF!</definedName>
    <definedName name="______________________NCL250" localSheetId="12">#REF!</definedName>
    <definedName name="______________________NCL250">#REF!</definedName>
    <definedName name="______________________NET2" localSheetId="2">#REF!</definedName>
    <definedName name="______________________NET2" localSheetId="12">#REF!</definedName>
    <definedName name="______________________NET2">#REF!</definedName>
    <definedName name="______________________nin190" localSheetId="2">#REF!</definedName>
    <definedName name="______________________nin190" localSheetId="12">#REF!</definedName>
    <definedName name="______________________nin190">#REF!</definedName>
    <definedName name="______________________PA3" localSheetId="2" hidden="1">{"'Sheet1'!$L$16"}</definedName>
    <definedName name="______________________PA3" localSheetId="9" hidden="1">{"'Sheet1'!$L$16"}</definedName>
    <definedName name="______________________PA3" localSheetId="12" hidden="1">{"'Sheet1'!$L$16"}</definedName>
    <definedName name="______________________PA3" localSheetId="0" hidden="1">{"'Sheet1'!$L$16"}</definedName>
    <definedName name="______________________PA3" hidden="1">{"'Sheet1'!$L$16"}</definedName>
    <definedName name="______________________phi10" localSheetId="2">#REF!</definedName>
    <definedName name="______________________phi10" localSheetId="12">#REF!</definedName>
    <definedName name="______________________phi10">#REF!</definedName>
    <definedName name="______________________phi12" localSheetId="2">#REF!</definedName>
    <definedName name="______________________phi12" localSheetId="12">#REF!</definedName>
    <definedName name="______________________phi12">#REF!</definedName>
    <definedName name="______________________phi14" localSheetId="2">#REF!</definedName>
    <definedName name="______________________phi14" localSheetId="12">#REF!</definedName>
    <definedName name="______________________phi14">#REF!</definedName>
    <definedName name="______________________phi16" localSheetId="2">#REF!</definedName>
    <definedName name="______________________phi16" localSheetId="12">#REF!</definedName>
    <definedName name="______________________phi16">#REF!</definedName>
    <definedName name="______________________phi18" localSheetId="2">#REF!</definedName>
    <definedName name="______________________phi18" localSheetId="12">#REF!</definedName>
    <definedName name="______________________phi18">#REF!</definedName>
    <definedName name="______________________phi20" localSheetId="2">#REF!</definedName>
    <definedName name="______________________phi20" localSheetId="12">#REF!</definedName>
    <definedName name="______________________phi20">#REF!</definedName>
    <definedName name="______________________phi22" localSheetId="2">#REF!</definedName>
    <definedName name="______________________phi22" localSheetId="12">#REF!</definedName>
    <definedName name="______________________phi22">#REF!</definedName>
    <definedName name="______________________phi25" localSheetId="2">#REF!</definedName>
    <definedName name="______________________phi25" localSheetId="12">#REF!</definedName>
    <definedName name="______________________phi25">#REF!</definedName>
    <definedName name="______________________phi28" localSheetId="2">#REF!</definedName>
    <definedName name="______________________phi28" localSheetId="12">#REF!</definedName>
    <definedName name="______________________phi28">#REF!</definedName>
    <definedName name="______________________phi6" localSheetId="2">#REF!</definedName>
    <definedName name="______________________phi6" localSheetId="12">#REF!</definedName>
    <definedName name="______________________phi6">#REF!</definedName>
    <definedName name="______________________phi8" localSheetId="2">#REF!</definedName>
    <definedName name="______________________phi8" localSheetId="12">#REF!</definedName>
    <definedName name="______________________phi8">#REF!</definedName>
    <definedName name="______________________Sat27" localSheetId="2">#REF!</definedName>
    <definedName name="______________________Sat27" localSheetId="12">#REF!</definedName>
    <definedName name="______________________Sat27">#REF!</definedName>
    <definedName name="______________________Sat6" localSheetId="2">#REF!</definedName>
    <definedName name="______________________Sat6" localSheetId="12">#REF!</definedName>
    <definedName name="______________________Sat6">#REF!</definedName>
    <definedName name="______________________sc1" localSheetId="2">#REF!</definedName>
    <definedName name="______________________sc1" localSheetId="12">#REF!</definedName>
    <definedName name="______________________sc1">#REF!</definedName>
    <definedName name="______________________SC2" localSheetId="2">#REF!</definedName>
    <definedName name="______________________SC2" localSheetId="12">#REF!</definedName>
    <definedName name="______________________SC2">#REF!</definedName>
    <definedName name="______________________sc3" localSheetId="2">#REF!</definedName>
    <definedName name="______________________sc3" localSheetId="12">#REF!</definedName>
    <definedName name="______________________sc3">#REF!</definedName>
    <definedName name="______________________slg1" localSheetId="2">#REF!</definedName>
    <definedName name="______________________slg1" localSheetId="12">#REF!</definedName>
    <definedName name="______________________slg1">#REF!</definedName>
    <definedName name="______________________slg2" localSheetId="2">#REF!</definedName>
    <definedName name="______________________slg2" localSheetId="12">#REF!</definedName>
    <definedName name="______________________slg2">#REF!</definedName>
    <definedName name="______________________slg3" localSheetId="2">#REF!</definedName>
    <definedName name="______________________slg3" localSheetId="12">#REF!</definedName>
    <definedName name="______________________slg3">#REF!</definedName>
    <definedName name="______________________slg4" localSheetId="2">#REF!</definedName>
    <definedName name="______________________slg4" localSheetId="12">#REF!</definedName>
    <definedName name="______________________slg4">#REF!</definedName>
    <definedName name="______________________slg5" localSheetId="2">#REF!</definedName>
    <definedName name="______________________slg5" localSheetId="12">#REF!</definedName>
    <definedName name="______________________slg5">#REF!</definedName>
    <definedName name="______________________slg6" localSheetId="2">#REF!</definedName>
    <definedName name="______________________slg6" localSheetId="12">#REF!</definedName>
    <definedName name="______________________slg6">#REF!</definedName>
    <definedName name="______________________SN3" localSheetId="2">#REF!</definedName>
    <definedName name="______________________SN3" localSheetId="12">#REF!</definedName>
    <definedName name="______________________SN3">#REF!</definedName>
    <definedName name="______________________sua20" localSheetId="2">#REF!</definedName>
    <definedName name="______________________sua20" localSheetId="12">#REF!</definedName>
    <definedName name="______________________sua20">#REF!</definedName>
    <definedName name="______________________sua30" localSheetId="2">#REF!</definedName>
    <definedName name="______________________sua30" localSheetId="12">#REF!</definedName>
    <definedName name="______________________sua30">#REF!</definedName>
    <definedName name="______________________TL1" localSheetId="2">#REF!</definedName>
    <definedName name="______________________TL1" localSheetId="12">#REF!</definedName>
    <definedName name="______________________TL1">#REF!</definedName>
    <definedName name="______________________TL2" localSheetId="2">#REF!</definedName>
    <definedName name="______________________TL2" localSheetId="12">#REF!</definedName>
    <definedName name="______________________TL2">#REF!</definedName>
    <definedName name="______________________TL3" localSheetId="2">#REF!</definedName>
    <definedName name="______________________TL3" localSheetId="12">#REF!</definedName>
    <definedName name="______________________TL3">#REF!</definedName>
    <definedName name="______________________TLA120" localSheetId="2">#REF!</definedName>
    <definedName name="______________________TLA120" localSheetId="12">#REF!</definedName>
    <definedName name="______________________TLA120">#REF!</definedName>
    <definedName name="______________________TLA35" localSheetId="2">#REF!</definedName>
    <definedName name="______________________TLA35" localSheetId="12">#REF!</definedName>
    <definedName name="______________________TLA35">#REF!</definedName>
    <definedName name="______________________TLA50" localSheetId="2">#REF!</definedName>
    <definedName name="______________________TLA50" localSheetId="12">#REF!</definedName>
    <definedName name="______________________TLA50">#REF!</definedName>
    <definedName name="______________________TLA70" localSheetId="2">#REF!</definedName>
    <definedName name="______________________TLA70" localSheetId="12">#REF!</definedName>
    <definedName name="______________________TLA70">#REF!</definedName>
    <definedName name="______________________TLA95" localSheetId="2">#REF!</definedName>
    <definedName name="______________________TLA95" localSheetId="12">#REF!</definedName>
    <definedName name="______________________TLA95">#REF!</definedName>
    <definedName name="______________________tt3" localSheetId="2" hidden="1">{"'Sheet1'!$L$16"}</definedName>
    <definedName name="______________________tt3" localSheetId="9" hidden="1">{"'Sheet1'!$L$16"}</definedName>
    <definedName name="______________________tt3" localSheetId="12" hidden="1">{"'Sheet1'!$L$16"}</definedName>
    <definedName name="______________________tt3" localSheetId="0" hidden="1">{"'Sheet1'!$L$16"}</definedName>
    <definedName name="______________________tt3" hidden="1">{"'Sheet1'!$L$16"}</definedName>
    <definedName name="______________________tz593" localSheetId="2">#REF!</definedName>
    <definedName name="______________________tz593" localSheetId="12">#REF!</definedName>
    <definedName name="______________________tz593">#REF!</definedName>
    <definedName name="______________________VL100" localSheetId="2">#REF!</definedName>
    <definedName name="______________________VL100" localSheetId="12">#REF!</definedName>
    <definedName name="______________________VL100">#REF!</definedName>
    <definedName name="______________________VL200" localSheetId="2">#REF!</definedName>
    <definedName name="______________________VL200" localSheetId="12">#REF!</definedName>
    <definedName name="______________________VL200">#REF!</definedName>
    <definedName name="______________________VL250" localSheetId="2">#REF!</definedName>
    <definedName name="______________________VL250" localSheetId="12">#REF!</definedName>
    <definedName name="______________________VL250">#REF!</definedName>
    <definedName name="_____________________a1" localSheetId="2" hidden="1">{"'Sheet1'!$L$16"}</definedName>
    <definedName name="_____________________a1" localSheetId="9" hidden="1">{"'Sheet1'!$L$16"}</definedName>
    <definedName name="_____________________a1" localSheetId="12" hidden="1">{"'Sheet1'!$L$16"}</definedName>
    <definedName name="_____________________a1" localSheetId="0" hidden="1">{"'Sheet1'!$L$16"}</definedName>
    <definedName name="_____________________a1" hidden="1">{"'Sheet1'!$L$16"}</definedName>
    <definedName name="_____________________boi1" localSheetId="2">#REF!</definedName>
    <definedName name="_____________________boi1" localSheetId="12">#REF!</definedName>
    <definedName name="_____________________boi1">#REF!</definedName>
    <definedName name="_____________________boi2" localSheetId="2">#REF!</definedName>
    <definedName name="_____________________boi2" localSheetId="12">#REF!</definedName>
    <definedName name="_____________________boi2">#REF!</definedName>
    <definedName name="_____________________cao1" localSheetId="2">#REF!</definedName>
    <definedName name="_____________________cao1" localSheetId="12">#REF!</definedName>
    <definedName name="_____________________cao1">#REF!</definedName>
    <definedName name="_____________________cao2" localSheetId="2">#REF!</definedName>
    <definedName name="_____________________cao2" localSheetId="12">#REF!</definedName>
    <definedName name="_____________________cao2">#REF!</definedName>
    <definedName name="_____________________cao3" localSheetId="2">#REF!</definedName>
    <definedName name="_____________________cao3" localSheetId="12">#REF!</definedName>
    <definedName name="_____________________cao3">#REF!</definedName>
    <definedName name="_____________________cao4" localSheetId="2">#REF!</definedName>
    <definedName name="_____________________cao4" localSheetId="12">#REF!</definedName>
    <definedName name="_____________________cao4">#REF!</definedName>
    <definedName name="_____________________cao5" localSheetId="2">#REF!</definedName>
    <definedName name="_____________________cao5" localSheetId="12">#REF!</definedName>
    <definedName name="_____________________cao5">#REF!</definedName>
    <definedName name="_____________________cao6" localSheetId="2">#REF!</definedName>
    <definedName name="_____________________cao6" localSheetId="12">#REF!</definedName>
    <definedName name="_____________________cao6">#REF!</definedName>
    <definedName name="_____________________CON1" localSheetId="2">#REF!</definedName>
    <definedName name="_____________________CON1" localSheetId="12">#REF!</definedName>
    <definedName name="_____________________CON1">#REF!</definedName>
    <definedName name="_____________________CON2" localSheetId="2">#REF!</definedName>
    <definedName name="_____________________CON2" localSheetId="12">#REF!</definedName>
    <definedName name="_____________________CON2">#REF!</definedName>
    <definedName name="_____________________dai1" localSheetId="2">#REF!</definedName>
    <definedName name="_____________________dai1" localSheetId="12">#REF!</definedName>
    <definedName name="_____________________dai1">#REF!</definedName>
    <definedName name="_____________________dai2" localSheetId="2">#REF!</definedName>
    <definedName name="_____________________dai2" localSheetId="12">#REF!</definedName>
    <definedName name="_____________________dai2">#REF!</definedName>
    <definedName name="_____________________dai3" localSheetId="2">#REF!</definedName>
    <definedName name="_____________________dai3" localSheetId="12">#REF!</definedName>
    <definedName name="_____________________dai3">#REF!</definedName>
    <definedName name="_____________________dai4" localSheetId="2">#REF!</definedName>
    <definedName name="_____________________dai4" localSheetId="12">#REF!</definedName>
    <definedName name="_____________________dai4">#REF!</definedName>
    <definedName name="_____________________dai5" localSheetId="2">#REF!</definedName>
    <definedName name="_____________________dai5" localSheetId="12">#REF!</definedName>
    <definedName name="_____________________dai5">#REF!</definedName>
    <definedName name="_____________________dai6" localSheetId="2">#REF!</definedName>
    <definedName name="_____________________dai6" localSheetId="12">#REF!</definedName>
    <definedName name="_____________________dai6">#REF!</definedName>
    <definedName name="_____________________dan1" localSheetId="2">#REF!</definedName>
    <definedName name="_____________________dan1" localSheetId="12">#REF!</definedName>
    <definedName name="_____________________dan1">#REF!</definedName>
    <definedName name="_____________________dan2" localSheetId="2">#REF!</definedName>
    <definedName name="_____________________dan2" localSheetId="12">#REF!</definedName>
    <definedName name="_____________________dan2">#REF!</definedName>
    <definedName name="_____________________ddn400" localSheetId="2">#REF!</definedName>
    <definedName name="_____________________ddn400" localSheetId="12">#REF!</definedName>
    <definedName name="_____________________ddn400">#REF!</definedName>
    <definedName name="_____________________ddn600" localSheetId="2">#REF!</definedName>
    <definedName name="_____________________ddn600" localSheetId="12">#REF!</definedName>
    <definedName name="_____________________ddn600">#REF!</definedName>
    <definedName name="_____________________DT12" localSheetId="2" hidden="1">{"'Sheet1'!$L$16"}</definedName>
    <definedName name="_____________________DT12" localSheetId="9" hidden="1">{"'Sheet1'!$L$16"}</definedName>
    <definedName name="_____________________DT12" localSheetId="12" hidden="1">{"'Sheet1'!$L$16"}</definedName>
    <definedName name="_____________________DT12" localSheetId="0" hidden="1">{"'Sheet1'!$L$16"}</definedName>
    <definedName name="_____________________DT12" hidden="1">{"'Sheet1'!$L$16"}</definedName>
    <definedName name="_____________________h1" localSheetId="2" hidden="1">{"'Sheet1'!$L$16"}</definedName>
    <definedName name="_____________________h1" localSheetId="9" hidden="1">{"'Sheet1'!$L$16"}</definedName>
    <definedName name="_____________________h1" localSheetId="12" hidden="1">{"'Sheet1'!$L$16"}</definedName>
    <definedName name="_____________________h1" localSheetId="0" hidden="1">{"'Sheet1'!$L$16"}</definedName>
    <definedName name="_____________________h1" hidden="1">{"'Sheet1'!$L$16"}</definedName>
    <definedName name="_____________________h10" localSheetId="2" hidden="1">{#N/A,#N/A,FALSE,"Chi tiÆt"}</definedName>
    <definedName name="_____________________h10" localSheetId="9" hidden="1">{#N/A,#N/A,FALSE,"Chi tiÆt"}</definedName>
    <definedName name="_____________________h10" localSheetId="12" hidden="1">{#N/A,#N/A,FALSE,"Chi tiÆt"}</definedName>
    <definedName name="_____________________h10" localSheetId="0" hidden="1">{#N/A,#N/A,FALSE,"Chi tiÆt"}</definedName>
    <definedName name="_____________________h10" hidden="1">{#N/A,#N/A,FALSE,"Chi tiÆt"}</definedName>
    <definedName name="_____________________h2" localSheetId="2" hidden="1">{"'Sheet1'!$L$16"}</definedName>
    <definedName name="_____________________h2" localSheetId="9" hidden="1">{"'Sheet1'!$L$16"}</definedName>
    <definedName name="_____________________h2" localSheetId="12" hidden="1">{"'Sheet1'!$L$16"}</definedName>
    <definedName name="_____________________h2" localSheetId="0" hidden="1">{"'Sheet1'!$L$16"}</definedName>
    <definedName name="_____________________h2" hidden="1">{"'Sheet1'!$L$16"}</definedName>
    <definedName name="_____________________h3" localSheetId="2" hidden="1">{"'Sheet1'!$L$16"}</definedName>
    <definedName name="_____________________h3" localSheetId="9" hidden="1">{"'Sheet1'!$L$16"}</definedName>
    <definedName name="_____________________h3" localSheetId="12" hidden="1">{"'Sheet1'!$L$16"}</definedName>
    <definedName name="_____________________h3" localSheetId="0" hidden="1">{"'Sheet1'!$L$16"}</definedName>
    <definedName name="_____________________h3" hidden="1">{"'Sheet1'!$L$16"}</definedName>
    <definedName name="_____________________h5" localSheetId="2" hidden="1">{"'Sheet1'!$L$16"}</definedName>
    <definedName name="_____________________h5" localSheetId="9" hidden="1">{"'Sheet1'!$L$16"}</definedName>
    <definedName name="_____________________h5" localSheetId="12" hidden="1">{"'Sheet1'!$L$16"}</definedName>
    <definedName name="_____________________h5" localSheetId="0" hidden="1">{"'Sheet1'!$L$16"}</definedName>
    <definedName name="_____________________h5" hidden="1">{"'Sheet1'!$L$16"}</definedName>
    <definedName name="_____________________h6" localSheetId="2" hidden="1">{"'Sheet1'!$L$16"}</definedName>
    <definedName name="_____________________h6" localSheetId="9" hidden="1">{"'Sheet1'!$L$16"}</definedName>
    <definedName name="_____________________h6" localSheetId="12" hidden="1">{"'Sheet1'!$L$16"}</definedName>
    <definedName name="_____________________h6" localSheetId="0" hidden="1">{"'Sheet1'!$L$16"}</definedName>
    <definedName name="_____________________h6" hidden="1">{"'Sheet1'!$L$16"}</definedName>
    <definedName name="_____________________h7" localSheetId="2" hidden="1">{"'Sheet1'!$L$16"}</definedName>
    <definedName name="_____________________h7" localSheetId="9" hidden="1">{"'Sheet1'!$L$16"}</definedName>
    <definedName name="_____________________h7" localSheetId="12" hidden="1">{"'Sheet1'!$L$16"}</definedName>
    <definedName name="_____________________h7" localSheetId="0" hidden="1">{"'Sheet1'!$L$16"}</definedName>
    <definedName name="_____________________h7" hidden="1">{"'Sheet1'!$L$16"}</definedName>
    <definedName name="_____________________h8" localSheetId="2" hidden="1">{"'Sheet1'!$L$16"}</definedName>
    <definedName name="_____________________h8" localSheetId="9" hidden="1">{"'Sheet1'!$L$16"}</definedName>
    <definedName name="_____________________h8" localSheetId="12" hidden="1">{"'Sheet1'!$L$16"}</definedName>
    <definedName name="_____________________h8" localSheetId="0" hidden="1">{"'Sheet1'!$L$16"}</definedName>
    <definedName name="_____________________h8" hidden="1">{"'Sheet1'!$L$16"}</definedName>
    <definedName name="_____________________h9" localSheetId="2" hidden="1">{"'Sheet1'!$L$16"}</definedName>
    <definedName name="_____________________h9" localSheetId="9" hidden="1">{"'Sheet1'!$L$16"}</definedName>
    <definedName name="_____________________h9" localSheetId="12" hidden="1">{"'Sheet1'!$L$16"}</definedName>
    <definedName name="_____________________h9" localSheetId="0" hidden="1">{"'Sheet1'!$L$16"}</definedName>
    <definedName name="_____________________h9" hidden="1">{"'Sheet1'!$L$16"}</definedName>
    <definedName name="_____________________hom2" localSheetId="2">#REF!</definedName>
    <definedName name="_____________________hom2" localSheetId="12">#REF!</definedName>
    <definedName name="_____________________hom2">#REF!</definedName>
    <definedName name="_____________________hsm2">1.1289</definedName>
    <definedName name="_____________________hso2" localSheetId="2">#REF!</definedName>
    <definedName name="_____________________hso2" localSheetId="12">#REF!</definedName>
    <definedName name="_____________________hso2">#REF!</definedName>
    <definedName name="_____________________kha1" localSheetId="2">#REF!</definedName>
    <definedName name="_____________________kha1" localSheetId="12">#REF!</definedName>
    <definedName name="_____________________kha1">#REF!</definedName>
    <definedName name="_____________________MAC12" localSheetId="2">#REF!</definedName>
    <definedName name="_____________________MAC12" localSheetId="12">#REF!</definedName>
    <definedName name="_____________________MAC12">#REF!</definedName>
    <definedName name="_____________________MAC46" localSheetId="2">#REF!</definedName>
    <definedName name="_____________________MAC46" localSheetId="12">#REF!</definedName>
    <definedName name="_____________________MAC46">#REF!</definedName>
    <definedName name="_____________________NCL100" localSheetId="2">#REF!</definedName>
    <definedName name="_____________________NCL100" localSheetId="12">#REF!</definedName>
    <definedName name="_____________________NCL100">#REF!</definedName>
    <definedName name="_____________________NCL200" localSheetId="2">#REF!</definedName>
    <definedName name="_____________________NCL200" localSheetId="12">#REF!</definedName>
    <definedName name="_____________________NCL200">#REF!</definedName>
    <definedName name="_____________________NCL250" localSheetId="2">#REF!</definedName>
    <definedName name="_____________________NCL250" localSheetId="12">#REF!</definedName>
    <definedName name="_____________________NCL250">#REF!</definedName>
    <definedName name="_____________________NET2" localSheetId="2">#REF!</definedName>
    <definedName name="_____________________NET2" localSheetId="12">#REF!</definedName>
    <definedName name="_____________________NET2">#REF!</definedName>
    <definedName name="_____________________nin190" localSheetId="2">#REF!</definedName>
    <definedName name="_____________________nin190" localSheetId="12">#REF!</definedName>
    <definedName name="_____________________nin190">#REF!</definedName>
    <definedName name="_____________________NSO2" localSheetId="2" hidden="1">{"'Sheet1'!$L$16"}</definedName>
    <definedName name="_____________________NSO2" localSheetId="9" hidden="1">{"'Sheet1'!$L$16"}</definedName>
    <definedName name="_____________________NSO2" localSheetId="12" hidden="1">{"'Sheet1'!$L$16"}</definedName>
    <definedName name="_____________________NSO2" localSheetId="0" hidden="1">{"'Sheet1'!$L$16"}</definedName>
    <definedName name="_____________________NSO2" hidden="1">{"'Sheet1'!$L$16"}</definedName>
    <definedName name="_____________________PA3" localSheetId="2" hidden="1">{"'Sheet1'!$L$16"}</definedName>
    <definedName name="_____________________PA3" localSheetId="9" hidden="1">{"'Sheet1'!$L$16"}</definedName>
    <definedName name="_____________________PA3" localSheetId="12" hidden="1">{"'Sheet1'!$L$16"}</definedName>
    <definedName name="_____________________PA3" localSheetId="0" hidden="1">{"'Sheet1'!$L$16"}</definedName>
    <definedName name="_____________________PA3" hidden="1">{"'Sheet1'!$L$16"}</definedName>
    <definedName name="_____________________phi10" localSheetId="2">#REF!</definedName>
    <definedName name="_____________________phi10" localSheetId="12">#REF!</definedName>
    <definedName name="_____________________phi10">#REF!</definedName>
    <definedName name="_____________________phi12" localSheetId="2">#REF!</definedName>
    <definedName name="_____________________phi12" localSheetId="12">#REF!</definedName>
    <definedName name="_____________________phi12">#REF!</definedName>
    <definedName name="_____________________phi14" localSheetId="2">#REF!</definedName>
    <definedName name="_____________________phi14" localSheetId="12">#REF!</definedName>
    <definedName name="_____________________phi14">#REF!</definedName>
    <definedName name="_____________________phi16" localSheetId="2">#REF!</definedName>
    <definedName name="_____________________phi16" localSheetId="12">#REF!</definedName>
    <definedName name="_____________________phi16">#REF!</definedName>
    <definedName name="_____________________phi18" localSheetId="2">#REF!</definedName>
    <definedName name="_____________________phi18" localSheetId="12">#REF!</definedName>
    <definedName name="_____________________phi18">#REF!</definedName>
    <definedName name="_____________________phi20" localSheetId="2">#REF!</definedName>
    <definedName name="_____________________phi20" localSheetId="12">#REF!</definedName>
    <definedName name="_____________________phi20">#REF!</definedName>
    <definedName name="_____________________phi22" localSheetId="2">#REF!</definedName>
    <definedName name="_____________________phi22" localSheetId="12">#REF!</definedName>
    <definedName name="_____________________phi22">#REF!</definedName>
    <definedName name="_____________________phi25" localSheetId="2">#REF!</definedName>
    <definedName name="_____________________phi25" localSheetId="12">#REF!</definedName>
    <definedName name="_____________________phi25">#REF!</definedName>
    <definedName name="_____________________phi28" localSheetId="2">#REF!</definedName>
    <definedName name="_____________________phi28" localSheetId="12">#REF!</definedName>
    <definedName name="_____________________phi28">#REF!</definedName>
    <definedName name="_____________________phi6" localSheetId="2">#REF!</definedName>
    <definedName name="_____________________phi6" localSheetId="12">#REF!</definedName>
    <definedName name="_____________________phi6">#REF!</definedName>
    <definedName name="_____________________phi8" localSheetId="2">#REF!</definedName>
    <definedName name="_____________________phi8" localSheetId="12">#REF!</definedName>
    <definedName name="_____________________phi8">#REF!</definedName>
    <definedName name="_____________________Sat27" localSheetId="2">#REF!</definedName>
    <definedName name="_____________________Sat27" localSheetId="12">#REF!</definedName>
    <definedName name="_____________________Sat27">#REF!</definedName>
    <definedName name="_____________________Sat6" localSheetId="2">#REF!</definedName>
    <definedName name="_____________________Sat6" localSheetId="12">#REF!</definedName>
    <definedName name="_____________________Sat6">#REF!</definedName>
    <definedName name="_____________________sc1" localSheetId="2">#REF!</definedName>
    <definedName name="_____________________sc1" localSheetId="12">#REF!</definedName>
    <definedName name="_____________________sc1">#REF!</definedName>
    <definedName name="_____________________SC2" localSheetId="2">#REF!</definedName>
    <definedName name="_____________________SC2" localSheetId="12">#REF!</definedName>
    <definedName name="_____________________SC2">#REF!</definedName>
    <definedName name="_____________________sc3" localSheetId="2">#REF!</definedName>
    <definedName name="_____________________sc3" localSheetId="12">#REF!</definedName>
    <definedName name="_____________________sc3">#REF!</definedName>
    <definedName name="_____________________slg1" localSheetId="2">#REF!</definedName>
    <definedName name="_____________________slg1" localSheetId="12">#REF!</definedName>
    <definedName name="_____________________slg1">#REF!</definedName>
    <definedName name="_____________________slg2" localSheetId="2">#REF!</definedName>
    <definedName name="_____________________slg2" localSheetId="12">#REF!</definedName>
    <definedName name="_____________________slg2">#REF!</definedName>
    <definedName name="_____________________slg3" localSheetId="2">#REF!</definedName>
    <definedName name="_____________________slg3" localSheetId="12">#REF!</definedName>
    <definedName name="_____________________slg3">#REF!</definedName>
    <definedName name="_____________________slg4" localSheetId="2">#REF!</definedName>
    <definedName name="_____________________slg4" localSheetId="12">#REF!</definedName>
    <definedName name="_____________________slg4">#REF!</definedName>
    <definedName name="_____________________slg5" localSheetId="2">#REF!</definedName>
    <definedName name="_____________________slg5" localSheetId="12">#REF!</definedName>
    <definedName name="_____________________slg5">#REF!</definedName>
    <definedName name="_____________________slg6" localSheetId="2">#REF!</definedName>
    <definedName name="_____________________slg6" localSheetId="12">#REF!</definedName>
    <definedName name="_____________________slg6">#REF!</definedName>
    <definedName name="_____________________SN3" localSheetId="2">#REF!</definedName>
    <definedName name="_____________________SN3" localSheetId="12">#REF!</definedName>
    <definedName name="_____________________SN3">#REF!</definedName>
    <definedName name="_____________________sua20" localSheetId="2">#REF!</definedName>
    <definedName name="_____________________sua20" localSheetId="12">#REF!</definedName>
    <definedName name="_____________________sua20">#REF!</definedName>
    <definedName name="_____________________sua30" localSheetId="2">#REF!</definedName>
    <definedName name="_____________________sua30" localSheetId="12">#REF!</definedName>
    <definedName name="_____________________sua30">#REF!</definedName>
    <definedName name="_____________________TL1" localSheetId="2">#REF!</definedName>
    <definedName name="_____________________TL1" localSheetId="12">#REF!</definedName>
    <definedName name="_____________________TL1">#REF!</definedName>
    <definedName name="_____________________TL2" localSheetId="2">#REF!</definedName>
    <definedName name="_____________________TL2" localSheetId="12">#REF!</definedName>
    <definedName name="_____________________TL2">#REF!</definedName>
    <definedName name="_____________________TL3" localSheetId="2">#REF!</definedName>
    <definedName name="_____________________TL3" localSheetId="12">#REF!</definedName>
    <definedName name="_____________________TL3">#REF!</definedName>
    <definedName name="_____________________TLA120" localSheetId="2">#REF!</definedName>
    <definedName name="_____________________TLA120" localSheetId="12">#REF!</definedName>
    <definedName name="_____________________TLA120">#REF!</definedName>
    <definedName name="_____________________TLA35" localSheetId="2">#REF!</definedName>
    <definedName name="_____________________TLA35" localSheetId="12">#REF!</definedName>
    <definedName name="_____________________TLA35">#REF!</definedName>
    <definedName name="_____________________TLA50" localSheetId="2">#REF!</definedName>
    <definedName name="_____________________TLA50" localSheetId="12">#REF!</definedName>
    <definedName name="_____________________TLA50">#REF!</definedName>
    <definedName name="_____________________TLA70" localSheetId="2">#REF!</definedName>
    <definedName name="_____________________TLA70" localSheetId="12">#REF!</definedName>
    <definedName name="_____________________TLA70">#REF!</definedName>
    <definedName name="_____________________TLA95" localSheetId="2">#REF!</definedName>
    <definedName name="_____________________TLA95" localSheetId="12">#REF!</definedName>
    <definedName name="_____________________TLA95">#REF!</definedName>
    <definedName name="_____________________tt3" localSheetId="2" hidden="1">{"'Sheet1'!$L$16"}</definedName>
    <definedName name="_____________________tt3" localSheetId="9" hidden="1">{"'Sheet1'!$L$16"}</definedName>
    <definedName name="_____________________tt3" localSheetId="12" hidden="1">{"'Sheet1'!$L$16"}</definedName>
    <definedName name="_____________________tt3" localSheetId="0" hidden="1">{"'Sheet1'!$L$16"}</definedName>
    <definedName name="_____________________tt3" hidden="1">{"'Sheet1'!$L$16"}</definedName>
    <definedName name="_____________________tz593" localSheetId="2">#REF!</definedName>
    <definedName name="_____________________tz593" localSheetId="12">#REF!</definedName>
    <definedName name="_____________________tz593">#REF!</definedName>
    <definedName name="_____________________VL100" localSheetId="2">#REF!</definedName>
    <definedName name="_____________________VL100" localSheetId="12">#REF!</definedName>
    <definedName name="_____________________VL100">#REF!</definedName>
    <definedName name="_____________________VL200" localSheetId="2">#REF!</definedName>
    <definedName name="_____________________VL200" localSheetId="12">#REF!</definedName>
    <definedName name="_____________________VL200">#REF!</definedName>
    <definedName name="_____________________VL250" localSheetId="2">#REF!</definedName>
    <definedName name="_____________________VL250" localSheetId="12">#REF!</definedName>
    <definedName name="_____________________VL250">#REF!</definedName>
    <definedName name="____________________a1" localSheetId="2" hidden="1">{"'Sheet1'!$L$16"}</definedName>
    <definedName name="____________________a1" localSheetId="9" hidden="1">{"'Sheet1'!$L$16"}</definedName>
    <definedName name="____________________a1" localSheetId="12" hidden="1">{"'Sheet1'!$L$16"}</definedName>
    <definedName name="____________________a1" localSheetId="0" hidden="1">{"'Sheet1'!$L$16"}</definedName>
    <definedName name="____________________a1" hidden="1">{"'Sheet1'!$L$16"}</definedName>
    <definedName name="____________________boi1" localSheetId="2">#REF!</definedName>
    <definedName name="____________________boi1" localSheetId="12">#REF!</definedName>
    <definedName name="____________________boi1">#REF!</definedName>
    <definedName name="____________________boi2" localSheetId="2">#REF!</definedName>
    <definedName name="____________________boi2" localSheetId="12">#REF!</definedName>
    <definedName name="____________________boi2">#REF!</definedName>
    <definedName name="____________________cao1" localSheetId="2">#REF!</definedName>
    <definedName name="____________________cao1" localSheetId="12">#REF!</definedName>
    <definedName name="____________________cao1">#REF!</definedName>
    <definedName name="____________________cao2" localSheetId="2">#REF!</definedName>
    <definedName name="____________________cao2" localSheetId="12">#REF!</definedName>
    <definedName name="____________________cao2">#REF!</definedName>
    <definedName name="____________________cao3" localSheetId="2">#REF!</definedName>
    <definedName name="____________________cao3" localSheetId="12">#REF!</definedName>
    <definedName name="____________________cao3">#REF!</definedName>
    <definedName name="____________________cao4" localSheetId="2">#REF!</definedName>
    <definedName name="____________________cao4" localSheetId="12">#REF!</definedName>
    <definedName name="____________________cao4">#REF!</definedName>
    <definedName name="____________________cao5" localSheetId="2">#REF!</definedName>
    <definedName name="____________________cao5" localSheetId="12">#REF!</definedName>
    <definedName name="____________________cao5">#REF!</definedName>
    <definedName name="____________________cao6" localSheetId="2">#REF!</definedName>
    <definedName name="____________________cao6" localSheetId="12">#REF!</definedName>
    <definedName name="____________________cao6">#REF!</definedName>
    <definedName name="____________________CON1" localSheetId="2">#REF!</definedName>
    <definedName name="____________________CON1" localSheetId="12">#REF!</definedName>
    <definedName name="____________________CON1">#REF!</definedName>
    <definedName name="____________________CON2" localSheetId="2">#REF!</definedName>
    <definedName name="____________________CON2" localSheetId="12">#REF!</definedName>
    <definedName name="____________________CON2">#REF!</definedName>
    <definedName name="____________________dai1" localSheetId="2">#REF!</definedName>
    <definedName name="____________________dai1" localSheetId="12">#REF!</definedName>
    <definedName name="____________________dai1">#REF!</definedName>
    <definedName name="____________________dai2" localSheetId="2">#REF!</definedName>
    <definedName name="____________________dai2" localSheetId="12">#REF!</definedName>
    <definedName name="____________________dai2">#REF!</definedName>
    <definedName name="____________________dai3" localSheetId="2">#REF!</definedName>
    <definedName name="____________________dai3" localSheetId="12">#REF!</definedName>
    <definedName name="____________________dai3">#REF!</definedName>
    <definedName name="____________________dai4" localSheetId="2">#REF!</definedName>
    <definedName name="____________________dai4" localSheetId="12">#REF!</definedName>
    <definedName name="____________________dai4">#REF!</definedName>
    <definedName name="____________________dai5" localSheetId="2">#REF!</definedName>
    <definedName name="____________________dai5" localSheetId="12">#REF!</definedName>
    <definedName name="____________________dai5">#REF!</definedName>
    <definedName name="____________________dai6" localSheetId="2">#REF!</definedName>
    <definedName name="____________________dai6" localSheetId="12">#REF!</definedName>
    <definedName name="____________________dai6">#REF!</definedName>
    <definedName name="____________________dan1" localSheetId="2">#REF!</definedName>
    <definedName name="____________________dan1" localSheetId="12">#REF!</definedName>
    <definedName name="____________________dan1">#REF!</definedName>
    <definedName name="____________________dan2" localSheetId="2">#REF!</definedName>
    <definedName name="____________________dan2" localSheetId="12">#REF!</definedName>
    <definedName name="____________________dan2">#REF!</definedName>
    <definedName name="____________________ddn400" localSheetId="2">#REF!</definedName>
    <definedName name="____________________ddn400" localSheetId="12">#REF!</definedName>
    <definedName name="____________________ddn400">#REF!</definedName>
    <definedName name="____________________ddn600" localSheetId="2">#REF!</definedName>
    <definedName name="____________________ddn600" localSheetId="12">#REF!</definedName>
    <definedName name="____________________ddn600">#REF!</definedName>
    <definedName name="____________________DT12" localSheetId="2" hidden="1">{"'Sheet1'!$L$16"}</definedName>
    <definedName name="____________________DT12" localSheetId="9" hidden="1">{"'Sheet1'!$L$16"}</definedName>
    <definedName name="____________________DT12" localSheetId="12" hidden="1">{"'Sheet1'!$L$16"}</definedName>
    <definedName name="____________________DT12" localSheetId="0" hidden="1">{"'Sheet1'!$L$16"}</definedName>
    <definedName name="____________________DT12" hidden="1">{"'Sheet1'!$L$16"}</definedName>
    <definedName name="____________________h1" localSheetId="2" hidden="1">{"'Sheet1'!$L$16"}</definedName>
    <definedName name="____________________h1" localSheetId="9" hidden="1">{"'Sheet1'!$L$16"}</definedName>
    <definedName name="____________________h1" localSheetId="12" hidden="1">{"'Sheet1'!$L$16"}</definedName>
    <definedName name="____________________h1" localSheetId="0" hidden="1">{"'Sheet1'!$L$16"}</definedName>
    <definedName name="____________________h1" hidden="1">{"'Sheet1'!$L$16"}</definedName>
    <definedName name="____________________h10" localSheetId="2" hidden="1">{#N/A,#N/A,FALSE,"Chi tiÆt"}</definedName>
    <definedName name="____________________h10" localSheetId="9" hidden="1">{#N/A,#N/A,FALSE,"Chi tiÆt"}</definedName>
    <definedName name="____________________h10" localSheetId="12" hidden="1">{#N/A,#N/A,FALSE,"Chi tiÆt"}</definedName>
    <definedName name="____________________h10" localSheetId="0" hidden="1">{#N/A,#N/A,FALSE,"Chi tiÆt"}</definedName>
    <definedName name="____________________h10" hidden="1">{#N/A,#N/A,FALSE,"Chi tiÆt"}</definedName>
    <definedName name="____________________h2" localSheetId="2" hidden="1">{"'Sheet1'!$L$16"}</definedName>
    <definedName name="____________________h2" localSheetId="9" hidden="1">{"'Sheet1'!$L$16"}</definedName>
    <definedName name="____________________h2" localSheetId="12" hidden="1">{"'Sheet1'!$L$16"}</definedName>
    <definedName name="____________________h2" localSheetId="0" hidden="1">{"'Sheet1'!$L$16"}</definedName>
    <definedName name="____________________h2" hidden="1">{"'Sheet1'!$L$16"}</definedName>
    <definedName name="____________________h3" localSheetId="2" hidden="1">{"'Sheet1'!$L$16"}</definedName>
    <definedName name="____________________h3" localSheetId="9" hidden="1">{"'Sheet1'!$L$16"}</definedName>
    <definedName name="____________________h3" localSheetId="12" hidden="1">{"'Sheet1'!$L$16"}</definedName>
    <definedName name="____________________h3" localSheetId="0" hidden="1">{"'Sheet1'!$L$16"}</definedName>
    <definedName name="____________________h3" hidden="1">{"'Sheet1'!$L$16"}</definedName>
    <definedName name="____________________h5" localSheetId="2" hidden="1">{"'Sheet1'!$L$16"}</definedName>
    <definedName name="____________________h5" localSheetId="9" hidden="1">{"'Sheet1'!$L$16"}</definedName>
    <definedName name="____________________h5" localSheetId="12" hidden="1">{"'Sheet1'!$L$16"}</definedName>
    <definedName name="____________________h5" localSheetId="0" hidden="1">{"'Sheet1'!$L$16"}</definedName>
    <definedName name="____________________h5" hidden="1">{"'Sheet1'!$L$16"}</definedName>
    <definedName name="____________________h6" localSheetId="2" hidden="1">{"'Sheet1'!$L$16"}</definedName>
    <definedName name="____________________h6" localSheetId="9" hidden="1">{"'Sheet1'!$L$16"}</definedName>
    <definedName name="____________________h6" localSheetId="12" hidden="1">{"'Sheet1'!$L$16"}</definedName>
    <definedName name="____________________h6" localSheetId="0" hidden="1">{"'Sheet1'!$L$16"}</definedName>
    <definedName name="____________________h6" hidden="1">{"'Sheet1'!$L$16"}</definedName>
    <definedName name="____________________h7" localSheetId="2" hidden="1">{"'Sheet1'!$L$16"}</definedName>
    <definedName name="____________________h7" localSheetId="9" hidden="1">{"'Sheet1'!$L$16"}</definedName>
    <definedName name="____________________h7" localSheetId="12" hidden="1">{"'Sheet1'!$L$16"}</definedName>
    <definedName name="____________________h7" localSheetId="0" hidden="1">{"'Sheet1'!$L$16"}</definedName>
    <definedName name="____________________h7" hidden="1">{"'Sheet1'!$L$16"}</definedName>
    <definedName name="____________________h8" localSheetId="2" hidden="1">{"'Sheet1'!$L$16"}</definedName>
    <definedName name="____________________h8" localSheetId="9" hidden="1">{"'Sheet1'!$L$16"}</definedName>
    <definedName name="____________________h8" localSheetId="12" hidden="1">{"'Sheet1'!$L$16"}</definedName>
    <definedName name="____________________h8" localSheetId="0" hidden="1">{"'Sheet1'!$L$16"}</definedName>
    <definedName name="____________________h8" hidden="1">{"'Sheet1'!$L$16"}</definedName>
    <definedName name="____________________h9" localSheetId="2" hidden="1">{"'Sheet1'!$L$16"}</definedName>
    <definedName name="____________________h9" localSheetId="9" hidden="1">{"'Sheet1'!$L$16"}</definedName>
    <definedName name="____________________h9" localSheetId="12" hidden="1">{"'Sheet1'!$L$16"}</definedName>
    <definedName name="____________________h9" localSheetId="0" hidden="1">{"'Sheet1'!$L$16"}</definedName>
    <definedName name="____________________h9" hidden="1">{"'Sheet1'!$L$16"}</definedName>
    <definedName name="____________________hom2" localSheetId="2">#REF!</definedName>
    <definedName name="____________________hom2" localSheetId="12">#REF!</definedName>
    <definedName name="____________________hom2">#REF!</definedName>
    <definedName name="____________________hsm2">1.1289</definedName>
    <definedName name="____________________hso2" localSheetId="2">#REF!</definedName>
    <definedName name="____________________hso2" localSheetId="12">#REF!</definedName>
    <definedName name="____________________hso2">#REF!</definedName>
    <definedName name="____________________kha1" localSheetId="2">#REF!</definedName>
    <definedName name="____________________kha1" localSheetId="12">#REF!</definedName>
    <definedName name="____________________kha1">#REF!</definedName>
    <definedName name="____________________Lan1" localSheetId="2">{"Thuxm2.xls","Sheet1"}</definedName>
    <definedName name="____________________Lan1" localSheetId="12">{"Thuxm2.xls","Sheet1"}</definedName>
    <definedName name="____________________Lan1" localSheetId="0">{"Thuxm2.xls","Sheet1"}</definedName>
    <definedName name="____________________Lan1">{"Thuxm2.xls","Sheet1"}</definedName>
    <definedName name="____________________MAC12" localSheetId="2">#REF!</definedName>
    <definedName name="____________________MAC12" localSheetId="12">#REF!</definedName>
    <definedName name="____________________MAC12">#REF!</definedName>
    <definedName name="____________________MAC46" localSheetId="2">#REF!</definedName>
    <definedName name="____________________MAC46" localSheetId="12">#REF!</definedName>
    <definedName name="____________________MAC46">#REF!</definedName>
    <definedName name="____________________NCL100" localSheetId="2">#REF!</definedName>
    <definedName name="____________________NCL100" localSheetId="12">#REF!</definedName>
    <definedName name="____________________NCL100">#REF!</definedName>
    <definedName name="____________________NCL200" localSheetId="2">#REF!</definedName>
    <definedName name="____________________NCL200" localSheetId="12">#REF!</definedName>
    <definedName name="____________________NCL200">#REF!</definedName>
    <definedName name="____________________NCL250" localSheetId="2">#REF!</definedName>
    <definedName name="____________________NCL250" localSheetId="12">#REF!</definedName>
    <definedName name="____________________NCL250">#REF!</definedName>
    <definedName name="____________________NET2" localSheetId="2">#REF!</definedName>
    <definedName name="____________________NET2" localSheetId="12">#REF!</definedName>
    <definedName name="____________________NET2">#REF!</definedName>
    <definedName name="____________________nin190" localSheetId="2">#REF!</definedName>
    <definedName name="____________________nin190" localSheetId="12">#REF!</definedName>
    <definedName name="____________________nin190">#REF!</definedName>
    <definedName name="____________________PA3" localSheetId="2" hidden="1">{"'Sheet1'!$L$16"}</definedName>
    <definedName name="____________________PA3" localSheetId="9" hidden="1">{"'Sheet1'!$L$16"}</definedName>
    <definedName name="____________________PA3" localSheetId="12" hidden="1">{"'Sheet1'!$L$16"}</definedName>
    <definedName name="____________________PA3" localSheetId="0" hidden="1">{"'Sheet1'!$L$16"}</definedName>
    <definedName name="____________________PA3" hidden="1">{"'Sheet1'!$L$16"}</definedName>
    <definedName name="____________________phi10" localSheetId="2">#REF!</definedName>
    <definedName name="____________________phi10" localSheetId="12">#REF!</definedName>
    <definedName name="____________________phi10">#REF!</definedName>
    <definedName name="____________________phi12" localSheetId="2">#REF!</definedName>
    <definedName name="____________________phi12" localSheetId="12">#REF!</definedName>
    <definedName name="____________________phi12">#REF!</definedName>
    <definedName name="____________________phi14" localSheetId="2">#REF!</definedName>
    <definedName name="____________________phi14" localSheetId="12">#REF!</definedName>
    <definedName name="____________________phi14">#REF!</definedName>
    <definedName name="____________________phi16" localSheetId="2">#REF!</definedName>
    <definedName name="____________________phi16" localSheetId="12">#REF!</definedName>
    <definedName name="____________________phi16">#REF!</definedName>
    <definedName name="____________________phi18" localSheetId="2">#REF!</definedName>
    <definedName name="____________________phi18" localSheetId="12">#REF!</definedName>
    <definedName name="____________________phi18">#REF!</definedName>
    <definedName name="____________________phi20" localSheetId="2">#REF!</definedName>
    <definedName name="____________________phi20" localSheetId="12">#REF!</definedName>
    <definedName name="____________________phi20">#REF!</definedName>
    <definedName name="____________________phi22" localSheetId="2">#REF!</definedName>
    <definedName name="____________________phi22" localSheetId="12">#REF!</definedName>
    <definedName name="____________________phi22">#REF!</definedName>
    <definedName name="____________________phi25" localSheetId="2">#REF!</definedName>
    <definedName name="____________________phi25" localSheetId="12">#REF!</definedName>
    <definedName name="____________________phi25">#REF!</definedName>
    <definedName name="____________________phi28" localSheetId="2">#REF!</definedName>
    <definedName name="____________________phi28" localSheetId="12">#REF!</definedName>
    <definedName name="____________________phi28">#REF!</definedName>
    <definedName name="____________________phi6" localSheetId="2">#REF!</definedName>
    <definedName name="____________________phi6" localSheetId="12">#REF!</definedName>
    <definedName name="____________________phi6">#REF!</definedName>
    <definedName name="____________________phi8" localSheetId="2">#REF!</definedName>
    <definedName name="____________________phi8" localSheetId="12">#REF!</definedName>
    <definedName name="____________________phi8">#REF!</definedName>
    <definedName name="____________________Sat27" localSheetId="2">#REF!</definedName>
    <definedName name="____________________Sat27" localSheetId="12">#REF!</definedName>
    <definedName name="____________________Sat27">#REF!</definedName>
    <definedName name="____________________Sat6" localSheetId="2">#REF!</definedName>
    <definedName name="____________________Sat6" localSheetId="12">#REF!</definedName>
    <definedName name="____________________Sat6">#REF!</definedName>
    <definedName name="____________________sc1" localSheetId="2">#REF!</definedName>
    <definedName name="____________________sc1" localSheetId="12">#REF!</definedName>
    <definedName name="____________________sc1">#REF!</definedName>
    <definedName name="____________________SC2" localSheetId="2">#REF!</definedName>
    <definedName name="____________________SC2" localSheetId="12">#REF!</definedName>
    <definedName name="____________________SC2">#REF!</definedName>
    <definedName name="____________________sc3" localSheetId="2">#REF!</definedName>
    <definedName name="____________________sc3" localSheetId="12">#REF!</definedName>
    <definedName name="____________________sc3">#REF!</definedName>
    <definedName name="____________________slg1" localSheetId="2">#REF!</definedName>
    <definedName name="____________________slg1" localSheetId="12">#REF!</definedName>
    <definedName name="____________________slg1">#REF!</definedName>
    <definedName name="____________________slg2" localSheetId="2">#REF!</definedName>
    <definedName name="____________________slg2" localSheetId="12">#REF!</definedName>
    <definedName name="____________________slg2">#REF!</definedName>
    <definedName name="____________________slg3" localSheetId="2">#REF!</definedName>
    <definedName name="____________________slg3" localSheetId="12">#REF!</definedName>
    <definedName name="____________________slg3">#REF!</definedName>
    <definedName name="____________________slg4" localSheetId="2">#REF!</definedName>
    <definedName name="____________________slg4" localSheetId="12">#REF!</definedName>
    <definedName name="____________________slg4">#REF!</definedName>
    <definedName name="____________________slg5" localSheetId="2">#REF!</definedName>
    <definedName name="____________________slg5" localSheetId="12">#REF!</definedName>
    <definedName name="____________________slg5">#REF!</definedName>
    <definedName name="____________________slg6" localSheetId="2">#REF!</definedName>
    <definedName name="____________________slg6" localSheetId="12">#REF!</definedName>
    <definedName name="____________________slg6">#REF!</definedName>
    <definedName name="____________________SN3" localSheetId="2">#REF!</definedName>
    <definedName name="____________________SN3" localSheetId="12">#REF!</definedName>
    <definedName name="____________________SN3">#REF!</definedName>
    <definedName name="____________________sua20" localSheetId="2">#REF!</definedName>
    <definedName name="____________________sua20" localSheetId="12">#REF!</definedName>
    <definedName name="____________________sua20">#REF!</definedName>
    <definedName name="____________________sua30" localSheetId="2">#REF!</definedName>
    <definedName name="____________________sua30" localSheetId="12">#REF!</definedName>
    <definedName name="____________________sua30">#REF!</definedName>
    <definedName name="____________________TL1" localSheetId="2">#REF!</definedName>
    <definedName name="____________________TL1" localSheetId="12">#REF!</definedName>
    <definedName name="____________________TL1">#REF!</definedName>
    <definedName name="____________________TL2" localSheetId="2">#REF!</definedName>
    <definedName name="____________________TL2" localSheetId="12">#REF!</definedName>
    <definedName name="____________________TL2">#REF!</definedName>
    <definedName name="____________________TL3" localSheetId="2">#REF!</definedName>
    <definedName name="____________________TL3" localSheetId="12">#REF!</definedName>
    <definedName name="____________________TL3">#REF!</definedName>
    <definedName name="____________________TLA120" localSheetId="2">#REF!</definedName>
    <definedName name="____________________TLA120" localSheetId="12">#REF!</definedName>
    <definedName name="____________________TLA120">#REF!</definedName>
    <definedName name="____________________TLA35" localSheetId="2">#REF!</definedName>
    <definedName name="____________________TLA35" localSheetId="12">#REF!</definedName>
    <definedName name="____________________TLA35">#REF!</definedName>
    <definedName name="____________________TLA50" localSheetId="2">#REF!</definedName>
    <definedName name="____________________TLA50" localSheetId="12">#REF!</definedName>
    <definedName name="____________________TLA50">#REF!</definedName>
    <definedName name="____________________TLA70" localSheetId="2">#REF!</definedName>
    <definedName name="____________________TLA70" localSheetId="12">#REF!</definedName>
    <definedName name="____________________TLA70">#REF!</definedName>
    <definedName name="____________________TLA95" localSheetId="2">#REF!</definedName>
    <definedName name="____________________TLA95" localSheetId="12">#REF!</definedName>
    <definedName name="____________________TLA95">#REF!</definedName>
    <definedName name="____________________tt3" localSheetId="2" hidden="1">{"'Sheet1'!$L$16"}</definedName>
    <definedName name="____________________tt3" localSheetId="9" hidden="1">{"'Sheet1'!$L$16"}</definedName>
    <definedName name="____________________tt3" localSheetId="12" hidden="1">{"'Sheet1'!$L$16"}</definedName>
    <definedName name="____________________tt3" localSheetId="0" hidden="1">{"'Sheet1'!$L$16"}</definedName>
    <definedName name="____________________tt3" hidden="1">{"'Sheet1'!$L$16"}</definedName>
    <definedName name="____________________tz593" localSheetId="2">#REF!</definedName>
    <definedName name="____________________tz593" localSheetId="12">#REF!</definedName>
    <definedName name="____________________tz593">#REF!</definedName>
    <definedName name="____________________VL100" localSheetId="2">#REF!</definedName>
    <definedName name="____________________VL100" localSheetId="12">#REF!</definedName>
    <definedName name="____________________VL100">#REF!</definedName>
    <definedName name="____________________VL200" localSheetId="2">#REF!</definedName>
    <definedName name="____________________VL200" localSheetId="12">#REF!</definedName>
    <definedName name="____________________VL200">#REF!</definedName>
    <definedName name="____________________VL250" localSheetId="2">#REF!</definedName>
    <definedName name="____________________VL250" localSheetId="12">#REF!</definedName>
    <definedName name="____________________VL250">#REF!</definedName>
    <definedName name="___________________a1" localSheetId="2" hidden="1">{"'Sheet1'!$L$16"}</definedName>
    <definedName name="___________________a1" localSheetId="9" hidden="1">{"'Sheet1'!$L$16"}</definedName>
    <definedName name="___________________a1" localSheetId="12" hidden="1">{"'Sheet1'!$L$16"}</definedName>
    <definedName name="___________________a1" localSheetId="0" hidden="1">{"'Sheet1'!$L$16"}</definedName>
    <definedName name="___________________a1" hidden="1">{"'Sheet1'!$L$16"}</definedName>
    <definedName name="___________________atn10" localSheetId="2">#REF!</definedName>
    <definedName name="___________________atn10" localSheetId="12">#REF!</definedName>
    <definedName name="___________________atn10">#REF!</definedName>
    <definedName name="___________________atn2" localSheetId="2">#REF!</definedName>
    <definedName name="___________________atn2" localSheetId="12">#REF!</definedName>
    <definedName name="___________________atn2">#REF!</definedName>
    <definedName name="___________________atn3" localSheetId="2">#REF!</definedName>
    <definedName name="___________________atn3" localSheetId="12">#REF!</definedName>
    <definedName name="___________________atn3">#REF!</definedName>
    <definedName name="___________________atn4" localSheetId="2">#REF!</definedName>
    <definedName name="___________________atn4" localSheetId="12">#REF!</definedName>
    <definedName name="___________________atn4">#REF!</definedName>
    <definedName name="___________________atn5" localSheetId="2">#REF!</definedName>
    <definedName name="___________________atn5" localSheetId="12">#REF!</definedName>
    <definedName name="___________________atn5">#REF!</definedName>
    <definedName name="___________________atn6" localSheetId="2">#REF!</definedName>
    <definedName name="___________________atn6" localSheetId="12">#REF!</definedName>
    <definedName name="___________________atn6">#REF!</definedName>
    <definedName name="___________________atn7" localSheetId="2">#REF!</definedName>
    <definedName name="___________________atn7" localSheetId="12">#REF!</definedName>
    <definedName name="___________________atn7">#REF!</definedName>
    <definedName name="___________________atn8" localSheetId="2">#REF!</definedName>
    <definedName name="___________________atn8" localSheetId="12">#REF!</definedName>
    <definedName name="___________________atn8">#REF!</definedName>
    <definedName name="___________________atn9" localSheetId="2">#REF!</definedName>
    <definedName name="___________________atn9" localSheetId="12">#REF!</definedName>
    <definedName name="___________________atn9">#REF!</definedName>
    <definedName name="___________________boi1" localSheetId="2">#REF!</definedName>
    <definedName name="___________________boi1" localSheetId="12">#REF!</definedName>
    <definedName name="___________________boi1">#REF!</definedName>
    <definedName name="___________________boi2" localSheetId="2">#REF!</definedName>
    <definedName name="___________________boi2" localSheetId="12">#REF!</definedName>
    <definedName name="___________________boi2">#REF!</definedName>
    <definedName name="___________________cao1" localSheetId="2">#REF!</definedName>
    <definedName name="___________________cao1" localSheetId="12">#REF!</definedName>
    <definedName name="___________________cao1">#REF!</definedName>
    <definedName name="___________________cao2" localSheetId="2">#REF!</definedName>
    <definedName name="___________________cao2" localSheetId="12">#REF!</definedName>
    <definedName name="___________________cao2">#REF!</definedName>
    <definedName name="___________________cao3" localSheetId="2">#REF!</definedName>
    <definedName name="___________________cao3" localSheetId="12">#REF!</definedName>
    <definedName name="___________________cao3">#REF!</definedName>
    <definedName name="___________________cao4" localSheetId="2">#REF!</definedName>
    <definedName name="___________________cao4" localSheetId="12">#REF!</definedName>
    <definedName name="___________________cao4">#REF!</definedName>
    <definedName name="___________________cao5" localSheetId="2">#REF!</definedName>
    <definedName name="___________________cao5" localSheetId="12">#REF!</definedName>
    <definedName name="___________________cao5">#REF!</definedName>
    <definedName name="___________________cao6" localSheetId="2">#REF!</definedName>
    <definedName name="___________________cao6" localSheetId="12">#REF!</definedName>
    <definedName name="___________________cao6">#REF!</definedName>
    <definedName name="___________________chk1" localSheetId="2">#REF!</definedName>
    <definedName name="___________________chk1" localSheetId="12">#REF!</definedName>
    <definedName name="___________________chk1">#REF!</definedName>
    <definedName name="___________________CON1" localSheetId="2">#REF!</definedName>
    <definedName name="___________________CON1" localSheetId="12">#REF!</definedName>
    <definedName name="___________________CON1">#REF!</definedName>
    <definedName name="___________________CON2" localSheetId="2">#REF!</definedName>
    <definedName name="___________________CON2" localSheetId="12">#REF!</definedName>
    <definedName name="___________________CON2">#REF!</definedName>
    <definedName name="___________________dai1" localSheetId="2">#REF!</definedName>
    <definedName name="___________________dai1" localSheetId="12">#REF!</definedName>
    <definedName name="___________________dai1">#REF!</definedName>
    <definedName name="___________________dai2" localSheetId="2">#REF!</definedName>
    <definedName name="___________________dai2" localSheetId="12">#REF!</definedName>
    <definedName name="___________________dai2">#REF!</definedName>
    <definedName name="___________________dai3" localSheetId="2">#REF!</definedName>
    <definedName name="___________________dai3" localSheetId="12">#REF!</definedName>
    <definedName name="___________________dai3">#REF!</definedName>
    <definedName name="___________________dai4" localSheetId="2">#REF!</definedName>
    <definedName name="___________________dai4" localSheetId="12">#REF!</definedName>
    <definedName name="___________________dai4">#REF!</definedName>
    <definedName name="___________________dai5" localSheetId="2">#REF!</definedName>
    <definedName name="___________________dai5" localSheetId="12">#REF!</definedName>
    <definedName name="___________________dai5">#REF!</definedName>
    <definedName name="___________________dai6" localSheetId="2">#REF!</definedName>
    <definedName name="___________________dai6" localSheetId="12">#REF!</definedName>
    <definedName name="___________________dai6">#REF!</definedName>
    <definedName name="___________________dan1" localSheetId="2">#REF!</definedName>
    <definedName name="___________________dan1" localSheetId="12">#REF!</definedName>
    <definedName name="___________________dan1">#REF!</definedName>
    <definedName name="___________________dan2" localSheetId="2">#REF!</definedName>
    <definedName name="___________________dan2" localSheetId="12">#REF!</definedName>
    <definedName name="___________________dan2">#REF!</definedName>
    <definedName name="___________________ddn400" localSheetId="2">#REF!</definedName>
    <definedName name="___________________ddn400" localSheetId="12">#REF!</definedName>
    <definedName name="___________________ddn400">#REF!</definedName>
    <definedName name="___________________ddn600" localSheetId="2">#REF!</definedName>
    <definedName name="___________________ddn600" localSheetId="12">#REF!</definedName>
    <definedName name="___________________ddn600">#REF!</definedName>
    <definedName name="___________________deo1" localSheetId="2">#REF!</definedName>
    <definedName name="___________________deo1" localSheetId="12">#REF!</definedName>
    <definedName name="___________________deo1">#REF!</definedName>
    <definedName name="___________________deo10" localSheetId="2">#REF!</definedName>
    <definedName name="___________________deo10" localSheetId="12">#REF!</definedName>
    <definedName name="___________________deo10">#REF!</definedName>
    <definedName name="___________________deo2" localSheetId="2">#REF!</definedName>
    <definedName name="___________________deo2" localSheetId="12">#REF!</definedName>
    <definedName name="___________________deo2">#REF!</definedName>
    <definedName name="___________________deo3" localSheetId="2">#REF!</definedName>
    <definedName name="___________________deo3" localSheetId="12">#REF!</definedName>
    <definedName name="___________________deo3">#REF!</definedName>
    <definedName name="___________________deo4" localSheetId="2">#REF!</definedName>
    <definedName name="___________________deo4" localSheetId="12">#REF!</definedName>
    <definedName name="___________________deo4">#REF!</definedName>
    <definedName name="___________________deo5" localSheetId="2">#REF!</definedName>
    <definedName name="___________________deo5" localSheetId="12">#REF!</definedName>
    <definedName name="___________________deo5">#REF!</definedName>
    <definedName name="___________________deo6" localSheetId="2">#REF!</definedName>
    <definedName name="___________________deo6" localSheetId="12">#REF!</definedName>
    <definedName name="___________________deo6">#REF!</definedName>
    <definedName name="___________________deo7" localSheetId="2">#REF!</definedName>
    <definedName name="___________________deo7" localSheetId="12">#REF!</definedName>
    <definedName name="___________________deo7">#REF!</definedName>
    <definedName name="___________________deo8" localSheetId="2">#REF!</definedName>
    <definedName name="___________________deo8" localSheetId="12">#REF!</definedName>
    <definedName name="___________________deo8">#REF!</definedName>
    <definedName name="___________________deo9" localSheetId="2">#REF!</definedName>
    <definedName name="___________________deo9" localSheetId="12">#REF!</definedName>
    <definedName name="___________________deo9">#REF!</definedName>
    <definedName name="___________________DT12" localSheetId="2" hidden="1">{"'Sheet1'!$L$16"}</definedName>
    <definedName name="___________________DT12" localSheetId="9" hidden="1">{"'Sheet1'!$L$16"}</definedName>
    <definedName name="___________________DT12" localSheetId="12" hidden="1">{"'Sheet1'!$L$16"}</definedName>
    <definedName name="___________________DT12" localSheetId="0" hidden="1">{"'Sheet1'!$L$16"}</definedName>
    <definedName name="___________________DT12" hidden="1">{"'Sheet1'!$L$16"}</definedName>
    <definedName name="___________________h1" localSheetId="2" hidden="1">{"'Sheet1'!$L$16"}</definedName>
    <definedName name="___________________h1" localSheetId="9" hidden="1">{"'Sheet1'!$L$16"}</definedName>
    <definedName name="___________________h1" localSheetId="12" hidden="1">{"'Sheet1'!$L$16"}</definedName>
    <definedName name="___________________h1" localSheetId="0" hidden="1">{"'Sheet1'!$L$16"}</definedName>
    <definedName name="___________________h1" hidden="1">{"'Sheet1'!$L$16"}</definedName>
    <definedName name="___________________h10" localSheetId="2" hidden="1">{#N/A,#N/A,FALSE,"Chi tiÆt"}</definedName>
    <definedName name="___________________h10" localSheetId="9" hidden="1">{#N/A,#N/A,FALSE,"Chi tiÆt"}</definedName>
    <definedName name="___________________h10" localSheetId="12" hidden="1">{#N/A,#N/A,FALSE,"Chi tiÆt"}</definedName>
    <definedName name="___________________h10" localSheetId="0" hidden="1">{#N/A,#N/A,FALSE,"Chi tiÆt"}</definedName>
    <definedName name="___________________h10" hidden="1">{#N/A,#N/A,FALSE,"Chi tiÆt"}</definedName>
    <definedName name="___________________h2" localSheetId="2" hidden="1">{"'Sheet1'!$L$16"}</definedName>
    <definedName name="___________________h2" localSheetId="9" hidden="1">{"'Sheet1'!$L$16"}</definedName>
    <definedName name="___________________h2" localSheetId="12" hidden="1">{"'Sheet1'!$L$16"}</definedName>
    <definedName name="___________________h2" localSheetId="0" hidden="1">{"'Sheet1'!$L$16"}</definedName>
    <definedName name="___________________h2" hidden="1">{"'Sheet1'!$L$16"}</definedName>
    <definedName name="___________________h3" localSheetId="2" hidden="1">{"'Sheet1'!$L$16"}</definedName>
    <definedName name="___________________h3" localSheetId="9" hidden="1">{"'Sheet1'!$L$16"}</definedName>
    <definedName name="___________________h3" localSheetId="12" hidden="1">{"'Sheet1'!$L$16"}</definedName>
    <definedName name="___________________h3" localSheetId="0" hidden="1">{"'Sheet1'!$L$16"}</definedName>
    <definedName name="___________________h3" hidden="1">{"'Sheet1'!$L$16"}</definedName>
    <definedName name="___________________h5" localSheetId="2" hidden="1">{"'Sheet1'!$L$16"}</definedName>
    <definedName name="___________________h5" localSheetId="9" hidden="1">{"'Sheet1'!$L$16"}</definedName>
    <definedName name="___________________h5" localSheetId="12" hidden="1">{"'Sheet1'!$L$16"}</definedName>
    <definedName name="___________________h5" localSheetId="0" hidden="1">{"'Sheet1'!$L$16"}</definedName>
    <definedName name="___________________h5" hidden="1">{"'Sheet1'!$L$16"}</definedName>
    <definedName name="___________________h6" localSheetId="2" hidden="1">{"'Sheet1'!$L$16"}</definedName>
    <definedName name="___________________h6" localSheetId="9" hidden="1">{"'Sheet1'!$L$16"}</definedName>
    <definedName name="___________________h6" localSheetId="12" hidden="1">{"'Sheet1'!$L$16"}</definedName>
    <definedName name="___________________h6" localSheetId="0" hidden="1">{"'Sheet1'!$L$16"}</definedName>
    <definedName name="___________________h6" hidden="1">{"'Sheet1'!$L$16"}</definedName>
    <definedName name="___________________h7" localSheetId="2" hidden="1">{"'Sheet1'!$L$16"}</definedName>
    <definedName name="___________________h7" localSheetId="9" hidden="1">{"'Sheet1'!$L$16"}</definedName>
    <definedName name="___________________h7" localSheetId="12" hidden="1">{"'Sheet1'!$L$16"}</definedName>
    <definedName name="___________________h7" localSheetId="0" hidden="1">{"'Sheet1'!$L$16"}</definedName>
    <definedName name="___________________h7" hidden="1">{"'Sheet1'!$L$16"}</definedName>
    <definedName name="___________________h8" localSheetId="2" hidden="1">{"'Sheet1'!$L$16"}</definedName>
    <definedName name="___________________h8" localSheetId="9" hidden="1">{"'Sheet1'!$L$16"}</definedName>
    <definedName name="___________________h8" localSheetId="12" hidden="1">{"'Sheet1'!$L$16"}</definedName>
    <definedName name="___________________h8" localSheetId="0" hidden="1">{"'Sheet1'!$L$16"}</definedName>
    <definedName name="___________________h8" hidden="1">{"'Sheet1'!$L$16"}</definedName>
    <definedName name="___________________h9" localSheetId="2" hidden="1">{"'Sheet1'!$L$16"}</definedName>
    <definedName name="___________________h9" localSheetId="9" hidden="1">{"'Sheet1'!$L$16"}</definedName>
    <definedName name="___________________h9" localSheetId="12" hidden="1">{"'Sheet1'!$L$16"}</definedName>
    <definedName name="___________________h9" localSheetId="0" hidden="1">{"'Sheet1'!$L$16"}</definedName>
    <definedName name="___________________h9" hidden="1">{"'Sheet1'!$L$16"}</definedName>
    <definedName name="___________________hom2" localSheetId="2">#REF!</definedName>
    <definedName name="___________________hom2" localSheetId="12">#REF!</definedName>
    <definedName name="___________________hom2">#REF!</definedName>
    <definedName name="___________________hsm2">1.1289</definedName>
    <definedName name="___________________hso2" localSheetId="2">#REF!</definedName>
    <definedName name="___________________hso2" localSheetId="12">#REF!</definedName>
    <definedName name="___________________hso2">#REF!</definedName>
    <definedName name="___________________kha1" localSheetId="2">#REF!</definedName>
    <definedName name="___________________kha1" localSheetId="12">#REF!</definedName>
    <definedName name="___________________kha1">#REF!</definedName>
    <definedName name="___________________Lan1" localSheetId="2">{"Thuxm2.xls","Sheet1"}</definedName>
    <definedName name="___________________Lan1" localSheetId="12">{"Thuxm2.xls","Sheet1"}</definedName>
    <definedName name="___________________Lan1" localSheetId="0">{"Thuxm2.xls","Sheet1"}</definedName>
    <definedName name="___________________Lan1">{"Thuxm2.xls","Sheet1"}</definedName>
    <definedName name="___________________MAC12" localSheetId="2">#REF!</definedName>
    <definedName name="___________________MAC12" localSheetId="12">#REF!</definedName>
    <definedName name="___________________MAC12">#REF!</definedName>
    <definedName name="___________________MAC46" localSheetId="2">#REF!</definedName>
    <definedName name="___________________MAC46" localSheetId="12">#REF!</definedName>
    <definedName name="___________________MAC46">#REF!</definedName>
    <definedName name="___________________NCL100" localSheetId="2">#REF!</definedName>
    <definedName name="___________________NCL100" localSheetId="12">#REF!</definedName>
    <definedName name="___________________NCL100">#REF!</definedName>
    <definedName name="___________________NCL200" localSheetId="2">#REF!</definedName>
    <definedName name="___________________NCL200" localSheetId="12">#REF!</definedName>
    <definedName name="___________________NCL200">#REF!</definedName>
    <definedName name="___________________NCL250" localSheetId="2">#REF!</definedName>
    <definedName name="___________________NCL250" localSheetId="12">#REF!</definedName>
    <definedName name="___________________NCL250">#REF!</definedName>
    <definedName name="___________________NET2" localSheetId="2">#REF!</definedName>
    <definedName name="___________________NET2" localSheetId="12">#REF!</definedName>
    <definedName name="___________________NET2">#REF!</definedName>
    <definedName name="___________________nin190" localSheetId="2">#REF!</definedName>
    <definedName name="___________________nin190" localSheetId="12">#REF!</definedName>
    <definedName name="___________________nin190">#REF!</definedName>
    <definedName name="___________________NSO2" localSheetId="2" hidden="1">{"'Sheet1'!$L$16"}</definedName>
    <definedName name="___________________NSO2" localSheetId="9" hidden="1">{"'Sheet1'!$L$16"}</definedName>
    <definedName name="___________________NSO2" localSheetId="12" hidden="1">{"'Sheet1'!$L$16"}</definedName>
    <definedName name="___________________NSO2" localSheetId="0" hidden="1">{"'Sheet1'!$L$16"}</definedName>
    <definedName name="___________________NSO2" hidden="1">{"'Sheet1'!$L$16"}</definedName>
    <definedName name="___________________PA3" localSheetId="2" hidden="1">{"'Sheet1'!$L$16"}</definedName>
    <definedName name="___________________PA3" localSheetId="9" hidden="1">{"'Sheet1'!$L$16"}</definedName>
    <definedName name="___________________PA3" localSheetId="12" hidden="1">{"'Sheet1'!$L$16"}</definedName>
    <definedName name="___________________PA3" localSheetId="0" hidden="1">{"'Sheet1'!$L$16"}</definedName>
    <definedName name="___________________PA3" hidden="1">{"'Sheet1'!$L$16"}</definedName>
    <definedName name="___________________phi10" localSheetId="2">#REF!</definedName>
    <definedName name="___________________phi10" localSheetId="12">#REF!</definedName>
    <definedName name="___________________phi10">#REF!</definedName>
    <definedName name="___________________phi12" localSheetId="2">#REF!</definedName>
    <definedName name="___________________phi12" localSheetId="12">#REF!</definedName>
    <definedName name="___________________phi12">#REF!</definedName>
    <definedName name="___________________phi14" localSheetId="2">#REF!</definedName>
    <definedName name="___________________phi14" localSheetId="12">#REF!</definedName>
    <definedName name="___________________phi14">#REF!</definedName>
    <definedName name="___________________phi16" localSheetId="2">#REF!</definedName>
    <definedName name="___________________phi16" localSheetId="12">#REF!</definedName>
    <definedName name="___________________phi16">#REF!</definedName>
    <definedName name="___________________phi18" localSheetId="2">#REF!</definedName>
    <definedName name="___________________phi18" localSheetId="12">#REF!</definedName>
    <definedName name="___________________phi18">#REF!</definedName>
    <definedName name="___________________phi20" localSheetId="2">#REF!</definedName>
    <definedName name="___________________phi20" localSheetId="12">#REF!</definedName>
    <definedName name="___________________phi20">#REF!</definedName>
    <definedName name="___________________phi22" localSheetId="2">#REF!</definedName>
    <definedName name="___________________phi22" localSheetId="12">#REF!</definedName>
    <definedName name="___________________phi22">#REF!</definedName>
    <definedName name="___________________phi25" localSheetId="2">#REF!</definedName>
    <definedName name="___________________phi25" localSheetId="12">#REF!</definedName>
    <definedName name="___________________phi25">#REF!</definedName>
    <definedName name="___________________phi28" localSheetId="2">#REF!</definedName>
    <definedName name="___________________phi28" localSheetId="12">#REF!</definedName>
    <definedName name="___________________phi28">#REF!</definedName>
    <definedName name="___________________phi6" localSheetId="2">#REF!</definedName>
    <definedName name="___________________phi6" localSheetId="12">#REF!</definedName>
    <definedName name="___________________phi6">#REF!</definedName>
    <definedName name="___________________phi8" localSheetId="2">#REF!</definedName>
    <definedName name="___________________phi8" localSheetId="12">#REF!</definedName>
    <definedName name="___________________phi8">#REF!</definedName>
    <definedName name="___________________Sat27" localSheetId="2">#REF!</definedName>
    <definedName name="___________________Sat27" localSheetId="12">#REF!</definedName>
    <definedName name="___________________Sat27">#REF!</definedName>
    <definedName name="___________________Sat6" localSheetId="2">#REF!</definedName>
    <definedName name="___________________Sat6" localSheetId="12">#REF!</definedName>
    <definedName name="___________________Sat6">#REF!</definedName>
    <definedName name="___________________sc1" localSheetId="2">#REF!</definedName>
    <definedName name="___________________sc1" localSheetId="12">#REF!</definedName>
    <definedName name="___________________sc1">#REF!</definedName>
    <definedName name="___________________SC2" localSheetId="2">#REF!</definedName>
    <definedName name="___________________SC2" localSheetId="12">#REF!</definedName>
    <definedName name="___________________SC2">#REF!</definedName>
    <definedName name="___________________sc3" localSheetId="2">#REF!</definedName>
    <definedName name="___________________sc3" localSheetId="12">#REF!</definedName>
    <definedName name="___________________sc3">#REF!</definedName>
    <definedName name="___________________slg1" localSheetId="2">#REF!</definedName>
    <definedName name="___________________slg1" localSheetId="12">#REF!</definedName>
    <definedName name="___________________slg1">#REF!</definedName>
    <definedName name="___________________slg2" localSheetId="2">#REF!</definedName>
    <definedName name="___________________slg2" localSheetId="12">#REF!</definedName>
    <definedName name="___________________slg2">#REF!</definedName>
    <definedName name="___________________slg3" localSheetId="2">#REF!</definedName>
    <definedName name="___________________slg3" localSheetId="12">#REF!</definedName>
    <definedName name="___________________slg3">#REF!</definedName>
    <definedName name="___________________slg4" localSheetId="2">#REF!</definedName>
    <definedName name="___________________slg4" localSheetId="12">#REF!</definedName>
    <definedName name="___________________slg4">#REF!</definedName>
    <definedName name="___________________slg5" localSheetId="2">#REF!</definedName>
    <definedName name="___________________slg5" localSheetId="12">#REF!</definedName>
    <definedName name="___________________slg5">#REF!</definedName>
    <definedName name="___________________slg6" localSheetId="2">#REF!</definedName>
    <definedName name="___________________slg6" localSheetId="12">#REF!</definedName>
    <definedName name="___________________slg6">#REF!</definedName>
    <definedName name="___________________SN3" localSheetId="2">#REF!</definedName>
    <definedName name="___________________SN3" localSheetId="12">#REF!</definedName>
    <definedName name="___________________SN3">#REF!</definedName>
    <definedName name="___________________sua20" localSheetId="2">#REF!</definedName>
    <definedName name="___________________sua20" localSheetId="12">#REF!</definedName>
    <definedName name="___________________sua20">#REF!</definedName>
    <definedName name="___________________sua30" localSheetId="2">#REF!</definedName>
    <definedName name="___________________sua30" localSheetId="12">#REF!</definedName>
    <definedName name="___________________sua30">#REF!</definedName>
    <definedName name="___________________TH20" localSheetId="2">#REF!</definedName>
    <definedName name="___________________TH20" localSheetId="12">#REF!</definedName>
    <definedName name="___________________TH20">#REF!</definedName>
    <definedName name="___________________TL1" localSheetId="2">#REF!</definedName>
    <definedName name="___________________TL1" localSheetId="12">#REF!</definedName>
    <definedName name="___________________TL1">#REF!</definedName>
    <definedName name="___________________TL2" localSheetId="2">#REF!</definedName>
    <definedName name="___________________TL2" localSheetId="12">#REF!</definedName>
    <definedName name="___________________TL2">#REF!</definedName>
    <definedName name="___________________TL3" localSheetId="2">#REF!</definedName>
    <definedName name="___________________TL3" localSheetId="12">#REF!</definedName>
    <definedName name="___________________TL3">#REF!</definedName>
    <definedName name="___________________TLA120" localSheetId="2">#REF!</definedName>
    <definedName name="___________________TLA120" localSheetId="12">#REF!</definedName>
    <definedName name="___________________TLA120">#REF!</definedName>
    <definedName name="___________________TLA35" localSheetId="2">#REF!</definedName>
    <definedName name="___________________TLA35" localSheetId="12">#REF!</definedName>
    <definedName name="___________________TLA35">#REF!</definedName>
    <definedName name="___________________TLA50" localSheetId="2">#REF!</definedName>
    <definedName name="___________________TLA50" localSheetId="12">#REF!</definedName>
    <definedName name="___________________TLA50">#REF!</definedName>
    <definedName name="___________________TLA70" localSheetId="2">#REF!</definedName>
    <definedName name="___________________TLA70" localSheetId="12">#REF!</definedName>
    <definedName name="___________________TLA70">#REF!</definedName>
    <definedName name="___________________TLA95" localSheetId="2">#REF!</definedName>
    <definedName name="___________________TLA95" localSheetId="12">#REF!</definedName>
    <definedName name="___________________TLA95">#REF!</definedName>
    <definedName name="___________________tt3" localSheetId="2" hidden="1">{"'Sheet1'!$L$16"}</definedName>
    <definedName name="___________________tt3" localSheetId="9" hidden="1">{"'Sheet1'!$L$16"}</definedName>
    <definedName name="___________________tt3" localSheetId="12" hidden="1">{"'Sheet1'!$L$16"}</definedName>
    <definedName name="___________________tt3" localSheetId="0" hidden="1">{"'Sheet1'!$L$16"}</definedName>
    <definedName name="___________________tt3" hidden="1">{"'Sheet1'!$L$16"}</definedName>
    <definedName name="___________________tz593" localSheetId="2">#REF!</definedName>
    <definedName name="___________________tz593" localSheetId="12">#REF!</definedName>
    <definedName name="___________________tz593">#REF!</definedName>
    <definedName name="___________________VL100" localSheetId="2">#REF!</definedName>
    <definedName name="___________________VL100" localSheetId="12">#REF!</definedName>
    <definedName name="___________________VL100">#REF!</definedName>
    <definedName name="___________________VL200" localSheetId="2">#REF!</definedName>
    <definedName name="___________________VL200" localSheetId="12">#REF!</definedName>
    <definedName name="___________________VL200">#REF!</definedName>
    <definedName name="___________________VL250" localSheetId="2">#REF!</definedName>
    <definedName name="___________________VL250" localSheetId="12">#REF!</definedName>
    <definedName name="___________________VL250">#REF!</definedName>
    <definedName name="__________________a1" localSheetId="2" hidden="1">{"'Sheet1'!$L$16"}</definedName>
    <definedName name="__________________a1" localSheetId="9" hidden="1">{"'Sheet1'!$L$16"}</definedName>
    <definedName name="__________________a1" localSheetId="12" hidden="1">{"'Sheet1'!$L$16"}</definedName>
    <definedName name="__________________a1" localSheetId="0" hidden="1">{"'Sheet1'!$L$16"}</definedName>
    <definedName name="__________________a1" hidden="1">{"'Sheet1'!$L$16"}</definedName>
    <definedName name="__________________atn10" localSheetId="2">#REF!</definedName>
    <definedName name="__________________atn10" localSheetId="12">#REF!</definedName>
    <definedName name="__________________atn10">#REF!</definedName>
    <definedName name="__________________atn2" localSheetId="2">#REF!</definedName>
    <definedName name="__________________atn2" localSheetId="12">#REF!</definedName>
    <definedName name="__________________atn2">#REF!</definedName>
    <definedName name="__________________atn3" localSheetId="2">#REF!</definedName>
    <definedName name="__________________atn3" localSheetId="12">#REF!</definedName>
    <definedName name="__________________atn3">#REF!</definedName>
    <definedName name="__________________atn4" localSheetId="2">#REF!</definedName>
    <definedName name="__________________atn4" localSheetId="12">#REF!</definedName>
    <definedName name="__________________atn4">#REF!</definedName>
    <definedName name="__________________atn5" localSheetId="2">#REF!</definedName>
    <definedName name="__________________atn5" localSheetId="12">#REF!</definedName>
    <definedName name="__________________atn5">#REF!</definedName>
    <definedName name="__________________atn6" localSheetId="2">#REF!</definedName>
    <definedName name="__________________atn6" localSheetId="12">#REF!</definedName>
    <definedName name="__________________atn6">#REF!</definedName>
    <definedName name="__________________atn7" localSheetId="2">#REF!</definedName>
    <definedName name="__________________atn7" localSheetId="12">#REF!</definedName>
    <definedName name="__________________atn7">#REF!</definedName>
    <definedName name="__________________atn8" localSheetId="2">#REF!</definedName>
    <definedName name="__________________atn8" localSheetId="12">#REF!</definedName>
    <definedName name="__________________atn8">#REF!</definedName>
    <definedName name="__________________atn9" localSheetId="2">#REF!</definedName>
    <definedName name="__________________atn9" localSheetId="12">#REF!</definedName>
    <definedName name="__________________atn9">#REF!</definedName>
    <definedName name="__________________boi1" localSheetId="2">#REF!</definedName>
    <definedName name="__________________boi1" localSheetId="12">#REF!</definedName>
    <definedName name="__________________boi1">#REF!</definedName>
    <definedName name="__________________boi2" localSheetId="2">#REF!</definedName>
    <definedName name="__________________boi2" localSheetId="12">#REF!</definedName>
    <definedName name="__________________boi2">#REF!</definedName>
    <definedName name="__________________cao1" localSheetId="2">#REF!</definedName>
    <definedName name="__________________cao1" localSheetId="12">#REF!</definedName>
    <definedName name="__________________cao1">#REF!</definedName>
    <definedName name="__________________cao2" localSheetId="2">#REF!</definedName>
    <definedName name="__________________cao2" localSheetId="12">#REF!</definedName>
    <definedName name="__________________cao2">#REF!</definedName>
    <definedName name="__________________cao3" localSheetId="2">#REF!</definedName>
    <definedName name="__________________cao3" localSheetId="12">#REF!</definedName>
    <definedName name="__________________cao3">#REF!</definedName>
    <definedName name="__________________cao4" localSheetId="2">#REF!</definedName>
    <definedName name="__________________cao4" localSheetId="12">#REF!</definedName>
    <definedName name="__________________cao4">#REF!</definedName>
    <definedName name="__________________cao5" localSheetId="2">#REF!</definedName>
    <definedName name="__________________cao5" localSheetId="12">#REF!</definedName>
    <definedName name="__________________cao5">#REF!</definedName>
    <definedName name="__________________cao6" localSheetId="2">#REF!</definedName>
    <definedName name="__________________cao6" localSheetId="12">#REF!</definedName>
    <definedName name="__________________cao6">#REF!</definedName>
    <definedName name="__________________chk1" localSheetId="2">#REF!</definedName>
    <definedName name="__________________chk1" localSheetId="12">#REF!</definedName>
    <definedName name="__________________chk1">#REF!</definedName>
    <definedName name="__________________CON1" localSheetId="2">#REF!</definedName>
    <definedName name="__________________CON1" localSheetId="12">#REF!</definedName>
    <definedName name="__________________CON1">#REF!</definedName>
    <definedName name="__________________CON2" localSheetId="2">#REF!</definedName>
    <definedName name="__________________CON2" localSheetId="12">#REF!</definedName>
    <definedName name="__________________CON2">#REF!</definedName>
    <definedName name="__________________dai1" localSheetId="2">#REF!</definedName>
    <definedName name="__________________dai1" localSheetId="12">#REF!</definedName>
    <definedName name="__________________dai1">#REF!</definedName>
    <definedName name="__________________dai2" localSheetId="2">#REF!</definedName>
    <definedName name="__________________dai2" localSheetId="12">#REF!</definedName>
    <definedName name="__________________dai2">#REF!</definedName>
    <definedName name="__________________dai3" localSheetId="2">#REF!</definedName>
    <definedName name="__________________dai3" localSheetId="12">#REF!</definedName>
    <definedName name="__________________dai3">#REF!</definedName>
    <definedName name="__________________dai4" localSheetId="2">#REF!</definedName>
    <definedName name="__________________dai4" localSheetId="12">#REF!</definedName>
    <definedName name="__________________dai4">#REF!</definedName>
    <definedName name="__________________dai5" localSheetId="2">#REF!</definedName>
    <definedName name="__________________dai5" localSheetId="12">#REF!</definedName>
    <definedName name="__________________dai5">#REF!</definedName>
    <definedName name="__________________dai6" localSheetId="2">#REF!</definedName>
    <definedName name="__________________dai6" localSheetId="12">#REF!</definedName>
    <definedName name="__________________dai6">#REF!</definedName>
    <definedName name="__________________dan1" localSheetId="2">#REF!</definedName>
    <definedName name="__________________dan1" localSheetId="12">#REF!</definedName>
    <definedName name="__________________dan1">#REF!</definedName>
    <definedName name="__________________dan2" localSheetId="2">#REF!</definedName>
    <definedName name="__________________dan2" localSheetId="12">#REF!</definedName>
    <definedName name="__________________dan2">#REF!</definedName>
    <definedName name="__________________ddn400" localSheetId="2">#REF!</definedName>
    <definedName name="__________________ddn400" localSheetId="12">#REF!</definedName>
    <definedName name="__________________ddn400">#REF!</definedName>
    <definedName name="__________________ddn600" localSheetId="2">#REF!</definedName>
    <definedName name="__________________ddn600" localSheetId="12">#REF!</definedName>
    <definedName name="__________________ddn600">#REF!</definedName>
    <definedName name="__________________deo1" localSheetId="2">#REF!</definedName>
    <definedName name="__________________deo1" localSheetId="12">#REF!</definedName>
    <definedName name="__________________deo1">#REF!</definedName>
    <definedName name="__________________deo10" localSheetId="2">#REF!</definedName>
    <definedName name="__________________deo10" localSheetId="12">#REF!</definedName>
    <definedName name="__________________deo10">#REF!</definedName>
    <definedName name="__________________deo2" localSheetId="2">#REF!</definedName>
    <definedName name="__________________deo2" localSheetId="12">#REF!</definedName>
    <definedName name="__________________deo2">#REF!</definedName>
    <definedName name="__________________deo3" localSheetId="2">#REF!</definedName>
    <definedName name="__________________deo3" localSheetId="12">#REF!</definedName>
    <definedName name="__________________deo3">#REF!</definedName>
    <definedName name="__________________deo4" localSheetId="2">#REF!</definedName>
    <definedName name="__________________deo4" localSheetId="12">#REF!</definedName>
    <definedName name="__________________deo4">#REF!</definedName>
    <definedName name="__________________deo5" localSheetId="2">#REF!</definedName>
    <definedName name="__________________deo5" localSheetId="12">#REF!</definedName>
    <definedName name="__________________deo5">#REF!</definedName>
    <definedName name="__________________deo6" localSheetId="2">#REF!</definedName>
    <definedName name="__________________deo6" localSheetId="12">#REF!</definedName>
    <definedName name="__________________deo6">#REF!</definedName>
    <definedName name="__________________deo7" localSheetId="2">#REF!</definedName>
    <definedName name="__________________deo7" localSheetId="12">#REF!</definedName>
    <definedName name="__________________deo7">#REF!</definedName>
    <definedName name="__________________deo8" localSheetId="2">#REF!</definedName>
    <definedName name="__________________deo8" localSheetId="12">#REF!</definedName>
    <definedName name="__________________deo8">#REF!</definedName>
    <definedName name="__________________deo9" localSheetId="2">#REF!</definedName>
    <definedName name="__________________deo9" localSheetId="12">#REF!</definedName>
    <definedName name="__________________deo9">#REF!</definedName>
    <definedName name="__________________DT12" localSheetId="2" hidden="1">{"'Sheet1'!$L$16"}</definedName>
    <definedName name="__________________DT12" localSheetId="9" hidden="1">{"'Sheet1'!$L$16"}</definedName>
    <definedName name="__________________DT12" localSheetId="12" hidden="1">{"'Sheet1'!$L$16"}</definedName>
    <definedName name="__________________DT12" localSheetId="0" hidden="1">{"'Sheet1'!$L$16"}</definedName>
    <definedName name="__________________DT12" hidden="1">{"'Sheet1'!$L$16"}</definedName>
    <definedName name="__________________hom2" localSheetId="2">#REF!</definedName>
    <definedName name="__________________hom2" localSheetId="12">#REF!</definedName>
    <definedName name="__________________hom2">#REF!</definedName>
    <definedName name="__________________hsm2">1.1289</definedName>
    <definedName name="__________________hso2" localSheetId="2">#REF!</definedName>
    <definedName name="__________________hso2" localSheetId="12">#REF!</definedName>
    <definedName name="__________________hso2">#REF!</definedName>
    <definedName name="__________________kha1" localSheetId="2">#REF!</definedName>
    <definedName name="__________________kha1" localSheetId="12">#REF!</definedName>
    <definedName name="__________________kha1">#REF!</definedName>
    <definedName name="__________________Lan1" localSheetId="2">{"Thuxm2.xls","Sheet1"}</definedName>
    <definedName name="__________________Lan1" localSheetId="12">{"Thuxm2.xls","Sheet1"}</definedName>
    <definedName name="__________________Lan1" localSheetId="0">{"Thuxm2.xls","Sheet1"}</definedName>
    <definedName name="__________________Lan1">{"Thuxm2.xls","Sheet1"}</definedName>
    <definedName name="__________________MAC12" localSheetId="2">#REF!</definedName>
    <definedName name="__________________MAC12" localSheetId="12">#REF!</definedName>
    <definedName name="__________________MAC12">#REF!</definedName>
    <definedName name="__________________MAC46" localSheetId="2">#REF!</definedName>
    <definedName name="__________________MAC46" localSheetId="12">#REF!</definedName>
    <definedName name="__________________MAC46">#REF!</definedName>
    <definedName name="__________________NCL100" localSheetId="2">#REF!</definedName>
    <definedName name="__________________NCL100" localSheetId="12">#REF!</definedName>
    <definedName name="__________________NCL100">#REF!</definedName>
    <definedName name="__________________NCL200" localSheetId="2">#REF!</definedName>
    <definedName name="__________________NCL200" localSheetId="12">#REF!</definedName>
    <definedName name="__________________NCL200">#REF!</definedName>
    <definedName name="__________________NCL250" localSheetId="2">#REF!</definedName>
    <definedName name="__________________NCL250" localSheetId="12">#REF!</definedName>
    <definedName name="__________________NCL250">#REF!</definedName>
    <definedName name="__________________NET2" localSheetId="2">#REF!</definedName>
    <definedName name="__________________NET2" localSheetId="12">#REF!</definedName>
    <definedName name="__________________NET2">#REF!</definedName>
    <definedName name="__________________nin190" localSheetId="2">#REF!</definedName>
    <definedName name="__________________nin190" localSheetId="12">#REF!</definedName>
    <definedName name="__________________nin190">#REF!</definedName>
    <definedName name="__________________NSO2" localSheetId="2" hidden="1">{"'Sheet1'!$L$16"}</definedName>
    <definedName name="__________________NSO2" localSheetId="9" hidden="1">{"'Sheet1'!$L$16"}</definedName>
    <definedName name="__________________NSO2" localSheetId="12" hidden="1">{"'Sheet1'!$L$16"}</definedName>
    <definedName name="__________________NSO2" localSheetId="0" hidden="1">{"'Sheet1'!$L$16"}</definedName>
    <definedName name="__________________NSO2" hidden="1">{"'Sheet1'!$L$16"}</definedName>
    <definedName name="__________________PA3" localSheetId="2" hidden="1">{"'Sheet1'!$L$16"}</definedName>
    <definedName name="__________________PA3" localSheetId="9" hidden="1">{"'Sheet1'!$L$16"}</definedName>
    <definedName name="__________________PA3" localSheetId="12" hidden="1">{"'Sheet1'!$L$16"}</definedName>
    <definedName name="__________________PA3" localSheetId="0" hidden="1">{"'Sheet1'!$L$16"}</definedName>
    <definedName name="__________________PA3" hidden="1">{"'Sheet1'!$L$16"}</definedName>
    <definedName name="__________________phi10" localSheetId="2">#REF!</definedName>
    <definedName name="__________________phi10" localSheetId="12">#REF!</definedName>
    <definedName name="__________________phi10">#REF!</definedName>
    <definedName name="__________________phi12" localSheetId="2">#REF!</definedName>
    <definedName name="__________________phi12" localSheetId="12">#REF!</definedName>
    <definedName name="__________________phi12">#REF!</definedName>
    <definedName name="__________________phi14" localSheetId="2">#REF!</definedName>
    <definedName name="__________________phi14" localSheetId="12">#REF!</definedName>
    <definedName name="__________________phi14">#REF!</definedName>
    <definedName name="__________________phi16" localSheetId="2">#REF!</definedName>
    <definedName name="__________________phi16" localSheetId="12">#REF!</definedName>
    <definedName name="__________________phi16">#REF!</definedName>
    <definedName name="__________________phi18" localSheetId="2">#REF!</definedName>
    <definedName name="__________________phi18" localSheetId="12">#REF!</definedName>
    <definedName name="__________________phi18">#REF!</definedName>
    <definedName name="__________________phi20" localSheetId="2">#REF!</definedName>
    <definedName name="__________________phi20" localSheetId="12">#REF!</definedName>
    <definedName name="__________________phi20">#REF!</definedName>
    <definedName name="__________________phi22" localSheetId="2">#REF!</definedName>
    <definedName name="__________________phi22" localSheetId="12">#REF!</definedName>
    <definedName name="__________________phi22">#REF!</definedName>
    <definedName name="__________________phi25" localSheetId="2">#REF!</definedName>
    <definedName name="__________________phi25" localSheetId="12">#REF!</definedName>
    <definedName name="__________________phi25">#REF!</definedName>
    <definedName name="__________________phi28" localSheetId="2">#REF!</definedName>
    <definedName name="__________________phi28" localSheetId="12">#REF!</definedName>
    <definedName name="__________________phi28">#REF!</definedName>
    <definedName name="__________________phi6" localSheetId="2">#REF!</definedName>
    <definedName name="__________________phi6" localSheetId="12">#REF!</definedName>
    <definedName name="__________________phi6">#REF!</definedName>
    <definedName name="__________________phi8" localSheetId="2">#REF!</definedName>
    <definedName name="__________________phi8" localSheetId="12">#REF!</definedName>
    <definedName name="__________________phi8">#REF!</definedName>
    <definedName name="__________________Sat27" localSheetId="2">#REF!</definedName>
    <definedName name="__________________Sat27" localSheetId="12">#REF!</definedName>
    <definedName name="__________________Sat27">#REF!</definedName>
    <definedName name="__________________Sat6" localSheetId="2">#REF!</definedName>
    <definedName name="__________________Sat6" localSheetId="12">#REF!</definedName>
    <definedName name="__________________Sat6">#REF!</definedName>
    <definedName name="__________________sc1" localSheetId="2">#REF!</definedName>
    <definedName name="__________________sc1" localSheetId="12">#REF!</definedName>
    <definedName name="__________________sc1">#REF!</definedName>
    <definedName name="__________________SC2" localSheetId="2">#REF!</definedName>
    <definedName name="__________________SC2" localSheetId="12">#REF!</definedName>
    <definedName name="__________________SC2">#REF!</definedName>
    <definedName name="__________________sc3" localSheetId="2">#REF!</definedName>
    <definedName name="__________________sc3" localSheetId="12">#REF!</definedName>
    <definedName name="__________________sc3">#REF!</definedName>
    <definedName name="__________________slg1" localSheetId="2">#REF!</definedName>
    <definedName name="__________________slg1" localSheetId="12">#REF!</definedName>
    <definedName name="__________________slg1">#REF!</definedName>
    <definedName name="__________________slg2" localSheetId="2">#REF!</definedName>
    <definedName name="__________________slg2" localSheetId="12">#REF!</definedName>
    <definedName name="__________________slg2">#REF!</definedName>
    <definedName name="__________________slg3" localSheetId="2">#REF!</definedName>
    <definedName name="__________________slg3" localSheetId="12">#REF!</definedName>
    <definedName name="__________________slg3">#REF!</definedName>
    <definedName name="__________________slg4" localSheetId="2">#REF!</definedName>
    <definedName name="__________________slg4" localSheetId="12">#REF!</definedName>
    <definedName name="__________________slg4">#REF!</definedName>
    <definedName name="__________________slg5" localSheetId="2">#REF!</definedName>
    <definedName name="__________________slg5" localSheetId="12">#REF!</definedName>
    <definedName name="__________________slg5">#REF!</definedName>
    <definedName name="__________________slg6" localSheetId="2">#REF!</definedName>
    <definedName name="__________________slg6" localSheetId="12">#REF!</definedName>
    <definedName name="__________________slg6">#REF!</definedName>
    <definedName name="__________________SN3" localSheetId="2">#REF!</definedName>
    <definedName name="__________________SN3" localSheetId="12">#REF!</definedName>
    <definedName name="__________________SN3">#REF!</definedName>
    <definedName name="__________________sua20" localSheetId="2">#REF!</definedName>
    <definedName name="__________________sua20" localSheetId="12">#REF!</definedName>
    <definedName name="__________________sua20">#REF!</definedName>
    <definedName name="__________________sua30" localSheetId="2">#REF!</definedName>
    <definedName name="__________________sua30" localSheetId="12">#REF!</definedName>
    <definedName name="__________________sua30">#REF!</definedName>
    <definedName name="__________________TH20" localSheetId="2">#REF!</definedName>
    <definedName name="__________________TH20" localSheetId="12">#REF!</definedName>
    <definedName name="__________________TH20">#REF!</definedName>
    <definedName name="__________________TL1" localSheetId="2">#REF!</definedName>
    <definedName name="__________________TL1" localSheetId="12">#REF!</definedName>
    <definedName name="__________________TL1">#REF!</definedName>
    <definedName name="__________________TL2" localSheetId="2">#REF!</definedName>
    <definedName name="__________________TL2" localSheetId="12">#REF!</definedName>
    <definedName name="__________________TL2">#REF!</definedName>
    <definedName name="__________________TL3" localSheetId="2">#REF!</definedName>
    <definedName name="__________________TL3" localSheetId="12">#REF!</definedName>
    <definedName name="__________________TL3">#REF!</definedName>
    <definedName name="__________________TLA120" localSheetId="2">#REF!</definedName>
    <definedName name="__________________TLA120" localSheetId="12">#REF!</definedName>
    <definedName name="__________________TLA120">#REF!</definedName>
    <definedName name="__________________TLA35" localSheetId="2">#REF!</definedName>
    <definedName name="__________________TLA35" localSheetId="12">#REF!</definedName>
    <definedName name="__________________TLA35">#REF!</definedName>
    <definedName name="__________________TLA50" localSheetId="2">#REF!</definedName>
    <definedName name="__________________TLA50" localSheetId="12">#REF!</definedName>
    <definedName name="__________________TLA50">#REF!</definedName>
    <definedName name="__________________TLA70" localSheetId="2">#REF!</definedName>
    <definedName name="__________________TLA70" localSheetId="12">#REF!</definedName>
    <definedName name="__________________TLA70">#REF!</definedName>
    <definedName name="__________________TLA95" localSheetId="2">#REF!</definedName>
    <definedName name="__________________TLA95" localSheetId="12">#REF!</definedName>
    <definedName name="__________________TLA95">#REF!</definedName>
    <definedName name="__________________tt3" localSheetId="2" hidden="1">{"'Sheet1'!$L$16"}</definedName>
    <definedName name="__________________tt3" localSheetId="9" hidden="1">{"'Sheet1'!$L$16"}</definedName>
    <definedName name="__________________tt3" localSheetId="12" hidden="1">{"'Sheet1'!$L$16"}</definedName>
    <definedName name="__________________tt3" localSheetId="0" hidden="1">{"'Sheet1'!$L$16"}</definedName>
    <definedName name="__________________tt3" hidden="1">{"'Sheet1'!$L$16"}</definedName>
    <definedName name="__________________tz593" localSheetId="2">#REF!</definedName>
    <definedName name="__________________tz593" localSheetId="12">#REF!</definedName>
    <definedName name="__________________tz593">#REF!</definedName>
    <definedName name="__________________VL100" localSheetId="2">#REF!</definedName>
    <definedName name="__________________VL100" localSheetId="12">#REF!</definedName>
    <definedName name="__________________VL100">#REF!</definedName>
    <definedName name="__________________VL200" localSheetId="2">#REF!</definedName>
    <definedName name="__________________VL200" localSheetId="12">#REF!</definedName>
    <definedName name="__________________VL200">#REF!</definedName>
    <definedName name="__________________VL250" localSheetId="2">#REF!</definedName>
    <definedName name="__________________VL250" localSheetId="12">#REF!</definedName>
    <definedName name="__________________VL250">#REF!</definedName>
    <definedName name="_________________a1" localSheetId="2" hidden="1">{"'Sheet1'!$L$16"}</definedName>
    <definedName name="_________________a1" localSheetId="9" hidden="1">{"'Sheet1'!$L$16"}</definedName>
    <definedName name="_________________a1" localSheetId="12" hidden="1">{"'Sheet1'!$L$16"}</definedName>
    <definedName name="_________________a1" localSheetId="0" hidden="1">{"'Sheet1'!$L$16"}</definedName>
    <definedName name="_________________a1" hidden="1">{"'Sheet1'!$L$16"}</definedName>
    <definedName name="_________________boi1" localSheetId="2">#REF!</definedName>
    <definedName name="_________________boi1" localSheetId="12">#REF!</definedName>
    <definedName name="_________________boi1">#REF!</definedName>
    <definedName name="_________________boi2" localSheetId="2">#REF!</definedName>
    <definedName name="_________________boi2" localSheetId="12">#REF!</definedName>
    <definedName name="_________________boi2">#REF!</definedName>
    <definedName name="_________________cao1" localSheetId="2">#REF!</definedName>
    <definedName name="_________________cao1" localSheetId="12">#REF!</definedName>
    <definedName name="_________________cao1">#REF!</definedName>
    <definedName name="_________________cao2" localSheetId="2">#REF!</definedName>
    <definedName name="_________________cao2" localSheetId="12">#REF!</definedName>
    <definedName name="_________________cao2">#REF!</definedName>
    <definedName name="_________________cao3" localSheetId="2">#REF!</definedName>
    <definedName name="_________________cao3" localSheetId="12">#REF!</definedName>
    <definedName name="_________________cao3">#REF!</definedName>
    <definedName name="_________________cao4" localSheetId="2">#REF!</definedName>
    <definedName name="_________________cao4" localSheetId="12">#REF!</definedName>
    <definedName name="_________________cao4">#REF!</definedName>
    <definedName name="_________________cao5" localSheetId="2">#REF!</definedName>
    <definedName name="_________________cao5" localSheetId="12">#REF!</definedName>
    <definedName name="_________________cao5">#REF!</definedName>
    <definedName name="_________________cao6" localSheetId="2">#REF!</definedName>
    <definedName name="_________________cao6" localSheetId="12">#REF!</definedName>
    <definedName name="_________________cao6">#REF!</definedName>
    <definedName name="_________________CON1" localSheetId="2">#REF!</definedName>
    <definedName name="_________________CON1" localSheetId="12">#REF!</definedName>
    <definedName name="_________________CON1">#REF!</definedName>
    <definedName name="_________________CON2" localSheetId="2">#REF!</definedName>
    <definedName name="_________________CON2" localSheetId="12">#REF!</definedName>
    <definedName name="_________________CON2">#REF!</definedName>
    <definedName name="_________________cpd1" localSheetId="2">#REF!</definedName>
    <definedName name="_________________cpd1" localSheetId="12">#REF!</definedName>
    <definedName name="_________________cpd1">#REF!</definedName>
    <definedName name="_________________cpd2" localSheetId="2">#REF!</definedName>
    <definedName name="_________________cpd2" localSheetId="12">#REF!</definedName>
    <definedName name="_________________cpd2">#REF!</definedName>
    <definedName name="_________________dai1" localSheetId="2">#REF!</definedName>
    <definedName name="_________________dai1" localSheetId="12">#REF!</definedName>
    <definedName name="_________________dai1">#REF!</definedName>
    <definedName name="_________________dai2" localSheetId="2">#REF!</definedName>
    <definedName name="_________________dai2" localSheetId="12">#REF!</definedName>
    <definedName name="_________________dai2">#REF!</definedName>
    <definedName name="_________________dai3" localSheetId="2">#REF!</definedName>
    <definedName name="_________________dai3" localSheetId="12">#REF!</definedName>
    <definedName name="_________________dai3">#REF!</definedName>
    <definedName name="_________________dai4" localSheetId="2">#REF!</definedName>
    <definedName name="_________________dai4" localSheetId="12">#REF!</definedName>
    <definedName name="_________________dai4">#REF!</definedName>
    <definedName name="_________________dai5" localSheetId="2">#REF!</definedName>
    <definedName name="_________________dai5" localSheetId="12">#REF!</definedName>
    <definedName name="_________________dai5">#REF!</definedName>
    <definedName name="_________________dai6" localSheetId="2">#REF!</definedName>
    <definedName name="_________________dai6" localSheetId="12">#REF!</definedName>
    <definedName name="_________________dai6">#REF!</definedName>
    <definedName name="_________________dan1" localSheetId="2">#REF!</definedName>
    <definedName name="_________________dan1" localSheetId="12">#REF!</definedName>
    <definedName name="_________________dan1">#REF!</definedName>
    <definedName name="_________________dan2" localSheetId="2">#REF!</definedName>
    <definedName name="_________________dan2" localSheetId="12">#REF!</definedName>
    <definedName name="_________________dan2">#REF!</definedName>
    <definedName name="_________________ddn400" localSheetId="2">#REF!</definedName>
    <definedName name="_________________ddn400" localSheetId="12">#REF!</definedName>
    <definedName name="_________________ddn400">#REF!</definedName>
    <definedName name="_________________ddn600" localSheetId="2">#REF!</definedName>
    <definedName name="_________________ddn600" localSheetId="12">#REF!</definedName>
    <definedName name="_________________ddn600">#REF!</definedName>
    <definedName name="_________________DT12" localSheetId="2" hidden="1">{"'Sheet1'!$L$16"}</definedName>
    <definedName name="_________________DT12" localSheetId="9" hidden="1">{"'Sheet1'!$L$16"}</definedName>
    <definedName name="_________________DT12" localSheetId="12" hidden="1">{"'Sheet1'!$L$16"}</definedName>
    <definedName name="_________________DT12" localSheetId="0" hidden="1">{"'Sheet1'!$L$16"}</definedName>
    <definedName name="_________________DT12" hidden="1">{"'Sheet1'!$L$16"}</definedName>
    <definedName name="_________________h1" localSheetId="2" hidden="1">{"'Sheet1'!$L$16"}</definedName>
    <definedName name="_________________h1" localSheetId="9" hidden="1">{"'Sheet1'!$L$16"}</definedName>
    <definedName name="_________________h1" localSheetId="12" hidden="1">{"'Sheet1'!$L$16"}</definedName>
    <definedName name="_________________h1" localSheetId="0" hidden="1">{"'Sheet1'!$L$16"}</definedName>
    <definedName name="_________________h1" hidden="1">{"'Sheet1'!$L$16"}</definedName>
    <definedName name="_________________h10" localSheetId="2" hidden="1">{#N/A,#N/A,FALSE,"Chi tiÆt"}</definedName>
    <definedName name="_________________h10" localSheetId="9" hidden="1">{#N/A,#N/A,FALSE,"Chi tiÆt"}</definedName>
    <definedName name="_________________h10" localSheetId="12" hidden="1">{#N/A,#N/A,FALSE,"Chi tiÆt"}</definedName>
    <definedName name="_________________h10" localSheetId="0" hidden="1">{#N/A,#N/A,FALSE,"Chi tiÆt"}</definedName>
    <definedName name="_________________h10" hidden="1">{#N/A,#N/A,FALSE,"Chi tiÆt"}</definedName>
    <definedName name="_________________h2" localSheetId="2" hidden="1">{"'Sheet1'!$L$16"}</definedName>
    <definedName name="_________________h2" localSheetId="9" hidden="1">{"'Sheet1'!$L$16"}</definedName>
    <definedName name="_________________h2" localSheetId="12" hidden="1">{"'Sheet1'!$L$16"}</definedName>
    <definedName name="_________________h2" localSheetId="0" hidden="1">{"'Sheet1'!$L$16"}</definedName>
    <definedName name="_________________h2" hidden="1">{"'Sheet1'!$L$16"}</definedName>
    <definedName name="_________________h3" localSheetId="2" hidden="1">{"'Sheet1'!$L$16"}</definedName>
    <definedName name="_________________h3" localSheetId="9" hidden="1">{"'Sheet1'!$L$16"}</definedName>
    <definedName name="_________________h3" localSheetId="12" hidden="1">{"'Sheet1'!$L$16"}</definedName>
    <definedName name="_________________h3" localSheetId="0" hidden="1">{"'Sheet1'!$L$16"}</definedName>
    <definedName name="_________________h3" hidden="1">{"'Sheet1'!$L$16"}</definedName>
    <definedName name="_________________h5" localSheetId="2" hidden="1">{"'Sheet1'!$L$16"}</definedName>
    <definedName name="_________________h5" localSheetId="9" hidden="1">{"'Sheet1'!$L$16"}</definedName>
    <definedName name="_________________h5" localSheetId="12" hidden="1">{"'Sheet1'!$L$16"}</definedName>
    <definedName name="_________________h5" localSheetId="0" hidden="1">{"'Sheet1'!$L$16"}</definedName>
    <definedName name="_________________h5" hidden="1">{"'Sheet1'!$L$16"}</definedName>
    <definedName name="_________________h6" localSheetId="2" hidden="1">{"'Sheet1'!$L$16"}</definedName>
    <definedName name="_________________h6" localSheetId="9" hidden="1">{"'Sheet1'!$L$16"}</definedName>
    <definedName name="_________________h6" localSheetId="12" hidden="1">{"'Sheet1'!$L$16"}</definedName>
    <definedName name="_________________h6" localSheetId="0" hidden="1">{"'Sheet1'!$L$16"}</definedName>
    <definedName name="_________________h6" hidden="1">{"'Sheet1'!$L$16"}</definedName>
    <definedName name="_________________h7" localSheetId="2" hidden="1">{"'Sheet1'!$L$16"}</definedName>
    <definedName name="_________________h7" localSheetId="9" hidden="1">{"'Sheet1'!$L$16"}</definedName>
    <definedName name="_________________h7" localSheetId="12" hidden="1">{"'Sheet1'!$L$16"}</definedName>
    <definedName name="_________________h7" localSheetId="0" hidden="1">{"'Sheet1'!$L$16"}</definedName>
    <definedName name="_________________h7" hidden="1">{"'Sheet1'!$L$16"}</definedName>
    <definedName name="_________________h8" localSheetId="2" hidden="1">{"'Sheet1'!$L$16"}</definedName>
    <definedName name="_________________h8" localSheetId="9" hidden="1">{"'Sheet1'!$L$16"}</definedName>
    <definedName name="_________________h8" localSheetId="12" hidden="1">{"'Sheet1'!$L$16"}</definedName>
    <definedName name="_________________h8" localSheetId="0" hidden="1">{"'Sheet1'!$L$16"}</definedName>
    <definedName name="_________________h8" hidden="1">{"'Sheet1'!$L$16"}</definedName>
    <definedName name="_________________h9" localSheetId="2" hidden="1">{"'Sheet1'!$L$16"}</definedName>
    <definedName name="_________________h9" localSheetId="9" hidden="1">{"'Sheet1'!$L$16"}</definedName>
    <definedName name="_________________h9" localSheetId="12" hidden="1">{"'Sheet1'!$L$16"}</definedName>
    <definedName name="_________________h9" localSheetId="0" hidden="1">{"'Sheet1'!$L$16"}</definedName>
    <definedName name="_________________h9" hidden="1">{"'Sheet1'!$L$16"}</definedName>
    <definedName name="_________________hom2" localSheetId="2">#REF!</definedName>
    <definedName name="_________________hom2" localSheetId="12">#REF!</definedName>
    <definedName name="_________________hom2">#REF!</definedName>
    <definedName name="_________________hsm2">1.1289</definedName>
    <definedName name="_________________hso2" localSheetId="2">#REF!</definedName>
    <definedName name="_________________hso2" localSheetId="12">#REF!</definedName>
    <definedName name="_________________hso2">#REF!</definedName>
    <definedName name="_________________kha1" localSheetId="2">#REF!</definedName>
    <definedName name="_________________kha1" localSheetId="12">#REF!</definedName>
    <definedName name="_________________kha1">#REF!</definedName>
    <definedName name="_________________Lan1" localSheetId="2">{"Thuxm2.xls","Sheet1"}</definedName>
    <definedName name="_________________Lan1" localSheetId="12">{"Thuxm2.xls","Sheet1"}</definedName>
    <definedName name="_________________Lan1" localSheetId="0">{"Thuxm2.xls","Sheet1"}</definedName>
    <definedName name="_________________Lan1">{"Thuxm2.xls","Sheet1"}</definedName>
    <definedName name="_________________MAC12" localSheetId="2">#REF!</definedName>
    <definedName name="_________________MAC12" localSheetId="12">#REF!</definedName>
    <definedName name="_________________MAC12">#REF!</definedName>
    <definedName name="_________________MAC46" localSheetId="2">#REF!</definedName>
    <definedName name="_________________MAC46" localSheetId="12">#REF!</definedName>
    <definedName name="_________________MAC46">#REF!</definedName>
    <definedName name="_________________NCL100" localSheetId="2">#REF!</definedName>
    <definedName name="_________________NCL100" localSheetId="12">#REF!</definedName>
    <definedName name="_________________NCL100">#REF!</definedName>
    <definedName name="_________________NCL200" localSheetId="2">#REF!</definedName>
    <definedName name="_________________NCL200" localSheetId="12">#REF!</definedName>
    <definedName name="_________________NCL200">#REF!</definedName>
    <definedName name="_________________NCL250" localSheetId="2">#REF!</definedName>
    <definedName name="_________________NCL250" localSheetId="12">#REF!</definedName>
    <definedName name="_________________NCL250">#REF!</definedName>
    <definedName name="_________________NET2" localSheetId="2">#REF!</definedName>
    <definedName name="_________________NET2" localSheetId="12">#REF!</definedName>
    <definedName name="_________________NET2">#REF!</definedName>
    <definedName name="_________________nin190" localSheetId="2">#REF!</definedName>
    <definedName name="_________________nin190" localSheetId="12">#REF!</definedName>
    <definedName name="_________________nin190">#REF!</definedName>
    <definedName name="_________________NSO2" localSheetId="2" hidden="1">{"'Sheet1'!$L$16"}</definedName>
    <definedName name="_________________NSO2" localSheetId="9" hidden="1">{"'Sheet1'!$L$16"}</definedName>
    <definedName name="_________________NSO2" localSheetId="12" hidden="1">{"'Sheet1'!$L$16"}</definedName>
    <definedName name="_________________NSO2" localSheetId="0" hidden="1">{"'Sheet1'!$L$16"}</definedName>
    <definedName name="_________________NSO2" hidden="1">{"'Sheet1'!$L$16"}</definedName>
    <definedName name="_________________PA3" localSheetId="2" hidden="1">{"'Sheet1'!$L$16"}</definedName>
    <definedName name="_________________PA3" localSheetId="9" hidden="1">{"'Sheet1'!$L$16"}</definedName>
    <definedName name="_________________PA3" localSheetId="12" hidden="1">{"'Sheet1'!$L$16"}</definedName>
    <definedName name="_________________PA3" localSheetId="0" hidden="1">{"'Sheet1'!$L$16"}</definedName>
    <definedName name="_________________PA3" hidden="1">{"'Sheet1'!$L$16"}</definedName>
    <definedName name="_________________phi10" localSheetId="2">#REF!</definedName>
    <definedName name="_________________phi10" localSheetId="12">#REF!</definedName>
    <definedName name="_________________phi10">#REF!</definedName>
    <definedName name="_________________phi12" localSheetId="2">#REF!</definedName>
    <definedName name="_________________phi12" localSheetId="12">#REF!</definedName>
    <definedName name="_________________phi12">#REF!</definedName>
    <definedName name="_________________phi14" localSheetId="2">#REF!</definedName>
    <definedName name="_________________phi14" localSheetId="12">#REF!</definedName>
    <definedName name="_________________phi14">#REF!</definedName>
    <definedName name="_________________phi16" localSheetId="2">#REF!</definedName>
    <definedName name="_________________phi16" localSheetId="12">#REF!</definedName>
    <definedName name="_________________phi16">#REF!</definedName>
    <definedName name="_________________phi18" localSheetId="2">#REF!</definedName>
    <definedName name="_________________phi18" localSheetId="12">#REF!</definedName>
    <definedName name="_________________phi18">#REF!</definedName>
    <definedName name="_________________phi20" localSheetId="2">#REF!</definedName>
    <definedName name="_________________phi20" localSheetId="12">#REF!</definedName>
    <definedName name="_________________phi20">#REF!</definedName>
    <definedName name="_________________phi22" localSheetId="2">#REF!</definedName>
    <definedName name="_________________phi22" localSheetId="12">#REF!</definedName>
    <definedName name="_________________phi22">#REF!</definedName>
    <definedName name="_________________phi25" localSheetId="2">#REF!</definedName>
    <definedName name="_________________phi25" localSheetId="12">#REF!</definedName>
    <definedName name="_________________phi25">#REF!</definedName>
    <definedName name="_________________phi28" localSheetId="2">#REF!</definedName>
    <definedName name="_________________phi28" localSheetId="12">#REF!</definedName>
    <definedName name="_________________phi28">#REF!</definedName>
    <definedName name="_________________phi6" localSheetId="2">#REF!</definedName>
    <definedName name="_________________phi6" localSheetId="12">#REF!</definedName>
    <definedName name="_________________phi6">#REF!</definedName>
    <definedName name="_________________phi8" localSheetId="2">#REF!</definedName>
    <definedName name="_________________phi8" localSheetId="12">#REF!</definedName>
    <definedName name="_________________phi8">#REF!</definedName>
    <definedName name="_________________Sat27" localSheetId="2">#REF!</definedName>
    <definedName name="_________________Sat27" localSheetId="12">#REF!</definedName>
    <definedName name="_________________Sat27">#REF!</definedName>
    <definedName name="_________________Sat6" localSheetId="2">#REF!</definedName>
    <definedName name="_________________Sat6" localSheetId="12">#REF!</definedName>
    <definedName name="_________________Sat6">#REF!</definedName>
    <definedName name="_________________sc1" localSheetId="2">#REF!</definedName>
    <definedName name="_________________sc1" localSheetId="12">#REF!</definedName>
    <definedName name="_________________sc1">#REF!</definedName>
    <definedName name="_________________SC2" localSheetId="2">#REF!</definedName>
    <definedName name="_________________SC2" localSheetId="12">#REF!</definedName>
    <definedName name="_________________SC2">#REF!</definedName>
    <definedName name="_________________sc3" localSheetId="2">#REF!</definedName>
    <definedName name="_________________sc3" localSheetId="12">#REF!</definedName>
    <definedName name="_________________sc3">#REF!</definedName>
    <definedName name="_________________slg1" localSheetId="2">#REF!</definedName>
    <definedName name="_________________slg1" localSheetId="12">#REF!</definedName>
    <definedName name="_________________slg1">#REF!</definedName>
    <definedName name="_________________slg2" localSheetId="2">#REF!</definedName>
    <definedName name="_________________slg2" localSheetId="12">#REF!</definedName>
    <definedName name="_________________slg2">#REF!</definedName>
    <definedName name="_________________slg3" localSheetId="2">#REF!</definedName>
    <definedName name="_________________slg3" localSheetId="12">#REF!</definedName>
    <definedName name="_________________slg3">#REF!</definedName>
    <definedName name="_________________slg4" localSheetId="2">#REF!</definedName>
    <definedName name="_________________slg4" localSheetId="12">#REF!</definedName>
    <definedName name="_________________slg4">#REF!</definedName>
    <definedName name="_________________slg5" localSheetId="2">#REF!</definedName>
    <definedName name="_________________slg5" localSheetId="12">#REF!</definedName>
    <definedName name="_________________slg5">#REF!</definedName>
    <definedName name="_________________slg6" localSheetId="2">#REF!</definedName>
    <definedName name="_________________slg6" localSheetId="12">#REF!</definedName>
    <definedName name="_________________slg6">#REF!</definedName>
    <definedName name="_________________SN3" localSheetId="2">#REF!</definedName>
    <definedName name="_________________SN3" localSheetId="12">#REF!</definedName>
    <definedName name="_________________SN3">#REF!</definedName>
    <definedName name="_________________sua20" localSheetId="2">#REF!</definedName>
    <definedName name="_________________sua20" localSheetId="12">#REF!</definedName>
    <definedName name="_________________sua20">#REF!</definedName>
    <definedName name="_________________sua30" localSheetId="2">#REF!</definedName>
    <definedName name="_________________sua30" localSheetId="12">#REF!</definedName>
    <definedName name="_________________sua30">#REF!</definedName>
    <definedName name="_________________TL1" localSheetId="2">#REF!</definedName>
    <definedName name="_________________TL1" localSheetId="12">#REF!</definedName>
    <definedName name="_________________TL1">#REF!</definedName>
    <definedName name="_________________TL2" localSheetId="2">#REF!</definedName>
    <definedName name="_________________TL2" localSheetId="12">#REF!</definedName>
    <definedName name="_________________TL2">#REF!</definedName>
    <definedName name="_________________TL3" localSheetId="2">#REF!</definedName>
    <definedName name="_________________TL3" localSheetId="12">#REF!</definedName>
    <definedName name="_________________TL3">#REF!</definedName>
    <definedName name="_________________TLA120" localSheetId="2">#REF!</definedName>
    <definedName name="_________________TLA120" localSheetId="12">#REF!</definedName>
    <definedName name="_________________TLA120">#REF!</definedName>
    <definedName name="_________________TLA35" localSheetId="2">#REF!</definedName>
    <definedName name="_________________TLA35" localSheetId="12">#REF!</definedName>
    <definedName name="_________________TLA35">#REF!</definedName>
    <definedName name="_________________TLA50" localSheetId="2">#REF!</definedName>
    <definedName name="_________________TLA50" localSheetId="12">#REF!</definedName>
    <definedName name="_________________TLA50">#REF!</definedName>
    <definedName name="_________________TLA70" localSheetId="2">#REF!</definedName>
    <definedName name="_________________TLA70" localSheetId="12">#REF!</definedName>
    <definedName name="_________________TLA70">#REF!</definedName>
    <definedName name="_________________TLA95" localSheetId="2">#REF!</definedName>
    <definedName name="_________________TLA95" localSheetId="12">#REF!</definedName>
    <definedName name="_________________TLA95">#REF!</definedName>
    <definedName name="_________________tz593" localSheetId="2">#REF!</definedName>
    <definedName name="_________________tz593" localSheetId="12">#REF!</definedName>
    <definedName name="_________________tz593">#REF!</definedName>
    <definedName name="_________________VL100" localSheetId="2">#REF!</definedName>
    <definedName name="_________________VL100" localSheetId="12">#REF!</definedName>
    <definedName name="_________________VL100">#REF!</definedName>
    <definedName name="_________________VL200" localSheetId="2">#REF!</definedName>
    <definedName name="_________________VL200" localSheetId="12">#REF!</definedName>
    <definedName name="_________________VL200">#REF!</definedName>
    <definedName name="_________________VL250" localSheetId="2">#REF!</definedName>
    <definedName name="_________________VL250" localSheetId="12">#REF!</definedName>
    <definedName name="_________________VL250">#REF!</definedName>
    <definedName name="________________a1" localSheetId="2" hidden="1">{"'Sheet1'!$L$16"}</definedName>
    <definedName name="________________a1" localSheetId="9" hidden="1">{"'Sheet1'!$L$16"}</definedName>
    <definedName name="________________a1" localSheetId="12" hidden="1">{"'Sheet1'!$L$16"}</definedName>
    <definedName name="________________a1" localSheetId="0" hidden="1">{"'Sheet1'!$L$16"}</definedName>
    <definedName name="________________a1" hidden="1">{"'Sheet1'!$L$16"}</definedName>
    <definedName name="________________atn10" localSheetId="2">#REF!</definedName>
    <definedName name="________________atn10" localSheetId="12">#REF!</definedName>
    <definedName name="________________atn10">#REF!</definedName>
    <definedName name="________________atn2" localSheetId="2">#REF!</definedName>
    <definedName name="________________atn2" localSheetId="12">#REF!</definedName>
    <definedName name="________________atn2">#REF!</definedName>
    <definedName name="________________atn3" localSheetId="2">#REF!</definedName>
    <definedName name="________________atn3" localSheetId="12">#REF!</definedName>
    <definedName name="________________atn3">#REF!</definedName>
    <definedName name="________________atn4" localSheetId="2">#REF!</definedName>
    <definedName name="________________atn4" localSheetId="12">#REF!</definedName>
    <definedName name="________________atn4">#REF!</definedName>
    <definedName name="________________atn5" localSheetId="2">#REF!</definedName>
    <definedName name="________________atn5" localSheetId="12">#REF!</definedName>
    <definedName name="________________atn5">#REF!</definedName>
    <definedName name="________________atn6" localSheetId="2">#REF!</definedName>
    <definedName name="________________atn6" localSheetId="12">#REF!</definedName>
    <definedName name="________________atn6">#REF!</definedName>
    <definedName name="________________atn7" localSheetId="2">#REF!</definedName>
    <definedName name="________________atn7" localSheetId="12">#REF!</definedName>
    <definedName name="________________atn7">#REF!</definedName>
    <definedName name="________________atn8" localSheetId="2">#REF!</definedName>
    <definedName name="________________atn8" localSheetId="12">#REF!</definedName>
    <definedName name="________________atn8">#REF!</definedName>
    <definedName name="________________atn9" localSheetId="2">#REF!</definedName>
    <definedName name="________________atn9" localSheetId="12">#REF!</definedName>
    <definedName name="________________atn9">#REF!</definedName>
    <definedName name="________________boi1" localSheetId="2">#REF!</definedName>
    <definedName name="________________boi1" localSheetId="12">#REF!</definedName>
    <definedName name="________________boi1">#REF!</definedName>
    <definedName name="________________boi2" localSheetId="2">#REF!</definedName>
    <definedName name="________________boi2" localSheetId="12">#REF!</definedName>
    <definedName name="________________boi2">#REF!</definedName>
    <definedName name="________________cao1" localSheetId="2">#REF!</definedName>
    <definedName name="________________cao1" localSheetId="12">#REF!</definedName>
    <definedName name="________________cao1">#REF!</definedName>
    <definedName name="________________cao2" localSheetId="2">#REF!</definedName>
    <definedName name="________________cao2" localSheetId="12">#REF!</definedName>
    <definedName name="________________cao2">#REF!</definedName>
    <definedName name="________________cao3" localSheetId="2">#REF!</definedName>
    <definedName name="________________cao3" localSheetId="12">#REF!</definedName>
    <definedName name="________________cao3">#REF!</definedName>
    <definedName name="________________cao4" localSheetId="2">#REF!</definedName>
    <definedName name="________________cao4" localSheetId="12">#REF!</definedName>
    <definedName name="________________cao4">#REF!</definedName>
    <definedName name="________________cao5" localSheetId="2">#REF!</definedName>
    <definedName name="________________cao5" localSheetId="12">#REF!</definedName>
    <definedName name="________________cao5">#REF!</definedName>
    <definedName name="________________cao6" localSheetId="2">#REF!</definedName>
    <definedName name="________________cao6" localSheetId="12">#REF!</definedName>
    <definedName name="________________cao6">#REF!</definedName>
    <definedName name="________________chk1" localSheetId="2">#REF!</definedName>
    <definedName name="________________chk1" localSheetId="12">#REF!</definedName>
    <definedName name="________________chk1">#REF!</definedName>
    <definedName name="________________CON1" localSheetId="2">#REF!</definedName>
    <definedName name="________________CON1" localSheetId="12">#REF!</definedName>
    <definedName name="________________CON1">#REF!</definedName>
    <definedName name="________________CON2" localSheetId="2">#REF!</definedName>
    <definedName name="________________CON2" localSheetId="12">#REF!</definedName>
    <definedName name="________________CON2">#REF!</definedName>
    <definedName name="________________cpd1" localSheetId="2">#REF!</definedName>
    <definedName name="________________cpd1" localSheetId="12">#REF!</definedName>
    <definedName name="________________cpd1">#REF!</definedName>
    <definedName name="________________cpd2" localSheetId="2">#REF!</definedName>
    <definedName name="________________cpd2" localSheetId="12">#REF!</definedName>
    <definedName name="________________cpd2">#REF!</definedName>
    <definedName name="________________dai1" localSheetId="2">#REF!</definedName>
    <definedName name="________________dai1" localSheetId="12">#REF!</definedName>
    <definedName name="________________dai1">#REF!</definedName>
    <definedName name="________________dai2" localSheetId="2">#REF!</definedName>
    <definedName name="________________dai2" localSheetId="12">#REF!</definedName>
    <definedName name="________________dai2">#REF!</definedName>
    <definedName name="________________dai3" localSheetId="2">#REF!</definedName>
    <definedName name="________________dai3" localSheetId="12">#REF!</definedName>
    <definedName name="________________dai3">#REF!</definedName>
    <definedName name="________________dai4" localSheetId="2">#REF!</definedName>
    <definedName name="________________dai4" localSheetId="12">#REF!</definedName>
    <definedName name="________________dai4">#REF!</definedName>
    <definedName name="________________dai5" localSheetId="2">#REF!</definedName>
    <definedName name="________________dai5" localSheetId="12">#REF!</definedName>
    <definedName name="________________dai5">#REF!</definedName>
    <definedName name="________________dai6" localSheetId="2">#REF!</definedName>
    <definedName name="________________dai6" localSheetId="12">#REF!</definedName>
    <definedName name="________________dai6">#REF!</definedName>
    <definedName name="________________dan1" localSheetId="2">#REF!</definedName>
    <definedName name="________________dan1" localSheetId="12">#REF!</definedName>
    <definedName name="________________dan1">#REF!</definedName>
    <definedName name="________________dan2" localSheetId="2">#REF!</definedName>
    <definedName name="________________dan2" localSheetId="12">#REF!</definedName>
    <definedName name="________________dan2">#REF!</definedName>
    <definedName name="________________ddn400" localSheetId="2">#REF!</definedName>
    <definedName name="________________ddn400" localSheetId="12">#REF!</definedName>
    <definedName name="________________ddn400">#REF!</definedName>
    <definedName name="________________ddn600" localSheetId="2">#REF!</definedName>
    <definedName name="________________ddn600" localSheetId="12">#REF!</definedName>
    <definedName name="________________ddn600">#REF!</definedName>
    <definedName name="________________deo1" localSheetId="2">#REF!</definedName>
    <definedName name="________________deo1" localSheetId="12">#REF!</definedName>
    <definedName name="________________deo1">#REF!</definedName>
    <definedName name="________________deo10" localSheetId="2">#REF!</definedName>
    <definedName name="________________deo10" localSheetId="12">#REF!</definedName>
    <definedName name="________________deo10">#REF!</definedName>
    <definedName name="________________deo2" localSheetId="2">#REF!</definedName>
    <definedName name="________________deo2" localSheetId="12">#REF!</definedName>
    <definedName name="________________deo2">#REF!</definedName>
    <definedName name="________________deo3" localSheetId="2">#REF!</definedName>
    <definedName name="________________deo3" localSheetId="12">#REF!</definedName>
    <definedName name="________________deo3">#REF!</definedName>
    <definedName name="________________deo4" localSheetId="2">#REF!</definedName>
    <definedName name="________________deo4" localSheetId="12">#REF!</definedName>
    <definedName name="________________deo4">#REF!</definedName>
    <definedName name="________________deo5" localSheetId="2">#REF!</definedName>
    <definedName name="________________deo5" localSheetId="12">#REF!</definedName>
    <definedName name="________________deo5">#REF!</definedName>
    <definedName name="________________deo6" localSheetId="2">#REF!</definedName>
    <definedName name="________________deo6" localSheetId="12">#REF!</definedName>
    <definedName name="________________deo6">#REF!</definedName>
    <definedName name="________________deo7" localSheetId="2">#REF!</definedName>
    <definedName name="________________deo7" localSheetId="12">#REF!</definedName>
    <definedName name="________________deo7">#REF!</definedName>
    <definedName name="________________deo8" localSheetId="2">#REF!</definedName>
    <definedName name="________________deo8" localSheetId="12">#REF!</definedName>
    <definedName name="________________deo8">#REF!</definedName>
    <definedName name="________________deo9" localSheetId="2">#REF!</definedName>
    <definedName name="________________deo9" localSheetId="12">#REF!</definedName>
    <definedName name="________________deo9">#REF!</definedName>
    <definedName name="________________DT12" localSheetId="2" hidden="1">{"'Sheet1'!$L$16"}</definedName>
    <definedName name="________________DT12" localSheetId="9" hidden="1">{"'Sheet1'!$L$16"}</definedName>
    <definedName name="________________DT12" localSheetId="12" hidden="1">{"'Sheet1'!$L$16"}</definedName>
    <definedName name="________________DT12" localSheetId="0" hidden="1">{"'Sheet1'!$L$16"}</definedName>
    <definedName name="________________DT12" hidden="1">{"'Sheet1'!$L$16"}</definedName>
    <definedName name="________________h1" localSheetId="2" hidden="1">{"'Sheet1'!$L$16"}</definedName>
    <definedName name="________________h1" localSheetId="9" hidden="1">{"'Sheet1'!$L$16"}</definedName>
    <definedName name="________________h1" localSheetId="12" hidden="1">{"'Sheet1'!$L$16"}</definedName>
    <definedName name="________________h1" localSheetId="0" hidden="1">{"'Sheet1'!$L$16"}</definedName>
    <definedName name="________________h1" hidden="1">{"'Sheet1'!$L$16"}</definedName>
    <definedName name="________________h10" localSheetId="2" hidden="1">{#N/A,#N/A,FALSE,"Chi tiÆt"}</definedName>
    <definedName name="________________h10" localSheetId="9" hidden="1">{#N/A,#N/A,FALSE,"Chi tiÆt"}</definedName>
    <definedName name="________________h10" localSheetId="12" hidden="1">{#N/A,#N/A,FALSE,"Chi tiÆt"}</definedName>
    <definedName name="________________h10" localSheetId="0" hidden="1">{#N/A,#N/A,FALSE,"Chi tiÆt"}</definedName>
    <definedName name="________________h10" hidden="1">{#N/A,#N/A,FALSE,"Chi tiÆt"}</definedName>
    <definedName name="________________h2" localSheetId="2" hidden="1">{"'Sheet1'!$L$16"}</definedName>
    <definedName name="________________h2" localSheetId="9" hidden="1">{"'Sheet1'!$L$16"}</definedName>
    <definedName name="________________h2" localSheetId="12" hidden="1">{"'Sheet1'!$L$16"}</definedName>
    <definedName name="________________h2" localSheetId="0" hidden="1">{"'Sheet1'!$L$16"}</definedName>
    <definedName name="________________h2" hidden="1">{"'Sheet1'!$L$16"}</definedName>
    <definedName name="________________h3" localSheetId="2" hidden="1">{"'Sheet1'!$L$16"}</definedName>
    <definedName name="________________h3" localSheetId="9" hidden="1">{"'Sheet1'!$L$16"}</definedName>
    <definedName name="________________h3" localSheetId="12" hidden="1">{"'Sheet1'!$L$16"}</definedName>
    <definedName name="________________h3" localSheetId="0" hidden="1">{"'Sheet1'!$L$16"}</definedName>
    <definedName name="________________h3" hidden="1">{"'Sheet1'!$L$16"}</definedName>
    <definedName name="________________h5" localSheetId="2" hidden="1">{"'Sheet1'!$L$16"}</definedName>
    <definedName name="________________h5" localSheetId="9" hidden="1">{"'Sheet1'!$L$16"}</definedName>
    <definedName name="________________h5" localSheetId="12" hidden="1">{"'Sheet1'!$L$16"}</definedName>
    <definedName name="________________h5" localSheetId="0" hidden="1">{"'Sheet1'!$L$16"}</definedName>
    <definedName name="________________h5" hidden="1">{"'Sheet1'!$L$16"}</definedName>
    <definedName name="________________h6" localSheetId="2" hidden="1">{"'Sheet1'!$L$16"}</definedName>
    <definedName name="________________h6" localSheetId="9" hidden="1">{"'Sheet1'!$L$16"}</definedName>
    <definedName name="________________h6" localSheetId="12" hidden="1">{"'Sheet1'!$L$16"}</definedName>
    <definedName name="________________h6" localSheetId="0" hidden="1">{"'Sheet1'!$L$16"}</definedName>
    <definedName name="________________h6" hidden="1">{"'Sheet1'!$L$16"}</definedName>
    <definedName name="________________h7" localSheetId="2" hidden="1">{"'Sheet1'!$L$16"}</definedName>
    <definedName name="________________h7" localSheetId="9" hidden="1">{"'Sheet1'!$L$16"}</definedName>
    <definedName name="________________h7" localSheetId="12" hidden="1">{"'Sheet1'!$L$16"}</definedName>
    <definedName name="________________h7" localSheetId="0" hidden="1">{"'Sheet1'!$L$16"}</definedName>
    <definedName name="________________h7" hidden="1">{"'Sheet1'!$L$16"}</definedName>
    <definedName name="________________h8" localSheetId="2" hidden="1">{"'Sheet1'!$L$16"}</definedName>
    <definedName name="________________h8" localSheetId="9" hidden="1">{"'Sheet1'!$L$16"}</definedName>
    <definedName name="________________h8" localSheetId="12" hidden="1">{"'Sheet1'!$L$16"}</definedName>
    <definedName name="________________h8" localSheetId="0" hidden="1">{"'Sheet1'!$L$16"}</definedName>
    <definedName name="________________h8" hidden="1">{"'Sheet1'!$L$16"}</definedName>
    <definedName name="________________h9" localSheetId="2" hidden="1">{"'Sheet1'!$L$16"}</definedName>
    <definedName name="________________h9" localSheetId="9" hidden="1">{"'Sheet1'!$L$16"}</definedName>
    <definedName name="________________h9" localSheetId="12" hidden="1">{"'Sheet1'!$L$16"}</definedName>
    <definedName name="________________h9" localSheetId="0" hidden="1">{"'Sheet1'!$L$16"}</definedName>
    <definedName name="________________h9" hidden="1">{"'Sheet1'!$L$16"}</definedName>
    <definedName name="________________hom2" localSheetId="2">#REF!</definedName>
    <definedName name="________________hom2" localSheetId="12">#REF!</definedName>
    <definedName name="________________hom2">#REF!</definedName>
    <definedName name="________________hsm2">1.1289</definedName>
    <definedName name="________________hso2" localSheetId="2">#REF!</definedName>
    <definedName name="________________hso2" localSheetId="12">#REF!</definedName>
    <definedName name="________________hso2">#REF!</definedName>
    <definedName name="________________kha1" localSheetId="2">#REF!</definedName>
    <definedName name="________________kha1" localSheetId="12">#REF!</definedName>
    <definedName name="________________kha1">#REF!</definedName>
    <definedName name="________________Lan1" localSheetId="2">{"Thuxm2.xls","Sheet1"}</definedName>
    <definedName name="________________Lan1" localSheetId="12">{"Thuxm2.xls","Sheet1"}</definedName>
    <definedName name="________________Lan1" localSheetId="0">{"Thuxm2.xls","Sheet1"}</definedName>
    <definedName name="________________Lan1">{"Thuxm2.xls","Sheet1"}</definedName>
    <definedName name="________________MAC12" localSheetId="2">#REF!</definedName>
    <definedName name="________________MAC12" localSheetId="12">#REF!</definedName>
    <definedName name="________________MAC12">#REF!</definedName>
    <definedName name="________________MAC46" localSheetId="2">#REF!</definedName>
    <definedName name="________________MAC46" localSheetId="12">#REF!</definedName>
    <definedName name="________________MAC46">#REF!</definedName>
    <definedName name="________________NCL100" localSheetId="2">#REF!</definedName>
    <definedName name="________________NCL100" localSheetId="12">#REF!</definedName>
    <definedName name="________________NCL100">#REF!</definedName>
    <definedName name="________________NCL200" localSheetId="2">#REF!</definedName>
    <definedName name="________________NCL200" localSheetId="12">#REF!</definedName>
    <definedName name="________________NCL200">#REF!</definedName>
    <definedName name="________________NCL250" localSheetId="2">#REF!</definedName>
    <definedName name="________________NCL250" localSheetId="12">#REF!</definedName>
    <definedName name="________________NCL250">#REF!</definedName>
    <definedName name="________________NET2" localSheetId="2">#REF!</definedName>
    <definedName name="________________NET2" localSheetId="12">#REF!</definedName>
    <definedName name="________________NET2">#REF!</definedName>
    <definedName name="________________nin190" localSheetId="2">#REF!</definedName>
    <definedName name="________________nin190" localSheetId="12">#REF!</definedName>
    <definedName name="________________nin190">#REF!</definedName>
    <definedName name="________________PA3" localSheetId="2" hidden="1">{"'Sheet1'!$L$16"}</definedName>
    <definedName name="________________PA3" localSheetId="9" hidden="1">{"'Sheet1'!$L$16"}</definedName>
    <definedName name="________________PA3" localSheetId="12" hidden="1">{"'Sheet1'!$L$16"}</definedName>
    <definedName name="________________PA3" localSheetId="0" hidden="1">{"'Sheet1'!$L$16"}</definedName>
    <definedName name="________________PA3" hidden="1">{"'Sheet1'!$L$16"}</definedName>
    <definedName name="________________phi10" localSheetId="2">#REF!</definedName>
    <definedName name="________________phi10" localSheetId="12">#REF!</definedName>
    <definedName name="________________phi10">#REF!</definedName>
    <definedName name="________________phi12" localSheetId="2">#REF!</definedName>
    <definedName name="________________phi12" localSheetId="12">#REF!</definedName>
    <definedName name="________________phi12">#REF!</definedName>
    <definedName name="________________phi14" localSheetId="2">#REF!</definedName>
    <definedName name="________________phi14" localSheetId="12">#REF!</definedName>
    <definedName name="________________phi14">#REF!</definedName>
    <definedName name="________________phi16" localSheetId="2">#REF!</definedName>
    <definedName name="________________phi16" localSheetId="12">#REF!</definedName>
    <definedName name="________________phi16">#REF!</definedName>
    <definedName name="________________phi18" localSheetId="2">#REF!</definedName>
    <definedName name="________________phi18" localSheetId="12">#REF!</definedName>
    <definedName name="________________phi18">#REF!</definedName>
    <definedName name="________________phi20" localSheetId="2">#REF!</definedName>
    <definedName name="________________phi20" localSheetId="12">#REF!</definedName>
    <definedName name="________________phi20">#REF!</definedName>
    <definedName name="________________phi22" localSheetId="2">#REF!</definedName>
    <definedName name="________________phi22" localSheetId="12">#REF!</definedName>
    <definedName name="________________phi22">#REF!</definedName>
    <definedName name="________________phi25" localSheetId="2">#REF!</definedName>
    <definedName name="________________phi25" localSheetId="12">#REF!</definedName>
    <definedName name="________________phi25">#REF!</definedName>
    <definedName name="________________phi28" localSheetId="2">#REF!</definedName>
    <definedName name="________________phi28" localSheetId="12">#REF!</definedName>
    <definedName name="________________phi28">#REF!</definedName>
    <definedName name="________________phi6" localSheetId="2">#REF!</definedName>
    <definedName name="________________phi6" localSheetId="12">#REF!</definedName>
    <definedName name="________________phi6">#REF!</definedName>
    <definedName name="________________phi8" localSheetId="2">#REF!</definedName>
    <definedName name="________________phi8" localSheetId="12">#REF!</definedName>
    <definedName name="________________phi8">#REF!</definedName>
    <definedName name="________________Sat27" localSheetId="2">#REF!</definedName>
    <definedName name="________________Sat27" localSheetId="12">#REF!</definedName>
    <definedName name="________________Sat27">#REF!</definedName>
    <definedName name="________________Sat6" localSheetId="2">#REF!</definedName>
    <definedName name="________________Sat6" localSheetId="12">#REF!</definedName>
    <definedName name="________________Sat6">#REF!</definedName>
    <definedName name="________________sc1" localSheetId="2">#REF!</definedName>
    <definedName name="________________sc1" localSheetId="12">#REF!</definedName>
    <definedName name="________________sc1">#REF!</definedName>
    <definedName name="________________SC2" localSheetId="2">#REF!</definedName>
    <definedName name="________________SC2" localSheetId="12">#REF!</definedName>
    <definedName name="________________SC2">#REF!</definedName>
    <definedName name="________________sc3" localSheetId="2">#REF!</definedName>
    <definedName name="________________sc3" localSheetId="12">#REF!</definedName>
    <definedName name="________________sc3">#REF!</definedName>
    <definedName name="________________slg1" localSheetId="2">#REF!</definedName>
    <definedName name="________________slg1" localSheetId="12">#REF!</definedName>
    <definedName name="________________slg1">#REF!</definedName>
    <definedName name="________________slg2" localSheetId="2">#REF!</definedName>
    <definedName name="________________slg2" localSheetId="12">#REF!</definedName>
    <definedName name="________________slg2">#REF!</definedName>
    <definedName name="________________slg3" localSheetId="2">#REF!</definedName>
    <definedName name="________________slg3" localSheetId="12">#REF!</definedName>
    <definedName name="________________slg3">#REF!</definedName>
    <definedName name="________________slg4" localSheetId="2">#REF!</definedName>
    <definedName name="________________slg4" localSheetId="12">#REF!</definedName>
    <definedName name="________________slg4">#REF!</definedName>
    <definedName name="________________slg5" localSheetId="2">#REF!</definedName>
    <definedName name="________________slg5" localSheetId="12">#REF!</definedName>
    <definedName name="________________slg5">#REF!</definedName>
    <definedName name="________________slg6" localSheetId="2">#REF!</definedName>
    <definedName name="________________slg6" localSheetId="12">#REF!</definedName>
    <definedName name="________________slg6">#REF!</definedName>
    <definedName name="________________SN3" localSheetId="2">#REF!</definedName>
    <definedName name="________________SN3" localSheetId="12">#REF!</definedName>
    <definedName name="________________SN3">#REF!</definedName>
    <definedName name="________________sua20" localSheetId="2">#REF!</definedName>
    <definedName name="________________sua20" localSheetId="12">#REF!</definedName>
    <definedName name="________________sua20">#REF!</definedName>
    <definedName name="________________sua30" localSheetId="2">#REF!</definedName>
    <definedName name="________________sua30" localSheetId="12">#REF!</definedName>
    <definedName name="________________sua30">#REF!</definedName>
    <definedName name="________________TH20" localSheetId="2">#REF!</definedName>
    <definedName name="________________TH20" localSheetId="12">#REF!</definedName>
    <definedName name="________________TH20">#REF!</definedName>
    <definedName name="________________TL1" localSheetId="2">#REF!</definedName>
    <definedName name="________________TL1" localSheetId="12">#REF!</definedName>
    <definedName name="________________TL1">#REF!</definedName>
    <definedName name="________________TL2" localSheetId="2">#REF!</definedName>
    <definedName name="________________TL2" localSheetId="12">#REF!</definedName>
    <definedName name="________________TL2">#REF!</definedName>
    <definedName name="________________TL3" localSheetId="2">#REF!</definedName>
    <definedName name="________________TL3" localSheetId="12">#REF!</definedName>
    <definedName name="________________TL3">#REF!</definedName>
    <definedName name="________________TLA120" localSheetId="2">#REF!</definedName>
    <definedName name="________________TLA120" localSheetId="12">#REF!</definedName>
    <definedName name="________________TLA120">#REF!</definedName>
    <definedName name="________________TLA35" localSheetId="2">#REF!</definedName>
    <definedName name="________________TLA35" localSheetId="12">#REF!</definedName>
    <definedName name="________________TLA35">#REF!</definedName>
    <definedName name="________________TLA50" localSheetId="2">#REF!</definedName>
    <definedName name="________________TLA50" localSheetId="12">#REF!</definedName>
    <definedName name="________________TLA50">#REF!</definedName>
    <definedName name="________________TLA70" localSheetId="2">#REF!</definedName>
    <definedName name="________________TLA70" localSheetId="12">#REF!</definedName>
    <definedName name="________________TLA70">#REF!</definedName>
    <definedName name="________________TLA95" localSheetId="2">#REF!</definedName>
    <definedName name="________________TLA95" localSheetId="12">#REF!</definedName>
    <definedName name="________________TLA95">#REF!</definedName>
    <definedName name="________________tt3" localSheetId="2" hidden="1">{"'Sheet1'!$L$16"}</definedName>
    <definedName name="________________tt3" localSheetId="9" hidden="1">{"'Sheet1'!$L$16"}</definedName>
    <definedName name="________________tt3" localSheetId="12" hidden="1">{"'Sheet1'!$L$16"}</definedName>
    <definedName name="________________tt3" localSheetId="0" hidden="1">{"'Sheet1'!$L$16"}</definedName>
    <definedName name="________________tt3" hidden="1">{"'Sheet1'!$L$16"}</definedName>
    <definedName name="________________tz593" localSheetId="2">#REF!</definedName>
    <definedName name="________________tz593" localSheetId="12">#REF!</definedName>
    <definedName name="________________tz593">#REF!</definedName>
    <definedName name="________________VL100" localSheetId="2">#REF!</definedName>
    <definedName name="________________VL100" localSheetId="12">#REF!</definedName>
    <definedName name="________________VL100">#REF!</definedName>
    <definedName name="________________VL200" localSheetId="2">#REF!</definedName>
    <definedName name="________________VL200" localSheetId="12">#REF!</definedName>
    <definedName name="________________VL200">#REF!</definedName>
    <definedName name="________________VL250" localSheetId="2">#REF!</definedName>
    <definedName name="________________VL250" localSheetId="12">#REF!</definedName>
    <definedName name="________________VL250">#REF!</definedName>
    <definedName name="_______________a1" localSheetId="2" hidden="1">{"'Sheet1'!$L$16"}</definedName>
    <definedName name="_______________a1" localSheetId="9" hidden="1">{"'Sheet1'!$L$16"}</definedName>
    <definedName name="_______________a1" localSheetId="12" hidden="1">{"'Sheet1'!$L$16"}</definedName>
    <definedName name="_______________a1" localSheetId="0" hidden="1">{"'Sheet1'!$L$16"}</definedName>
    <definedName name="_______________a1" hidden="1">{"'Sheet1'!$L$16"}</definedName>
    <definedName name="_______________atn1" localSheetId="2">#REF!</definedName>
    <definedName name="_______________atn1" localSheetId="12">#REF!</definedName>
    <definedName name="_______________atn1">#REF!</definedName>
    <definedName name="_______________boi1" localSheetId="2">#REF!</definedName>
    <definedName name="_______________boi1" localSheetId="12">#REF!</definedName>
    <definedName name="_______________boi1">#REF!</definedName>
    <definedName name="_______________boi2" localSheetId="2">#REF!</definedName>
    <definedName name="_______________boi2" localSheetId="12">#REF!</definedName>
    <definedName name="_______________boi2">#REF!</definedName>
    <definedName name="_______________cao1" localSheetId="2">#REF!</definedName>
    <definedName name="_______________cao1" localSheetId="12">#REF!</definedName>
    <definedName name="_______________cao1">#REF!</definedName>
    <definedName name="_______________cao2" localSheetId="2">#REF!</definedName>
    <definedName name="_______________cao2" localSheetId="12">#REF!</definedName>
    <definedName name="_______________cao2">#REF!</definedName>
    <definedName name="_______________cao3" localSheetId="2">#REF!</definedName>
    <definedName name="_______________cao3" localSheetId="12">#REF!</definedName>
    <definedName name="_______________cao3">#REF!</definedName>
    <definedName name="_______________cao4" localSheetId="2">#REF!</definedName>
    <definedName name="_______________cao4" localSheetId="12">#REF!</definedName>
    <definedName name="_______________cao4">#REF!</definedName>
    <definedName name="_______________cao5" localSheetId="2">#REF!</definedName>
    <definedName name="_______________cao5" localSheetId="12">#REF!</definedName>
    <definedName name="_______________cao5">#REF!</definedName>
    <definedName name="_______________cao6" localSheetId="2">#REF!</definedName>
    <definedName name="_______________cao6" localSheetId="12">#REF!</definedName>
    <definedName name="_______________cao6">#REF!</definedName>
    <definedName name="_______________CON1" localSheetId="2">#REF!</definedName>
    <definedName name="_______________CON1" localSheetId="12">#REF!</definedName>
    <definedName name="_______________CON1">#REF!</definedName>
    <definedName name="_______________CON2" localSheetId="2">#REF!</definedName>
    <definedName name="_______________CON2" localSheetId="12">#REF!</definedName>
    <definedName name="_______________CON2">#REF!</definedName>
    <definedName name="_______________cpd1" localSheetId="2">#REF!</definedName>
    <definedName name="_______________cpd1" localSheetId="12">#REF!</definedName>
    <definedName name="_______________cpd1">#REF!</definedName>
    <definedName name="_______________cpd2" localSheetId="2">#REF!</definedName>
    <definedName name="_______________cpd2" localSheetId="12">#REF!</definedName>
    <definedName name="_______________cpd2">#REF!</definedName>
    <definedName name="_______________dai1" localSheetId="2">#REF!</definedName>
    <definedName name="_______________dai1" localSheetId="12">#REF!</definedName>
    <definedName name="_______________dai1">#REF!</definedName>
    <definedName name="_______________dai2" localSheetId="2">#REF!</definedName>
    <definedName name="_______________dai2" localSheetId="12">#REF!</definedName>
    <definedName name="_______________dai2">#REF!</definedName>
    <definedName name="_______________dai3" localSheetId="2">#REF!</definedName>
    <definedName name="_______________dai3" localSheetId="12">#REF!</definedName>
    <definedName name="_______________dai3">#REF!</definedName>
    <definedName name="_______________dai4" localSheetId="2">#REF!</definedName>
    <definedName name="_______________dai4" localSheetId="12">#REF!</definedName>
    <definedName name="_______________dai4">#REF!</definedName>
    <definedName name="_______________dai5" localSheetId="2">#REF!</definedName>
    <definedName name="_______________dai5" localSheetId="12">#REF!</definedName>
    <definedName name="_______________dai5">#REF!</definedName>
    <definedName name="_______________dai6" localSheetId="2">#REF!</definedName>
    <definedName name="_______________dai6" localSheetId="12">#REF!</definedName>
    <definedName name="_______________dai6">#REF!</definedName>
    <definedName name="_______________dan1" localSheetId="2">#REF!</definedName>
    <definedName name="_______________dan1" localSheetId="12">#REF!</definedName>
    <definedName name="_______________dan1">#REF!</definedName>
    <definedName name="_______________dan2" localSheetId="2">#REF!</definedName>
    <definedName name="_______________dan2" localSheetId="12">#REF!</definedName>
    <definedName name="_______________dan2">#REF!</definedName>
    <definedName name="_______________ddn400" localSheetId="2">#REF!</definedName>
    <definedName name="_______________ddn400" localSheetId="12">#REF!</definedName>
    <definedName name="_______________ddn400">#REF!</definedName>
    <definedName name="_______________ddn600" localSheetId="2">#REF!</definedName>
    <definedName name="_______________ddn600" localSheetId="12">#REF!</definedName>
    <definedName name="_______________ddn600">#REF!</definedName>
    <definedName name="_______________DT12" localSheetId="2" hidden="1">{"'Sheet1'!$L$16"}</definedName>
    <definedName name="_______________DT12" localSheetId="9" hidden="1">{"'Sheet1'!$L$16"}</definedName>
    <definedName name="_______________DT12" localSheetId="12" hidden="1">{"'Sheet1'!$L$16"}</definedName>
    <definedName name="_______________DT12" localSheetId="0" hidden="1">{"'Sheet1'!$L$16"}</definedName>
    <definedName name="_______________DT12" hidden="1">{"'Sheet1'!$L$16"}</definedName>
    <definedName name="_______________h1" localSheetId="2" hidden="1">{"'Sheet1'!$L$16"}</definedName>
    <definedName name="_______________h1" localSheetId="9" hidden="1">{"'Sheet1'!$L$16"}</definedName>
    <definedName name="_______________h1" localSheetId="12" hidden="1">{"'Sheet1'!$L$16"}</definedName>
    <definedName name="_______________h1" localSheetId="0" hidden="1">{"'Sheet1'!$L$16"}</definedName>
    <definedName name="_______________h1" hidden="1">{"'Sheet1'!$L$16"}</definedName>
    <definedName name="_______________h10" localSheetId="2" hidden="1">{#N/A,#N/A,FALSE,"Chi tiÆt"}</definedName>
    <definedName name="_______________h10" localSheetId="9" hidden="1">{#N/A,#N/A,FALSE,"Chi tiÆt"}</definedName>
    <definedName name="_______________h10" localSheetId="12" hidden="1">{#N/A,#N/A,FALSE,"Chi tiÆt"}</definedName>
    <definedName name="_______________h10" localSheetId="0" hidden="1">{#N/A,#N/A,FALSE,"Chi tiÆt"}</definedName>
    <definedName name="_______________h10" hidden="1">{#N/A,#N/A,FALSE,"Chi tiÆt"}</definedName>
    <definedName name="_______________h2" localSheetId="2" hidden="1">{"'Sheet1'!$L$16"}</definedName>
    <definedName name="_______________h2" localSheetId="9" hidden="1">{"'Sheet1'!$L$16"}</definedName>
    <definedName name="_______________h2" localSheetId="12" hidden="1">{"'Sheet1'!$L$16"}</definedName>
    <definedName name="_______________h2" localSheetId="0" hidden="1">{"'Sheet1'!$L$16"}</definedName>
    <definedName name="_______________h2" hidden="1">{"'Sheet1'!$L$16"}</definedName>
    <definedName name="_______________h3" localSheetId="2" hidden="1">{"'Sheet1'!$L$16"}</definedName>
    <definedName name="_______________h3" localSheetId="9" hidden="1">{"'Sheet1'!$L$16"}</definedName>
    <definedName name="_______________h3" localSheetId="12" hidden="1">{"'Sheet1'!$L$16"}</definedName>
    <definedName name="_______________h3" localSheetId="0" hidden="1">{"'Sheet1'!$L$16"}</definedName>
    <definedName name="_______________h3" hidden="1">{"'Sheet1'!$L$16"}</definedName>
    <definedName name="_______________h5" localSheetId="2" hidden="1">{"'Sheet1'!$L$16"}</definedName>
    <definedName name="_______________h5" localSheetId="9" hidden="1">{"'Sheet1'!$L$16"}</definedName>
    <definedName name="_______________h5" localSheetId="12" hidden="1">{"'Sheet1'!$L$16"}</definedName>
    <definedName name="_______________h5" localSheetId="0" hidden="1">{"'Sheet1'!$L$16"}</definedName>
    <definedName name="_______________h5" hidden="1">{"'Sheet1'!$L$16"}</definedName>
    <definedName name="_______________h6" localSheetId="2" hidden="1">{"'Sheet1'!$L$16"}</definedName>
    <definedName name="_______________h6" localSheetId="9" hidden="1">{"'Sheet1'!$L$16"}</definedName>
    <definedName name="_______________h6" localSheetId="12" hidden="1">{"'Sheet1'!$L$16"}</definedName>
    <definedName name="_______________h6" localSheetId="0" hidden="1">{"'Sheet1'!$L$16"}</definedName>
    <definedName name="_______________h6" hidden="1">{"'Sheet1'!$L$16"}</definedName>
    <definedName name="_______________h7" localSheetId="2" hidden="1">{"'Sheet1'!$L$16"}</definedName>
    <definedName name="_______________h7" localSheetId="9" hidden="1">{"'Sheet1'!$L$16"}</definedName>
    <definedName name="_______________h7" localSheetId="12" hidden="1">{"'Sheet1'!$L$16"}</definedName>
    <definedName name="_______________h7" localSheetId="0" hidden="1">{"'Sheet1'!$L$16"}</definedName>
    <definedName name="_______________h7" hidden="1">{"'Sheet1'!$L$16"}</definedName>
    <definedName name="_______________h8" localSheetId="2" hidden="1">{"'Sheet1'!$L$16"}</definedName>
    <definedName name="_______________h8" localSheetId="9" hidden="1">{"'Sheet1'!$L$16"}</definedName>
    <definedName name="_______________h8" localSheetId="12" hidden="1">{"'Sheet1'!$L$16"}</definedName>
    <definedName name="_______________h8" localSheetId="0" hidden="1">{"'Sheet1'!$L$16"}</definedName>
    <definedName name="_______________h8" hidden="1">{"'Sheet1'!$L$16"}</definedName>
    <definedName name="_______________h9" localSheetId="2" hidden="1">{"'Sheet1'!$L$16"}</definedName>
    <definedName name="_______________h9" localSheetId="9" hidden="1">{"'Sheet1'!$L$16"}</definedName>
    <definedName name="_______________h9" localSheetId="12" hidden="1">{"'Sheet1'!$L$16"}</definedName>
    <definedName name="_______________h9" localSheetId="0" hidden="1">{"'Sheet1'!$L$16"}</definedName>
    <definedName name="_______________h9" hidden="1">{"'Sheet1'!$L$16"}</definedName>
    <definedName name="_______________hom2" localSheetId="2">#REF!</definedName>
    <definedName name="_______________hom2" localSheetId="12">#REF!</definedName>
    <definedName name="_______________hom2">#REF!</definedName>
    <definedName name="_______________hsm2">1.1289</definedName>
    <definedName name="_______________hso2" localSheetId="2">#REF!</definedName>
    <definedName name="_______________hso2" localSheetId="12">#REF!</definedName>
    <definedName name="_______________hso2">#REF!</definedName>
    <definedName name="_______________kha1" localSheetId="2">#REF!</definedName>
    <definedName name="_______________kha1" localSheetId="12">#REF!</definedName>
    <definedName name="_______________kha1">#REF!</definedName>
    <definedName name="_______________Lan1" localSheetId="2">{"Thuxm2.xls","Sheet1"}</definedName>
    <definedName name="_______________Lan1" localSheetId="12">{"Thuxm2.xls","Sheet1"}</definedName>
    <definedName name="_______________Lan1" localSheetId="0">{"Thuxm2.xls","Sheet1"}</definedName>
    <definedName name="_______________Lan1">{"Thuxm2.xls","Sheet1"}</definedName>
    <definedName name="_______________MAC12" localSheetId="2">#REF!</definedName>
    <definedName name="_______________MAC12" localSheetId="12">#REF!</definedName>
    <definedName name="_______________MAC12">#REF!</definedName>
    <definedName name="_______________MAC46" localSheetId="2">#REF!</definedName>
    <definedName name="_______________MAC46" localSheetId="12">#REF!</definedName>
    <definedName name="_______________MAC46">#REF!</definedName>
    <definedName name="_______________NCL100" localSheetId="2">#REF!</definedName>
    <definedName name="_______________NCL100" localSheetId="12">#REF!</definedName>
    <definedName name="_______________NCL100">#REF!</definedName>
    <definedName name="_______________NCL200" localSheetId="2">#REF!</definedName>
    <definedName name="_______________NCL200" localSheetId="12">#REF!</definedName>
    <definedName name="_______________NCL200">#REF!</definedName>
    <definedName name="_______________NCL250" localSheetId="2">#REF!</definedName>
    <definedName name="_______________NCL250" localSheetId="12">#REF!</definedName>
    <definedName name="_______________NCL250">#REF!</definedName>
    <definedName name="_______________NET2" localSheetId="2">#REF!</definedName>
    <definedName name="_______________NET2" localSheetId="12">#REF!</definedName>
    <definedName name="_______________NET2">#REF!</definedName>
    <definedName name="_______________nin190" localSheetId="2">#REF!</definedName>
    <definedName name="_______________nin190" localSheetId="12">#REF!</definedName>
    <definedName name="_______________nin190">#REF!</definedName>
    <definedName name="_______________NSO2" localSheetId="2" hidden="1">{"'Sheet1'!$L$16"}</definedName>
    <definedName name="_______________NSO2" localSheetId="9" hidden="1">{"'Sheet1'!$L$16"}</definedName>
    <definedName name="_______________NSO2" localSheetId="12" hidden="1">{"'Sheet1'!$L$16"}</definedName>
    <definedName name="_______________NSO2" localSheetId="0" hidden="1">{"'Sheet1'!$L$16"}</definedName>
    <definedName name="_______________NSO2" hidden="1">{"'Sheet1'!$L$16"}</definedName>
    <definedName name="_______________PA3" localSheetId="2" hidden="1">{"'Sheet1'!$L$16"}</definedName>
    <definedName name="_______________PA3" localSheetId="9" hidden="1">{"'Sheet1'!$L$16"}</definedName>
    <definedName name="_______________PA3" localSheetId="12" hidden="1">{"'Sheet1'!$L$16"}</definedName>
    <definedName name="_______________PA3" localSheetId="0" hidden="1">{"'Sheet1'!$L$16"}</definedName>
    <definedName name="_______________PA3" hidden="1">{"'Sheet1'!$L$16"}</definedName>
    <definedName name="_______________phi10" localSheetId="2">#REF!</definedName>
    <definedName name="_______________phi10" localSheetId="12">#REF!</definedName>
    <definedName name="_______________phi10">#REF!</definedName>
    <definedName name="_______________phi12" localSheetId="2">#REF!</definedName>
    <definedName name="_______________phi12" localSheetId="12">#REF!</definedName>
    <definedName name="_______________phi12">#REF!</definedName>
    <definedName name="_______________phi14" localSheetId="2">#REF!</definedName>
    <definedName name="_______________phi14" localSheetId="12">#REF!</definedName>
    <definedName name="_______________phi14">#REF!</definedName>
    <definedName name="_______________phi16" localSheetId="2">#REF!</definedName>
    <definedName name="_______________phi16" localSheetId="12">#REF!</definedName>
    <definedName name="_______________phi16">#REF!</definedName>
    <definedName name="_______________phi18" localSheetId="2">#REF!</definedName>
    <definedName name="_______________phi18" localSheetId="12">#REF!</definedName>
    <definedName name="_______________phi18">#REF!</definedName>
    <definedName name="_______________phi20" localSheetId="2">#REF!</definedName>
    <definedName name="_______________phi20" localSheetId="12">#REF!</definedName>
    <definedName name="_______________phi20">#REF!</definedName>
    <definedName name="_______________phi22" localSheetId="2">#REF!</definedName>
    <definedName name="_______________phi22" localSheetId="12">#REF!</definedName>
    <definedName name="_______________phi22">#REF!</definedName>
    <definedName name="_______________phi25" localSheetId="2">#REF!</definedName>
    <definedName name="_______________phi25" localSheetId="12">#REF!</definedName>
    <definedName name="_______________phi25">#REF!</definedName>
    <definedName name="_______________phi28" localSheetId="2">#REF!</definedName>
    <definedName name="_______________phi28" localSheetId="12">#REF!</definedName>
    <definedName name="_______________phi28">#REF!</definedName>
    <definedName name="_______________phi6" localSheetId="2">#REF!</definedName>
    <definedName name="_______________phi6" localSheetId="12">#REF!</definedName>
    <definedName name="_______________phi6">#REF!</definedName>
    <definedName name="_______________phi8" localSheetId="2">#REF!</definedName>
    <definedName name="_______________phi8" localSheetId="12">#REF!</definedName>
    <definedName name="_______________phi8">#REF!</definedName>
    <definedName name="_______________Sat27" localSheetId="2">#REF!</definedName>
    <definedName name="_______________Sat27" localSheetId="12">#REF!</definedName>
    <definedName name="_______________Sat27">#REF!</definedName>
    <definedName name="_______________Sat6" localSheetId="2">#REF!</definedName>
    <definedName name="_______________Sat6" localSheetId="12">#REF!</definedName>
    <definedName name="_______________Sat6">#REF!</definedName>
    <definedName name="_______________sc1" localSheetId="2">#REF!</definedName>
    <definedName name="_______________sc1" localSheetId="12">#REF!</definedName>
    <definedName name="_______________sc1">#REF!</definedName>
    <definedName name="_______________SC2" localSheetId="2">#REF!</definedName>
    <definedName name="_______________SC2" localSheetId="12">#REF!</definedName>
    <definedName name="_______________SC2">#REF!</definedName>
    <definedName name="_______________sc3" localSheetId="2">#REF!</definedName>
    <definedName name="_______________sc3" localSheetId="12">#REF!</definedName>
    <definedName name="_______________sc3">#REF!</definedName>
    <definedName name="_______________slg1" localSheetId="2">#REF!</definedName>
    <definedName name="_______________slg1" localSheetId="12">#REF!</definedName>
    <definedName name="_______________slg1">#REF!</definedName>
    <definedName name="_______________slg2" localSheetId="2">#REF!</definedName>
    <definedName name="_______________slg2" localSheetId="12">#REF!</definedName>
    <definedName name="_______________slg2">#REF!</definedName>
    <definedName name="_______________slg3" localSheetId="2">#REF!</definedName>
    <definedName name="_______________slg3" localSheetId="12">#REF!</definedName>
    <definedName name="_______________slg3">#REF!</definedName>
    <definedName name="_______________slg4" localSheetId="2">#REF!</definedName>
    <definedName name="_______________slg4" localSheetId="12">#REF!</definedName>
    <definedName name="_______________slg4">#REF!</definedName>
    <definedName name="_______________slg5" localSheetId="2">#REF!</definedName>
    <definedName name="_______________slg5" localSheetId="12">#REF!</definedName>
    <definedName name="_______________slg5">#REF!</definedName>
    <definedName name="_______________slg6" localSheetId="2">#REF!</definedName>
    <definedName name="_______________slg6" localSheetId="12">#REF!</definedName>
    <definedName name="_______________slg6">#REF!</definedName>
    <definedName name="_______________SN3" localSheetId="2">#REF!</definedName>
    <definedName name="_______________SN3" localSheetId="12">#REF!</definedName>
    <definedName name="_______________SN3">#REF!</definedName>
    <definedName name="_______________sua20" localSheetId="2">#REF!</definedName>
    <definedName name="_______________sua20" localSheetId="12">#REF!</definedName>
    <definedName name="_______________sua20">#REF!</definedName>
    <definedName name="_______________sua30" localSheetId="2">#REF!</definedName>
    <definedName name="_______________sua30" localSheetId="12">#REF!</definedName>
    <definedName name="_______________sua30">#REF!</definedName>
    <definedName name="_______________TL1" localSheetId="2">#REF!</definedName>
    <definedName name="_______________TL1" localSheetId="12">#REF!</definedName>
    <definedName name="_______________TL1">#REF!</definedName>
    <definedName name="_______________TL2" localSheetId="2">#REF!</definedName>
    <definedName name="_______________TL2" localSheetId="12">#REF!</definedName>
    <definedName name="_______________TL2">#REF!</definedName>
    <definedName name="_______________TL3" localSheetId="2">#REF!</definedName>
    <definedName name="_______________TL3" localSheetId="12">#REF!</definedName>
    <definedName name="_______________TL3">#REF!</definedName>
    <definedName name="_______________TLA120" localSheetId="2">#REF!</definedName>
    <definedName name="_______________TLA120" localSheetId="12">#REF!</definedName>
    <definedName name="_______________TLA120">#REF!</definedName>
    <definedName name="_______________TLA35" localSheetId="2">#REF!</definedName>
    <definedName name="_______________TLA35" localSheetId="12">#REF!</definedName>
    <definedName name="_______________TLA35">#REF!</definedName>
    <definedName name="_______________TLA50" localSheetId="2">#REF!</definedName>
    <definedName name="_______________TLA50" localSheetId="12">#REF!</definedName>
    <definedName name="_______________TLA50">#REF!</definedName>
    <definedName name="_______________TLA70" localSheetId="2">#REF!</definedName>
    <definedName name="_______________TLA70" localSheetId="12">#REF!</definedName>
    <definedName name="_______________TLA70">#REF!</definedName>
    <definedName name="_______________TLA95" localSheetId="2">#REF!</definedName>
    <definedName name="_______________TLA95" localSheetId="12">#REF!</definedName>
    <definedName name="_______________TLA95">#REF!</definedName>
    <definedName name="_______________tt3" localSheetId="2" hidden="1">{"'Sheet1'!$L$16"}</definedName>
    <definedName name="_______________tt3" localSheetId="9" hidden="1">{"'Sheet1'!$L$16"}</definedName>
    <definedName name="_______________tt3" localSheetId="12" hidden="1">{"'Sheet1'!$L$16"}</definedName>
    <definedName name="_______________tt3" localSheetId="0" hidden="1">{"'Sheet1'!$L$16"}</definedName>
    <definedName name="_______________tt3" hidden="1">{"'Sheet1'!$L$16"}</definedName>
    <definedName name="_______________tz593" localSheetId="2">#REF!</definedName>
    <definedName name="_______________tz593" localSheetId="12">#REF!</definedName>
    <definedName name="_______________tz593">#REF!</definedName>
    <definedName name="_______________VL100" localSheetId="2">#REF!</definedName>
    <definedName name="_______________VL100" localSheetId="12">#REF!</definedName>
    <definedName name="_______________VL100">#REF!</definedName>
    <definedName name="_______________VL200" localSheetId="2">#REF!</definedName>
    <definedName name="_______________VL200" localSheetId="12">#REF!</definedName>
    <definedName name="_______________VL200">#REF!</definedName>
    <definedName name="_______________VL250" localSheetId="2">#REF!</definedName>
    <definedName name="_______________VL250" localSheetId="12">#REF!</definedName>
    <definedName name="_______________VL250">#REF!</definedName>
    <definedName name="______________a1" localSheetId="2" hidden="1">{"'Sheet1'!$L$16"}</definedName>
    <definedName name="______________a1" localSheetId="9" hidden="1">{"'Sheet1'!$L$16"}</definedName>
    <definedName name="______________a1" localSheetId="12" hidden="1">{"'Sheet1'!$L$16"}</definedName>
    <definedName name="______________a1" localSheetId="0" hidden="1">{"'Sheet1'!$L$16"}</definedName>
    <definedName name="______________a1" hidden="1">{"'Sheet1'!$L$16"}</definedName>
    <definedName name="______________atn1" localSheetId="2">#REF!</definedName>
    <definedName name="______________atn1" localSheetId="12">#REF!</definedName>
    <definedName name="______________atn1">#REF!</definedName>
    <definedName name="______________atn10" localSheetId="2">#REF!</definedName>
    <definedName name="______________atn10" localSheetId="12">#REF!</definedName>
    <definedName name="______________atn10">#REF!</definedName>
    <definedName name="______________atn2" localSheetId="2">#REF!</definedName>
    <definedName name="______________atn2" localSheetId="12">#REF!</definedName>
    <definedName name="______________atn2">#REF!</definedName>
    <definedName name="______________atn3" localSheetId="2">#REF!</definedName>
    <definedName name="______________atn3" localSheetId="12">#REF!</definedName>
    <definedName name="______________atn3">#REF!</definedName>
    <definedName name="______________atn4" localSheetId="2">#REF!</definedName>
    <definedName name="______________atn4" localSheetId="12">#REF!</definedName>
    <definedName name="______________atn4">#REF!</definedName>
    <definedName name="______________atn5" localSheetId="2">#REF!</definedName>
    <definedName name="______________atn5" localSheetId="12">#REF!</definedName>
    <definedName name="______________atn5">#REF!</definedName>
    <definedName name="______________atn6" localSheetId="2">#REF!</definedName>
    <definedName name="______________atn6" localSheetId="12">#REF!</definedName>
    <definedName name="______________atn6">#REF!</definedName>
    <definedName name="______________atn7" localSheetId="2">#REF!</definedName>
    <definedName name="______________atn7" localSheetId="12">#REF!</definedName>
    <definedName name="______________atn7">#REF!</definedName>
    <definedName name="______________atn8" localSheetId="2">#REF!</definedName>
    <definedName name="______________atn8" localSheetId="12">#REF!</definedName>
    <definedName name="______________atn8">#REF!</definedName>
    <definedName name="______________atn9" localSheetId="2">#REF!</definedName>
    <definedName name="______________atn9" localSheetId="12">#REF!</definedName>
    <definedName name="______________atn9">#REF!</definedName>
    <definedName name="______________boi1" localSheetId="2">#REF!</definedName>
    <definedName name="______________boi1" localSheetId="12">#REF!</definedName>
    <definedName name="______________boi1">#REF!</definedName>
    <definedName name="______________boi2" localSheetId="2">#REF!</definedName>
    <definedName name="______________boi2" localSheetId="12">#REF!</definedName>
    <definedName name="______________boi2">#REF!</definedName>
    <definedName name="______________cao1" localSheetId="2">#REF!</definedName>
    <definedName name="______________cao1" localSheetId="12">#REF!</definedName>
    <definedName name="______________cao1">#REF!</definedName>
    <definedName name="______________cao2" localSheetId="2">#REF!</definedName>
    <definedName name="______________cao2" localSheetId="12">#REF!</definedName>
    <definedName name="______________cao2">#REF!</definedName>
    <definedName name="______________cao3" localSheetId="2">#REF!</definedName>
    <definedName name="______________cao3" localSheetId="12">#REF!</definedName>
    <definedName name="______________cao3">#REF!</definedName>
    <definedName name="______________cao4" localSheetId="2">#REF!</definedName>
    <definedName name="______________cao4" localSheetId="12">#REF!</definedName>
    <definedName name="______________cao4">#REF!</definedName>
    <definedName name="______________cao5" localSheetId="2">#REF!</definedName>
    <definedName name="______________cao5" localSheetId="12">#REF!</definedName>
    <definedName name="______________cao5">#REF!</definedName>
    <definedName name="______________cao6" localSheetId="2">#REF!</definedName>
    <definedName name="______________cao6" localSheetId="12">#REF!</definedName>
    <definedName name="______________cao6">#REF!</definedName>
    <definedName name="______________chk1" localSheetId="2">#REF!</definedName>
    <definedName name="______________chk1" localSheetId="12">#REF!</definedName>
    <definedName name="______________chk1">#REF!</definedName>
    <definedName name="______________CON1" localSheetId="2">#REF!</definedName>
    <definedName name="______________CON1" localSheetId="12">#REF!</definedName>
    <definedName name="______________CON1">#REF!</definedName>
    <definedName name="______________CON2" localSheetId="2">#REF!</definedName>
    <definedName name="______________CON2" localSheetId="12">#REF!</definedName>
    <definedName name="______________CON2">#REF!</definedName>
    <definedName name="______________cpd1" localSheetId="2">#REF!</definedName>
    <definedName name="______________cpd1" localSheetId="12">#REF!</definedName>
    <definedName name="______________cpd1">#REF!</definedName>
    <definedName name="______________cpd2" localSheetId="2">#REF!</definedName>
    <definedName name="______________cpd2" localSheetId="12">#REF!</definedName>
    <definedName name="______________cpd2">#REF!</definedName>
    <definedName name="______________dai1" localSheetId="2">#REF!</definedName>
    <definedName name="______________dai1" localSheetId="12">#REF!</definedName>
    <definedName name="______________dai1">#REF!</definedName>
    <definedName name="______________dai2" localSheetId="2">#REF!</definedName>
    <definedName name="______________dai2" localSheetId="12">#REF!</definedName>
    <definedName name="______________dai2">#REF!</definedName>
    <definedName name="______________dai3" localSheetId="2">#REF!</definedName>
    <definedName name="______________dai3" localSheetId="12">#REF!</definedName>
    <definedName name="______________dai3">#REF!</definedName>
    <definedName name="______________dai4" localSheetId="2">#REF!</definedName>
    <definedName name="______________dai4" localSheetId="12">#REF!</definedName>
    <definedName name="______________dai4">#REF!</definedName>
    <definedName name="______________dai5" localSheetId="2">#REF!</definedName>
    <definedName name="______________dai5" localSheetId="12">#REF!</definedName>
    <definedName name="______________dai5">#REF!</definedName>
    <definedName name="______________dai6" localSheetId="2">#REF!</definedName>
    <definedName name="______________dai6" localSheetId="12">#REF!</definedName>
    <definedName name="______________dai6">#REF!</definedName>
    <definedName name="______________dan1" localSheetId="2">#REF!</definedName>
    <definedName name="______________dan1" localSheetId="12">#REF!</definedName>
    <definedName name="______________dan1">#REF!</definedName>
    <definedName name="______________dan2" localSheetId="2">#REF!</definedName>
    <definedName name="______________dan2" localSheetId="12">#REF!</definedName>
    <definedName name="______________dan2">#REF!</definedName>
    <definedName name="______________ddn400" localSheetId="2">#REF!</definedName>
    <definedName name="______________ddn400" localSheetId="12">#REF!</definedName>
    <definedName name="______________ddn400">#REF!</definedName>
    <definedName name="______________ddn600" localSheetId="2">#REF!</definedName>
    <definedName name="______________ddn600" localSheetId="12">#REF!</definedName>
    <definedName name="______________ddn600">#REF!</definedName>
    <definedName name="______________deo1" localSheetId="2">#REF!</definedName>
    <definedName name="______________deo1" localSheetId="12">#REF!</definedName>
    <definedName name="______________deo1">#REF!</definedName>
    <definedName name="______________deo10" localSheetId="2">#REF!</definedName>
    <definedName name="______________deo10" localSheetId="12">#REF!</definedName>
    <definedName name="______________deo10">#REF!</definedName>
    <definedName name="______________deo2" localSheetId="2">#REF!</definedName>
    <definedName name="______________deo2" localSheetId="12">#REF!</definedName>
    <definedName name="______________deo2">#REF!</definedName>
    <definedName name="______________deo3" localSheetId="2">#REF!</definedName>
    <definedName name="______________deo3" localSheetId="12">#REF!</definedName>
    <definedName name="______________deo3">#REF!</definedName>
    <definedName name="______________deo4" localSheetId="2">#REF!</definedName>
    <definedName name="______________deo4" localSheetId="12">#REF!</definedName>
    <definedName name="______________deo4">#REF!</definedName>
    <definedName name="______________deo5" localSheetId="2">#REF!</definedName>
    <definedName name="______________deo5" localSheetId="12">#REF!</definedName>
    <definedName name="______________deo5">#REF!</definedName>
    <definedName name="______________deo6" localSheetId="2">#REF!</definedName>
    <definedName name="______________deo6" localSheetId="12">#REF!</definedName>
    <definedName name="______________deo6">#REF!</definedName>
    <definedName name="______________deo7" localSheetId="2">#REF!</definedName>
    <definedName name="______________deo7" localSheetId="12">#REF!</definedName>
    <definedName name="______________deo7">#REF!</definedName>
    <definedName name="______________deo8" localSheetId="2">#REF!</definedName>
    <definedName name="______________deo8" localSheetId="12">#REF!</definedName>
    <definedName name="______________deo8">#REF!</definedName>
    <definedName name="______________deo9" localSheetId="2">#REF!</definedName>
    <definedName name="______________deo9" localSheetId="12">#REF!</definedName>
    <definedName name="______________deo9">#REF!</definedName>
    <definedName name="______________DT12" localSheetId="2" hidden="1">{"'Sheet1'!$L$16"}</definedName>
    <definedName name="______________DT12" localSheetId="9" hidden="1">{"'Sheet1'!$L$16"}</definedName>
    <definedName name="______________DT12" localSheetId="12" hidden="1">{"'Sheet1'!$L$16"}</definedName>
    <definedName name="______________DT12" localSheetId="0" hidden="1">{"'Sheet1'!$L$16"}</definedName>
    <definedName name="______________DT12" hidden="1">{"'Sheet1'!$L$16"}</definedName>
    <definedName name="______________hom2" localSheetId="2">#REF!</definedName>
    <definedName name="______________hom2" localSheetId="12">#REF!</definedName>
    <definedName name="______________hom2">#REF!</definedName>
    <definedName name="______________hsm2">1.1289</definedName>
    <definedName name="______________hso2" localSheetId="2">#REF!</definedName>
    <definedName name="______________hso2" localSheetId="12">#REF!</definedName>
    <definedName name="______________hso2">#REF!</definedName>
    <definedName name="______________kha1" localSheetId="2">#REF!</definedName>
    <definedName name="______________kha1" localSheetId="12">#REF!</definedName>
    <definedName name="______________kha1">#REF!</definedName>
    <definedName name="______________kl1" localSheetId="2">#REF!</definedName>
    <definedName name="______________kl1" localSheetId="12">#REF!</definedName>
    <definedName name="______________kl1">#REF!</definedName>
    <definedName name="______________Lan1" localSheetId="2">{"Thuxm2.xls","Sheet1"}</definedName>
    <definedName name="______________Lan1" localSheetId="12">{"Thuxm2.xls","Sheet1"}</definedName>
    <definedName name="______________Lan1" localSheetId="0">{"Thuxm2.xls","Sheet1"}</definedName>
    <definedName name="______________Lan1">{"Thuxm2.xls","Sheet1"}</definedName>
    <definedName name="______________MAC12" localSheetId="2">#REF!</definedName>
    <definedName name="______________MAC12" localSheetId="12">#REF!</definedName>
    <definedName name="______________MAC12">#REF!</definedName>
    <definedName name="______________MAC46" localSheetId="2">#REF!</definedName>
    <definedName name="______________MAC46" localSheetId="12">#REF!</definedName>
    <definedName name="______________MAC46">#REF!</definedName>
    <definedName name="______________NCL100" localSheetId="2">#REF!</definedName>
    <definedName name="______________NCL100" localSheetId="12">#REF!</definedName>
    <definedName name="______________NCL100">#REF!</definedName>
    <definedName name="______________NCL200" localSheetId="2">#REF!</definedName>
    <definedName name="______________NCL200" localSheetId="12">#REF!</definedName>
    <definedName name="______________NCL200">#REF!</definedName>
    <definedName name="______________NCL250" localSheetId="2">#REF!</definedName>
    <definedName name="______________NCL250" localSheetId="12">#REF!</definedName>
    <definedName name="______________NCL250">#REF!</definedName>
    <definedName name="______________NET2" localSheetId="2">#REF!</definedName>
    <definedName name="______________NET2" localSheetId="12">#REF!</definedName>
    <definedName name="______________NET2">#REF!</definedName>
    <definedName name="______________nin190" localSheetId="2">#REF!</definedName>
    <definedName name="______________nin190" localSheetId="12">#REF!</definedName>
    <definedName name="______________nin190">#REF!</definedName>
    <definedName name="______________NSO2" localSheetId="2" hidden="1">{"'Sheet1'!$L$16"}</definedName>
    <definedName name="______________NSO2" localSheetId="9" hidden="1">{"'Sheet1'!$L$16"}</definedName>
    <definedName name="______________NSO2" localSheetId="12" hidden="1">{"'Sheet1'!$L$16"}</definedName>
    <definedName name="______________NSO2" localSheetId="0" hidden="1">{"'Sheet1'!$L$16"}</definedName>
    <definedName name="______________NSO2" hidden="1">{"'Sheet1'!$L$16"}</definedName>
    <definedName name="______________PA3" localSheetId="2" hidden="1">{"'Sheet1'!$L$16"}</definedName>
    <definedName name="______________PA3" localSheetId="9" hidden="1">{"'Sheet1'!$L$16"}</definedName>
    <definedName name="______________PA3" localSheetId="12" hidden="1">{"'Sheet1'!$L$16"}</definedName>
    <definedName name="______________PA3" localSheetId="0" hidden="1">{"'Sheet1'!$L$16"}</definedName>
    <definedName name="______________PA3" hidden="1">{"'Sheet1'!$L$16"}</definedName>
    <definedName name="______________phi10" localSheetId="2">#REF!</definedName>
    <definedName name="______________phi10" localSheetId="12">#REF!</definedName>
    <definedName name="______________phi10">#REF!</definedName>
    <definedName name="______________phi12" localSheetId="2">#REF!</definedName>
    <definedName name="______________phi12" localSheetId="12">#REF!</definedName>
    <definedName name="______________phi12">#REF!</definedName>
    <definedName name="______________phi14" localSheetId="2">#REF!</definedName>
    <definedName name="______________phi14" localSheetId="12">#REF!</definedName>
    <definedName name="______________phi14">#REF!</definedName>
    <definedName name="______________phi16" localSheetId="2">#REF!</definedName>
    <definedName name="______________phi16" localSheetId="12">#REF!</definedName>
    <definedName name="______________phi16">#REF!</definedName>
    <definedName name="______________phi18" localSheetId="2">#REF!</definedName>
    <definedName name="______________phi18" localSheetId="12">#REF!</definedName>
    <definedName name="______________phi18">#REF!</definedName>
    <definedName name="______________phi20" localSheetId="2">#REF!</definedName>
    <definedName name="______________phi20" localSheetId="12">#REF!</definedName>
    <definedName name="______________phi20">#REF!</definedName>
    <definedName name="______________phi22" localSheetId="2">#REF!</definedName>
    <definedName name="______________phi22" localSheetId="12">#REF!</definedName>
    <definedName name="______________phi22">#REF!</definedName>
    <definedName name="______________phi25" localSheetId="2">#REF!</definedName>
    <definedName name="______________phi25" localSheetId="12">#REF!</definedName>
    <definedName name="______________phi25">#REF!</definedName>
    <definedName name="______________phi28" localSheetId="2">#REF!</definedName>
    <definedName name="______________phi28" localSheetId="12">#REF!</definedName>
    <definedName name="______________phi28">#REF!</definedName>
    <definedName name="______________phi6" localSheetId="2">#REF!</definedName>
    <definedName name="______________phi6" localSheetId="12">#REF!</definedName>
    <definedName name="______________phi6">#REF!</definedName>
    <definedName name="______________phi8" localSheetId="2">#REF!</definedName>
    <definedName name="______________phi8" localSheetId="12">#REF!</definedName>
    <definedName name="______________phi8">#REF!</definedName>
    <definedName name="______________Sat27" localSheetId="2">#REF!</definedName>
    <definedName name="______________Sat27" localSheetId="12">#REF!</definedName>
    <definedName name="______________Sat27">#REF!</definedName>
    <definedName name="______________Sat6" localSheetId="2">#REF!</definedName>
    <definedName name="______________Sat6" localSheetId="12">#REF!</definedName>
    <definedName name="______________Sat6">#REF!</definedName>
    <definedName name="______________sc1" localSheetId="2">#REF!</definedName>
    <definedName name="______________sc1" localSheetId="12">#REF!</definedName>
    <definedName name="______________sc1">#REF!</definedName>
    <definedName name="______________SC2" localSheetId="2">#REF!</definedName>
    <definedName name="______________SC2" localSheetId="12">#REF!</definedName>
    <definedName name="______________SC2">#REF!</definedName>
    <definedName name="______________sc3" localSheetId="2">#REF!</definedName>
    <definedName name="______________sc3" localSheetId="12">#REF!</definedName>
    <definedName name="______________sc3">#REF!</definedName>
    <definedName name="______________slg1" localSheetId="2">#REF!</definedName>
    <definedName name="______________slg1" localSheetId="12">#REF!</definedName>
    <definedName name="______________slg1">#REF!</definedName>
    <definedName name="______________slg2" localSheetId="2">#REF!</definedName>
    <definedName name="______________slg2" localSheetId="12">#REF!</definedName>
    <definedName name="______________slg2">#REF!</definedName>
    <definedName name="______________slg3" localSheetId="2">#REF!</definedName>
    <definedName name="______________slg3" localSheetId="12">#REF!</definedName>
    <definedName name="______________slg3">#REF!</definedName>
    <definedName name="______________slg4" localSheetId="2">#REF!</definedName>
    <definedName name="______________slg4" localSheetId="12">#REF!</definedName>
    <definedName name="______________slg4">#REF!</definedName>
    <definedName name="______________slg5" localSheetId="2">#REF!</definedName>
    <definedName name="______________slg5" localSheetId="12">#REF!</definedName>
    <definedName name="______________slg5">#REF!</definedName>
    <definedName name="______________slg6" localSheetId="2">#REF!</definedName>
    <definedName name="______________slg6" localSheetId="12">#REF!</definedName>
    <definedName name="______________slg6">#REF!</definedName>
    <definedName name="______________SN3" localSheetId="2">#REF!</definedName>
    <definedName name="______________SN3" localSheetId="12">#REF!</definedName>
    <definedName name="______________SN3">#REF!</definedName>
    <definedName name="______________sua20" localSheetId="2">#REF!</definedName>
    <definedName name="______________sua20" localSheetId="12">#REF!</definedName>
    <definedName name="______________sua20">#REF!</definedName>
    <definedName name="______________sua30" localSheetId="2">#REF!</definedName>
    <definedName name="______________sua30" localSheetId="12">#REF!</definedName>
    <definedName name="______________sua30">#REF!</definedName>
    <definedName name="______________TH20" localSheetId="2">#REF!</definedName>
    <definedName name="______________TH20" localSheetId="12">#REF!</definedName>
    <definedName name="______________TH20">#REF!</definedName>
    <definedName name="______________TL1" localSheetId="2">#REF!</definedName>
    <definedName name="______________TL1" localSheetId="12">#REF!</definedName>
    <definedName name="______________TL1">#REF!</definedName>
    <definedName name="______________TL2" localSheetId="2">#REF!</definedName>
    <definedName name="______________TL2" localSheetId="12">#REF!</definedName>
    <definedName name="______________TL2">#REF!</definedName>
    <definedName name="______________TL3" localSheetId="2">#REF!</definedName>
    <definedName name="______________TL3" localSheetId="12">#REF!</definedName>
    <definedName name="______________TL3">#REF!</definedName>
    <definedName name="______________TLA120" localSheetId="2">#REF!</definedName>
    <definedName name="______________TLA120" localSheetId="12">#REF!</definedName>
    <definedName name="______________TLA120">#REF!</definedName>
    <definedName name="______________TLA35" localSheetId="2">#REF!</definedName>
    <definedName name="______________TLA35" localSheetId="12">#REF!</definedName>
    <definedName name="______________TLA35">#REF!</definedName>
    <definedName name="______________TLA50" localSheetId="2">#REF!</definedName>
    <definedName name="______________TLA50" localSheetId="12">#REF!</definedName>
    <definedName name="______________TLA50">#REF!</definedName>
    <definedName name="______________TLA70" localSheetId="2">#REF!</definedName>
    <definedName name="______________TLA70" localSheetId="12">#REF!</definedName>
    <definedName name="______________TLA70">#REF!</definedName>
    <definedName name="______________TLA95" localSheetId="2">#REF!</definedName>
    <definedName name="______________TLA95" localSheetId="12">#REF!</definedName>
    <definedName name="______________TLA95">#REF!</definedName>
    <definedName name="______________tt3" localSheetId="2" hidden="1">{"'Sheet1'!$L$16"}</definedName>
    <definedName name="______________tt3" localSheetId="9" hidden="1">{"'Sheet1'!$L$16"}</definedName>
    <definedName name="______________tt3" localSheetId="12" hidden="1">{"'Sheet1'!$L$16"}</definedName>
    <definedName name="______________tt3" localSheetId="0" hidden="1">{"'Sheet1'!$L$16"}</definedName>
    <definedName name="______________tt3" hidden="1">{"'Sheet1'!$L$16"}</definedName>
    <definedName name="______________tz593" localSheetId="2">#REF!</definedName>
    <definedName name="______________tz593" localSheetId="12">#REF!</definedName>
    <definedName name="______________tz593">#REF!</definedName>
    <definedName name="______________VL100" localSheetId="2">#REF!</definedName>
    <definedName name="______________VL100" localSheetId="12">#REF!</definedName>
    <definedName name="______________VL100">#REF!</definedName>
    <definedName name="______________VL200" localSheetId="2">#REF!</definedName>
    <definedName name="______________VL200" localSheetId="12">#REF!</definedName>
    <definedName name="______________VL200">#REF!</definedName>
    <definedName name="______________VL250" localSheetId="2">#REF!</definedName>
    <definedName name="______________VL250" localSheetId="12">#REF!</definedName>
    <definedName name="______________VL250">#REF!</definedName>
    <definedName name="_____________a1" localSheetId="2" hidden="1">{"'Sheet1'!$L$16"}</definedName>
    <definedName name="_____________a1" localSheetId="9" hidden="1">{"'Sheet1'!$L$16"}</definedName>
    <definedName name="_____________a1" localSheetId="12" hidden="1">{"'Sheet1'!$L$16"}</definedName>
    <definedName name="_____________a1" localSheetId="0" hidden="1">{"'Sheet1'!$L$16"}</definedName>
    <definedName name="_____________a1" hidden="1">{"'Sheet1'!$L$16"}</definedName>
    <definedName name="_____________atn1" localSheetId="2">#REF!</definedName>
    <definedName name="_____________atn1" localSheetId="12">#REF!</definedName>
    <definedName name="_____________atn1">#REF!</definedName>
    <definedName name="_____________atn10" localSheetId="2">#REF!</definedName>
    <definedName name="_____________atn10" localSheetId="12">#REF!</definedName>
    <definedName name="_____________atn10">#REF!</definedName>
    <definedName name="_____________atn2" localSheetId="2">#REF!</definedName>
    <definedName name="_____________atn2" localSheetId="12">#REF!</definedName>
    <definedName name="_____________atn2">#REF!</definedName>
    <definedName name="_____________atn3" localSheetId="2">#REF!</definedName>
    <definedName name="_____________atn3" localSheetId="12">#REF!</definedName>
    <definedName name="_____________atn3">#REF!</definedName>
    <definedName name="_____________atn4" localSheetId="2">#REF!</definedName>
    <definedName name="_____________atn4" localSheetId="12">#REF!</definedName>
    <definedName name="_____________atn4">#REF!</definedName>
    <definedName name="_____________atn5" localSheetId="2">#REF!</definedName>
    <definedName name="_____________atn5" localSheetId="12">#REF!</definedName>
    <definedName name="_____________atn5">#REF!</definedName>
    <definedName name="_____________atn6" localSheetId="2">#REF!</definedName>
    <definedName name="_____________atn6" localSheetId="12">#REF!</definedName>
    <definedName name="_____________atn6">#REF!</definedName>
    <definedName name="_____________atn7" localSheetId="2">#REF!</definedName>
    <definedName name="_____________atn7" localSheetId="12">#REF!</definedName>
    <definedName name="_____________atn7">#REF!</definedName>
    <definedName name="_____________atn8" localSheetId="2">#REF!</definedName>
    <definedName name="_____________atn8" localSheetId="12">#REF!</definedName>
    <definedName name="_____________atn8">#REF!</definedName>
    <definedName name="_____________atn9" localSheetId="2">#REF!</definedName>
    <definedName name="_____________atn9" localSheetId="12">#REF!</definedName>
    <definedName name="_____________atn9">#REF!</definedName>
    <definedName name="_____________boi1" localSheetId="2">#REF!</definedName>
    <definedName name="_____________boi1" localSheetId="12">#REF!</definedName>
    <definedName name="_____________boi1">#REF!</definedName>
    <definedName name="_____________boi2" localSheetId="2">#REF!</definedName>
    <definedName name="_____________boi2" localSheetId="12">#REF!</definedName>
    <definedName name="_____________boi2">#REF!</definedName>
    <definedName name="_____________cao1" localSheetId="2">#REF!</definedName>
    <definedName name="_____________cao1" localSheetId="12">#REF!</definedName>
    <definedName name="_____________cao1">#REF!</definedName>
    <definedName name="_____________cao2" localSheetId="2">#REF!</definedName>
    <definedName name="_____________cao2" localSheetId="12">#REF!</definedName>
    <definedName name="_____________cao2">#REF!</definedName>
    <definedName name="_____________cao3" localSheetId="2">#REF!</definedName>
    <definedName name="_____________cao3" localSheetId="12">#REF!</definedName>
    <definedName name="_____________cao3">#REF!</definedName>
    <definedName name="_____________cao4" localSheetId="2">#REF!</definedName>
    <definedName name="_____________cao4" localSheetId="12">#REF!</definedName>
    <definedName name="_____________cao4">#REF!</definedName>
    <definedName name="_____________cao5" localSheetId="2">#REF!</definedName>
    <definedName name="_____________cao5" localSheetId="12">#REF!</definedName>
    <definedName name="_____________cao5">#REF!</definedName>
    <definedName name="_____________cao6" localSheetId="2">#REF!</definedName>
    <definedName name="_____________cao6" localSheetId="12">#REF!</definedName>
    <definedName name="_____________cao6">#REF!</definedName>
    <definedName name="_____________chk1" localSheetId="2">#REF!</definedName>
    <definedName name="_____________chk1" localSheetId="12">#REF!</definedName>
    <definedName name="_____________chk1">#REF!</definedName>
    <definedName name="_____________CON1" localSheetId="2">#REF!</definedName>
    <definedName name="_____________CON1" localSheetId="12">#REF!</definedName>
    <definedName name="_____________CON1">#REF!</definedName>
    <definedName name="_____________CON2" localSheetId="2">#REF!</definedName>
    <definedName name="_____________CON2" localSheetId="12">#REF!</definedName>
    <definedName name="_____________CON2">#REF!</definedName>
    <definedName name="_____________cpd1" localSheetId="2">#REF!</definedName>
    <definedName name="_____________cpd1" localSheetId="12">#REF!</definedName>
    <definedName name="_____________cpd1">#REF!</definedName>
    <definedName name="_____________cpd2" localSheetId="2">#REF!</definedName>
    <definedName name="_____________cpd2" localSheetId="12">#REF!</definedName>
    <definedName name="_____________cpd2">#REF!</definedName>
    <definedName name="_____________dai1" localSheetId="2">#REF!</definedName>
    <definedName name="_____________dai1" localSheetId="12">#REF!</definedName>
    <definedName name="_____________dai1">#REF!</definedName>
    <definedName name="_____________dai2" localSheetId="2">#REF!</definedName>
    <definedName name="_____________dai2" localSheetId="12">#REF!</definedName>
    <definedName name="_____________dai2">#REF!</definedName>
    <definedName name="_____________dai3" localSheetId="2">#REF!</definedName>
    <definedName name="_____________dai3" localSheetId="12">#REF!</definedName>
    <definedName name="_____________dai3">#REF!</definedName>
    <definedName name="_____________dai4" localSheetId="2">#REF!</definedName>
    <definedName name="_____________dai4" localSheetId="12">#REF!</definedName>
    <definedName name="_____________dai4">#REF!</definedName>
    <definedName name="_____________dai5" localSheetId="2">#REF!</definedName>
    <definedName name="_____________dai5" localSheetId="12">#REF!</definedName>
    <definedName name="_____________dai5">#REF!</definedName>
    <definedName name="_____________dai6" localSheetId="2">#REF!</definedName>
    <definedName name="_____________dai6" localSheetId="12">#REF!</definedName>
    <definedName name="_____________dai6">#REF!</definedName>
    <definedName name="_____________dan1" localSheetId="2">#REF!</definedName>
    <definedName name="_____________dan1" localSheetId="12">#REF!</definedName>
    <definedName name="_____________dan1">#REF!</definedName>
    <definedName name="_____________dan2" localSheetId="2">#REF!</definedName>
    <definedName name="_____________dan2" localSheetId="12">#REF!</definedName>
    <definedName name="_____________dan2">#REF!</definedName>
    <definedName name="_____________ddn400" localSheetId="2">#REF!</definedName>
    <definedName name="_____________ddn400" localSheetId="12">#REF!</definedName>
    <definedName name="_____________ddn400">#REF!</definedName>
    <definedName name="_____________ddn600" localSheetId="2">#REF!</definedName>
    <definedName name="_____________ddn600" localSheetId="12">#REF!</definedName>
    <definedName name="_____________ddn600">#REF!</definedName>
    <definedName name="_____________deo1" localSheetId="2">#REF!</definedName>
    <definedName name="_____________deo1" localSheetId="12">#REF!</definedName>
    <definedName name="_____________deo1">#REF!</definedName>
    <definedName name="_____________deo10" localSheetId="2">#REF!</definedName>
    <definedName name="_____________deo10" localSheetId="12">#REF!</definedName>
    <definedName name="_____________deo10">#REF!</definedName>
    <definedName name="_____________deo2" localSheetId="2">#REF!</definedName>
    <definedName name="_____________deo2" localSheetId="12">#REF!</definedName>
    <definedName name="_____________deo2">#REF!</definedName>
    <definedName name="_____________deo3" localSheetId="2">#REF!</definedName>
    <definedName name="_____________deo3" localSheetId="12">#REF!</definedName>
    <definedName name="_____________deo3">#REF!</definedName>
    <definedName name="_____________deo4" localSheetId="2">#REF!</definedName>
    <definedName name="_____________deo4" localSheetId="12">#REF!</definedName>
    <definedName name="_____________deo4">#REF!</definedName>
    <definedName name="_____________deo5" localSheetId="2">#REF!</definedName>
    <definedName name="_____________deo5" localSheetId="12">#REF!</definedName>
    <definedName name="_____________deo5">#REF!</definedName>
    <definedName name="_____________deo6" localSheetId="2">#REF!</definedName>
    <definedName name="_____________deo6" localSheetId="12">#REF!</definedName>
    <definedName name="_____________deo6">#REF!</definedName>
    <definedName name="_____________deo7" localSheetId="2">#REF!</definedName>
    <definedName name="_____________deo7" localSheetId="12">#REF!</definedName>
    <definedName name="_____________deo7">#REF!</definedName>
    <definedName name="_____________deo8" localSheetId="2">#REF!</definedName>
    <definedName name="_____________deo8" localSheetId="12">#REF!</definedName>
    <definedName name="_____________deo8">#REF!</definedName>
    <definedName name="_____________deo9" localSheetId="2">#REF!</definedName>
    <definedName name="_____________deo9" localSheetId="12">#REF!</definedName>
    <definedName name="_____________deo9">#REF!</definedName>
    <definedName name="_____________DT12" localSheetId="2" hidden="1">{"'Sheet1'!$L$16"}</definedName>
    <definedName name="_____________DT12" localSheetId="9" hidden="1">{"'Sheet1'!$L$16"}</definedName>
    <definedName name="_____________DT12" localSheetId="12" hidden="1">{"'Sheet1'!$L$16"}</definedName>
    <definedName name="_____________DT12" localSheetId="0" hidden="1">{"'Sheet1'!$L$16"}</definedName>
    <definedName name="_____________DT12" hidden="1">{"'Sheet1'!$L$16"}</definedName>
    <definedName name="_____________h1" localSheetId="2" hidden="1">{"'Sheet1'!$L$16"}</definedName>
    <definedName name="_____________h1" localSheetId="9" hidden="1">{"'Sheet1'!$L$16"}</definedName>
    <definedName name="_____________h1" localSheetId="12" hidden="1">{"'Sheet1'!$L$16"}</definedName>
    <definedName name="_____________h1" localSheetId="0" hidden="1">{"'Sheet1'!$L$16"}</definedName>
    <definedName name="_____________h1" hidden="1">{"'Sheet1'!$L$16"}</definedName>
    <definedName name="_____________h10" localSheetId="2" hidden="1">{#N/A,#N/A,FALSE,"Chi tiÆt"}</definedName>
    <definedName name="_____________h10" localSheetId="9" hidden="1">{#N/A,#N/A,FALSE,"Chi tiÆt"}</definedName>
    <definedName name="_____________h10" localSheetId="12" hidden="1">{#N/A,#N/A,FALSE,"Chi tiÆt"}</definedName>
    <definedName name="_____________h10" localSheetId="0" hidden="1">{#N/A,#N/A,FALSE,"Chi tiÆt"}</definedName>
    <definedName name="_____________h10" hidden="1">{#N/A,#N/A,FALSE,"Chi tiÆt"}</definedName>
    <definedName name="_____________h2" localSheetId="2" hidden="1">{"'Sheet1'!$L$16"}</definedName>
    <definedName name="_____________h2" localSheetId="9" hidden="1">{"'Sheet1'!$L$16"}</definedName>
    <definedName name="_____________h2" localSheetId="12" hidden="1">{"'Sheet1'!$L$16"}</definedName>
    <definedName name="_____________h2" localSheetId="0" hidden="1">{"'Sheet1'!$L$16"}</definedName>
    <definedName name="_____________h2" hidden="1">{"'Sheet1'!$L$16"}</definedName>
    <definedName name="_____________h3" localSheetId="2" hidden="1">{"'Sheet1'!$L$16"}</definedName>
    <definedName name="_____________h3" localSheetId="9" hidden="1">{"'Sheet1'!$L$16"}</definedName>
    <definedName name="_____________h3" localSheetId="12" hidden="1">{"'Sheet1'!$L$16"}</definedName>
    <definedName name="_____________h3" localSheetId="0" hidden="1">{"'Sheet1'!$L$16"}</definedName>
    <definedName name="_____________h3" hidden="1">{"'Sheet1'!$L$16"}</definedName>
    <definedName name="_____________h5" localSheetId="2" hidden="1">{"'Sheet1'!$L$16"}</definedName>
    <definedName name="_____________h5" localSheetId="9" hidden="1">{"'Sheet1'!$L$16"}</definedName>
    <definedName name="_____________h5" localSheetId="12" hidden="1">{"'Sheet1'!$L$16"}</definedName>
    <definedName name="_____________h5" localSheetId="0" hidden="1">{"'Sheet1'!$L$16"}</definedName>
    <definedName name="_____________h5" hidden="1">{"'Sheet1'!$L$16"}</definedName>
    <definedName name="_____________h6" localSheetId="2" hidden="1">{"'Sheet1'!$L$16"}</definedName>
    <definedName name="_____________h6" localSheetId="9" hidden="1">{"'Sheet1'!$L$16"}</definedName>
    <definedName name="_____________h6" localSheetId="12" hidden="1">{"'Sheet1'!$L$16"}</definedName>
    <definedName name="_____________h6" localSheetId="0" hidden="1">{"'Sheet1'!$L$16"}</definedName>
    <definedName name="_____________h6" hidden="1">{"'Sheet1'!$L$16"}</definedName>
    <definedName name="_____________h7" localSheetId="2" hidden="1">{"'Sheet1'!$L$16"}</definedName>
    <definedName name="_____________h7" localSheetId="9" hidden="1">{"'Sheet1'!$L$16"}</definedName>
    <definedName name="_____________h7" localSheetId="12" hidden="1">{"'Sheet1'!$L$16"}</definedName>
    <definedName name="_____________h7" localSheetId="0" hidden="1">{"'Sheet1'!$L$16"}</definedName>
    <definedName name="_____________h7" hidden="1">{"'Sheet1'!$L$16"}</definedName>
    <definedName name="_____________h8" localSheetId="2" hidden="1">{"'Sheet1'!$L$16"}</definedName>
    <definedName name="_____________h8" localSheetId="9" hidden="1">{"'Sheet1'!$L$16"}</definedName>
    <definedName name="_____________h8" localSheetId="12" hidden="1">{"'Sheet1'!$L$16"}</definedName>
    <definedName name="_____________h8" localSheetId="0" hidden="1">{"'Sheet1'!$L$16"}</definedName>
    <definedName name="_____________h8" hidden="1">{"'Sheet1'!$L$16"}</definedName>
    <definedName name="_____________h9" localSheetId="2" hidden="1">{"'Sheet1'!$L$16"}</definedName>
    <definedName name="_____________h9" localSheetId="9" hidden="1">{"'Sheet1'!$L$16"}</definedName>
    <definedName name="_____________h9" localSheetId="12" hidden="1">{"'Sheet1'!$L$16"}</definedName>
    <definedName name="_____________h9" localSheetId="0" hidden="1">{"'Sheet1'!$L$16"}</definedName>
    <definedName name="_____________h9" hidden="1">{"'Sheet1'!$L$16"}</definedName>
    <definedName name="_____________hom2" localSheetId="2">#REF!</definedName>
    <definedName name="_____________hom2" localSheetId="12">#REF!</definedName>
    <definedName name="_____________hom2">#REF!</definedName>
    <definedName name="_____________hsm2">1.1289</definedName>
    <definedName name="_____________hso2" localSheetId="2">#REF!</definedName>
    <definedName name="_____________hso2" localSheetId="12">#REF!</definedName>
    <definedName name="_____________hso2">#REF!</definedName>
    <definedName name="_____________kha1" localSheetId="2">#REF!</definedName>
    <definedName name="_____________kha1" localSheetId="12">#REF!</definedName>
    <definedName name="_____________kha1">#REF!</definedName>
    <definedName name="_____________kl1" localSheetId="2">#REF!</definedName>
    <definedName name="_____________kl1" localSheetId="12">#REF!</definedName>
    <definedName name="_____________kl1">#REF!</definedName>
    <definedName name="_____________Lan1" localSheetId="2">{"Thuxm2.xls","Sheet1"}</definedName>
    <definedName name="_____________Lan1" localSheetId="12">{"Thuxm2.xls","Sheet1"}</definedName>
    <definedName name="_____________Lan1" localSheetId="0">{"Thuxm2.xls","Sheet1"}</definedName>
    <definedName name="_____________Lan1">{"Thuxm2.xls","Sheet1"}</definedName>
    <definedName name="_____________MAC12" localSheetId="2">#REF!</definedName>
    <definedName name="_____________MAC12" localSheetId="12">#REF!</definedName>
    <definedName name="_____________MAC12">#REF!</definedName>
    <definedName name="_____________MAC46" localSheetId="2">#REF!</definedName>
    <definedName name="_____________MAC46" localSheetId="12">#REF!</definedName>
    <definedName name="_____________MAC46">#REF!</definedName>
    <definedName name="_____________NCL100" localSheetId="2">#REF!</definedName>
    <definedName name="_____________NCL100" localSheetId="12">#REF!</definedName>
    <definedName name="_____________NCL100">#REF!</definedName>
    <definedName name="_____________NCL200" localSheetId="2">#REF!</definedName>
    <definedName name="_____________NCL200" localSheetId="12">#REF!</definedName>
    <definedName name="_____________NCL200">#REF!</definedName>
    <definedName name="_____________NCL250" localSheetId="2">#REF!</definedName>
    <definedName name="_____________NCL250" localSheetId="12">#REF!</definedName>
    <definedName name="_____________NCL250">#REF!</definedName>
    <definedName name="_____________NET2" localSheetId="2">#REF!</definedName>
    <definedName name="_____________NET2" localSheetId="12">#REF!</definedName>
    <definedName name="_____________NET2">#REF!</definedName>
    <definedName name="_____________nin190" localSheetId="2">#REF!</definedName>
    <definedName name="_____________nin190" localSheetId="12">#REF!</definedName>
    <definedName name="_____________nin190">#REF!</definedName>
    <definedName name="_____________NSO2" localSheetId="2" hidden="1">{"'Sheet1'!$L$16"}</definedName>
    <definedName name="_____________NSO2" localSheetId="9" hidden="1">{"'Sheet1'!$L$16"}</definedName>
    <definedName name="_____________NSO2" localSheetId="12" hidden="1">{"'Sheet1'!$L$16"}</definedName>
    <definedName name="_____________NSO2" localSheetId="0" hidden="1">{"'Sheet1'!$L$16"}</definedName>
    <definedName name="_____________NSO2" hidden="1">{"'Sheet1'!$L$16"}</definedName>
    <definedName name="_____________PA3" localSheetId="2" hidden="1">{"'Sheet1'!$L$16"}</definedName>
    <definedName name="_____________PA3" localSheetId="9" hidden="1">{"'Sheet1'!$L$16"}</definedName>
    <definedName name="_____________PA3" localSheetId="12" hidden="1">{"'Sheet1'!$L$16"}</definedName>
    <definedName name="_____________PA3" localSheetId="0" hidden="1">{"'Sheet1'!$L$16"}</definedName>
    <definedName name="_____________PA3" hidden="1">{"'Sheet1'!$L$16"}</definedName>
    <definedName name="_____________phi10" localSheetId="2">#REF!</definedName>
    <definedName name="_____________phi10" localSheetId="12">#REF!</definedName>
    <definedName name="_____________phi10">#REF!</definedName>
    <definedName name="_____________phi12" localSheetId="2">#REF!</definedName>
    <definedName name="_____________phi12" localSheetId="12">#REF!</definedName>
    <definedName name="_____________phi12">#REF!</definedName>
    <definedName name="_____________phi14" localSheetId="2">#REF!</definedName>
    <definedName name="_____________phi14" localSheetId="12">#REF!</definedName>
    <definedName name="_____________phi14">#REF!</definedName>
    <definedName name="_____________phi16" localSheetId="2">#REF!</definedName>
    <definedName name="_____________phi16" localSheetId="12">#REF!</definedName>
    <definedName name="_____________phi16">#REF!</definedName>
    <definedName name="_____________phi18" localSheetId="2">#REF!</definedName>
    <definedName name="_____________phi18" localSheetId="12">#REF!</definedName>
    <definedName name="_____________phi18">#REF!</definedName>
    <definedName name="_____________phi20" localSheetId="2">#REF!</definedName>
    <definedName name="_____________phi20" localSheetId="12">#REF!</definedName>
    <definedName name="_____________phi20">#REF!</definedName>
    <definedName name="_____________phi22" localSheetId="2">#REF!</definedName>
    <definedName name="_____________phi22" localSheetId="12">#REF!</definedName>
    <definedName name="_____________phi22">#REF!</definedName>
    <definedName name="_____________phi25" localSheetId="2">#REF!</definedName>
    <definedName name="_____________phi25" localSheetId="12">#REF!</definedName>
    <definedName name="_____________phi25">#REF!</definedName>
    <definedName name="_____________phi28" localSheetId="2">#REF!</definedName>
    <definedName name="_____________phi28" localSheetId="12">#REF!</definedName>
    <definedName name="_____________phi28">#REF!</definedName>
    <definedName name="_____________phi6" localSheetId="2">#REF!</definedName>
    <definedName name="_____________phi6" localSheetId="12">#REF!</definedName>
    <definedName name="_____________phi6">#REF!</definedName>
    <definedName name="_____________phi8" localSheetId="2">#REF!</definedName>
    <definedName name="_____________phi8" localSheetId="12">#REF!</definedName>
    <definedName name="_____________phi8">#REF!</definedName>
    <definedName name="_____________Sat27" localSheetId="2">#REF!</definedName>
    <definedName name="_____________Sat27" localSheetId="12">#REF!</definedName>
    <definedName name="_____________Sat27">#REF!</definedName>
    <definedName name="_____________Sat6" localSheetId="2">#REF!</definedName>
    <definedName name="_____________Sat6" localSheetId="12">#REF!</definedName>
    <definedName name="_____________Sat6">#REF!</definedName>
    <definedName name="_____________sc1" localSheetId="2">#REF!</definedName>
    <definedName name="_____________sc1" localSheetId="12">#REF!</definedName>
    <definedName name="_____________sc1">#REF!</definedName>
    <definedName name="_____________SC2" localSheetId="2">#REF!</definedName>
    <definedName name="_____________SC2" localSheetId="12">#REF!</definedName>
    <definedName name="_____________SC2">#REF!</definedName>
    <definedName name="_____________sc3" localSheetId="2">#REF!</definedName>
    <definedName name="_____________sc3" localSheetId="12">#REF!</definedName>
    <definedName name="_____________sc3">#REF!</definedName>
    <definedName name="_____________slg1" localSheetId="2">#REF!</definedName>
    <definedName name="_____________slg1" localSheetId="12">#REF!</definedName>
    <definedName name="_____________slg1">#REF!</definedName>
    <definedName name="_____________slg2" localSheetId="2">#REF!</definedName>
    <definedName name="_____________slg2" localSheetId="12">#REF!</definedName>
    <definedName name="_____________slg2">#REF!</definedName>
    <definedName name="_____________slg3" localSheetId="2">#REF!</definedName>
    <definedName name="_____________slg3" localSheetId="12">#REF!</definedName>
    <definedName name="_____________slg3">#REF!</definedName>
    <definedName name="_____________slg4" localSheetId="2">#REF!</definedName>
    <definedName name="_____________slg4" localSheetId="12">#REF!</definedName>
    <definedName name="_____________slg4">#REF!</definedName>
    <definedName name="_____________slg5" localSheetId="2">#REF!</definedName>
    <definedName name="_____________slg5" localSheetId="12">#REF!</definedName>
    <definedName name="_____________slg5">#REF!</definedName>
    <definedName name="_____________slg6" localSheetId="2">#REF!</definedName>
    <definedName name="_____________slg6" localSheetId="12">#REF!</definedName>
    <definedName name="_____________slg6">#REF!</definedName>
    <definedName name="_____________SN3" localSheetId="2">#REF!</definedName>
    <definedName name="_____________SN3" localSheetId="12">#REF!</definedName>
    <definedName name="_____________SN3">#REF!</definedName>
    <definedName name="_____________sua20" localSheetId="2">#REF!</definedName>
    <definedName name="_____________sua20" localSheetId="12">#REF!</definedName>
    <definedName name="_____________sua20">#REF!</definedName>
    <definedName name="_____________sua30" localSheetId="2">#REF!</definedName>
    <definedName name="_____________sua30" localSheetId="12">#REF!</definedName>
    <definedName name="_____________sua30">#REF!</definedName>
    <definedName name="_____________tct5" localSheetId="2">#REF!</definedName>
    <definedName name="_____________tct5" localSheetId="12">#REF!</definedName>
    <definedName name="_____________tct5">#REF!</definedName>
    <definedName name="_____________tg427" localSheetId="2">#REF!</definedName>
    <definedName name="_____________tg427" localSheetId="12">#REF!</definedName>
    <definedName name="_____________tg427">#REF!</definedName>
    <definedName name="_____________TH20" localSheetId="2">#REF!</definedName>
    <definedName name="_____________TH20" localSheetId="12">#REF!</definedName>
    <definedName name="_____________TH20">#REF!</definedName>
    <definedName name="_____________TL1" localSheetId="2">#REF!</definedName>
    <definedName name="_____________TL1" localSheetId="12">#REF!</definedName>
    <definedName name="_____________TL1">#REF!</definedName>
    <definedName name="_____________TL2" localSheetId="2">#REF!</definedName>
    <definedName name="_____________TL2" localSheetId="12">#REF!</definedName>
    <definedName name="_____________TL2">#REF!</definedName>
    <definedName name="_____________TL3" localSheetId="2">#REF!</definedName>
    <definedName name="_____________TL3" localSheetId="12">#REF!</definedName>
    <definedName name="_____________TL3">#REF!</definedName>
    <definedName name="_____________TLA120" localSheetId="2">#REF!</definedName>
    <definedName name="_____________TLA120" localSheetId="12">#REF!</definedName>
    <definedName name="_____________TLA120">#REF!</definedName>
    <definedName name="_____________TLA35" localSheetId="2">#REF!</definedName>
    <definedName name="_____________TLA35" localSheetId="12">#REF!</definedName>
    <definedName name="_____________TLA35">#REF!</definedName>
    <definedName name="_____________TLA50" localSheetId="2">#REF!</definedName>
    <definedName name="_____________TLA50" localSheetId="12">#REF!</definedName>
    <definedName name="_____________TLA50">#REF!</definedName>
    <definedName name="_____________TLA70" localSheetId="2">#REF!</definedName>
    <definedName name="_____________TLA70" localSheetId="12">#REF!</definedName>
    <definedName name="_____________TLA70">#REF!</definedName>
    <definedName name="_____________TLA95" localSheetId="2">#REF!</definedName>
    <definedName name="_____________TLA95" localSheetId="12">#REF!</definedName>
    <definedName name="_____________TLA95">#REF!</definedName>
    <definedName name="_____________tt3" localSheetId="2" hidden="1">{"'Sheet1'!$L$16"}</definedName>
    <definedName name="_____________tt3" localSheetId="9" hidden="1">{"'Sheet1'!$L$16"}</definedName>
    <definedName name="_____________tt3" localSheetId="12" hidden="1">{"'Sheet1'!$L$16"}</definedName>
    <definedName name="_____________tt3" localSheetId="0" hidden="1">{"'Sheet1'!$L$16"}</definedName>
    <definedName name="_____________tt3" hidden="1">{"'Sheet1'!$L$16"}</definedName>
    <definedName name="_____________tz593" localSheetId="2">#REF!</definedName>
    <definedName name="_____________tz593" localSheetId="12">#REF!</definedName>
    <definedName name="_____________tz593">#REF!</definedName>
    <definedName name="_____________VL100" localSheetId="2">#REF!</definedName>
    <definedName name="_____________VL100" localSheetId="12">#REF!</definedName>
    <definedName name="_____________VL100">#REF!</definedName>
    <definedName name="_____________VL200" localSheetId="2">#REF!</definedName>
    <definedName name="_____________VL200" localSheetId="12">#REF!</definedName>
    <definedName name="_____________VL200">#REF!</definedName>
    <definedName name="_____________VL250" localSheetId="2">#REF!</definedName>
    <definedName name="_____________VL250" localSheetId="12">#REF!</definedName>
    <definedName name="_____________VL250">#REF!</definedName>
    <definedName name="____________a1" localSheetId="2" hidden="1">{"'Sheet1'!$L$16"}</definedName>
    <definedName name="____________a1" localSheetId="9" hidden="1">{"'Sheet1'!$L$16"}</definedName>
    <definedName name="____________a1" localSheetId="12" hidden="1">{"'Sheet1'!$L$16"}</definedName>
    <definedName name="____________a1" localSheetId="0" hidden="1">{"'Sheet1'!$L$16"}</definedName>
    <definedName name="____________a1" hidden="1">{"'Sheet1'!$L$16"}</definedName>
    <definedName name="____________atn1" localSheetId="2">#REF!</definedName>
    <definedName name="____________atn1" localSheetId="12">#REF!</definedName>
    <definedName name="____________atn1">#REF!</definedName>
    <definedName name="____________atn10" localSheetId="2">#REF!</definedName>
    <definedName name="____________atn10" localSheetId="12">#REF!</definedName>
    <definedName name="____________atn10">#REF!</definedName>
    <definedName name="____________atn2" localSheetId="2">#REF!</definedName>
    <definedName name="____________atn2" localSheetId="12">#REF!</definedName>
    <definedName name="____________atn2">#REF!</definedName>
    <definedName name="____________atn3" localSheetId="2">#REF!</definedName>
    <definedName name="____________atn3" localSheetId="12">#REF!</definedName>
    <definedName name="____________atn3">#REF!</definedName>
    <definedName name="____________atn4" localSheetId="2">#REF!</definedName>
    <definedName name="____________atn4" localSheetId="12">#REF!</definedName>
    <definedName name="____________atn4">#REF!</definedName>
    <definedName name="____________atn5" localSheetId="2">#REF!</definedName>
    <definedName name="____________atn5" localSheetId="12">#REF!</definedName>
    <definedName name="____________atn5">#REF!</definedName>
    <definedName name="____________atn6" localSheetId="2">#REF!</definedName>
    <definedName name="____________atn6" localSheetId="12">#REF!</definedName>
    <definedName name="____________atn6">#REF!</definedName>
    <definedName name="____________atn7" localSheetId="2">#REF!</definedName>
    <definedName name="____________atn7" localSheetId="12">#REF!</definedName>
    <definedName name="____________atn7">#REF!</definedName>
    <definedName name="____________atn8" localSheetId="2">#REF!</definedName>
    <definedName name="____________atn8" localSheetId="12">#REF!</definedName>
    <definedName name="____________atn8">#REF!</definedName>
    <definedName name="____________atn9" localSheetId="2">#REF!</definedName>
    <definedName name="____________atn9" localSheetId="12">#REF!</definedName>
    <definedName name="____________atn9">#REF!</definedName>
    <definedName name="____________boi1" localSheetId="2">#REF!</definedName>
    <definedName name="____________boi1" localSheetId="12">#REF!</definedName>
    <definedName name="____________boi1">#REF!</definedName>
    <definedName name="____________boi2" localSheetId="2">#REF!</definedName>
    <definedName name="____________boi2" localSheetId="12">#REF!</definedName>
    <definedName name="____________boi2">#REF!</definedName>
    <definedName name="____________cao1" localSheetId="2">#REF!</definedName>
    <definedName name="____________cao1" localSheetId="12">#REF!</definedName>
    <definedName name="____________cao1">#REF!</definedName>
    <definedName name="____________cao2" localSheetId="2">#REF!</definedName>
    <definedName name="____________cao2" localSheetId="12">#REF!</definedName>
    <definedName name="____________cao2">#REF!</definedName>
    <definedName name="____________cao3" localSheetId="2">#REF!</definedName>
    <definedName name="____________cao3" localSheetId="12">#REF!</definedName>
    <definedName name="____________cao3">#REF!</definedName>
    <definedName name="____________cao4" localSheetId="2">#REF!</definedName>
    <definedName name="____________cao4" localSheetId="12">#REF!</definedName>
    <definedName name="____________cao4">#REF!</definedName>
    <definedName name="____________cao5" localSheetId="2">#REF!</definedName>
    <definedName name="____________cao5" localSheetId="12">#REF!</definedName>
    <definedName name="____________cao5">#REF!</definedName>
    <definedName name="____________cao6" localSheetId="2">#REF!</definedName>
    <definedName name="____________cao6" localSheetId="12">#REF!</definedName>
    <definedName name="____________cao6">#REF!</definedName>
    <definedName name="____________chk1" localSheetId="2">#REF!</definedName>
    <definedName name="____________chk1" localSheetId="12">#REF!</definedName>
    <definedName name="____________chk1">#REF!</definedName>
    <definedName name="____________CON1" localSheetId="2">#REF!</definedName>
    <definedName name="____________CON1" localSheetId="12">#REF!</definedName>
    <definedName name="____________CON1">#REF!</definedName>
    <definedName name="____________CON2" localSheetId="2">#REF!</definedName>
    <definedName name="____________CON2" localSheetId="12">#REF!</definedName>
    <definedName name="____________CON2">#REF!</definedName>
    <definedName name="____________cpd1" localSheetId="2">#REF!</definedName>
    <definedName name="____________cpd1" localSheetId="12">#REF!</definedName>
    <definedName name="____________cpd1">#REF!</definedName>
    <definedName name="____________cpd2" localSheetId="2">#REF!</definedName>
    <definedName name="____________cpd2" localSheetId="12">#REF!</definedName>
    <definedName name="____________cpd2">#REF!</definedName>
    <definedName name="____________dai1" localSheetId="2">#REF!</definedName>
    <definedName name="____________dai1" localSheetId="12">#REF!</definedName>
    <definedName name="____________dai1">#REF!</definedName>
    <definedName name="____________dai2" localSheetId="2">#REF!</definedName>
    <definedName name="____________dai2" localSheetId="12">#REF!</definedName>
    <definedName name="____________dai2">#REF!</definedName>
    <definedName name="____________dai3" localSheetId="2">#REF!</definedName>
    <definedName name="____________dai3" localSheetId="12">#REF!</definedName>
    <definedName name="____________dai3">#REF!</definedName>
    <definedName name="____________dai4" localSheetId="2">#REF!</definedName>
    <definedName name="____________dai4" localSheetId="12">#REF!</definedName>
    <definedName name="____________dai4">#REF!</definedName>
    <definedName name="____________dai5" localSheetId="2">#REF!</definedName>
    <definedName name="____________dai5" localSheetId="12">#REF!</definedName>
    <definedName name="____________dai5">#REF!</definedName>
    <definedName name="____________dai6" localSheetId="2">#REF!</definedName>
    <definedName name="____________dai6" localSheetId="12">#REF!</definedName>
    <definedName name="____________dai6">#REF!</definedName>
    <definedName name="____________dan1" localSheetId="2">#REF!</definedName>
    <definedName name="____________dan1" localSheetId="12">#REF!</definedName>
    <definedName name="____________dan1">#REF!</definedName>
    <definedName name="____________dan2" localSheetId="2">#REF!</definedName>
    <definedName name="____________dan2" localSheetId="12">#REF!</definedName>
    <definedName name="____________dan2">#REF!</definedName>
    <definedName name="____________ddn400" localSheetId="2">#REF!</definedName>
    <definedName name="____________ddn400" localSheetId="12">#REF!</definedName>
    <definedName name="____________ddn400">#REF!</definedName>
    <definedName name="____________ddn600" localSheetId="2">#REF!</definedName>
    <definedName name="____________ddn600" localSheetId="12">#REF!</definedName>
    <definedName name="____________ddn600">#REF!</definedName>
    <definedName name="____________deo1" localSheetId="2">#REF!</definedName>
    <definedName name="____________deo1" localSheetId="12">#REF!</definedName>
    <definedName name="____________deo1">#REF!</definedName>
    <definedName name="____________deo10" localSheetId="2">#REF!</definedName>
    <definedName name="____________deo10" localSheetId="12">#REF!</definedName>
    <definedName name="____________deo10">#REF!</definedName>
    <definedName name="____________deo2" localSheetId="2">#REF!</definedName>
    <definedName name="____________deo2" localSheetId="12">#REF!</definedName>
    <definedName name="____________deo2">#REF!</definedName>
    <definedName name="____________deo3" localSheetId="2">#REF!</definedName>
    <definedName name="____________deo3" localSheetId="12">#REF!</definedName>
    <definedName name="____________deo3">#REF!</definedName>
    <definedName name="____________deo4" localSheetId="2">#REF!</definedName>
    <definedName name="____________deo4" localSheetId="12">#REF!</definedName>
    <definedName name="____________deo4">#REF!</definedName>
    <definedName name="____________deo5" localSheetId="2">#REF!</definedName>
    <definedName name="____________deo5" localSheetId="12">#REF!</definedName>
    <definedName name="____________deo5">#REF!</definedName>
    <definedName name="____________deo6" localSheetId="2">#REF!</definedName>
    <definedName name="____________deo6" localSheetId="12">#REF!</definedName>
    <definedName name="____________deo6">#REF!</definedName>
    <definedName name="____________deo7" localSheetId="2">#REF!</definedName>
    <definedName name="____________deo7" localSheetId="12">#REF!</definedName>
    <definedName name="____________deo7">#REF!</definedName>
    <definedName name="____________deo8" localSheetId="2">#REF!</definedName>
    <definedName name="____________deo8" localSheetId="12">#REF!</definedName>
    <definedName name="____________deo8">#REF!</definedName>
    <definedName name="____________deo9" localSheetId="2">#REF!</definedName>
    <definedName name="____________deo9" localSheetId="12">#REF!</definedName>
    <definedName name="____________deo9">#REF!</definedName>
    <definedName name="____________DT12" localSheetId="2" hidden="1">{"'Sheet1'!$L$16"}</definedName>
    <definedName name="____________DT12" localSheetId="9" hidden="1">{"'Sheet1'!$L$16"}</definedName>
    <definedName name="____________DT12" localSheetId="12" hidden="1">{"'Sheet1'!$L$16"}</definedName>
    <definedName name="____________DT12" localSheetId="0" hidden="1">{"'Sheet1'!$L$16"}</definedName>
    <definedName name="____________DT12" hidden="1">{"'Sheet1'!$L$16"}</definedName>
    <definedName name="____________h10" localSheetId="2" hidden="1">{#N/A,#N/A,FALSE,"Chi tiÆt"}</definedName>
    <definedName name="____________h10" localSheetId="9" hidden="1">{#N/A,#N/A,FALSE,"Chi tiÆt"}</definedName>
    <definedName name="____________h10" localSheetId="12" hidden="1">{#N/A,#N/A,FALSE,"Chi tiÆt"}</definedName>
    <definedName name="____________h10" localSheetId="0" hidden="1">{#N/A,#N/A,FALSE,"Chi tiÆt"}</definedName>
    <definedName name="____________h10" hidden="1">{#N/A,#N/A,FALSE,"Chi tiÆt"}</definedName>
    <definedName name="____________h2" localSheetId="2" hidden="1">{"'Sheet1'!$L$16"}</definedName>
    <definedName name="____________h2" localSheetId="9" hidden="1">{"'Sheet1'!$L$16"}</definedName>
    <definedName name="____________h2" localSheetId="12" hidden="1">{"'Sheet1'!$L$16"}</definedName>
    <definedName name="____________h2" localSheetId="0" hidden="1">{"'Sheet1'!$L$16"}</definedName>
    <definedName name="____________h2" hidden="1">{"'Sheet1'!$L$16"}</definedName>
    <definedName name="____________h3" localSheetId="2" hidden="1">{"'Sheet1'!$L$16"}</definedName>
    <definedName name="____________h3" localSheetId="9" hidden="1">{"'Sheet1'!$L$16"}</definedName>
    <definedName name="____________h3" localSheetId="12" hidden="1">{"'Sheet1'!$L$16"}</definedName>
    <definedName name="____________h3" localSheetId="0" hidden="1">{"'Sheet1'!$L$16"}</definedName>
    <definedName name="____________h3" hidden="1">{"'Sheet1'!$L$16"}</definedName>
    <definedName name="____________h5" localSheetId="2" hidden="1">{"'Sheet1'!$L$16"}</definedName>
    <definedName name="____________h5" localSheetId="9" hidden="1">{"'Sheet1'!$L$16"}</definedName>
    <definedName name="____________h5" localSheetId="12" hidden="1">{"'Sheet1'!$L$16"}</definedName>
    <definedName name="____________h5" localSheetId="0" hidden="1">{"'Sheet1'!$L$16"}</definedName>
    <definedName name="____________h5" hidden="1">{"'Sheet1'!$L$16"}</definedName>
    <definedName name="____________h6" localSheetId="2" hidden="1">{"'Sheet1'!$L$16"}</definedName>
    <definedName name="____________h6" localSheetId="9" hidden="1">{"'Sheet1'!$L$16"}</definedName>
    <definedName name="____________h6" localSheetId="12" hidden="1">{"'Sheet1'!$L$16"}</definedName>
    <definedName name="____________h6" localSheetId="0" hidden="1">{"'Sheet1'!$L$16"}</definedName>
    <definedName name="____________h6" hidden="1">{"'Sheet1'!$L$16"}</definedName>
    <definedName name="____________h7" localSheetId="2" hidden="1">{"'Sheet1'!$L$16"}</definedName>
    <definedName name="____________h7" localSheetId="9" hidden="1">{"'Sheet1'!$L$16"}</definedName>
    <definedName name="____________h7" localSheetId="12" hidden="1">{"'Sheet1'!$L$16"}</definedName>
    <definedName name="____________h7" localSheetId="0" hidden="1">{"'Sheet1'!$L$16"}</definedName>
    <definedName name="____________h7" hidden="1">{"'Sheet1'!$L$16"}</definedName>
    <definedName name="____________h8" localSheetId="2" hidden="1">{"'Sheet1'!$L$16"}</definedName>
    <definedName name="____________h8" localSheetId="9" hidden="1">{"'Sheet1'!$L$16"}</definedName>
    <definedName name="____________h8" localSheetId="12" hidden="1">{"'Sheet1'!$L$16"}</definedName>
    <definedName name="____________h8" localSheetId="0" hidden="1">{"'Sheet1'!$L$16"}</definedName>
    <definedName name="____________h8" hidden="1">{"'Sheet1'!$L$16"}</definedName>
    <definedName name="____________h9" localSheetId="2" hidden="1">{"'Sheet1'!$L$16"}</definedName>
    <definedName name="____________h9" localSheetId="9" hidden="1">{"'Sheet1'!$L$16"}</definedName>
    <definedName name="____________h9" localSheetId="12" hidden="1">{"'Sheet1'!$L$16"}</definedName>
    <definedName name="____________h9" localSheetId="0" hidden="1">{"'Sheet1'!$L$16"}</definedName>
    <definedName name="____________h9" hidden="1">{"'Sheet1'!$L$16"}</definedName>
    <definedName name="____________hom2" localSheetId="2">#REF!</definedName>
    <definedName name="____________hom2" localSheetId="12">#REF!</definedName>
    <definedName name="____________hom2">#REF!</definedName>
    <definedName name="____________hsm2">1.1289</definedName>
    <definedName name="____________hso2" localSheetId="2">#REF!</definedName>
    <definedName name="____________hso2" localSheetId="12">#REF!</definedName>
    <definedName name="____________hso2">#REF!</definedName>
    <definedName name="____________kha1" localSheetId="2">#REF!</definedName>
    <definedName name="____________kha1" localSheetId="12">#REF!</definedName>
    <definedName name="____________kha1">#REF!</definedName>
    <definedName name="____________kl1" localSheetId="2">#REF!</definedName>
    <definedName name="____________kl1" localSheetId="12">#REF!</definedName>
    <definedName name="____________kl1">#REF!</definedName>
    <definedName name="____________Lan1" localSheetId="2">{"Thuxm2.xls","Sheet1"}</definedName>
    <definedName name="____________Lan1" localSheetId="12">{"Thuxm2.xls","Sheet1"}</definedName>
    <definedName name="____________Lan1" localSheetId="0">{"Thuxm2.xls","Sheet1"}</definedName>
    <definedName name="____________Lan1">{"Thuxm2.xls","Sheet1"}</definedName>
    <definedName name="____________lap2" localSheetId="2">#REF!</definedName>
    <definedName name="____________lap2" localSheetId="12">#REF!</definedName>
    <definedName name="____________lap2">#REF!</definedName>
    <definedName name="____________MAC12" localSheetId="2">#REF!</definedName>
    <definedName name="____________MAC12" localSheetId="12">#REF!</definedName>
    <definedName name="____________MAC12">#REF!</definedName>
    <definedName name="____________MAC46" localSheetId="2">#REF!</definedName>
    <definedName name="____________MAC46" localSheetId="12">#REF!</definedName>
    <definedName name="____________MAC46">#REF!</definedName>
    <definedName name="____________NCL100" localSheetId="2">#REF!</definedName>
    <definedName name="____________NCL100" localSheetId="12">#REF!</definedName>
    <definedName name="____________NCL100">#REF!</definedName>
    <definedName name="____________NCL200" localSheetId="2">#REF!</definedName>
    <definedName name="____________NCL200" localSheetId="12">#REF!</definedName>
    <definedName name="____________NCL200">#REF!</definedName>
    <definedName name="____________NCL250" localSheetId="2">#REF!</definedName>
    <definedName name="____________NCL250" localSheetId="12">#REF!</definedName>
    <definedName name="____________NCL250">#REF!</definedName>
    <definedName name="____________NET2" localSheetId="2">#REF!</definedName>
    <definedName name="____________NET2" localSheetId="12">#REF!</definedName>
    <definedName name="____________NET2">#REF!</definedName>
    <definedName name="____________nin190" localSheetId="2">#REF!</definedName>
    <definedName name="____________nin190" localSheetId="12">#REF!</definedName>
    <definedName name="____________nin190">#REF!</definedName>
    <definedName name="____________PA3" localSheetId="2" hidden="1">{"'Sheet1'!$L$16"}</definedName>
    <definedName name="____________PA3" localSheetId="9" hidden="1">{"'Sheet1'!$L$16"}</definedName>
    <definedName name="____________PA3" localSheetId="12" hidden="1">{"'Sheet1'!$L$16"}</definedName>
    <definedName name="____________PA3" localSheetId="0" hidden="1">{"'Sheet1'!$L$16"}</definedName>
    <definedName name="____________PA3" hidden="1">{"'Sheet1'!$L$16"}</definedName>
    <definedName name="____________phi10" localSheetId="2">#REF!</definedName>
    <definedName name="____________phi10" localSheetId="12">#REF!</definedName>
    <definedName name="____________phi10">#REF!</definedName>
    <definedName name="____________phi12" localSheetId="2">#REF!</definedName>
    <definedName name="____________phi12" localSheetId="12">#REF!</definedName>
    <definedName name="____________phi12">#REF!</definedName>
    <definedName name="____________phi14" localSheetId="2">#REF!</definedName>
    <definedName name="____________phi14" localSheetId="12">#REF!</definedName>
    <definedName name="____________phi14">#REF!</definedName>
    <definedName name="____________phi16" localSheetId="2">#REF!</definedName>
    <definedName name="____________phi16" localSheetId="12">#REF!</definedName>
    <definedName name="____________phi16">#REF!</definedName>
    <definedName name="____________phi18" localSheetId="2">#REF!</definedName>
    <definedName name="____________phi18" localSheetId="12">#REF!</definedName>
    <definedName name="____________phi18">#REF!</definedName>
    <definedName name="____________phi20" localSheetId="2">#REF!</definedName>
    <definedName name="____________phi20" localSheetId="12">#REF!</definedName>
    <definedName name="____________phi20">#REF!</definedName>
    <definedName name="____________phi22" localSheetId="2">#REF!</definedName>
    <definedName name="____________phi22" localSheetId="12">#REF!</definedName>
    <definedName name="____________phi22">#REF!</definedName>
    <definedName name="____________phi25" localSheetId="2">#REF!</definedName>
    <definedName name="____________phi25" localSheetId="12">#REF!</definedName>
    <definedName name="____________phi25">#REF!</definedName>
    <definedName name="____________phi28" localSheetId="2">#REF!</definedName>
    <definedName name="____________phi28" localSheetId="12">#REF!</definedName>
    <definedName name="____________phi28">#REF!</definedName>
    <definedName name="____________phi6" localSheetId="2">#REF!</definedName>
    <definedName name="____________phi6" localSheetId="12">#REF!</definedName>
    <definedName name="____________phi6">#REF!</definedName>
    <definedName name="____________phi8" localSheetId="2">#REF!</definedName>
    <definedName name="____________phi8" localSheetId="12">#REF!</definedName>
    <definedName name="____________phi8">#REF!</definedName>
    <definedName name="____________Sat27" localSheetId="2">#REF!</definedName>
    <definedName name="____________Sat27" localSheetId="12">#REF!</definedName>
    <definedName name="____________Sat27">#REF!</definedName>
    <definedName name="____________Sat6" localSheetId="2">#REF!</definedName>
    <definedName name="____________Sat6" localSheetId="12">#REF!</definedName>
    <definedName name="____________Sat6">#REF!</definedName>
    <definedName name="____________sc1" localSheetId="2">#REF!</definedName>
    <definedName name="____________sc1" localSheetId="12">#REF!</definedName>
    <definedName name="____________sc1">#REF!</definedName>
    <definedName name="____________SC2" localSheetId="2">#REF!</definedName>
    <definedName name="____________SC2" localSheetId="12">#REF!</definedName>
    <definedName name="____________SC2">#REF!</definedName>
    <definedName name="____________sc3" localSheetId="2">#REF!</definedName>
    <definedName name="____________sc3" localSheetId="12">#REF!</definedName>
    <definedName name="____________sc3">#REF!</definedName>
    <definedName name="____________slg1" localSheetId="2">#REF!</definedName>
    <definedName name="____________slg1" localSheetId="12">#REF!</definedName>
    <definedName name="____________slg1">#REF!</definedName>
    <definedName name="____________slg2" localSheetId="2">#REF!</definedName>
    <definedName name="____________slg2" localSheetId="12">#REF!</definedName>
    <definedName name="____________slg2">#REF!</definedName>
    <definedName name="____________slg3" localSheetId="2">#REF!</definedName>
    <definedName name="____________slg3" localSheetId="12">#REF!</definedName>
    <definedName name="____________slg3">#REF!</definedName>
    <definedName name="____________slg4" localSheetId="2">#REF!</definedName>
    <definedName name="____________slg4" localSheetId="12">#REF!</definedName>
    <definedName name="____________slg4">#REF!</definedName>
    <definedName name="____________slg5" localSheetId="2">#REF!</definedName>
    <definedName name="____________slg5" localSheetId="12">#REF!</definedName>
    <definedName name="____________slg5">#REF!</definedName>
    <definedName name="____________slg6" localSheetId="2">#REF!</definedName>
    <definedName name="____________slg6" localSheetId="12">#REF!</definedName>
    <definedName name="____________slg6">#REF!</definedName>
    <definedName name="____________SN3" localSheetId="2">#REF!</definedName>
    <definedName name="____________SN3" localSheetId="12">#REF!</definedName>
    <definedName name="____________SN3">#REF!</definedName>
    <definedName name="____________sua20" localSheetId="2">#REF!</definedName>
    <definedName name="____________sua20" localSheetId="12">#REF!</definedName>
    <definedName name="____________sua20">#REF!</definedName>
    <definedName name="____________sua30" localSheetId="2">#REF!</definedName>
    <definedName name="____________sua30" localSheetId="12">#REF!</definedName>
    <definedName name="____________sua30">#REF!</definedName>
    <definedName name="____________tct5" localSheetId="2">#REF!</definedName>
    <definedName name="____________tct5" localSheetId="12">#REF!</definedName>
    <definedName name="____________tct5">#REF!</definedName>
    <definedName name="____________tg427" localSheetId="2">#REF!</definedName>
    <definedName name="____________tg427" localSheetId="12">#REF!</definedName>
    <definedName name="____________tg427">#REF!</definedName>
    <definedName name="____________TH20" localSheetId="2">#REF!</definedName>
    <definedName name="____________TH20" localSheetId="12">#REF!</definedName>
    <definedName name="____________TH20">#REF!</definedName>
    <definedName name="____________TK422" localSheetId="2">#REF!</definedName>
    <definedName name="____________TK422" localSheetId="12">#REF!</definedName>
    <definedName name="____________TK422">#REF!</definedName>
    <definedName name="____________TL1" localSheetId="2">#REF!</definedName>
    <definedName name="____________TL1" localSheetId="12">#REF!</definedName>
    <definedName name="____________TL1">#REF!</definedName>
    <definedName name="____________TL2" localSheetId="2">#REF!</definedName>
    <definedName name="____________TL2" localSheetId="12">#REF!</definedName>
    <definedName name="____________TL2">#REF!</definedName>
    <definedName name="____________TL3" localSheetId="2">#REF!</definedName>
    <definedName name="____________TL3" localSheetId="12">#REF!</definedName>
    <definedName name="____________TL3">#REF!</definedName>
    <definedName name="____________TLA120" localSheetId="2">#REF!</definedName>
    <definedName name="____________TLA120" localSheetId="12">#REF!</definedName>
    <definedName name="____________TLA120">#REF!</definedName>
    <definedName name="____________TLA35" localSheetId="2">#REF!</definedName>
    <definedName name="____________TLA35" localSheetId="12">#REF!</definedName>
    <definedName name="____________TLA35">#REF!</definedName>
    <definedName name="____________TLA50" localSheetId="2">#REF!</definedName>
    <definedName name="____________TLA50" localSheetId="12">#REF!</definedName>
    <definedName name="____________TLA50">#REF!</definedName>
    <definedName name="____________TLA70" localSheetId="2">#REF!</definedName>
    <definedName name="____________TLA70" localSheetId="12">#REF!</definedName>
    <definedName name="____________TLA70">#REF!</definedName>
    <definedName name="____________TLA95" localSheetId="2">#REF!</definedName>
    <definedName name="____________TLA95" localSheetId="12">#REF!</definedName>
    <definedName name="____________TLA95">#REF!</definedName>
    <definedName name="____________tt3" localSheetId="2" hidden="1">{"'Sheet1'!$L$16"}</definedName>
    <definedName name="____________tt3" localSheetId="9" hidden="1">{"'Sheet1'!$L$16"}</definedName>
    <definedName name="____________tt3" localSheetId="12" hidden="1">{"'Sheet1'!$L$16"}</definedName>
    <definedName name="____________tt3" localSheetId="0" hidden="1">{"'Sheet1'!$L$16"}</definedName>
    <definedName name="____________tt3" hidden="1">{"'Sheet1'!$L$16"}</definedName>
    <definedName name="____________tz593" localSheetId="2">#REF!</definedName>
    <definedName name="____________tz593" localSheetId="12">#REF!</definedName>
    <definedName name="____________tz593">#REF!</definedName>
    <definedName name="____________VL100" localSheetId="2">#REF!</definedName>
    <definedName name="____________VL100" localSheetId="12">#REF!</definedName>
    <definedName name="____________VL100">#REF!</definedName>
    <definedName name="____________VL200" localSheetId="2">#REF!</definedName>
    <definedName name="____________VL200" localSheetId="12">#REF!</definedName>
    <definedName name="____________VL200">#REF!</definedName>
    <definedName name="____________VL250" localSheetId="2">#REF!</definedName>
    <definedName name="____________VL250" localSheetId="12">#REF!</definedName>
    <definedName name="____________VL250">#REF!</definedName>
    <definedName name="___________a1" localSheetId="2" hidden="1">{"'Sheet1'!$L$16"}</definedName>
    <definedName name="___________a1" localSheetId="9" hidden="1">{"'Sheet1'!$L$16"}</definedName>
    <definedName name="___________a1" localSheetId="12" hidden="1">{"'Sheet1'!$L$16"}</definedName>
    <definedName name="___________a1" localSheetId="0" hidden="1">{"'Sheet1'!$L$16"}</definedName>
    <definedName name="___________a1" hidden="1">{"'Sheet1'!$L$16"}</definedName>
    <definedName name="___________atn1" localSheetId="2">#REF!</definedName>
    <definedName name="___________atn1" localSheetId="12">#REF!</definedName>
    <definedName name="___________atn1">#REF!</definedName>
    <definedName name="___________atn10" localSheetId="2">#REF!</definedName>
    <definedName name="___________atn10" localSheetId="12">#REF!</definedName>
    <definedName name="___________atn10">#REF!</definedName>
    <definedName name="___________atn2" localSheetId="2">#REF!</definedName>
    <definedName name="___________atn2" localSheetId="12">#REF!</definedName>
    <definedName name="___________atn2">#REF!</definedName>
    <definedName name="___________atn3" localSheetId="2">#REF!</definedName>
    <definedName name="___________atn3" localSheetId="12">#REF!</definedName>
    <definedName name="___________atn3">#REF!</definedName>
    <definedName name="___________atn4" localSheetId="2">#REF!</definedName>
    <definedName name="___________atn4" localSheetId="12">#REF!</definedName>
    <definedName name="___________atn4">#REF!</definedName>
    <definedName name="___________atn5" localSheetId="2">#REF!</definedName>
    <definedName name="___________atn5" localSheetId="12">#REF!</definedName>
    <definedName name="___________atn5">#REF!</definedName>
    <definedName name="___________atn6" localSheetId="2">#REF!</definedName>
    <definedName name="___________atn6" localSheetId="12">#REF!</definedName>
    <definedName name="___________atn6">#REF!</definedName>
    <definedName name="___________atn7" localSheetId="2">#REF!</definedName>
    <definedName name="___________atn7" localSheetId="12">#REF!</definedName>
    <definedName name="___________atn7">#REF!</definedName>
    <definedName name="___________atn8" localSheetId="2">#REF!</definedName>
    <definedName name="___________atn8" localSheetId="12">#REF!</definedName>
    <definedName name="___________atn8">#REF!</definedName>
    <definedName name="___________atn9" localSheetId="2">#REF!</definedName>
    <definedName name="___________atn9" localSheetId="12">#REF!</definedName>
    <definedName name="___________atn9">#REF!</definedName>
    <definedName name="___________boi1" localSheetId="2">#REF!</definedName>
    <definedName name="___________boi1" localSheetId="12">#REF!</definedName>
    <definedName name="___________boi1">#REF!</definedName>
    <definedName name="___________boi2" localSheetId="2">#REF!</definedName>
    <definedName name="___________boi2" localSheetId="12">#REF!</definedName>
    <definedName name="___________boi2">#REF!</definedName>
    <definedName name="___________cao1" localSheetId="2">#REF!</definedName>
    <definedName name="___________cao1" localSheetId="12">#REF!</definedName>
    <definedName name="___________cao1">#REF!</definedName>
    <definedName name="___________cao2" localSheetId="2">#REF!</definedName>
    <definedName name="___________cao2" localSheetId="12">#REF!</definedName>
    <definedName name="___________cao2">#REF!</definedName>
    <definedName name="___________cao3" localSheetId="2">#REF!</definedName>
    <definedName name="___________cao3" localSheetId="12">#REF!</definedName>
    <definedName name="___________cao3">#REF!</definedName>
    <definedName name="___________cao4" localSheetId="2">#REF!</definedName>
    <definedName name="___________cao4" localSheetId="12">#REF!</definedName>
    <definedName name="___________cao4">#REF!</definedName>
    <definedName name="___________cao5" localSheetId="2">#REF!</definedName>
    <definedName name="___________cao5" localSheetId="12">#REF!</definedName>
    <definedName name="___________cao5">#REF!</definedName>
    <definedName name="___________cao6" localSheetId="2">#REF!</definedName>
    <definedName name="___________cao6" localSheetId="12">#REF!</definedName>
    <definedName name="___________cao6">#REF!</definedName>
    <definedName name="___________chk1" localSheetId="2">#REF!</definedName>
    <definedName name="___________chk1" localSheetId="12">#REF!</definedName>
    <definedName name="___________chk1">#REF!</definedName>
    <definedName name="___________CON1" localSheetId="2">#REF!</definedName>
    <definedName name="___________CON1" localSheetId="12">#REF!</definedName>
    <definedName name="___________CON1">#REF!</definedName>
    <definedName name="___________CON2" localSheetId="2">#REF!</definedName>
    <definedName name="___________CON2" localSheetId="12">#REF!</definedName>
    <definedName name="___________CON2">#REF!</definedName>
    <definedName name="___________cpd1" localSheetId="2">#REF!</definedName>
    <definedName name="___________cpd1" localSheetId="12">#REF!</definedName>
    <definedName name="___________cpd1">#REF!</definedName>
    <definedName name="___________cpd2" localSheetId="2">#REF!</definedName>
    <definedName name="___________cpd2" localSheetId="12">#REF!</definedName>
    <definedName name="___________cpd2">#REF!</definedName>
    <definedName name="___________dai1" localSheetId="2">#REF!</definedName>
    <definedName name="___________dai1" localSheetId="12">#REF!</definedName>
    <definedName name="___________dai1">#REF!</definedName>
    <definedName name="___________dai2" localSheetId="2">#REF!</definedName>
    <definedName name="___________dai2" localSheetId="12">#REF!</definedName>
    <definedName name="___________dai2">#REF!</definedName>
    <definedName name="___________dai3" localSheetId="2">#REF!</definedName>
    <definedName name="___________dai3" localSheetId="12">#REF!</definedName>
    <definedName name="___________dai3">#REF!</definedName>
    <definedName name="___________dai4" localSheetId="2">#REF!</definedName>
    <definedName name="___________dai4" localSheetId="12">#REF!</definedName>
    <definedName name="___________dai4">#REF!</definedName>
    <definedName name="___________dai5" localSheetId="2">#REF!</definedName>
    <definedName name="___________dai5" localSheetId="12">#REF!</definedName>
    <definedName name="___________dai5">#REF!</definedName>
    <definedName name="___________dai6" localSheetId="2">#REF!</definedName>
    <definedName name="___________dai6" localSheetId="12">#REF!</definedName>
    <definedName name="___________dai6">#REF!</definedName>
    <definedName name="___________dan1" localSheetId="2">#REF!</definedName>
    <definedName name="___________dan1" localSheetId="12">#REF!</definedName>
    <definedName name="___________dan1">#REF!</definedName>
    <definedName name="___________dan2" localSheetId="2">#REF!</definedName>
    <definedName name="___________dan2" localSheetId="12">#REF!</definedName>
    <definedName name="___________dan2">#REF!</definedName>
    <definedName name="___________ddn400" localSheetId="2">#REF!</definedName>
    <definedName name="___________ddn400" localSheetId="12">#REF!</definedName>
    <definedName name="___________ddn400">#REF!</definedName>
    <definedName name="___________ddn600" localSheetId="2">#REF!</definedName>
    <definedName name="___________ddn600" localSheetId="12">#REF!</definedName>
    <definedName name="___________ddn600">#REF!</definedName>
    <definedName name="___________deo1" localSheetId="2">#REF!</definedName>
    <definedName name="___________deo1" localSheetId="12">#REF!</definedName>
    <definedName name="___________deo1">#REF!</definedName>
    <definedName name="___________deo10" localSheetId="2">#REF!</definedName>
    <definedName name="___________deo10" localSheetId="12">#REF!</definedName>
    <definedName name="___________deo10">#REF!</definedName>
    <definedName name="___________deo2" localSheetId="2">#REF!</definedName>
    <definedName name="___________deo2" localSheetId="12">#REF!</definedName>
    <definedName name="___________deo2">#REF!</definedName>
    <definedName name="___________deo3" localSheetId="2">#REF!</definedName>
    <definedName name="___________deo3" localSheetId="12">#REF!</definedName>
    <definedName name="___________deo3">#REF!</definedName>
    <definedName name="___________deo4" localSheetId="2">#REF!</definedName>
    <definedName name="___________deo4" localSheetId="12">#REF!</definedName>
    <definedName name="___________deo4">#REF!</definedName>
    <definedName name="___________deo5" localSheetId="2">#REF!</definedName>
    <definedName name="___________deo5" localSheetId="12">#REF!</definedName>
    <definedName name="___________deo5">#REF!</definedName>
    <definedName name="___________deo6" localSheetId="2">#REF!</definedName>
    <definedName name="___________deo6" localSheetId="12">#REF!</definedName>
    <definedName name="___________deo6">#REF!</definedName>
    <definedName name="___________deo7" localSheetId="2">#REF!</definedName>
    <definedName name="___________deo7" localSheetId="12">#REF!</definedName>
    <definedName name="___________deo7">#REF!</definedName>
    <definedName name="___________deo8" localSheetId="2">#REF!</definedName>
    <definedName name="___________deo8" localSheetId="12">#REF!</definedName>
    <definedName name="___________deo8">#REF!</definedName>
    <definedName name="___________deo9" localSheetId="2">#REF!</definedName>
    <definedName name="___________deo9" localSheetId="12">#REF!</definedName>
    <definedName name="___________deo9">#REF!</definedName>
    <definedName name="___________DT12" localSheetId="2" hidden="1">{"'Sheet1'!$L$16"}</definedName>
    <definedName name="___________DT12" localSheetId="9" hidden="1">{"'Sheet1'!$L$16"}</definedName>
    <definedName name="___________DT12" localSheetId="12" hidden="1">{"'Sheet1'!$L$16"}</definedName>
    <definedName name="___________DT12" localSheetId="0" hidden="1">{"'Sheet1'!$L$16"}</definedName>
    <definedName name="___________DT12" hidden="1">{"'Sheet1'!$L$16"}</definedName>
    <definedName name="___________h1" localSheetId="2" hidden="1">{"'Sheet1'!$L$16"}</definedName>
    <definedName name="___________h1" localSheetId="9" hidden="1">{"'Sheet1'!$L$16"}</definedName>
    <definedName name="___________h1" localSheetId="12" hidden="1">{"'Sheet1'!$L$16"}</definedName>
    <definedName name="___________h1" localSheetId="0" hidden="1">{"'Sheet1'!$L$16"}</definedName>
    <definedName name="___________h1" hidden="1">{"'Sheet1'!$L$16"}</definedName>
    <definedName name="___________h10" localSheetId="2" hidden="1">{#N/A,#N/A,FALSE,"Chi tiÆt"}</definedName>
    <definedName name="___________h10" localSheetId="9" hidden="1">{#N/A,#N/A,FALSE,"Chi tiÆt"}</definedName>
    <definedName name="___________h10" localSheetId="12" hidden="1">{#N/A,#N/A,FALSE,"Chi tiÆt"}</definedName>
    <definedName name="___________h10" localSheetId="0" hidden="1">{#N/A,#N/A,FALSE,"Chi tiÆt"}</definedName>
    <definedName name="___________h10" hidden="1">{#N/A,#N/A,FALSE,"Chi tiÆt"}</definedName>
    <definedName name="___________h2" localSheetId="2" hidden="1">{"'Sheet1'!$L$16"}</definedName>
    <definedName name="___________h2" localSheetId="9" hidden="1">{"'Sheet1'!$L$16"}</definedName>
    <definedName name="___________h2" localSheetId="12" hidden="1">{"'Sheet1'!$L$16"}</definedName>
    <definedName name="___________h2" localSheetId="0" hidden="1">{"'Sheet1'!$L$16"}</definedName>
    <definedName name="___________h2" hidden="1">{"'Sheet1'!$L$16"}</definedName>
    <definedName name="___________h3" localSheetId="2" hidden="1">{"'Sheet1'!$L$16"}</definedName>
    <definedName name="___________h3" localSheetId="9" hidden="1">{"'Sheet1'!$L$16"}</definedName>
    <definedName name="___________h3" localSheetId="12" hidden="1">{"'Sheet1'!$L$16"}</definedName>
    <definedName name="___________h3" localSheetId="0" hidden="1">{"'Sheet1'!$L$16"}</definedName>
    <definedName name="___________h3" hidden="1">{"'Sheet1'!$L$16"}</definedName>
    <definedName name="___________h5" localSheetId="2" hidden="1">{"'Sheet1'!$L$16"}</definedName>
    <definedName name="___________h5" localSheetId="9" hidden="1">{"'Sheet1'!$L$16"}</definedName>
    <definedName name="___________h5" localSheetId="12" hidden="1">{"'Sheet1'!$L$16"}</definedName>
    <definedName name="___________h5" localSheetId="0" hidden="1">{"'Sheet1'!$L$16"}</definedName>
    <definedName name="___________h5" hidden="1">{"'Sheet1'!$L$16"}</definedName>
    <definedName name="___________h6" localSheetId="2" hidden="1">{"'Sheet1'!$L$16"}</definedName>
    <definedName name="___________h6" localSheetId="9" hidden="1">{"'Sheet1'!$L$16"}</definedName>
    <definedName name="___________h6" localSheetId="12" hidden="1">{"'Sheet1'!$L$16"}</definedName>
    <definedName name="___________h6" localSheetId="0" hidden="1">{"'Sheet1'!$L$16"}</definedName>
    <definedName name="___________h6" hidden="1">{"'Sheet1'!$L$16"}</definedName>
    <definedName name="___________h7" localSheetId="2" hidden="1">{"'Sheet1'!$L$16"}</definedName>
    <definedName name="___________h7" localSheetId="9" hidden="1">{"'Sheet1'!$L$16"}</definedName>
    <definedName name="___________h7" localSheetId="12" hidden="1">{"'Sheet1'!$L$16"}</definedName>
    <definedName name="___________h7" localSheetId="0" hidden="1">{"'Sheet1'!$L$16"}</definedName>
    <definedName name="___________h7" hidden="1">{"'Sheet1'!$L$16"}</definedName>
    <definedName name="___________h8" localSheetId="2" hidden="1">{"'Sheet1'!$L$16"}</definedName>
    <definedName name="___________h8" localSheetId="9" hidden="1">{"'Sheet1'!$L$16"}</definedName>
    <definedName name="___________h8" localSheetId="12" hidden="1">{"'Sheet1'!$L$16"}</definedName>
    <definedName name="___________h8" localSheetId="0" hidden="1">{"'Sheet1'!$L$16"}</definedName>
    <definedName name="___________h8" hidden="1">{"'Sheet1'!$L$16"}</definedName>
    <definedName name="___________h9" localSheetId="2" hidden="1">{"'Sheet1'!$L$16"}</definedName>
    <definedName name="___________h9" localSheetId="9" hidden="1">{"'Sheet1'!$L$16"}</definedName>
    <definedName name="___________h9" localSheetId="12" hidden="1">{"'Sheet1'!$L$16"}</definedName>
    <definedName name="___________h9" localSheetId="0" hidden="1">{"'Sheet1'!$L$16"}</definedName>
    <definedName name="___________h9" hidden="1">{"'Sheet1'!$L$16"}</definedName>
    <definedName name="___________hom2" localSheetId="2">#REF!</definedName>
    <definedName name="___________hom2" localSheetId="12">#REF!</definedName>
    <definedName name="___________hom2">#REF!</definedName>
    <definedName name="___________hsm2">1.1289</definedName>
    <definedName name="___________hso2" localSheetId="2">#REF!</definedName>
    <definedName name="___________hso2" localSheetId="12">#REF!</definedName>
    <definedName name="___________hso2">#REF!</definedName>
    <definedName name="___________kha1" localSheetId="2">#REF!</definedName>
    <definedName name="___________kha1" localSheetId="12">#REF!</definedName>
    <definedName name="___________kha1">#REF!</definedName>
    <definedName name="___________kl1" localSheetId="2">#REF!</definedName>
    <definedName name="___________kl1" localSheetId="12">#REF!</definedName>
    <definedName name="___________kl1">#REF!</definedName>
    <definedName name="___________Lan1" localSheetId="2">{"Thuxm2.xls","Sheet1"}</definedName>
    <definedName name="___________Lan1" localSheetId="12">{"Thuxm2.xls","Sheet1"}</definedName>
    <definedName name="___________Lan1" localSheetId="0">{"Thuxm2.xls","Sheet1"}</definedName>
    <definedName name="___________Lan1">{"Thuxm2.xls","Sheet1"}</definedName>
    <definedName name="___________lap1" localSheetId="2">#REF!</definedName>
    <definedName name="___________lap1" localSheetId="12">#REF!</definedName>
    <definedName name="___________lap1">#REF!</definedName>
    <definedName name="___________lap2" localSheetId="2">#REF!</definedName>
    <definedName name="___________lap2" localSheetId="12">#REF!</definedName>
    <definedName name="___________lap2">#REF!</definedName>
    <definedName name="___________MAC12" localSheetId="2">#REF!</definedName>
    <definedName name="___________MAC12" localSheetId="12">#REF!</definedName>
    <definedName name="___________MAC12">#REF!</definedName>
    <definedName name="___________MAC46" localSheetId="2">#REF!</definedName>
    <definedName name="___________MAC46" localSheetId="12">#REF!</definedName>
    <definedName name="___________MAC46">#REF!</definedName>
    <definedName name="___________NCL100" localSheetId="2">#REF!</definedName>
    <definedName name="___________NCL100" localSheetId="12">#REF!</definedName>
    <definedName name="___________NCL100">#REF!</definedName>
    <definedName name="___________NCL200" localSheetId="2">#REF!</definedName>
    <definedName name="___________NCL200" localSheetId="12">#REF!</definedName>
    <definedName name="___________NCL200">#REF!</definedName>
    <definedName name="___________NCL250" localSheetId="2">#REF!</definedName>
    <definedName name="___________NCL250" localSheetId="12">#REF!</definedName>
    <definedName name="___________NCL250">#REF!</definedName>
    <definedName name="___________NET2" localSheetId="2">#REF!</definedName>
    <definedName name="___________NET2" localSheetId="12">#REF!</definedName>
    <definedName name="___________NET2">#REF!</definedName>
    <definedName name="___________nin190" localSheetId="2">#REF!</definedName>
    <definedName name="___________nin190" localSheetId="12">#REF!</definedName>
    <definedName name="___________nin190">#REF!</definedName>
    <definedName name="___________NSO2" localSheetId="2" hidden="1">{"'Sheet1'!$L$16"}</definedName>
    <definedName name="___________NSO2" localSheetId="9" hidden="1">{"'Sheet1'!$L$16"}</definedName>
    <definedName name="___________NSO2" localSheetId="12" hidden="1">{"'Sheet1'!$L$16"}</definedName>
    <definedName name="___________NSO2" localSheetId="0" hidden="1">{"'Sheet1'!$L$16"}</definedName>
    <definedName name="___________NSO2" hidden="1">{"'Sheet1'!$L$16"}</definedName>
    <definedName name="___________PA3" localSheetId="2" hidden="1">{"'Sheet1'!$L$16"}</definedName>
    <definedName name="___________PA3" localSheetId="9" hidden="1">{"'Sheet1'!$L$16"}</definedName>
    <definedName name="___________PA3" localSheetId="12" hidden="1">{"'Sheet1'!$L$16"}</definedName>
    <definedName name="___________PA3" localSheetId="0" hidden="1">{"'Sheet1'!$L$16"}</definedName>
    <definedName name="___________PA3" hidden="1">{"'Sheet1'!$L$16"}</definedName>
    <definedName name="___________phi10" localSheetId="2">#REF!</definedName>
    <definedName name="___________phi10" localSheetId="12">#REF!</definedName>
    <definedName name="___________phi10">#REF!</definedName>
    <definedName name="___________phi12" localSheetId="2">#REF!</definedName>
    <definedName name="___________phi12" localSheetId="12">#REF!</definedName>
    <definedName name="___________phi12">#REF!</definedName>
    <definedName name="___________phi14" localSheetId="2">#REF!</definedName>
    <definedName name="___________phi14" localSheetId="12">#REF!</definedName>
    <definedName name="___________phi14">#REF!</definedName>
    <definedName name="___________phi16" localSheetId="2">#REF!</definedName>
    <definedName name="___________phi16" localSheetId="12">#REF!</definedName>
    <definedName name="___________phi16">#REF!</definedName>
    <definedName name="___________phi18" localSheetId="2">#REF!</definedName>
    <definedName name="___________phi18" localSheetId="12">#REF!</definedName>
    <definedName name="___________phi18">#REF!</definedName>
    <definedName name="___________phi20" localSheetId="2">#REF!</definedName>
    <definedName name="___________phi20" localSheetId="12">#REF!</definedName>
    <definedName name="___________phi20">#REF!</definedName>
    <definedName name="___________phi22" localSheetId="2">#REF!</definedName>
    <definedName name="___________phi22" localSheetId="12">#REF!</definedName>
    <definedName name="___________phi22">#REF!</definedName>
    <definedName name="___________phi25" localSheetId="2">#REF!</definedName>
    <definedName name="___________phi25" localSheetId="12">#REF!</definedName>
    <definedName name="___________phi25">#REF!</definedName>
    <definedName name="___________phi28" localSheetId="2">#REF!</definedName>
    <definedName name="___________phi28" localSheetId="12">#REF!</definedName>
    <definedName name="___________phi28">#REF!</definedName>
    <definedName name="___________phi6" localSheetId="2">#REF!</definedName>
    <definedName name="___________phi6" localSheetId="12">#REF!</definedName>
    <definedName name="___________phi6">#REF!</definedName>
    <definedName name="___________phi8" localSheetId="2">#REF!</definedName>
    <definedName name="___________phi8" localSheetId="12">#REF!</definedName>
    <definedName name="___________phi8">#REF!</definedName>
    <definedName name="___________Sat27" localSheetId="2">#REF!</definedName>
    <definedName name="___________Sat27" localSheetId="12">#REF!</definedName>
    <definedName name="___________Sat27">#REF!</definedName>
    <definedName name="___________Sat6" localSheetId="2">#REF!</definedName>
    <definedName name="___________Sat6" localSheetId="12">#REF!</definedName>
    <definedName name="___________Sat6">#REF!</definedName>
    <definedName name="___________sc1" localSheetId="2">#REF!</definedName>
    <definedName name="___________sc1" localSheetId="12">#REF!</definedName>
    <definedName name="___________sc1">#REF!</definedName>
    <definedName name="___________SC2" localSheetId="2">#REF!</definedName>
    <definedName name="___________SC2" localSheetId="12">#REF!</definedName>
    <definedName name="___________SC2">#REF!</definedName>
    <definedName name="___________sc3" localSheetId="2">#REF!</definedName>
    <definedName name="___________sc3" localSheetId="12">#REF!</definedName>
    <definedName name="___________sc3">#REF!</definedName>
    <definedName name="___________slg1" localSheetId="2">#REF!</definedName>
    <definedName name="___________slg1" localSheetId="12">#REF!</definedName>
    <definedName name="___________slg1">#REF!</definedName>
    <definedName name="___________slg2" localSheetId="2">#REF!</definedName>
    <definedName name="___________slg2" localSheetId="12">#REF!</definedName>
    <definedName name="___________slg2">#REF!</definedName>
    <definedName name="___________slg3" localSheetId="2">#REF!</definedName>
    <definedName name="___________slg3" localSheetId="12">#REF!</definedName>
    <definedName name="___________slg3">#REF!</definedName>
    <definedName name="___________slg4" localSheetId="2">#REF!</definedName>
    <definedName name="___________slg4" localSheetId="12">#REF!</definedName>
    <definedName name="___________slg4">#REF!</definedName>
    <definedName name="___________slg5" localSheetId="2">#REF!</definedName>
    <definedName name="___________slg5" localSheetId="12">#REF!</definedName>
    <definedName name="___________slg5">#REF!</definedName>
    <definedName name="___________slg6" localSheetId="2">#REF!</definedName>
    <definedName name="___________slg6" localSheetId="12">#REF!</definedName>
    <definedName name="___________slg6">#REF!</definedName>
    <definedName name="___________SN3" localSheetId="2">#REF!</definedName>
    <definedName name="___________SN3" localSheetId="12">#REF!</definedName>
    <definedName name="___________SN3">#REF!</definedName>
    <definedName name="___________sua20" localSheetId="2">#REF!</definedName>
    <definedName name="___________sua20" localSheetId="12">#REF!</definedName>
    <definedName name="___________sua20">#REF!</definedName>
    <definedName name="___________sua30" localSheetId="2">#REF!</definedName>
    <definedName name="___________sua30" localSheetId="12">#REF!</definedName>
    <definedName name="___________sua30">#REF!</definedName>
    <definedName name="___________tct5" localSheetId="2">#REF!</definedName>
    <definedName name="___________tct5" localSheetId="12">#REF!</definedName>
    <definedName name="___________tct5">#REF!</definedName>
    <definedName name="___________tg427" localSheetId="2">#REF!</definedName>
    <definedName name="___________tg427" localSheetId="12">#REF!</definedName>
    <definedName name="___________tg427">#REF!</definedName>
    <definedName name="___________TH20" localSheetId="2">#REF!</definedName>
    <definedName name="___________TH20" localSheetId="12">#REF!</definedName>
    <definedName name="___________TH20">#REF!</definedName>
    <definedName name="___________TK155" localSheetId="2">#REF!</definedName>
    <definedName name="___________TK155" localSheetId="12">#REF!</definedName>
    <definedName name="___________TK155">#REF!</definedName>
    <definedName name="___________TK422" localSheetId="2">#REF!</definedName>
    <definedName name="___________TK422" localSheetId="12">#REF!</definedName>
    <definedName name="___________TK422">#REF!</definedName>
    <definedName name="___________TL1" localSheetId="2">#REF!</definedName>
    <definedName name="___________TL1" localSheetId="12">#REF!</definedName>
    <definedName name="___________TL1">#REF!</definedName>
    <definedName name="___________TL2" localSheetId="2">#REF!</definedName>
    <definedName name="___________TL2" localSheetId="12">#REF!</definedName>
    <definedName name="___________TL2">#REF!</definedName>
    <definedName name="___________TL3" localSheetId="2">#REF!</definedName>
    <definedName name="___________TL3" localSheetId="12">#REF!</definedName>
    <definedName name="___________TL3">#REF!</definedName>
    <definedName name="___________TLA120" localSheetId="2">#REF!</definedName>
    <definedName name="___________TLA120" localSheetId="12">#REF!</definedName>
    <definedName name="___________TLA120">#REF!</definedName>
    <definedName name="___________TLA35" localSheetId="2">#REF!</definedName>
    <definedName name="___________TLA35" localSheetId="12">#REF!</definedName>
    <definedName name="___________TLA35">#REF!</definedName>
    <definedName name="___________TLA50" localSheetId="2">#REF!</definedName>
    <definedName name="___________TLA50" localSheetId="12">#REF!</definedName>
    <definedName name="___________TLA50">#REF!</definedName>
    <definedName name="___________TLA70" localSheetId="2">#REF!</definedName>
    <definedName name="___________TLA70" localSheetId="12">#REF!</definedName>
    <definedName name="___________TLA70">#REF!</definedName>
    <definedName name="___________TLA95" localSheetId="2">#REF!</definedName>
    <definedName name="___________TLA95" localSheetId="12">#REF!</definedName>
    <definedName name="___________TLA95">#REF!</definedName>
    <definedName name="___________tt3" localSheetId="2" hidden="1">{"'Sheet1'!$L$16"}</definedName>
    <definedName name="___________tt3" localSheetId="9" hidden="1">{"'Sheet1'!$L$16"}</definedName>
    <definedName name="___________tt3" localSheetId="12" hidden="1">{"'Sheet1'!$L$16"}</definedName>
    <definedName name="___________tt3" localSheetId="0" hidden="1">{"'Sheet1'!$L$16"}</definedName>
    <definedName name="___________tt3" hidden="1">{"'Sheet1'!$L$16"}</definedName>
    <definedName name="___________tz593" localSheetId="2">#REF!</definedName>
    <definedName name="___________tz593" localSheetId="12">#REF!</definedName>
    <definedName name="___________tz593">#REF!</definedName>
    <definedName name="___________VL100" localSheetId="2">#REF!</definedName>
    <definedName name="___________VL100" localSheetId="12">#REF!</definedName>
    <definedName name="___________VL100">#REF!</definedName>
    <definedName name="___________VL200" localSheetId="2">#REF!</definedName>
    <definedName name="___________VL200" localSheetId="12">#REF!</definedName>
    <definedName name="___________VL200">#REF!</definedName>
    <definedName name="___________VL250" localSheetId="2">#REF!</definedName>
    <definedName name="___________VL250" localSheetId="12">#REF!</definedName>
    <definedName name="___________VL250">#REF!</definedName>
    <definedName name="__________a1" localSheetId="2" hidden="1">{"'Sheet1'!$L$16"}</definedName>
    <definedName name="__________a1" localSheetId="9" hidden="1">{"'Sheet1'!$L$16"}</definedName>
    <definedName name="__________a1" localSheetId="12" hidden="1">{"'Sheet1'!$L$16"}</definedName>
    <definedName name="__________a1" localSheetId="0" hidden="1">{"'Sheet1'!$L$16"}</definedName>
    <definedName name="__________a1" hidden="1">{"'Sheet1'!$L$16"}</definedName>
    <definedName name="__________a2" localSheetId="2" hidden="1">{"'Sheet1'!$L$16"}</definedName>
    <definedName name="__________a2" localSheetId="9" hidden="1">{"'Sheet1'!$L$16"}</definedName>
    <definedName name="__________a2" localSheetId="12" hidden="1">{"'Sheet1'!$L$16"}</definedName>
    <definedName name="__________a2" localSheetId="0" hidden="1">{"'Sheet1'!$L$16"}</definedName>
    <definedName name="__________a2" hidden="1">{"'Sheet1'!$L$16"}</definedName>
    <definedName name="__________atn1" localSheetId="2">#REF!</definedName>
    <definedName name="__________atn1" localSheetId="12">#REF!</definedName>
    <definedName name="__________atn1">#REF!</definedName>
    <definedName name="__________atn10" localSheetId="2">#REF!</definedName>
    <definedName name="__________atn10" localSheetId="12">#REF!</definedName>
    <definedName name="__________atn10">#REF!</definedName>
    <definedName name="__________atn2" localSheetId="2">#REF!</definedName>
    <definedName name="__________atn2" localSheetId="12">#REF!</definedName>
    <definedName name="__________atn2">#REF!</definedName>
    <definedName name="__________atn3" localSheetId="2">#REF!</definedName>
    <definedName name="__________atn3" localSheetId="12">#REF!</definedName>
    <definedName name="__________atn3">#REF!</definedName>
    <definedName name="__________atn4" localSheetId="2">#REF!</definedName>
    <definedName name="__________atn4" localSheetId="12">#REF!</definedName>
    <definedName name="__________atn4">#REF!</definedName>
    <definedName name="__________atn5" localSheetId="2">#REF!</definedName>
    <definedName name="__________atn5" localSheetId="12">#REF!</definedName>
    <definedName name="__________atn5">#REF!</definedName>
    <definedName name="__________atn6" localSheetId="2">#REF!</definedName>
    <definedName name="__________atn6" localSheetId="12">#REF!</definedName>
    <definedName name="__________atn6">#REF!</definedName>
    <definedName name="__________atn7" localSheetId="2">#REF!</definedName>
    <definedName name="__________atn7" localSheetId="12">#REF!</definedName>
    <definedName name="__________atn7">#REF!</definedName>
    <definedName name="__________atn8" localSheetId="2">#REF!</definedName>
    <definedName name="__________atn8" localSheetId="12">#REF!</definedName>
    <definedName name="__________atn8">#REF!</definedName>
    <definedName name="__________atn9" localSheetId="2">#REF!</definedName>
    <definedName name="__________atn9" localSheetId="12">#REF!</definedName>
    <definedName name="__________atn9">#REF!</definedName>
    <definedName name="__________boi1" localSheetId="2">#REF!</definedName>
    <definedName name="__________boi1" localSheetId="12">#REF!</definedName>
    <definedName name="__________boi1">#REF!</definedName>
    <definedName name="__________boi2" localSheetId="2">#REF!</definedName>
    <definedName name="__________boi2" localSheetId="12">#REF!</definedName>
    <definedName name="__________boi2">#REF!</definedName>
    <definedName name="__________cao1" localSheetId="2">#REF!</definedName>
    <definedName name="__________cao1" localSheetId="12">#REF!</definedName>
    <definedName name="__________cao1">#REF!</definedName>
    <definedName name="__________cao2" localSheetId="2">#REF!</definedName>
    <definedName name="__________cao2" localSheetId="12">#REF!</definedName>
    <definedName name="__________cao2">#REF!</definedName>
    <definedName name="__________cao3" localSheetId="2">#REF!</definedName>
    <definedName name="__________cao3" localSheetId="12">#REF!</definedName>
    <definedName name="__________cao3">#REF!</definedName>
    <definedName name="__________cao4" localSheetId="2">#REF!</definedName>
    <definedName name="__________cao4" localSheetId="12">#REF!</definedName>
    <definedName name="__________cao4">#REF!</definedName>
    <definedName name="__________cao5" localSheetId="2">#REF!</definedName>
    <definedName name="__________cao5" localSheetId="12">#REF!</definedName>
    <definedName name="__________cao5">#REF!</definedName>
    <definedName name="__________cao6" localSheetId="2">#REF!</definedName>
    <definedName name="__________cao6" localSheetId="12">#REF!</definedName>
    <definedName name="__________cao6">#REF!</definedName>
    <definedName name="__________chk1" localSheetId="2">#REF!</definedName>
    <definedName name="__________chk1" localSheetId="12">#REF!</definedName>
    <definedName name="__________chk1">#REF!</definedName>
    <definedName name="__________CON1" localSheetId="2">#REF!</definedName>
    <definedName name="__________CON1" localSheetId="12">#REF!</definedName>
    <definedName name="__________CON1">#REF!</definedName>
    <definedName name="__________CON2" localSheetId="2">#REF!</definedName>
    <definedName name="__________CON2" localSheetId="12">#REF!</definedName>
    <definedName name="__________CON2">#REF!</definedName>
    <definedName name="__________cpd1" localSheetId="2">#REF!</definedName>
    <definedName name="__________cpd1" localSheetId="12">#REF!</definedName>
    <definedName name="__________cpd1">#REF!</definedName>
    <definedName name="__________cpd2" localSheetId="2">#REF!</definedName>
    <definedName name="__________cpd2" localSheetId="12">#REF!</definedName>
    <definedName name="__________cpd2">#REF!</definedName>
    <definedName name="__________dai1" localSheetId="2">#REF!</definedName>
    <definedName name="__________dai1" localSheetId="12">#REF!</definedName>
    <definedName name="__________dai1">#REF!</definedName>
    <definedName name="__________dai2" localSheetId="2">#REF!</definedName>
    <definedName name="__________dai2" localSheetId="12">#REF!</definedName>
    <definedName name="__________dai2">#REF!</definedName>
    <definedName name="__________dai3" localSheetId="2">#REF!</definedName>
    <definedName name="__________dai3" localSheetId="12">#REF!</definedName>
    <definedName name="__________dai3">#REF!</definedName>
    <definedName name="__________dai4" localSheetId="2">#REF!</definedName>
    <definedName name="__________dai4" localSheetId="12">#REF!</definedName>
    <definedName name="__________dai4">#REF!</definedName>
    <definedName name="__________dai5" localSheetId="2">#REF!</definedName>
    <definedName name="__________dai5" localSheetId="12">#REF!</definedName>
    <definedName name="__________dai5">#REF!</definedName>
    <definedName name="__________dai6" localSheetId="2">#REF!</definedName>
    <definedName name="__________dai6" localSheetId="12">#REF!</definedName>
    <definedName name="__________dai6">#REF!</definedName>
    <definedName name="__________dan1" localSheetId="2">#REF!</definedName>
    <definedName name="__________dan1" localSheetId="12">#REF!</definedName>
    <definedName name="__________dan1">#REF!</definedName>
    <definedName name="__________dan2" localSheetId="2">#REF!</definedName>
    <definedName name="__________dan2" localSheetId="12">#REF!</definedName>
    <definedName name="__________dan2">#REF!</definedName>
    <definedName name="__________ddn400" localSheetId="2">#REF!</definedName>
    <definedName name="__________ddn400" localSheetId="12">#REF!</definedName>
    <definedName name="__________ddn400">#REF!</definedName>
    <definedName name="__________ddn600" localSheetId="2">#REF!</definedName>
    <definedName name="__________ddn600" localSheetId="12">#REF!</definedName>
    <definedName name="__________ddn600">#REF!</definedName>
    <definedName name="__________deo1" localSheetId="2">#REF!</definedName>
    <definedName name="__________deo1" localSheetId="12">#REF!</definedName>
    <definedName name="__________deo1">#REF!</definedName>
    <definedName name="__________deo10" localSheetId="2">#REF!</definedName>
    <definedName name="__________deo10" localSheetId="12">#REF!</definedName>
    <definedName name="__________deo10">#REF!</definedName>
    <definedName name="__________deo2" localSheetId="2">#REF!</definedName>
    <definedName name="__________deo2" localSheetId="12">#REF!</definedName>
    <definedName name="__________deo2">#REF!</definedName>
    <definedName name="__________deo3" localSheetId="2">#REF!</definedName>
    <definedName name="__________deo3" localSheetId="12">#REF!</definedName>
    <definedName name="__________deo3">#REF!</definedName>
    <definedName name="__________deo4" localSheetId="2">#REF!</definedName>
    <definedName name="__________deo4" localSheetId="12">#REF!</definedName>
    <definedName name="__________deo4">#REF!</definedName>
    <definedName name="__________deo5" localSheetId="2">#REF!</definedName>
    <definedName name="__________deo5" localSheetId="12">#REF!</definedName>
    <definedName name="__________deo5">#REF!</definedName>
    <definedName name="__________deo6" localSheetId="2">#REF!</definedName>
    <definedName name="__________deo6" localSheetId="12">#REF!</definedName>
    <definedName name="__________deo6">#REF!</definedName>
    <definedName name="__________deo7" localSheetId="2">#REF!</definedName>
    <definedName name="__________deo7" localSheetId="12">#REF!</definedName>
    <definedName name="__________deo7">#REF!</definedName>
    <definedName name="__________deo8" localSheetId="2">#REF!</definedName>
    <definedName name="__________deo8" localSheetId="12">#REF!</definedName>
    <definedName name="__________deo8">#REF!</definedName>
    <definedName name="__________deo9" localSheetId="2">#REF!</definedName>
    <definedName name="__________deo9" localSheetId="12">#REF!</definedName>
    <definedName name="__________deo9">#REF!</definedName>
    <definedName name="__________DT12" localSheetId="2" hidden="1">{"'Sheet1'!$L$16"}</definedName>
    <definedName name="__________DT12" localSheetId="9" hidden="1">{"'Sheet1'!$L$16"}</definedName>
    <definedName name="__________DT12" localSheetId="12" hidden="1">{"'Sheet1'!$L$16"}</definedName>
    <definedName name="__________DT12" localSheetId="0" hidden="1">{"'Sheet1'!$L$16"}</definedName>
    <definedName name="__________DT12" hidden="1">{"'Sheet1'!$L$16"}</definedName>
    <definedName name="__________Goi8" localSheetId="2" hidden="1">{"'Sheet1'!$L$16"}</definedName>
    <definedName name="__________Goi8" localSheetId="9" hidden="1">{"'Sheet1'!$L$16"}</definedName>
    <definedName name="__________Goi8" localSheetId="12" hidden="1">{"'Sheet1'!$L$16"}</definedName>
    <definedName name="__________Goi8" localSheetId="0" hidden="1">{"'Sheet1'!$L$16"}</definedName>
    <definedName name="__________Goi8" hidden="1">{"'Sheet1'!$L$16"}</definedName>
    <definedName name="__________h1" localSheetId="2" hidden="1">{"'Sheet1'!$L$16"}</definedName>
    <definedName name="__________h1" localSheetId="9" hidden="1">{"'Sheet1'!$L$16"}</definedName>
    <definedName name="__________h1" localSheetId="12" hidden="1">{"'Sheet1'!$L$16"}</definedName>
    <definedName name="__________h1" localSheetId="0" hidden="1">{"'Sheet1'!$L$16"}</definedName>
    <definedName name="__________h1" hidden="1">{"'Sheet1'!$L$16"}</definedName>
    <definedName name="__________h10" localSheetId="2" hidden="1">{#N/A,#N/A,FALSE,"Chi tiÆt"}</definedName>
    <definedName name="__________h10" localSheetId="9" hidden="1">{#N/A,#N/A,FALSE,"Chi tiÆt"}</definedName>
    <definedName name="__________h10" localSheetId="12" hidden="1">{#N/A,#N/A,FALSE,"Chi tiÆt"}</definedName>
    <definedName name="__________h10" localSheetId="0" hidden="1">{#N/A,#N/A,FALSE,"Chi tiÆt"}</definedName>
    <definedName name="__________h10" hidden="1">{#N/A,#N/A,FALSE,"Chi tiÆt"}</definedName>
    <definedName name="__________h2" localSheetId="2" hidden="1">{"'Sheet1'!$L$16"}</definedName>
    <definedName name="__________h2" localSheetId="9" hidden="1">{"'Sheet1'!$L$16"}</definedName>
    <definedName name="__________h2" localSheetId="12" hidden="1">{"'Sheet1'!$L$16"}</definedName>
    <definedName name="__________h2" localSheetId="0" hidden="1">{"'Sheet1'!$L$16"}</definedName>
    <definedName name="__________h2" hidden="1">{"'Sheet1'!$L$16"}</definedName>
    <definedName name="__________h3" localSheetId="2" hidden="1">{"'Sheet1'!$L$16"}</definedName>
    <definedName name="__________h3" localSheetId="9" hidden="1">{"'Sheet1'!$L$16"}</definedName>
    <definedName name="__________h3" localSheetId="12" hidden="1">{"'Sheet1'!$L$16"}</definedName>
    <definedName name="__________h3" localSheetId="0" hidden="1">{"'Sheet1'!$L$16"}</definedName>
    <definedName name="__________h3" hidden="1">{"'Sheet1'!$L$16"}</definedName>
    <definedName name="__________h5" localSheetId="2" hidden="1">{"'Sheet1'!$L$16"}</definedName>
    <definedName name="__________h5" localSheetId="9" hidden="1">{"'Sheet1'!$L$16"}</definedName>
    <definedName name="__________h5" localSheetId="12" hidden="1">{"'Sheet1'!$L$16"}</definedName>
    <definedName name="__________h5" localSheetId="0" hidden="1">{"'Sheet1'!$L$16"}</definedName>
    <definedName name="__________h5" hidden="1">{"'Sheet1'!$L$16"}</definedName>
    <definedName name="__________h6" localSheetId="2" hidden="1">{"'Sheet1'!$L$16"}</definedName>
    <definedName name="__________h6" localSheetId="9" hidden="1">{"'Sheet1'!$L$16"}</definedName>
    <definedName name="__________h6" localSheetId="12" hidden="1">{"'Sheet1'!$L$16"}</definedName>
    <definedName name="__________h6" localSheetId="0" hidden="1">{"'Sheet1'!$L$16"}</definedName>
    <definedName name="__________h6" hidden="1">{"'Sheet1'!$L$16"}</definedName>
    <definedName name="__________h7" localSheetId="2" hidden="1">{"'Sheet1'!$L$16"}</definedName>
    <definedName name="__________h7" localSheetId="9" hidden="1">{"'Sheet1'!$L$16"}</definedName>
    <definedName name="__________h7" localSheetId="12" hidden="1">{"'Sheet1'!$L$16"}</definedName>
    <definedName name="__________h7" localSheetId="0" hidden="1">{"'Sheet1'!$L$16"}</definedName>
    <definedName name="__________h7" hidden="1">{"'Sheet1'!$L$16"}</definedName>
    <definedName name="__________h8" localSheetId="2" hidden="1">{"'Sheet1'!$L$16"}</definedName>
    <definedName name="__________h8" localSheetId="9" hidden="1">{"'Sheet1'!$L$16"}</definedName>
    <definedName name="__________h8" localSheetId="12" hidden="1">{"'Sheet1'!$L$16"}</definedName>
    <definedName name="__________h8" localSheetId="0" hidden="1">{"'Sheet1'!$L$16"}</definedName>
    <definedName name="__________h8" hidden="1">{"'Sheet1'!$L$16"}</definedName>
    <definedName name="__________h9" localSheetId="2" hidden="1">{"'Sheet1'!$L$16"}</definedName>
    <definedName name="__________h9" localSheetId="9" hidden="1">{"'Sheet1'!$L$16"}</definedName>
    <definedName name="__________h9" localSheetId="12" hidden="1">{"'Sheet1'!$L$16"}</definedName>
    <definedName name="__________h9" localSheetId="0" hidden="1">{"'Sheet1'!$L$16"}</definedName>
    <definedName name="__________h9" hidden="1">{"'Sheet1'!$L$16"}</definedName>
    <definedName name="__________hom2" localSheetId="2">#REF!</definedName>
    <definedName name="__________hom2" localSheetId="12">#REF!</definedName>
    <definedName name="__________hom2">#REF!</definedName>
    <definedName name="__________hsm2">1.1289</definedName>
    <definedName name="__________hso2" localSheetId="2">#REF!</definedName>
    <definedName name="__________hso2" localSheetId="12">#REF!</definedName>
    <definedName name="__________hso2">#REF!</definedName>
    <definedName name="__________kha1" localSheetId="2">#REF!</definedName>
    <definedName name="__________kha1" localSheetId="12">#REF!</definedName>
    <definedName name="__________kha1">#REF!</definedName>
    <definedName name="__________kl1" localSheetId="2">#REF!</definedName>
    <definedName name="__________kl1" localSheetId="12">#REF!</definedName>
    <definedName name="__________kl1">#REF!</definedName>
    <definedName name="__________Lan1" localSheetId="2">{"Thuxm2.xls","Sheet1"}</definedName>
    <definedName name="__________Lan1" localSheetId="12">{"Thuxm2.xls","Sheet1"}</definedName>
    <definedName name="__________Lan1" localSheetId="0">{"Thuxm2.xls","Sheet1"}</definedName>
    <definedName name="__________Lan1">{"Thuxm2.xls","Sheet1"}</definedName>
    <definedName name="__________LAN3" localSheetId="2" hidden="1">{"'Sheet1'!$L$16"}</definedName>
    <definedName name="__________LAN3" localSheetId="9" hidden="1">{"'Sheet1'!$L$16"}</definedName>
    <definedName name="__________LAN3" localSheetId="12" hidden="1">{"'Sheet1'!$L$16"}</definedName>
    <definedName name="__________LAN3" localSheetId="0" hidden="1">{"'Sheet1'!$L$16"}</definedName>
    <definedName name="__________LAN3" hidden="1">{"'Sheet1'!$L$16"}</definedName>
    <definedName name="__________lap1" localSheetId="2">#REF!</definedName>
    <definedName name="__________lap1" localSheetId="12">#REF!</definedName>
    <definedName name="__________lap1">#REF!</definedName>
    <definedName name="__________lap2" localSheetId="2">#REF!</definedName>
    <definedName name="__________lap2" localSheetId="12">#REF!</definedName>
    <definedName name="__________lap2">#REF!</definedName>
    <definedName name="__________MAC12" localSheetId="2">#REF!</definedName>
    <definedName name="__________MAC12" localSheetId="12">#REF!</definedName>
    <definedName name="__________MAC12">#REF!</definedName>
    <definedName name="__________MAC46" localSheetId="2">#REF!</definedName>
    <definedName name="__________MAC46" localSheetId="12">#REF!</definedName>
    <definedName name="__________MAC46">#REF!</definedName>
    <definedName name="__________NCL100" localSheetId="2">#REF!</definedName>
    <definedName name="__________NCL100" localSheetId="12">#REF!</definedName>
    <definedName name="__________NCL100">#REF!</definedName>
    <definedName name="__________NCL200" localSheetId="2">#REF!</definedName>
    <definedName name="__________NCL200" localSheetId="12">#REF!</definedName>
    <definedName name="__________NCL200">#REF!</definedName>
    <definedName name="__________NCL250" localSheetId="2">#REF!</definedName>
    <definedName name="__________NCL250" localSheetId="12">#REF!</definedName>
    <definedName name="__________NCL250">#REF!</definedName>
    <definedName name="__________NET2" localSheetId="2">#REF!</definedName>
    <definedName name="__________NET2" localSheetId="12">#REF!</definedName>
    <definedName name="__________NET2">#REF!</definedName>
    <definedName name="__________nin190" localSheetId="2">#REF!</definedName>
    <definedName name="__________nin190" localSheetId="12">#REF!</definedName>
    <definedName name="__________nin190">#REF!</definedName>
    <definedName name="__________PA3" localSheetId="2" hidden="1">{"'Sheet1'!$L$16"}</definedName>
    <definedName name="__________PA3" localSheetId="9" hidden="1">{"'Sheet1'!$L$16"}</definedName>
    <definedName name="__________PA3" localSheetId="12" hidden="1">{"'Sheet1'!$L$16"}</definedName>
    <definedName name="__________PA3" localSheetId="0" hidden="1">{"'Sheet1'!$L$16"}</definedName>
    <definedName name="__________PA3" hidden="1">{"'Sheet1'!$L$16"}</definedName>
    <definedName name="__________phi10" localSheetId="2">#REF!</definedName>
    <definedName name="__________phi10" localSheetId="12">#REF!</definedName>
    <definedName name="__________phi10">#REF!</definedName>
    <definedName name="__________phi12" localSheetId="2">#REF!</definedName>
    <definedName name="__________phi12" localSheetId="12">#REF!</definedName>
    <definedName name="__________phi12">#REF!</definedName>
    <definedName name="__________phi14" localSheetId="2">#REF!</definedName>
    <definedName name="__________phi14" localSheetId="12">#REF!</definedName>
    <definedName name="__________phi14">#REF!</definedName>
    <definedName name="__________phi16" localSheetId="2">#REF!</definedName>
    <definedName name="__________phi16" localSheetId="12">#REF!</definedName>
    <definedName name="__________phi16">#REF!</definedName>
    <definedName name="__________phi18" localSheetId="2">#REF!</definedName>
    <definedName name="__________phi18" localSheetId="12">#REF!</definedName>
    <definedName name="__________phi18">#REF!</definedName>
    <definedName name="__________phi20" localSheetId="2">#REF!</definedName>
    <definedName name="__________phi20" localSheetId="12">#REF!</definedName>
    <definedName name="__________phi20">#REF!</definedName>
    <definedName name="__________phi22" localSheetId="2">#REF!</definedName>
    <definedName name="__________phi22" localSheetId="12">#REF!</definedName>
    <definedName name="__________phi22">#REF!</definedName>
    <definedName name="__________phi25" localSheetId="2">#REF!</definedName>
    <definedName name="__________phi25" localSheetId="12">#REF!</definedName>
    <definedName name="__________phi25">#REF!</definedName>
    <definedName name="__________phi28" localSheetId="2">#REF!</definedName>
    <definedName name="__________phi28" localSheetId="12">#REF!</definedName>
    <definedName name="__________phi28">#REF!</definedName>
    <definedName name="__________phi6" localSheetId="2">#REF!</definedName>
    <definedName name="__________phi6" localSheetId="12">#REF!</definedName>
    <definedName name="__________phi6">#REF!</definedName>
    <definedName name="__________phi8" localSheetId="2">#REF!</definedName>
    <definedName name="__________phi8" localSheetId="12">#REF!</definedName>
    <definedName name="__________phi8">#REF!</definedName>
    <definedName name="__________Sat27" localSheetId="2">#REF!</definedName>
    <definedName name="__________Sat27" localSheetId="12">#REF!</definedName>
    <definedName name="__________Sat27">#REF!</definedName>
    <definedName name="__________Sat6" localSheetId="2">#REF!</definedName>
    <definedName name="__________Sat6" localSheetId="12">#REF!</definedName>
    <definedName name="__________Sat6">#REF!</definedName>
    <definedName name="__________sc1" localSheetId="2">#REF!</definedName>
    <definedName name="__________sc1" localSheetId="12">#REF!</definedName>
    <definedName name="__________sc1">#REF!</definedName>
    <definedName name="__________SC2" localSheetId="2">#REF!</definedName>
    <definedName name="__________SC2" localSheetId="12">#REF!</definedName>
    <definedName name="__________SC2">#REF!</definedName>
    <definedName name="__________sc3" localSheetId="2">#REF!</definedName>
    <definedName name="__________sc3" localSheetId="12">#REF!</definedName>
    <definedName name="__________sc3">#REF!</definedName>
    <definedName name="__________slg1" localSheetId="2">#REF!</definedName>
    <definedName name="__________slg1" localSheetId="12">#REF!</definedName>
    <definedName name="__________slg1">#REF!</definedName>
    <definedName name="__________slg2" localSheetId="2">#REF!</definedName>
    <definedName name="__________slg2" localSheetId="12">#REF!</definedName>
    <definedName name="__________slg2">#REF!</definedName>
    <definedName name="__________slg3" localSheetId="2">#REF!</definedName>
    <definedName name="__________slg3" localSheetId="12">#REF!</definedName>
    <definedName name="__________slg3">#REF!</definedName>
    <definedName name="__________slg4" localSheetId="2">#REF!</definedName>
    <definedName name="__________slg4" localSheetId="12">#REF!</definedName>
    <definedName name="__________slg4">#REF!</definedName>
    <definedName name="__________slg5" localSheetId="2">#REF!</definedName>
    <definedName name="__________slg5" localSheetId="12">#REF!</definedName>
    <definedName name="__________slg5">#REF!</definedName>
    <definedName name="__________slg6" localSheetId="2">#REF!</definedName>
    <definedName name="__________slg6" localSheetId="12">#REF!</definedName>
    <definedName name="__________slg6">#REF!</definedName>
    <definedName name="__________SN3" localSheetId="2">#REF!</definedName>
    <definedName name="__________SN3" localSheetId="12">#REF!</definedName>
    <definedName name="__________SN3">#REF!</definedName>
    <definedName name="__________sua20" localSheetId="2">#REF!</definedName>
    <definedName name="__________sua20" localSheetId="12">#REF!</definedName>
    <definedName name="__________sua20">#REF!</definedName>
    <definedName name="__________sua30" localSheetId="2">#REF!</definedName>
    <definedName name="__________sua30" localSheetId="12">#REF!</definedName>
    <definedName name="__________sua30">#REF!</definedName>
    <definedName name="__________tct5" localSheetId="2">#REF!</definedName>
    <definedName name="__________tct5" localSheetId="12">#REF!</definedName>
    <definedName name="__________tct5">#REF!</definedName>
    <definedName name="__________tg427" localSheetId="2">#REF!</definedName>
    <definedName name="__________tg427" localSheetId="12">#REF!</definedName>
    <definedName name="__________tg427">#REF!</definedName>
    <definedName name="__________TH20" localSheetId="2">#REF!</definedName>
    <definedName name="__________TH20" localSheetId="12">#REF!</definedName>
    <definedName name="__________TH20">#REF!</definedName>
    <definedName name="__________TK155" localSheetId="2">#REF!</definedName>
    <definedName name="__________TK155" localSheetId="12">#REF!</definedName>
    <definedName name="__________TK155">#REF!</definedName>
    <definedName name="__________TK422" localSheetId="2">#REF!</definedName>
    <definedName name="__________TK422" localSheetId="12">#REF!</definedName>
    <definedName name="__________TK422">#REF!</definedName>
    <definedName name="__________TL1" localSheetId="2">#REF!</definedName>
    <definedName name="__________TL1" localSheetId="12">#REF!</definedName>
    <definedName name="__________TL1">#REF!</definedName>
    <definedName name="__________TL2" localSheetId="2">#REF!</definedName>
    <definedName name="__________TL2" localSheetId="12">#REF!</definedName>
    <definedName name="__________TL2">#REF!</definedName>
    <definedName name="__________TL3" localSheetId="2">#REF!</definedName>
    <definedName name="__________TL3" localSheetId="12">#REF!</definedName>
    <definedName name="__________TL3">#REF!</definedName>
    <definedName name="__________TLA120" localSheetId="2">#REF!</definedName>
    <definedName name="__________TLA120" localSheetId="12">#REF!</definedName>
    <definedName name="__________TLA120">#REF!</definedName>
    <definedName name="__________TLA35" localSheetId="2">#REF!</definedName>
    <definedName name="__________TLA35" localSheetId="12">#REF!</definedName>
    <definedName name="__________TLA35">#REF!</definedName>
    <definedName name="__________TLA50" localSheetId="2">#REF!</definedName>
    <definedName name="__________TLA50" localSheetId="12">#REF!</definedName>
    <definedName name="__________TLA50">#REF!</definedName>
    <definedName name="__________TLA70" localSheetId="2">#REF!</definedName>
    <definedName name="__________TLA70" localSheetId="12">#REF!</definedName>
    <definedName name="__________TLA70">#REF!</definedName>
    <definedName name="__________TLA95" localSheetId="2">#REF!</definedName>
    <definedName name="__________TLA95" localSheetId="12">#REF!</definedName>
    <definedName name="__________TLA95">#REF!</definedName>
    <definedName name="__________tt3" localSheetId="2" hidden="1">{"'Sheet1'!$L$16"}</definedName>
    <definedName name="__________tt3" localSheetId="9" hidden="1">{"'Sheet1'!$L$16"}</definedName>
    <definedName name="__________tt3" localSheetId="12" hidden="1">{"'Sheet1'!$L$16"}</definedName>
    <definedName name="__________tt3" localSheetId="0" hidden="1">{"'Sheet1'!$L$16"}</definedName>
    <definedName name="__________tt3" hidden="1">{"'Sheet1'!$L$16"}</definedName>
    <definedName name="__________tz593" localSheetId="2">#REF!</definedName>
    <definedName name="__________tz593" localSheetId="12">#REF!</definedName>
    <definedName name="__________tz593">#REF!</definedName>
    <definedName name="__________VL100" localSheetId="2">#REF!</definedName>
    <definedName name="__________VL100" localSheetId="12">#REF!</definedName>
    <definedName name="__________VL100">#REF!</definedName>
    <definedName name="__________VL200" localSheetId="2">#REF!</definedName>
    <definedName name="__________VL200" localSheetId="12">#REF!</definedName>
    <definedName name="__________VL200">#REF!</definedName>
    <definedName name="__________VL250" localSheetId="2">#REF!</definedName>
    <definedName name="__________VL250" localSheetId="12">#REF!</definedName>
    <definedName name="__________VL250">#REF!</definedName>
    <definedName name="_________a1" localSheetId="2" hidden="1">{"'Sheet1'!$L$16"}</definedName>
    <definedName name="_________a1" localSheetId="9" hidden="1">{"'Sheet1'!$L$16"}</definedName>
    <definedName name="_________a1" localSheetId="12" hidden="1">{"'Sheet1'!$L$16"}</definedName>
    <definedName name="_________a1" localSheetId="0" hidden="1">{"'Sheet1'!$L$16"}</definedName>
    <definedName name="_________a1" hidden="1">{"'Sheet1'!$L$16"}</definedName>
    <definedName name="_________a129" localSheetId="2">#REF!</definedName>
    <definedName name="_________a129" localSheetId="12">#REF!</definedName>
    <definedName name="_________a129">#REF!</definedName>
    <definedName name="_________a130" localSheetId="2">#REF!</definedName>
    <definedName name="_________a130" localSheetId="12">#REF!</definedName>
    <definedName name="_________a130">#REF!</definedName>
    <definedName name="_________atn1" localSheetId="2">#REF!</definedName>
    <definedName name="_________atn1" localSheetId="12">#REF!</definedName>
    <definedName name="_________atn1">#REF!</definedName>
    <definedName name="_________atn10" localSheetId="2">#REF!</definedName>
    <definedName name="_________atn10" localSheetId="12">#REF!</definedName>
    <definedName name="_________atn10">#REF!</definedName>
    <definedName name="_________atn2" localSheetId="2">#REF!</definedName>
    <definedName name="_________atn2" localSheetId="12">#REF!</definedName>
    <definedName name="_________atn2">#REF!</definedName>
    <definedName name="_________atn3" localSheetId="2">#REF!</definedName>
    <definedName name="_________atn3" localSheetId="12">#REF!</definedName>
    <definedName name="_________atn3">#REF!</definedName>
    <definedName name="_________atn4" localSheetId="2">#REF!</definedName>
    <definedName name="_________atn4" localSheetId="12">#REF!</definedName>
    <definedName name="_________atn4">#REF!</definedName>
    <definedName name="_________atn5" localSheetId="2">#REF!</definedName>
    <definedName name="_________atn5" localSheetId="12">#REF!</definedName>
    <definedName name="_________atn5">#REF!</definedName>
    <definedName name="_________atn6" localSheetId="2">#REF!</definedName>
    <definedName name="_________atn6" localSheetId="12">#REF!</definedName>
    <definedName name="_________atn6">#REF!</definedName>
    <definedName name="_________atn7" localSheetId="2">#REF!</definedName>
    <definedName name="_________atn7" localSheetId="12">#REF!</definedName>
    <definedName name="_________atn7">#REF!</definedName>
    <definedName name="_________atn8" localSheetId="2">#REF!</definedName>
    <definedName name="_________atn8" localSheetId="12">#REF!</definedName>
    <definedName name="_________atn8">#REF!</definedName>
    <definedName name="_________atn9" localSheetId="2">#REF!</definedName>
    <definedName name="_________atn9" localSheetId="12">#REF!</definedName>
    <definedName name="_________atn9">#REF!</definedName>
    <definedName name="_________B1" hidden="1">{"'Sheet1'!$L$16"}</definedName>
    <definedName name="_________ban2" localSheetId="2" hidden="1">{"'Sheet1'!$L$16"}</definedName>
    <definedName name="_________ban2" localSheetId="9" hidden="1">{"'Sheet1'!$L$16"}</definedName>
    <definedName name="_________ban2" localSheetId="12" hidden="1">{"'Sheet1'!$L$16"}</definedName>
    <definedName name="_________ban2" localSheetId="0" hidden="1">{"'Sheet1'!$L$16"}</definedName>
    <definedName name="_________ban2" hidden="1">{"'Sheet1'!$L$16"}</definedName>
    <definedName name="_________boi1" localSheetId="2">#REF!</definedName>
    <definedName name="_________boi1" localSheetId="12">#REF!</definedName>
    <definedName name="_________boi1">#REF!</definedName>
    <definedName name="_________boi2" localSheetId="2">#REF!</definedName>
    <definedName name="_________boi2" localSheetId="12">#REF!</definedName>
    <definedName name="_________boi2">#REF!</definedName>
    <definedName name="_________cao1" localSheetId="2">#REF!</definedName>
    <definedName name="_________cao1" localSheetId="12">#REF!</definedName>
    <definedName name="_________cao1">#REF!</definedName>
    <definedName name="_________cao2" localSheetId="2">#REF!</definedName>
    <definedName name="_________cao2" localSheetId="12">#REF!</definedName>
    <definedName name="_________cao2">#REF!</definedName>
    <definedName name="_________cao3" localSheetId="2">#REF!</definedName>
    <definedName name="_________cao3" localSheetId="12">#REF!</definedName>
    <definedName name="_________cao3">#REF!</definedName>
    <definedName name="_________cao4" localSheetId="2">#REF!</definedName>
    <definedName name="_________cao4" localSheetId="12">#REF!</definedName>
    <definedName name="_________cao4">#REF!</definedName>
    <definedName name="_________cao5" localSheetId="2">#REF!</definedName>
    <definedName name="_________cao5" localSheetId="12">#REF!</definedName>
    <definedName name="_________cao5">#REF!</definedName>
    <definedName name="_________cao6" localSheetId="2">#REF!</definedName>
    <definedName name="_________cao6" localSheetId="12">#REF!</definedName>
    <definedName name="_________cao6">#REF!</definedName>
    <definedName name="_________chk1" localSheetId="2">#REF!</definedName>
    <definedName name="_________chk1" localSheetId="12">#REF!</definedName>
    <definedName name="_________chk1">#REF!</definedName>
    <definedName name="_________CON1" localSheetId="2">#REF!</definedName>
    <definedName name="_________CON1" localSheetId="12">#REF!</definedName>
    <definedName name="_________CON1">#REF!</definedName>
    <definedName name="_________CON2" localSheetId="2">#REF!</definedName>
    <definedName name="_________CON2" localSheetId="12">#REF!</definedName>
    <definedName name="_________CON2">#REF!</definedName>
    <definedName name="_________cpd1" localSheetId="2">#REF!</definedName>
    <definedName name="_________cpd1" localSheetId="12">#REF!</definedName>
    <definedName name="_________cpd1">#REF!</definedName>
    <definedName name="_________cpd2" localSheetId="2">#REF!</definedName>
    <definedName name="_________cpd2" localSheetId="12">#REF!</definedName>
    <definedName name="_________cpd2">#REF!</definedName>
    <definedName name="_________dai1" localSheetId="2">#REF!</definedName>
    <definedName name="_________dai1" localSheetId="12">#REF!</definedName>
    <definedName name="_________dai1">#REF!</definedName>
    <definedName name="_________dai2" localSheetId="2">#REF!</definedName>
    <definedName name="_________dai2" localSheetId="12">#REF!</definedName>
    <definedName name="_________dai2">#REF!</definedName>
    <definedName name="_________dai3" localSheetId="2">#REF!</definedName>
    <definedName name="_________dai3" localSheetId="12">#REF!</definedName>
    <definedName name="_________dai3">#REF!</definedName>
    <definedName name="_________dai4" localSheetId="2">#REF!</definedName>
    <definedName name="_________dai4" localSheetId="12">#REF!</definedName>
    <definedName name="_________dai4">#REF!</definedName>
    <definedName name="_________dai5" localSheetId="2">#REF!</definedName>
    <definedName name="_________dai5" localSheetId="12">#REF!</definedName>
    <definedName name="_________dai5">#REF!</definedName>
    <definedName name="_________dai6" localSheetId="2">#REF!</definedName>
    <definedName name="_________dai6" localSheetId="12">#REF!</definedName>
    <definedName name="_________dai6">#REF!</definedName>
    <definedName name="_________dan1" localSheetId="2">#REF!</definedName>
    <definedName name="_________dan1" localSheetId="12">#REF!</definedName>
    <definedName name="_________dan1">#REF!</definedName>
    <definedName name="_________dan2" localSheetId="2">#REF!</definedName>
    <definedName name="_________dan2" localSheetId="12">#REF!</definedName>
    <definedName name="_________dan2">#REF!</definedName>
    <definedName name="_________ddn400" localSheetId="2">#REF!</definedName>
    <definedName name="_________ddn400" localSheetId="12">#REF!</definedName>
    <definedName name="_________ddn400">#REF!</definedName>
    <definedName name="_________ddn600" localSheetId="2">#REF!</definedName>
    <definedName name="_________ddn600" localSheetId="12">#REF!</definedName>
    <definedName name="_________ddn600">#REF!</definedName>
    <definedName name="_________deo1" localSheetId="2">#REF!</definedName>
    <definedName name="_________deo1" localSheetId="12">#REF!</definedName>
    <definedName name="_________deo1">#REF!</definedName>
    <definedName name="_________deo10" localSheetId="2">#REF!</definedName>
    <definedName name="_________deo10" localSheetId="12">#REF!</definedName>
    <definedName name="_________deo10">#REF!</definedName>
    <definedName name="_________deo2" localSheetId="2">#REF!</definedName>
    <definedName name="_________deo2" localSheetId="12">#REF!</definedName>
    <definedName name="_________deo2">#REF!</definedName>
    <definedName name="_________deo3" localSheetId="2">#REF!</definedName>
    <definedName name="_________deo3" localSheetId="12">#REF!</definedName>
    <definedName name="_________deo3">#REF!</definedName>
    <definedName name="_________deo4" localSheetId="2">#REF!</definedName>
    <definedName name="_________deo4" localSheetId="12">#REF!</definedName>
    <definedName name="_________deo4">#REF!</definedName>
    <definedName name="_________deo5" localSheetId="2">#REF!</definedName>
    <definedName name="_________deo5" localSheetId="12">#REF!</definedName>
    <definedName name="_________deo5">#REF!</definedName>
    <definedName name="_________deo6" localSheetId="2">#REF!</definedName>
    <definedName name="_________deo6" localSheetId="12">#REF!</definedName>
    <definedName name="_________deo6">#REF!</definedName>
    <definedName name="_________deo7" localSheetId="2">#REF!</definedName>
    <definedName name="_________deo7" localSheetId="12">#REF!</definedName>
    <definedName name="_________deo7">#REF!</definedName>
    <definedName name="_________deo8" localSheetId="2">#REF!</definedName>
    <definedName name="_________deo8" localSheetId="12">#REF!</definedName>
    <definedName name="_________deo8">#REF!</definedName>
    <definedName name="_________deo9" localSheetId="2">#REF!</definedName>
    <definedName name="_________deo9" localSheetId="12">#REF!</definedName>
    <definedName name="_________deo9">#REF!</definedName>
    <definedName name="_________DT12" localSheetId="2" hidden="1">{"'Sheet1'!$L$16"}</definedName>
    <definedName name="_________DT12" localSheetId="9" hidden="1">{"'Sheet1'!$L$16"}</definedName>
    <definedName name="_________DT12" localSheetId="12" hidden="1">{"'Sheet1'!$L$16"}</definedName>
    <definedName name="_________DT12" localSheetId="0" hidden="1">{"'Sheet1'!$L$16"}</definedName>
    <definedName name="_________DT12" hidden="1">{"'Sheet1'!$L$16"}</definedName>
    <definedName name="_________h1" localSheetId="2" hidden="1">{"'Sheet1'!$L$16"}</definedName>
    <definedName name="_________h1" localSheetId="9" hidden="1">{"'Sheet1'!$L$16"}</definedName>
    <definedName name="_________h1" localSheetId="12" hidden="1">{"'Sheet1'!$L$16"}</definedName>
    <definedName name="_________h1" localSheetId="0" hidden="1">{"'Sheet1'!$L$16"}</definedName>
    <definedName name="_________h1" hidden="1">{"'Sheet1'!$L$16"}</definedName>
    <definedName name="_________h10" localSheetId="2" hidden="1">{#N/A,#N/A,FALSE,"Chi tiÆt"}</definedName>
    <definedName name="_________h10" localSheetId="9" hidden="1">{#N/A,#N/A,FALSE,"Chi tiÆt"}</definedName>
    <definedName name="_________h10" localSheetId="12" hidden="1">{#N/A,#N/A,FALSE,"Chi tiÆt"}</definedName>
    <definedName name="_________h10" localSheetId="0" hidden="1">{#N/A,#N/A,FALSE,"Chi tiÆt"}</definedName>
    <definedName name="_________h10" hidden="1">{#N/A,#N/A,FALSE,"Chi tiÆt"}</definedName>
    <definedName name="_________h2" localSheetId="2" hidden="1">{"'Sheet1'!$L$16"}</definedName>
    <definedName name="_________h2" localSheetId="9" hidden="1">{"'Sheet1'!$L$16"}</definedName>
    <definedName name="_________h2" localSheetId="12" hidden="1">{"'Sheet1'!$L$16"}</definedName>
    <definedName name="_________h2" localSheetId="0" hidden="1">{"'Sheet1'!$L$16"}</definedName>
    <definedName name="_________h2" hidden="1">{"'Sheet1'!$L$16"}</definedName>
    <definedName name="_________h3" localSheetId="2" hidden="1">{"'Sheet1'!$L$16"}</definedName>
    <definedName name="_________h3" localSheetId="9" hidden="1">{"'Sheet1'!$L$16"}</definedName>
    <definedName name="_________h3" localSheetId="12" hidden="1">{"'Sheet1'!$L$16"}</definedName>
    <definedName name="_________h3" localSheetId="0" hidden="1">{"'Sheet1'!$L$16"}</definedName>
    <definedName name="_________h3" hidden="1">{"'Sheet1'!$L$16"}</definedName>
    <definedName name="_________h5" localSheetId="2" hidden="1">{"'Sheet1'!$L$16"}</definedName>
    <definedName name="_________h5" localSheetId="9" hidden="1">{"'Sheet1'!$L$16"}</definedName>
    <definedName name="_________h5" localSheetId="12" hidden="1">{"'Sheet1'!$L$16"}</definedName>
    <definedName name="_________h5" localSheetId="0" hidden="1">{"'Sheet1'!$L$16"}</definedName>
    <definedName name="_________h5" hidden="1">{"'Sheet1'!$L$16"}</definedName>
    <definedName name="_________h6" localSheetId="2" hidden="1">{"'Sheet1'!$L$16"}</definedName>
    <definedName name="_________h6" localSheetId="9" hidden="1">{"'Sheet1'!$L$16"}</definedName>
    <definedName name="_________h6" localSheetId="12" hidden="1">{"'Sheet1'!$L$16"}</definedName>
    <definedName name="_________h6" localSheetId="0" hidden="1">{"'Sheet1'!$L$16"}</definedName>
    <definedName name="_________h6" hidden="1">{"'Sheet1'!$L$16"}</definedName>
    <definedName name="_________h7" localSheetId="2" hidden="1">{"'Sheet1'!$L$16"}</definedName>
    <definedName name="_________h7" localSheetId="9" hidden="1">{"'Sheet1'!$L$16"}</definedName>
    <definedName name="_________h7" localSheetId="12" hidden="1">{"'Sheet1'!$L$16"}</definedName>
    <definedName name="_________h7" localSheetId="0" hidden="1">{"'Sheet1'!$L$16"}</definedName>
    <definedName name="_________h7" hidden="1">{"'Sheet1'!$L$16"}</definedName>
    <definedName name="_________h8" localSheetId="2" hidden="1">{"'Sheet1'!$L$16"}</definedName>
    <definedName name="_________h8" localSheetId="9" hidden="1">{"'Sheet1'!$L$16"}</definedName>
    <definedName name="_________h8" localSheetId="12" hidden="1">{"'Sheet1'!$L$16"}</definedName>
    <definedName name="_________h8" localSheetId="0" hidden="1">{"'Sheet1'!$L$16"}</definedName>
    <definedName name="_________h8" hidden="1">{"'Sheet1'!$L$16"}</definedName>
    <definedName name="_________h9" localSheetId="2" hidden="1">{"'Sheet1'!$L$16"}</definedName>
    <definedName name="_________h9" localSheetId="9" hidden="1">{"'Sheet1'!$L$16"}</definedName>
    <definedName name="_________h9" localSheetId="12" hidden="1">{"'Sheet1'!$L$16"}</definedName>
    <definedName name="_________h9" localSheetId="0" hidden="1">{"'Sheet1'!$L$16"}</definedName>
    <definedName name="_________h9" hidden="1">{"'Sheet1'!$L$16"}</definedName>
    <definedName name="_________hom2" localSheetId="2">#REF!</definedName>
    <definedName name="_________hom2" localSheetId="12">#REF!</definedName>
    <definedName name="_________hom2">#REF!</definedName>
    <definedName name="_________hsm2">1.1289</definedName>
    <definedName name="_________hso2" localSheetId="2">#REF!</definedName>
    <definedName name="_________hso2" localSheetId="12">#REF!</definedName>
    <definedName name="_________hso2">#REF!</definedName>
    <definedName name="_________hu1" localSheetId="2" hidden="1">{"'Sheet1'!$L$16"}</definedName>
    <definedName name="_________hu1" localSheetId="9" hidden="1">{"'Sheet1'!$L$16"}</definedName>
    <definedName name="_________hu1" localSheetId="12" hidden="1">{"'Sheet1'!$L$16"}</definedName>
    <definedName name="_________hu1" localSheetId="0" hidden="1">{"'Sheet1'!$L$16"}</definedName>
    <definedName name="_________hu1" hidden="1">{"'Sheet1'!$L$16"}</definedName>
    <definedName name="_________hu2" localSheetId="2" hidden="1">{"'Sheet1'!$L$16"}</definedName>
    <definedName name="_________hu2" localSheetId="9" hidden="1">{"'Sheet1'!$L$16"}</definedName>
    <definedName name="_________hu2" localSheetId="12" hidden="1">{"'Sheet1'!$L$16"}</definedName>
    <definedName name="_________hu2" localSheetId="0" hidden="1">{"'Sheet1'!$L$16"}</definedName>
    <definedName name="_________hu2" hidden="1">{"'Sheet1'!$L$16"}</definedName>
    <definedName name="_________hu5" localSheetId="2" hidden="1">{"'Sheet1'!$L$16"}</definedName>
    <definedName name="_________hu5" localSheetId="9" hidden="1">{"'Sheet1'!$L$16"}</definedName>
    <definedName name="_________hu5" localSheetId="12" hidden="1">{"'Sheet1'!$L$16"}</definedName>
    <definedName name="_________hu5" localSheetId="0" hidden="1">{"'Sheet1'!$L$16"}</definedName>
    <definedName name="_________hu5" hidden="1">{"'Sheet1'!$L$16"}</definedName>
    <definedName name="_________hu6" localSheetId="2" hidden="1">{"'Sheet1'!$L$16"}</definedName>
    <definedName name="_________hu6" localSheetId="9" hidden="1">{"'Sheet1'!$L$16"}</definedName>
    <definedName name="_________hu6" localSheetId="12" hidden="1">{"'Sheet1'!$L$16"}</definedName>
    <definedName name="_________hu6" localSheetId="0" hidden="1">{"'Sheet1'!$L$16"}</definedName>
    <definedName name="_________hu6" hidden="1">{"'Sheet1'!$L$16"}</definedName>
    <definedName name="_________kha1" localSheetId="2">#REF!</definedName>
    <definedName name="_________kha1" localSheetId="12">#REF!</definedName>
    <definedName name="_________kha1">#REF!</definedName>
    <definedName name="_________kl1" localSheetId="2">#REF!</definedName>
    <definedName name="_________kl1" localSheetId="12">#REF!</definedName>
    <definedName name="_________kl1">#REF!</definedName>
    <definedName name="_________Lan1" localSheetId="2">{"Thuxm2.xls","Sheet1"}</definedName>
    <definedName name="_________Lan1" localSheetId="12">{"Thuxm2.xls","Sheet1"}</definedName>
    <definedName name="_________Lan1" localSheetId="0">{"Thuxm2.xls","Sheet1"}</definedName>
    <definedName name="_________Lan1">{"Thuxm2.xls","Sheet1"}</definedName>
    <definedName name="_________lap1" localSheetId="2">#REF!</definedName>
    <definedName name="_________lap1" localSheetId="12">#REF!</definedName>
    <definedName name="_________lap1">#REF!</definedName>
    <definedName name="_________lap2" localSheetId="2">#REF!</definedName>
    <definedName name="_________lap2" localSheetId="12">#REF!</definedName>
    <definedName name="_________lap2">#REF!</definedName>
    <definedName name="_________M36" localSheetId="2" hidden="1">{"'Sheet1'!$L$16"}</definedName>
    <definedName name="_________M36" localSheetId="9" hidden="1">{"'Sheet1'!$L$16"}</definedName>
    <definedName name="_________M36" localSheetId="12" hidden="1">{"'Sheet1'!$L$16"}</definedName>
    <definedName name="_________M36" localSheetId="0" hidden="1">{"'Sheet1'!$L$16"}</definedName>
    <definedName name="_________M36" hidden="1">{"'Sheet1'!$L$16"}</definedName>
    <definedName name="_________MAC12" localSheetId="2">#REF!</definedName>
    <definedName name="_________MAC12" localSheetId="12">#REF!</definedName>
    <definedName name="_________MAC12">#REF!</definedName>
    <definedName name="_________MAC46" localSheetId="2">#REF!</definedName>
    <definedName name="_________MAC46" localSheetId="12">#REF!</definedName>
    <definedName name="_________MAC46">#REF!</definedName>
    <definedName name="_________NCL100" localSheetId="2">#REF!</definedName>
    <definedName name="_________NCL100" localSheetId="12">#REF!</definedName>
    <definedName name="_________NCL100">#REF!</definedName>
    <definedName name="_________NCL200" localSheetId="2">#REF!</definedName>
    <definedName name="_________NCL200" localSheetId="12">#REF!</definedName>
    <definedName name="_________NCL200">#REF!</definedName>
    <definedName name="_________NCL250" localSheetId="2">#REF!</definedName>
    <definedName name="_________NCL250" localSheetId="12">#REF!</definedName>
    <definedName name="_________NCL250">#REF!</definedName>
    <definedName name="_________NET2" localSheetId="2">#REF!</definedName>
    <definedName name="_________NET2" localSheetId="12">#REF!</definedName>
    <definedName name="_________NET2">#REF!</definedName>
    <definedName name="_________nin190" localSheetId="2">#REF!</definedName>
    <definedName name="_________nin190" localSheetId="12">#REF!</definedName>
    <definedName name="_________nin190">#REF!</definedName>
    <definedName name="_________NSO2" localSheetId="2" hidden="1">{"'Sheet1'!$L$16"}</definedName>
    <definedName name="_________NSO2" localSheetId="9" hidden="1">{"'Sheet1'!$L$16"}</definedName>
    <definedName name="_________NSO2" localSheetId="12" hidden="1">{"'Sheet1'!$L$16"}</definedName>
    <definedName name="_________NSO2" localSheetId="0" hidden="1">{"'Sheet1'!$L$16"}</definedName>
    <definedName name="_________NSO2" hidden="1">{"'Sheet1'!$L$16"}</definedName>
    <definedName name="_________PA3" localSheetId="2" hidden="1">{"'Sheet1'!$L$16"}</definedName>
    <definedName name="_________PA3" localSheetId="9" hidden="1">{"'Sheet1'!$L$16"}</definedName>
    <definedName name="_________PA3" localSheetId="12" hidden="1">{"'Sheet1'!$L$16"}</definedName>
    <definedName name="_________PA3" localSheetId="0" hidden="1">{"'Sheet1'!$L$16"}</definedName>
    <definedName name="_________PA3" hidden="1">{"'Sheet1'!$L$16"}</definedName>
    <definedName name="_________phi10" localSheetId="2">#REF!</definedName>
    <definedName name="_________phi10" localSheetId="12">#REF!</definedName>
    <definedName name="_________phi10">#REF!</definedName>
    <definedName name="_________phi12" localSheetId="2">#REF!</definedName>
    <definedName name="_________phi12" localSheetId="12">#REF!</definedName>
    <definedName name="_________phi12">#REF!</definedName>
    <definedName name="_________phi14" localSheetId="2">#REF!</definedName>
    <definedName name="_________phi14" localSheetId="12">#REF!</definedName>
    <definedName name="_________phi14">#REF!</definedName>
    <definedName name="_________phi16" localSheetId="2">#REF!</definedName>
    <definedName name="_________phi16" localSheetId="12">#REF!</definedName>
    <definedName name="_________phi16">#REF!</definedName>
    <definedName name="_________phi18" localSheetId="2">#REF!</definedName>
    <definedName name="_________phi18" localSheetId="12">#REF!</definedName>
    <definedName name="_________phi18">#REF!</definedName>
    <definedName name="_________phi20" localSheetId="2">#REF!</definedName>
    <definedName name="_________phi20" localSheetId="12">#REF!</definedName>
    <definedName name="_________phi20">#REF!</definedName>
    <definedName name="_________phi22" localSheetId="2">#REF!</definedName>
    <definedName name="_________phi22" localSheetId="12">#REF!</definedName>
    <definedName name="_________phi22">#REF!</definedName>
    <definedName name="_________phi25" localSheetId="2">#REF!</definedName>
    <definedName name="_________phi25" localSheetId="12">#REF!</definedName>
    <definedName name="_________phi25">#REF!</definedName>
    <definedName name="_________phi28" localSheetId="2">#REF!</definedName>
    <definedName name="_________phi28" localSheetId="12">#REF!</definedName>
    <definedName name="_________phi28">#REF!</definedName>
    <definedName name="_________phi6" localSheetId="2">#REF!</definedName>
    <definedName name="_________phi6" localSheetId="12">#REF!</definedName>
    <definedName name="_________phi6">#REF!</definedName>
    <definedName name="_________phi8" localSheetId="2">#REF!</definedName>
    <definedName name="_________phi8" localSheetId="12">#REF!</definedName>
    <definedName name="_________phi8">#REF!</definedName>
    <definedName name="_________Pl2" hidden="1">{"'Sheet1'!$L$16"}</definedName>
    <definedName name="_________Sat27" localSheetId="2">#REF!</definedName>
    <definedName name="_________Sat27" localSheetId="12">#REF!</definedName>
    <definedName name="_________Sat27">#REF!</definedName>
    <definedName name="_________Sat6" localSheetId="2">#REF!</definedName>
    <definedName name="_________Sat6" localSheetId="12">#REF!</definedName>
    <definedName name="_________Sat6">#REF!</definedName>
    <definedName name="_________sc1" localSheetId="2">#REF!</definedName>
    <definedName name="_________sc1" localSheetId="12">#REF!</definedName>
    <definedName name="_________sc1">#REF!</definedName>
    <definedName name="_________SC2" localSheetId="2">#REF!</definedName>
    <definedName name="_________SC2" localSheetId="12">#REF!</definedName>
    <definedName name="_________SC2">#REF!</definedName>
    <definedName name="_________sc3" localSheetId="2">#REF!</definedName>
    <definedName name="_________sc3" localSheetId="12">#REF!</definedName>
    <definedName name="_________sc3">#REF!</definedName>
    <definedName name="_________slg1" localSheetId="2">#REF!</definedName>
    <definedName name="_________slg1" localSheetId="12">#REF!</definedName>
    <definedName name="_________slg1">#REF!</definedName>
    <definedName name="_________slg2" localSheetId="2">#REF!</definedName>
    <definedName name="_________slg2" localSheetId="12">#REF!</definedName>
    <definedName name="_________slg2">#REF!</definedName>
    <definedName name="_________slg3" localSheetId="2">#REF!</definedName>
    <definedName name="_________slg3" localSheetId="12">#REF!</definedName>
    <definedName name="_________slg3">#REF!</definedName>
    <definedName name="_________slg4" localSheetId="2">#REF!</definedName>
    <definedName name="_________slg4" localSheetId="12">#REF!</definedName>
    <definedName name="_________slg4">#REF!</definedName>
    <definedName name="_________slg5" localSheetId="2">#REF!</definedName>
    <definedName name="_________slg5" localSheetId="12">#REF!</definedName>
    <definedName name="_________slg5">#REF!</definedName>
    <definedName name="_________slg6" localSheetId="2">#REF!</definedName>
    <definedName name="_________slg6" localSheetId="12">#REF!</definedName>
    <definedName name="_________slg6">#REF!</definedName>
    <definedName name="_________SN3" localSheetId="2">#REF!</definedName>
    <definedName name="_________SN3" localSheetId="12">#REF!</definedName>
    <definedName name="_________SN3">#REF!</definedName>
    <definedName name="_________sua20" localSheetId="2">#REF!</definedName>
    <definedName name="_________sua20" localSheetId="12">#REF!</definedName>
    <definedName name="_________sua20">#REF!</definedName>
    <definedName name="_________sua30" localSheetId="2">#REF!</definedName>
    <definedName name="_________sua30" localSheetId="12">#REF!</definedName>
    <definedName name="_________sua30">#REF!</definedName>
    <definedName name="_________tct5" localSheetId="2">#REF!</definedName>
    <definedName name="_________tct5" localSheetId="12">#REF!</definedName>
    <definedName name="_________tct5">#REF!</definedName>
    <definedName name="_________tg427" localSheetId="2">#REF!</definedName>
    <definedName name="_________tg427" localSheetId="12">#REF!</definedName>
    <definedName name="_________tg427">#REF!</definedName>
    <definedName name="_________TH20" localSheetId="2">#REF!</definedName>
    <definedName name="_________TH20" localSheetId="12">#REF!</definedName>
    <definedName name="_________TH20">#REF!</definedName>
    <definedName name="_________TK155" localSheetId="2">#REF!</definedName>
    <definedName name="_________TK155" localSheetId="12">#REF!</definedName>
    <definedName name="_________TK155">#REF!</definedName>
    <definedName name="_________TK422" localSheetId="2">#REF!</definedName>
    <definedName name="_________TK422" localSheetId="12">#REF!</definedName>
    <definedName name="_________TK422">#REF!</definedName>
    <definedName name="_________TL1" localSheetId="2">#REF!</definedName>
    <definedName name="_________TL1" localSheetId="12">#REF!</definedName>
    <definedName name="_________TL1">#REF!</definedName>
    <definedName name="_________TL2" localSheetId="2">#REF!</definedName>
    <definedName name="_________TL2" localSheetId="12">#REF!</definedName>
    <definedName name="_________TL2">#REF!</definedName>
    <definedName name="_________TL3" localSheetId="2">#REF!</definedName>
    <definedName name="_________TL3" localSheetId="12">#REF!</definedName>
    <definedName name="_________TL3">#REF!</definedName>
    <definedName name="_________TLA120" localSheetId="2">#REF!</definedName>
    <definedName name="_________TLA120" localSheetId="12">#REF!</definedName>
    <definedName name="_________TLA120">#REF!</definedName>
    <definedName name="_________TLA35" localSheetId="2">#REF!</definedName>
    <definedName name="_________TLA35" localSheetId="12">#REF!</definedName>
    <definedName name="_________TLA35">#REF!</definedName>
    <definedName name="_________TLA50" localSheetId="2">#REF!</definedName>
    <definedName name="_________TLA50" localSheetId="12">#REF!</definedName>
    <definedName name="_________TLA50">#REF!</definedName>
    <definedName name="_________TLA70" localSheetId="2">#REF!</definedName>
    <definedName name="_________TLA70" localSheetId="12">#REF!</definedName>
    <definedName name="_________TLA70">#REF!</definedName>
    <definedName name="_________TLA95" localSheetId="2">#REF!</definedName>
    <definedName name="_________TLA95" localSheetId="12">#REF!</definedName>
    <definedName name="_________TLA95">#REF!</definedName>
    <definedName name="_________Tru21" localSheetId="2" hidden="1">{"'Sheet1'!$L$16"}</definedName>
    <definedName name="_________Tru21" localSheetId="9" hidden="1">{"'Sheet1'!$L$16"}</definedName>
    <definedName name="_________Tru21" localSheetId="12" hidden="1">{"'Sheet1'!$L$16"}</definedName>
    <definedName name="_________Tru21" localSheetId="0" hidden="1">{"'Sheet1'!$L$16"}</definedName>
    <definedName name="_________Tru21" hidden="1">{"'Sheet1'!$L$16"}</definedName>
    <definedName name="_________tt3" localSheetId="2" hidden="1">{"'Sheet1'!$L$16"}</definedName>
    <definedName name="_________tt3" localSheetId="9" hidden="1">{"'Sheet1'!$L$16"}</definedName>
    <definedName name="_________tt3" localSheetId="12" hidden="1">{"'Sheet1'!$L$16"}</definedName>
    <definedName name="_________tt3" localSheetId="0" hidden="1">{"'Sheet1'!$L$16"}</definedName>
    <definedName name="_________tt3" hidden="1">{"'Sheet1'!$L$16"}</definedName>
    <definedName name="_________tz593" localSheetId="2">#REF!</definedName>
    <definedName name="_________tz593" localSheetId="12">#REF!</definedName>
    <definedName name="_________tz593">#REF!</definedName>
    <definedName name="_________VL100" localSheetId="2">#REF!</definedName>
    <definedName name="_________VL100" localSheetId="12">#REF!</definedName>
    <definedName name="_________VL100">#REF!</definedName>
    <definedName name="_________VL200" localSheetId="2">#REF!</definedName>
    <definedName name="_________VL200" localSheetId="12">#REF!</definedName>
    <definedName name="_________VL200">#REF!</definedName>
    <definedName name="_________VL250" localSheetId="2">#REF!</definedName>
    <definedName name="_________VL250" localSheetId="12">#REF!</definedName>
    <definedName name="_________VL250">#REF!</definedName>
    <definedName name="_________VLP2" localSheetId="2" hidden="1">{"'Sheet1'!$L$16"}</definedName>
    <definedName name="_________VLP2" localSheetId="9" hidden="1">{"'Sheet1'!$L$16"}</definedName>
    <definedName name="_________VLP2" localSheetId="12" hidden="1">{"'Sheet1'!$L$16"}</definedName>
    <definedName name="_________VLP2" localSheetId="0" hidden="1">{"'Sheet1'!$L$16"}</definedName>
    <definedName name="_________VLP2" hidden="1">{"'Sheet1'!$L$16"}</definedName>
    <definedName name="________a1" localSheetId="2" hidden="1">{"'Sheet1'!$L$16"}</definedName>
    <definedName name="________a1" localSheetId="9" hidden="1">{"'Sheet1'!$L$16"}</definedName>
    <definedName name="________a1" localSheetId="12" hidden="1">{"'Sheet1'!$L$16"}</definedName>
    <definedName name="________a1" localSheetId="0" hidden="1">{"'Sheet1'!$L$16"}</definedName>
    <definedName name="________a1" hidden="1">{"'Sheet1'!$L$16"}</definedName>
    <definedName name="________a2" localSheetId="2" hidden="1">{"'Sheet1'!$L$16"}</definedName>
    <definedName name="________a2" localSheetId="9" hidden="1">{"'Sheet1'!$L$16"}</definedName>
    <definedName name="________a2" localSheetId="12" hidden="1">{"'Sheet1'!$L$16"}</definedName>
    <definedName name="________a2" localSheetId="0" hidden="1">{"'Sheet1'!$L$16"}</definedName>
    <definedName name="________a2" hidden="1">{"'Sheet1'!$L$16"}</definedName>
    <definedName name="________atn1" localSheetId="2">#REF!</definedName>
    <definedName name="________atn1" localSheetId="12">#REF!</definedName>
    <definedName name="________atn1">#REF!</definedName>
    <definedName name="________atn10" localSheetId="2">#REF!</definedName>
    <definedName name="________atn10" localSheetId="12">#REF!</definedName>
    <definedName name="________atn10">#REF!</definedName>
    <definedName name="________atn2" localSheetId="2">#REF!</definedName>
    <definedName name="________atn2" localSheetId="12">#REF!</definedName>
    <definedName name="________atn2">#REF!</definedName>
    <definedName name="________atn3" localSheetId="2">#REF!</definedName>
    <definedName name="________atn3" localSheetId="12">#REF!</definedName>
    <definedName name="________atn3">#REF!</definedName>
    <definedName name="________atn4" localSheetId="2">#REF!</definedName>
    <definedName name="________atn4" localSheetId="12">#REF!</definedName>
    <definedName name="________atn4">#REF!</definedName>
    <definedName name="________atn5" localSheetId="2">#REF!</definedName>
    <definedName name="________atn5" localSheetId="12">#REF!</definedName>
    <definedName name="________atn5">#REF!</definedName>
    <definedName name="________atn6" localSheetId="2">#REF!</definedName>
    <definedName name="________atn6" localSheetId="12">#REF!</definedName>
    <definedName name="________atn6">#REF!</definedName>
    <definedName name="________atn7" localSheetId="2">#REF!</definedName>
    <definedName name="________atn7" localSheetId="12">#REF!</definedName>
    <definedName name="________atn7">#REF!</definedName>
    <definedName name="________atn8" localSheetId="2">#REF!</definedName>
    <definedName name="________atn8" localSheetId="12">#REF!</definedName>
    <definedName name="________atn8">#REF!</definedName>
    <definedName name="________atn9" localSheetId="2">#REF!</definedName>
    <definedName name="________atn9" localSheetId="12">#REF!</definedName>
    <definedName name="________atn9">#REF!</definedName>
    <definedName name="________boi1" localSheetId="2">#REF!</definedName>
    <definedName name="________boi1" localSheetId="12">#REF!</definedName>
    <definedName name="________boi1">#REF!</definedName>
    <definedName name="________boi2" localSheetId="2">#REF!</definedName>
    <definedName name="________boi2" localSheetId="12">#REF!</definedName>
    <definedName name="________boi2">#REF!</definedName>
    <definedName name="________cao1" localSheetId="2">#REF!</definedName>
    <definedName name="________cao1" localSheetId="12">#REF!</definedName>
    <definedName name="________cao1">#REF!</definedName>
    <definedName name="________cao2" localSheetId="2">#REF!</definedName>
    <definedName name="________cao2" localSheetId="12">#REF!</definedName>
    <definedName name="________cao2">#REF!</definedName>
    <definedName name="________cao3" localSheetId="2">#REF!</definedName>
    <definedName name="________cao3" localSheetId="12">#REF!</definedName>
    <definedName name="________cao3">#REF!</definedName>
    <definedName name="________cao4" localSheetId="2">#REF!</definedName>
    <definedName name="________cao4" localSheetId="12">#REF!</definedName>
    <definedName name="________cao4">#REF!</definedName>
    <definedName name="________cao5" localSheetId="2">#REF!</definedName>
    <definedName name="________cao5" localSheetId="12">#REF!</definedName>
    <definedName name="________cao5">#REF!</definedName>
    <definedName name="________cao6" localSheetId="2">#REF!</definedName>
    <definedName name="________cao6" localSheetId="12">#REF!</definedName>
    <definedName name="________cao6">#REF!</definedName>
    <definedName name="________chk1" localSheetId="2">#REF!</definedName>
    <definedName name="________chk1" localSheetId="12">#REF!</definedName>
    <definedName name="________chk1">#REF!</definedName>
    <definedName name="________CON1" localSheetId="2">#REF!</definedName>
    <definedName name="________CON1" localSheetId="12">#REF!</definedName>
    <definedName name="________CON1">#REF!</definedName>
    <definedName name="________CON2" localSheetId="2">#REF!</definedName>
    <definedName name="________CON2" localSheetId="12">#REF!</definedName>
    <definedName name="________CON2">#REF!</definedName>
    <definedName name="________cpd1" localSheetId="2">#REF!</definedName>
    <definedName name="________cpd1" localSheetId="12">#REF!</definedName>
    <definedName name="________cpd1">#REF!</definedName>
    <definedName name="________cpd2" localSheetId="2">#REF!</definedName>
    <definedName name="________cpd2" localSheetId="12">#REF!</definedName>
    <definedName name="________cpd2">#REF!</definedName>
    <definedName name="________dai1" localSheetId="2">#REF!</definedName>
    <definedName name="________dai1" localSheetId="12">#REF!</definedName>
    <definedName name="________dai1">#REF!</definedName>
    <definedName name="________dai2" localSheetId="2">#REF!</definedName>
    <definedName name="________dai2" localSheetId="12">#REF!</definedName>
    <definedName name="________dai2">#REF!</definedName>
    <definedName name="________dai3" localSheetId="2">#REF!</definedName>
    <definedName name="________dai3" localSheetId="12">#REF!</definedName>
    <definedName name="________dai3">#REF!</definedName>
    <definedName name="________dai4" localSheetId="2">#REF!</definedName>
    <definedName name="________dai4" localSheetId="12">#REF!</definedName>
    <definedName name="________dai4">#REF!</definedName>
    <definedName name="________dai5" localSheetId="2">#REF!</definedName>
    <definedName name="________dai5" localSheetId="12">#REF!</definedName>
    <definedName name="________dai5">#REF!</definedName>
    <definedName name="________dai6" localSheetId="2">#REF!</definedName>
    <definedName name="________dai6" localSheetId="12">#REF!</definedName>
    <definedName name="________dai6">#REF!</definedName>
    <definedName name="________dan1" localSheetId="2">#REF!</definedName>
    <definedName name="________dan1" localSheetId="12">#REF!</definedName>
    <definedName name="________dan1">#REF!</definedName>
    <definedName name="________dan2" localSheetId="2">#REF!</definedName>
    <definedName name="________dan2" localSheetId="12">#REF!</definedName>
    <definedName name="________dan2">#REF!</definedName>
    <definedName name="________ddn400" localSheetId="2">#REF!</definedName>
    <definedName name="________ddn400" localSheetId="12">#REF!</definedName>
    <definedName name="________ddn400">#REF!</definedName>
    <definedName name="________ddn600" localSheetId="2">#REF!</definedName>
    <definedName name="________ddn600" localSheetId="12">#REF!</definedName>
    <definedName name="________ddn600">#REF!</definedName>
    <definedName name="________deo1" localSheetId="2">#REF!</definedName>
    <definedName name="________deo1" localSheetId="12">#REF!</definedName>
    <definedName name="________deo1">#REF!</definedName>
    <definedName name="________deo10" localSheetId="2">#REF!</definedName>
    <definedName name="________deo10" localSheetId="12">#REF!</definedName>
    <definedName name="________deo10">#REF!</definedName>
    <definedName name="________deo2" localSheetId="2">#REF!</definedName>
    <definedName name="________deo2" localSheetId="12">#REF!</definedName>
    <definedName name="________deo2">#REF!</definedName>
    <definedName name="________deo3" localSheetId="2">#REF!</definedName>
    <definedName name="________deo3" localSheetId="12">#REF!</definedName>
    <definedName name="________deo3">#REF!</definedName>
    <definedName name="________deo4" localSheetId="2">#REF!</definedName>
    <definedName name="________deo4" localSheetId="12">#REF!</definedName>
    <definedName name="________deo4">#REF!</definedName>
    <definedName name="________deo5" localSheetId="2">#REF!</definedName>
    <definedName name="________deo5" localSheetId="12">#REF!</definedName>
    <definedName name="________deo5">#REF!</definedName>
    <definedName name="________deo6" localSheetId="2">#REF!</definedName>
    <definedName name="________deo6" localSheetId="12">#REF!</definedName>
    <definedName name="________deo6">#REF!</definedName>
    <definedName name="________deo7" localSheetId="2">#REF!</definedName>
    <definedName name="________deo7" localSheetId="12">#REF!</definedName>
    <definedName name="________deo7">#REF!</definedName>
    <definedName name="________deo8" localSheetId="2">#REF!</definedName>
    <definedName name="________deo8" localSheetId="12">#REF!</definedName>
    <definedName name="________deo8">#REF!</definedName>
    <definedName name="________deo9" localSheetId="2">#REF!</definedName>
    <definedName name="________deo9" localSheetId="12">#REF!</definedName>
    <definedName name="________deo9">#REF!</definedName>
    <definedName name="________DT12" localSheetId="2" hidden="1">{"'Sheet1'!$L$16"}</definedName>
    <definedName name="________DT12" localSheetId="9" hidden="1">{"'Sheet1'!$L$16"}</definedName>
    <definedName name="________DT12" localSheetId="12" hidden="1">{"'Sheet1'!$L$16"}</definedName>
    <definedName name="________DT12" localSheetId="0" hidden="1">{"'Sheet1'!$L$16"}</definedName>
    <definedName name="________DT12" hidden="1">{"'Sheet1'!$L$16"}</definedName>
    <definedName name="________Goi8" localSheetId="2" hidden="1">{"'Sheet1'!$L$16"}</definedName>
    <definedName name="________Goi8" localSheetId="9" hidden="1">{"'Sheet1'!$L$16"}</definedName>
    <definedName name="________Goi8" localSheetId="12" hidden="1">{"'Sheet1'!$L$16"}</definedName>
    <definedName name="________Goi8" localSheetId="0" hidden="1">{"'Sheet1'!$L$16"}</definedName>
    <definedName name="________Goi8" hidden="1">{"'Sheet1'!$L$16"}</definedName>
    <definedName name="________h1" localSheetId="2" hidden="1">{"'Sheet1'!$L$16"}</definedName>
    <definedName name="________h1" localSheetId="9" hidden="1">{"'Sheet1'!$L$16"}</definedName>
    <definedName name="________h1" localSheetId="12" hidden="1">{"'Sheet1'!$L$16"}</definedName>
    <definedName name="________h1" localSheetId="0" hidden="1">{"'Sheet1'!$L$16"}</definedName>
    <definedName name="________h1" hidden="1">{"'Sheet1'!$L$16"}</definedName>
    <definedName name="________h10" localSheetId="2" hidden="1">{#N/A,#N/A,FALSE,"Chi tiÆt"}</definedName>
    <definedName name="________h10" localSheetId="9" hidden="1">{#N/A,#N/A,FALSE,"Chi tiÆt"}</definedName>
    <definedName name="________h10" localSheetId="12" hidden="1">{#N/A,#N/A,FALSE,"Chi tiÆt"}</definedName>
    <definedName name="________h10" localSheetId="0" hidden="1">{#N/A,#N/A,FALSE,"Chi tiÆt"}</definedName>
    <definedName name="________h10" hidden="1">{#N/A,#N/A,FALSE,"Chi tiÆt"}</definedName>
    <definedName name="________h2" localSheetId="2" hidden="1">{"'Sheet1'!$L$16"}</definedName>
    <definedName name="________h2" localSheetId="9" hidden="1">{"'Sheet1'!$L$16"}</definedName>
    <definedName name="________h2" localSheetId="12" hidden="1">{"'Sheet1'!$L$16"}</definedName>
    <definedName name="________h2" localSheetId="0" hidden="1">{"'Sheet1'!$L$16"}</definedName>
    <definedName name="________h2" hidden="1">{"'Sheet1'!$L$16"}</definedName>
    <definedName name="________h3" localSheetId="2" hidden="1">{"'Sheet1'!$L$16"}</definedName>
    <definedName name="________h3" localSheetId="9" hidden="1">{"'Sheet1'!$L$16"}</definedName>
    <definedName name="________h3" localSheetId="12" hidden="1">{"'Sheet1'!$L$16"}</definedName>
    <definedName name="________h3" localSheetId="0" hidden="1">{"'Sheet1'!$L$16"}</definedName>
    <definedName name="________h3" hidden="1">{"'Sheet1'!$L$16"}</definedName>
    <definedName name="________h5" localSheetId="2" hidden="1">{"'Sheet1'!$L$16"}</definedName>
    <definedName name="________h5" localSheetId="9" hidden="1">{"'Sheet1'!$L$16"}</definedName>
    <definedName name="________h5" localSheetId="12" hidden="1">{"'Sheet1'!$L$16"}</definedName>
    <definedName name="________h5" localSheetId="0" hidden="1">{"'Sheet1'!$L$16"}</definedName>
    <definedName name="________h5" hidden="1">{"'Sheet1'!$L$16"}</definedName>
    <definedName name="________h6" localSheetId="2" hidden="1">{"'Sheet1'!$L$16"}</definedName>
    <definedName name="________h6" localSheetId="9" hidden="1">{"'Sheet1'!$L$16"}</definedName>
    <definedName name="________h6" localSheetId="12" hidden="1">{"'Sheet1'!$L$16"}</definedName>
    <definedName name="________h6" localSheetId="0" hidden="1">{"'Sheet1'!$L$16"}</definedName>
    <definedName name="________h6" hidden="1">{"'Sheet1'!$L$16"}</definedName>
    <definedName name="________h7" localSheetId="2" hidden="1">{"'Sheet1'!$L$16"}</definedName>
    <definedName name="________h7" localSheetId="9" hidden="1">{"'Sheet1'!$L$16"}</definedName>
    <definedName name="________h7" localSheetId="12" hidden="1">{"'Sheet1'!$L$16"}</definedName>
    <definedName name="________h7" localSheetId="0" hidden="1">{"'Sheet1'!$L$16"}</definedName>
    <definedName name="________h7" hidden="1">{"'Sheet1'!$L$16"}</definedName>
    <definedName name="________h8" localSheetId="2" hidden="1">{"'Sheet1'!$L$16"}</definedName>
    <definedName name="________h8" localSheetId="9" hidden="1">{"'Sheet1'!$L$16"}</definedName>
    <definedName name="________h8" localSheetId="12" hidden="1">{"'Sheet1'!$L$16"}</definedName>
    <definedName name="________h8" localSheetId="0" hidden="1">{"'Sheet1'!$L$16"}</definedName>
    <definedName name="________h8" hidden="1">{"'Sheet1'!$L$16"}</definedName>
    <definedName name="________h9" localSheetId="2" hidden="1">{"'Sheet1'!$L$16"}</definedName>
    <definedName name="________h9" localSheetId="9" hidden="1">{"'Sheet1'!$L$16"}</definedName>
    <definedName name="________h9" localSheetId="12" hidden="1">{"'Sheet1'!$L$16"}</definedName>
    <definedName name="________h9" localSheetId="0" hidden="1">{"'Sheet1'!$L$16"}</definedName>
    <definedName name="________h9" hidden="1">{"'Sheet1'!$L$16"}</definedName>
    <definedName name="________hom2" localSheetId="2">#REF!</definedName>
    <definedName name="________hom2" localSheetId="12">#REF!</definedName>
    <definedName name="________hom2">#REF!</definedName>
    <definedName name="________hsm2">1.1289</definedName>
    <definedName name="________hso2" localSheetId="2">#REF!</definedName>
    <definedName name="________hso2" localSheetId="12">#REF!</definedName>
    <definedName name="________hso2">#REF!</definedName>
    <definedName name="________hu1" localSheetId="2" hidden="1">{"'Sheet1'!$L$16"}</definedName>
    <definedName name="________hu1" localSheetId="9" hidden="1">{"'Sheet1'!$L$16"}</definedName>
    <definedName name="________hu1" localSheetId="12" hidden="1">{"'Sheet1'!$L$16"}</definedName>
    <definedName name="________hu1" localSheetId="0" hidden="1">{"'Sheet1'!$L$16"}</definedName>
    <definedName name="________hu1" hidden="1">{"'Sheet1'!$L$16"}</definedName>
    <definedName name="________hu2" localSheetId="2" hidden="1">{"'Sheet1'!$L$16"}</definedName>
    <definedName name="________hu2" localSheetId="9" hidden="1">{"'Sheet1'!$L$16"}</definedName>
    <definedName name="________hu2" localSheetId="12" hidden="1">{"'Sheet1'!$L$16"}</definedName>
    <definedName name="________hu2" localSheetId="0" hidden="1">{"'Sheet1'!$L$16"}</definedName>
    <definedName name="________hu2" hidden="1">{"'Sheet1'!$L$16"}</definedName>
    <definedName name="________hu5" localSheetId="2" hidden="1">{"'Sheet1'!$L$16"}</definedName>
    <definedName name="________hu5" localSheetId="9" hidden="1">{"'Sheet1'!$L$16"}</definedName>
    <definedName name="________hu5" localSheetId="12" hidden="1">{"'Sheet1'!$L$16"}</definedName>
    <definedName name="________hu5" localSheetId="0" hidden="1">{"'Sheet1'!$L$16"}</definedName>
    <definedName name="________hu5" hidden="1">{"'Sheet1'!$L$16"}</definedName>
    <definedName name="________hu6" localSheetId="2" hidden="1">{"'Sheet1'!$L$16"}</definedName>
    <definedName name="________hu6" localSheetId="9" hidden="1">{"'Sheet1'!$L$16"}</definedName>
    <definedName name="________hu6" localSheetId="12" hidden="1">{"'Sheet1'!$L$16"}</definedName>
    <definedName name="________hu6" localSheetId="0" hidden="1">{"'Sheet1'!$L$16"}</definedName>
    <definedName name="________hu6" hidden="1">{"'Sheet1'!$L$16"}</definedName>
    <definedName name="________kha1" localSheetId="2">#REF!</definedName>
    <definedName name="________kha1" localSheetId="12">#REF!</definedName>
    <definedName name="________kha1">#REF!</definedName>
    <definedName name="________kl1" localSheetId="2">#REF!</definedName>
    <definedName name="________kl1" localSheetId="12">#REF!</definedName>
    <definedName name="________kl1">#REF!</definedName>
    <definedName name="________Lan1" localSheetId="2">{"Thuxm2.xls","Sheet1"}</definedName>
    <definedName name="________Lan1" localSheetId="12">{"Thuxm2.xls","Sheet1"}</definedName>
    <definedName name="________Lan1" localSheetId="0">{"Thuxm2.xls","Sheet1"}</definedName>
    <definedName name="________Lan1">{"Thuxm2.xls","Sheet1"}</definedName>
    <definedName name="________LAN3" localSheetId="2" hidden="1">{"'Sheet1'!$L$16"}</definedName>
    <definedName name="________LAN3" localSheetId="9" hidden="1">{"'Sheet1'!$L$16"}</definedName>
    <definedName name="________LAN3" localSheetId="12" hidden="1">{"'Sheet1'!$L$16"}</definedName>
    <definedName name="________LAN3" localSheetId="0" hidden="1">{"'Sheet1'!$L$16"}</definedName>
    <definedName name="________LAN3" hidden="1">{"'Sheet1'!$L$16"}</definedName>
    <definedName name="________lap1" localSheetId="2">#REF!</definedName>
    <definedName name="________lap1" localSheetId="12">#REF!</definedName>
    <definedName name="________lap1">#REF!</definedName>
    <definedName name="________lap2" localSheetId="2">#REF!</definedName>
    <definedName name="________lap2" localSheetId="12">#REF!</definedName>
    <definedName name="________lap2">#REF!</definedName>
    <definedName name="________MAC12" localSheetId="2">#REF!</definedName>
    <definedName name="________MAC12" localSheetId="12">#REF!</definedName>
    <definedName name="________MAC12">#REF!</definedName>
    <definedName name="________MAC46" localSheetId="2">#REF!</definedName>
    <definedName name="________MAC46" localSheetId="12">#REF!</definedName>
    <definedName name="________MAC46">#REF!</definedName>
    <definedName name="________NCL100" localSheetId="2">#REF!</definedName>
    <definedName name="________NCL100" localSheetId="12">#REF!</definedName>
    <definedName name="________NCL100">#REF!</definedName>
    <definedName name="________NCL200" localSheetId="2">#REF!</definedName>
    <definedName name="________NCL200" localSheetId="12">#REF!</definedName>
    <definedName name="________NCL200">#REF!</definedName>
    <definedName name="________NCL250" localSheetId="2">#REF!</definedName>
    <definedName name="________NCL250" localSheetId="12">#REF!</definedName>
    <definedName name="________NCL250">#REF!</definedName>
    <definedName name="________NET2" localSheetId="2">#REF!</definedName>
    <definedName name="________NET2" localSheetId="12">#REF!</definedName>
    <definedName name="________NET2">#REF!</definedName>
    <definedName name="________nin190" localSheetId="2">#REF!</definedName>
    <definedName name="________nin190" localSheetId="12">#REF!</definedName>
    <definedName name="________nin190">#REF!</definedName>
    <definedName name="________NSO2" hidden="1">{"'Sheet1'!$L$16"}</definedName>
    <definedName name="________PA3" localSheetId="2" hidden="1">{"'Sheet1'!$L$16"}</definedName>
    <definedName name="________PA3" localSheetId="9" hidden="1">{"'Sheet1'!$L$16"}</definedName>
    <definedName name="________PA3" localSheetId="12" hidden="1">{"'Sheet1'!$L$16"}</definedName>
    <definedName name="________PA3" localSheetId="0" hidden="1">{"'Sheet1'!$L$16"}</definedName>
    <definedName name="________PA3" hidden="1">{"'Sheet1'!$L$16"}</definedName>
    <definedName name="________phi10" localSheetId="2">#REF!</definedName>
    <definedName name="________phi10" localSheetId="12">#REF!</definedName>
    <definedName name="________phi10">#REF!</definedName>
    <definedName name="________phi12" localSheetId="2">#REF!</definedName>
    <definedName name="________phi12" localSheetId="12">#REF!</definedName>
    <definedName name="________phi12">#REF!</definedName>
    <definedName name="________phi14" localSheetId="2">#REF!</definedName>
    <definedName name="________phi14" localSheetId="12">#REF!</definedName>
    <definedName name="________phi14">#REF!</definedName>
    <definedName name="________phi16" localSheetId="2">#REF!</definedName>
    <definedName name="________phi16" localSheetId="12">#REF!</definedName>
    <definedName name="________phi16">#REF!</definedName>
    <definedName name="________phi18" localSheetId="2">#REF!</definedName>
    <definedName name="________phi18" localSheetId="12">#REF!</definedName>
    <definedName name="________phi18">#REF!</definedName>
    <definedName name="________phi20" localSheetId="2">#REF!</definedName>
    <definedName name="________phi20" localSheetId="12">#REF!</definedName>
    <definedName name="________phi20">#REF!</definedName>
    <definedName name="________phi22" localSheetId="2">#REF!</definedName>
    <definedName name="________phi22" localSheetId="12">#REF!</definedName>
    <definedName name="________phi22">#REF!</definedName>
    <definedName name="________phi25" localSheetId="2">#REF!</definedName>
    <definedName name="________phi25" localSheetId="12">#REF!</definedName>
    <definedName name="________phi25">#REF!</definedName>
    <definedName name="________phi28" localSheetId="2">#REF!</definedName>
    <definedName name="________phi28" localSheetId="12">#REF!</definedName>
    <definedName name="________phi28">#REF!</definedName>
    <definedName name="________phi6" localSheetId="2">#REF!</definedName>
    <definedName name="________phi6" localSheetId="12">#REF!</definedName>
    <definedName name="________phi6">#REF!</definedName>
    <definedName name="________phi8" localSheetId="2">#REF!</definedName>
    <definedName name="________phi8" localSheetId="12">#REF!</definedName>
    <definedName name="________phi8">#REF!</definedName>
    <definedName name="________Sat27" localSheetId="2">#REF!</definedName>
    <definedName name="________Sat27" localSheetId="12">#REF!</definedName>
    <definedName name="________Sat27">#REF!</definedName>
    <definedName name="________Sat6" localSheetId="2">#REF!</definedName>
    <definedName name="________Sat6" localSheetId="12">#REF!</definedName>
    <definedName name="________Sat6">#REF!</definedName>
    <definedName name="________sc1" localSheetId="2">#REF!</definedName>
    <definedName name="________sc1" localSheetId="12">#REF!</definedName>
    <definedName name="________sc1">#REF!</definedName>
    <definedName name="________SC2" localSheetId="2">#REF!</definedName>
    <definedName name="________SC2" localSheetId="12">#REF!</definedName>
    <definedName name="________SC2">#REF!</definedName>
    <definedName name="________sc3" localSheetId="2">#REF!</definedName>
    <definedName name="________sc3" localSheetId="12">#REF!</definedName>
    <definedName name="________sc3">#REF!</definedName>
    <definedName name="________slg1" localSheetId="2">#REF!</definedName>
    <definedName name="________slg1" localSheetId="12">#REF!</definedName>
    <definedName name="________slg1">#REF!</definedName>
    <definedName name="________slg2" localSheetId="2">#REF!</definedName>
    <definedName name="________slg2" localSheetId="12">#REF!</definedName>
    <definedName name="________slg2">#REF!</definedName>
    <definedName name="________slg3" localSheetId="2">#REF!</definedName>
    <definedName name="________slg3" localSheetId="12">#REF!</definedName>
    <definedName name="________slg3">#REF!</definedName>
    <definedName name="________slg4" localSheetId="2">#REF!</definedName>
    <definedName name="________slg4" localSheetId="12">#REF!</definedName>
    <definedName name="________slg4">#REF!</definedName>
    <definedName name="________slg5" localSheetId="2">#REF!</definedName>
    <definedName name="________slg5" localSheetId="12">#REF!</definedName>
    <definedName name="________slg5">#REF!</definedName>
    <definedName name="________slg6" localSheetId="2">#REF!</definedName>
    <definedName name="________slg6" localSheetId="12">#REF!</definedName>
    <definedName name="________slg6">#REF!</definedName>
    <definedName name="________SN3" localSheetId="2">#REF!</definedName>
    <definedName name="________SN3" localSheetId="12">#REF!</definedName>
    <definedName name="________SN3">#REF!</definedName>
    <definedName name="________sua20" localSheetId="2">#REF!</definedName>
    <definedName name="________sua20" localSheetId="12">#REF!</definedName>
    <definedName name="________sua20">#REF!</definedName>
    <definedName name="________sua30" localSheetId="2">#REF!</definedName>
    <definedName name="________sua30" localSheetId="12">#REF!</definedName>
    <definedName name="________sua30">#REF!</definedName>
    <definedName name="________tct5" localSheetId="2">#REF!</definedName>
    <definedName name="________tct5" localSheetId="12">#REF!</definedName>
    <definedName name="________tct5">#REF!</definedName>
    <definedName name="________tg427" localSheetId="2">#REF!</definedName>
    <definedName name="________tg427" localSheetId="12">#REF!</definedName>
    <definedName name="________tg427">#REF!</definedName>
    <definedName name="________TH20" localSheetId="2">#REF!</definedName>
    <definedName name="________TH20" localSheetId="12">#REF!</definedName>
    <definedName name="________TH20">#REF!</definedName>
    <definedName name="________TK155" localSheetId="2">#REF!</definedName>
    <definedName name="________TK155" localSheetId="12">#REF!</definedName>
    <definedName name="________TK155">#REF!</definedName>
    <definedName name="________TK422" localSheetId="2">#REF!</definedName>
    <definedName name="________TK422" localSheetId="12">#REF!</definedName>
    <definedName name="________TK422">#REF!</definedName>
    <definedName name="________TL1" localSheetId="2">#REF!</definedName>
    <definedName name="________TL1" localSheetId="12">#REF!</definedName>
    <definedName name="________TL1">#REF!</definedName>
    <definedName name="________TL2" localSheetId="2">#REF!</definedName>
    <definedName name="________TL2" localSheetId="12">#REF!</definedName>
    <definedName name="________TL2">#REF!</definedName>
    <definedName name="________TL3" localSheetId="2">#REF!</definedName>
    <definedName name="________TL3" localSheetId="12">#REF!</definedName>
    <definedName name="________TL3">#REF!</definedName>
    <definedName name="________TLA120" localSheetId="2">#REF!</definedName>
    <definedName name="________TLA120" localSheetId="12">#REF!</definedName>
    <definedName name="________TLA120">#REF!</definedName>
    <definedName name="________TLA35" localSheetId="2">#REF!</definedName>
    <definedName name="________TLA35" localSheetId="12">#REF!</definedName>
    <definedName name="________TLA35">#REF!</definedName>
    <definedName name="________TLA50" localSheetId="2">#REF!</definedName>
    <definedName name="________TLA50" localSheetId="12">#REF!</definedName>
    <definedName name="________TLA50">#REF!</definedName>
    <definedName name="________TLA70" localSheetId="2">#REF!</definedName>
    <definedName name="________TLA70" localSheetId="12">#REF!</definedName>
    <definedName name="________TLA70">#REF!</definedName>
    <definedName name="________TLA95" localSheetId="2">#REF!</definedName>
    <definedName name="________TLA95" localSheetId="12">#REF!</definedName>
    <definedName name="________TLA95">#REF!</definedName>
    <definedName name="________tt3" localSheetId="2" hidden="1">{"'Sheet1'!$L$16"}</definedName>
    <definedName name="________tt3" localSheetId="9" hidden="1">{"'Sheet1'!$L$16"}</definedName>
    <definedName name="________tt3" localSheetId="12" hidden="1">{"'Sheet1'!$L$16"}</definedName>
    <definedName name="________tt3" localSheetId="0" hidden="1">{"'Sheet1'!$L$16"}</definedName>
    <definedName name="________tt3" hidden="1">{"'Sheet1'!$L$16"}</definedName>
    <definedName name="________tz593" localSheetId="2">#REF!</definedName>
    <definedName name="________tz593" localSheetId="12">#REF!</definedName>
    <definedName name="________tz593">#REF!</definedName>
    <definedName name="________VL100" localSheetId="2">#REF!</definedName>
    <definedName name="________VL100" localSheetId="12">#REF!</definedName>
    <definedName name="________VL100">#REF!</definedName>
    <definedName name="________VL200" localSheetId="2">#REF!</definedName>
    <definedName name="________VL200" localSheetId="12">#REF!</definedName>
    <definedName name="________VL200">#REF!</definedName>
    <definedName name="________VL250" localSheetId="2">#REF!</definedName>
    <definedName name="________VL250" localSheetId="12">#REF!</definedName>
    <definedName name="________VL250">#REF!</definedName>
    <definedName name="________VLP2" localSheetId="2" hidden="1">{"'Sheet1'!$L$16"}</definedName>
    <definedName name="________VLP2" localSheetId="9" hidden="1">{"'Sheet1'!$L$16"}</definedName>
    <definedName name="________VLP2" localSheetId="12" hidden="1">{"'Sheet1'!$L$16"}</definedName>
    <definedName name="________VLP2" localSheetId="0" hidden="1">{"'Sheet1'!$L$16"}</definedName>
    <definedName name="________VLP2" hidden="1">{"'Sheet1'!$L$16"}</definedName>
    <definedName name="_______a1" localSheetId="2" hidden="1">{"'Sheet1'!$L$16"}</definedName>
    <definedName name="_______a1" localSheetId="9" hidden="1">{"'Sheet1'!$L$16"}</definedName>
    <definedName name="_______a1" localSheetId="12" hidden="1">{"'Sheet1'!$L$16"}</definedName>
    <definedName name="_______a1" localSheetId="0" hidden="1">{"'Sheet1'!$L$16"}</definedName>
    <definedName name="_______a1" hidden="1">{"'Sheet1'!$L$16"}</definedName>
    <definedName name="_______a129" localSheetId="2">#REF!</definedName>
    <definedName name="_______a129" localSheetId="12">#REF!</definedName>
    <definedName name="_______a129">#REF!</definedName>
    <definedName name="_______a130" localSheetId="2">#REF!</definedName>
    <definedName name="_______a130" localSheetId="12">#REF!</definedName>
    <definedName name="_______a130">#REF!</definedName>
    <definedName name="_______a2" localSheetId="2" hidden="1">{"'Sheet1'!$L$16"}</definedName>
    <definedName name="_______a2" localSheetId="9" hidden="1">{"'Sheet1'!$L$16"}</definedName>
    <definedName name="_______a2" localSheetId="12" hidden="1">{"'Sheet1'!$L$16"}</definedName>
    <definedName name="_______a2" localSheetId="0" hidden="1">{"'Sheet1'!$L$16"}</definedName>
    <definedName name="_______a2" hidden="1">{"'Sheet1'!$L$16"}</definedName>
    <definedName name="_______atn1" localSheetId="2">#REF!</definedName>
    <definedName name="_______atn1" localSheetId="12">#REF!</definedName>
    <definedName name="_______atn1">#REF!</definedName>
    <definedName name="_______atn10" localSheetId="2">#REF!</definedName>
    <definedName name="_______atn10" localSheetId="12">#REF!</definedName>
    <definedName name="_______atn10">#REF!</definedName>
    <definedName name="_______atn2" localSheetId="2">#REF!</definedName>
    <definedName name="_______atn2" localSheetId="12">#REF!</definedName>
    <definedName name="_______atn2">#REF!</definedName>
    <definedName name="_______atn3" localSheetId="2">#REF!</definedName>
    <definedName name="_______atn3" localSheetId="12">#REF!</definedName>
    <definedName name="_______atn3">#REF!</definedName>
    <definedName name="_______atn4" localSheetId="2">#REF!</definedName>
    <definedName name="_______atn4" localSheetId="12">#REF!</definedName>
    <definedName name="_______atn4">#REF!</definedName>
    <definedName name="_______atn5" localSheetId="2">#REF!</definedName>
    <definedName name="_______atn5" localSheetId="12">#REF!</definedName>
    <definedName name="_______atn5">#REF!</definedName>
    <definedName name="_______atn6" localSheetId="2">#REF!</definedName>
    <definedName name="_______atn6" localSheetId="12">#REF!</definedName>
    <definedName name="_______atn6">#REF!</definedName>
    <definedName name="_______atn7" localSheetId="2">#REF!</definedName>
    <definedName name="_______atn7" localSheetId="12">#REF!</definedName>
    <definedName name="_______atn7">#REF!</definedName>
    <definedName name="_______atn8" localSheetId="2">#REF!</definedName>
    <definedName name="_______atn8" localSheetId="12">#REF!</definedName>
    <definedName name="_______atn8">#REF!</definedName>
    <definedName name="_______atn9" localSheetId="2">#REF!</definedName>
    <definedName name="_______atn9" localSheetId="12">#REF!</definedName>
    <definedName name="_______atn9">#REF!</definedName>
    <definedName name="_______B1" hidden="1">{"'Sheet1'!$L$16"}</definedName>
    <definedName name="_______ban2" localSheetId="2" hidden="1">{"'Sheet1'!$L$16"}</definedName>
    <definedName name="_______ban2" localSheetId="9" hidden="1">{"'Sheet1'!$L$16"}</definedName>
    <definedName name="_______ban2" localSheetId="12" hidden="1">{"'Sheet1'!$L$16"}</definedName>
    <definedName name="_______ban2" localSheetId="0" hidden="1">{"'Sheet1'!$L$16"}</definedName>
    <definedName name="_______ban2" hidden="1">{"'Sheet1'!$L$16"}</definedName>
    <definedName name="_______boi1" localSheetId="2">#REF!</definedName>
    <definedName name="_______boi1" localSheetId="12">#REF!</definedName>
    <definedName name="_______boi1">#REF!</definedName>
    <definedName name="_______boi2" localSheetId="2">#REF!</definedName>
    <definedName name="_______boi2" localSheetId="12">#REF!</definedName>
    <definedName name="_______boi2">#REF!</definedName>
    <definedName name="_______btm10" localSheetId="2">#REF!</definedName>
    <definedName name="_______btm10" localSheetId="12">#REF!</definedName>
    <definedName name="_______btm10">#REF!</definedName>
    <definedName name="_______btm100" localSheetId="2">#REF!</definedName>
    <definedName name="_______btm100" localSheetId="12">#REF!</definedName>
    <definedName name="_______btm100">#REF!</definedName>
    <definedName name="_______cao1" localSheetId="2">#REF!</definedName>
    <definedName name="_______cao1" localSheetId="12">#REF!</definedName>
    <definedName name="_______cao1">#REF!</definedName>
    <definedName name="_______cao2" localSheetId="2">#REF!</definedName>
    <definedName name="_______cao2" localSheetId="12">#REF!</definedName>
    <definedName name="_______cao2">#REF!</definedName>
    <definedName name="_______cao3" localSheetId="2">#REF!</definedName>
    <definedName name="_______cao3" localSheetId="12">#REF!</definedName>
    <definedName name="_______cao3">#REF!</definedName>
    <definedName name="_______cao4" localSheetId="2">#REF!</definedName>
    <definedName name="_______cao4" localSheetId="12">#REF!</definedName>
    <definedName name="_______cao4">#REF!</definedName>
    <definedName name="_______cao5" localSheetId="2">#REF!</definedName>
    <definedName name="_______cao5" localSheetId="12">#REF!</definedName>
    <definedName name="_______cao5">#REF!</definedName>
    <definedName name="_______cao6" localSheetId="2">#REF!</definedName>
    <definedName name="_______cao6" localSheetId="12">#REF!</definedName>
    <definedName name="_______cao6">#REF!</definedName>
    <definedName name="_______chk1" localSheetId="2">#REF!</definedName>
    <definedName name="_______chk1" localSheetId="12">#REF!</definedName>
    <definedName name="_______chk1">#REF!</definedName>
    <definedName name="_______CON1" localSheetId="2">#REF!</definedName>
    <definedName name="_______CON1" localSheetId="12">#REF!</definedName>
    <definedName name="_______CON1">#REF!</definedName>
    <definedName name="_______CON2" localSheetId="2">#REF!</definedName>
    <definedName name="_______CON2" localSheetId="12">#REF!</definedName>
    <definedName name="_______CON2">#REF!</definedName>
    <definedName name="_______cpd1" localSheetId="2">#REF!</definedName>
    <definedName name="_______cpd1" localSheetId="12">#REF!</definedName>
    <definedName name="_______cpd1">#REF!</definedName>
    <definedName name="_______cpd2" localSheetId="2">#REF!</definedName>
    <definedName name="_______cpd2" localSheetId="12">#REF!</definedName>
    <definedName name="_______cpd2">#REF!</definedName>
    <definedName name="_______dai1" localSheetId="2">#REF!</definedName>
    <definedName name="_______dai1" localSheetId="12">#REF!</definedName>
    <definedName name="_______dai1">#REF!</definedName>
    <definedName name="_______dai2" localSheetId="2">#REF!</definedName>
    <definedName name="_______dai2" localSheetId="12">#REF!</definedName>
    <definedName name="_______dai2">#REF!</definedName>
    <definedName name="_______dai3" localSheetId="2">#REF!</definedName>
    <definedName name="_______dai3" localSheetId="12">#REF!</definedName>
    <definedName name="_______dai3">#REF!</definedName>
    <definedName name="_______dai4" localSheetId="2">#REF!</definedName>
    <definedName name="_______dai4" localSheetId="12">#REF!</definedName>
    <definedName name="_______dai4">#REF!</definedName>
    <definedName name="_______dai5" localSheetId="2">#REF!</definedName>
    <definedName name="_______dai5" localSheetId="12">#REF!</definedName>
    <definedName name="_______dai5">#REF!</definedName>
    <definedName name="_______dai6" localSheetId="2">#REF!</definedName>
    <definedName name="_______dai6" localSheetId="12">#REF!</definedName>
    <definedName name="_______dai6">#REF!</definedName>
    <definedName name="_______dan1" localSheetId="2">#REF!</definedName>
    <definedName name="_______dan1" localSheetId="12">#REF!</definedName>
    <definedName name="_______dan1">#REF!</definedName>
    <definedName name="_______dan2" localSheetId="2">#REF!</definedName>
    <definedName name="_______dan2" localSheetId="12">#REF!</definedName>
    <definedName name="_______dan2">#REF!</definedName>
    <definedName name="_______ddn400" localSheetId="2">#REF!</definedName>
    <definedName name="_______ddn400" localSheetId="12">#REF!</definedName>
    <definedName name="_______ddn400">#REF!</definedName>
    <definedName name="_______ddn600" localSheetId="2">#REF!</definedName>
    <definedName name="_______ddn600" localSheetId="12">#REF!</definedName>
    <definedName name="_______ddn600">#REF!</definedName>
    <definedName name="_______deo1" localSheetId="2">#REF!</definedName>
    <definedName name="_______deo1" localSheetId="12">#REF!</definedName>
    <definedName name="_______deo1">#REF!</definedName>
    <definedName name="_______deo10" localSheetId="2">#REF!</definedName>
    <definedName name="_______deo10" localSheetId="12">#REF!</definedName>
    <definedName name="_______deo10">#REF!</definedName>
    <definedName name="_______deo2" localSheetId="2">#REF!</definedName>
    <definedName name="_______deo2" localSheetId="12">#REF!</definedName>
    <definedName name="_______deo2">#REF!</definedName>
    <definedName name="_______deo3" localSheetId="2">#REF!</definedName>
    <definedName name="_______deo3" localSheetId="12">#REF!</definedName>
    <definedName name="_______deo3">#REF!</definedName>
    <definedName name="_______deo4" localSheetId="2">#REF!</definedName>
    <definedName name="_______deo4" localSheetId="12">#REF!</definedName>
    <definedName name="_______deo4">#REF!</definedName>
    <definedName name="_______deo5" localSheetId="2">#REF!</definedName>
    <definedName name="_______deo5" localSheetId="12">#REF!</definedName>
    <definedName name="_______deo5">#REF!</definedName>
    <definedName name="_______deo6" localSheetId="2">#REF!</definedName>
    <definedName name="_______deo6" localSheetId="12">#REF!</definedName>
    <definedName name="_______deo6">#REF!</definedName>
    <definedName name="_______deo7" localSheetId="2">#REF!</definedName>
    <definedName name="_______deo7" localSheetId="12">#REF!</definedName>
    <definedName name="_______deo7">#REF!</definedName>
    <definedName name="_______deo8" localSheetId="2">#REF!</definedName>
    <definedName name="_______deo8" localSheetId="12">#REF!</definedName>
    <definedName name="_______deo8">#REF!</definedName>
    <definedName name="_______deo9" localSheetId="2">#REF!</definedName>
    <definedName name="_______deo9" localSheetId="12">#REF!</definedName>
    <definedName name="_______deo9">#REF!</definedName>
    <definedName name="_______DT12" localSheetId="2" hidden="1">{"'Sheet1'!$L$16"}</definedName>
    <definedName name="_______DT12" localSheetId="9" hidden="1">{"'Sheet1'!$L$16"}</definedName>
    <definedName name="_______DT12" localSheetId="12" hidden="1">{"'Sheet1'!$L$16"}</definedName>
    <definedName name="_______DT12" localSheetId="0" hidden="1">{"'Sheet1'!$L$16"}</definedName>
    <definedName name="_______DT12" hidden="1">{"'Sheet1'!$L$16"}</definedName>
    <definedName name="_______Goi8" localSheetId="2" hidden="1">{"'Sheet1'!$L$16"}</definedName>
    <definedName name="_______Goi8" localSheetId="9" hidden="1">{"'Sheet1'!$L$16"}</definedName>
    <definedName name="_______Goi8" localSheetId="12" hidden="1">{"'Sheet1'!$L$16"}</definedName>
    <definedName name="_______Goi8" localSheetId="0" hidden="1">{"'Sheet1'!$L$16"}</definedName>
    <definedName name="_______Goi8" hidden="1">{"'Sheet1'!$L$16"}</definedName>
    <definedName name="_______h1" localSheetId="2" hidden="1">{"'Sheet1'!$L$16"}</definedName>
    <definedName name="_______h1" localSheetId="9" hidden="1">{"'Sheet1'!$L$16"}</definedName>
    <definedName name="_______h1" localSheetId="12" hidden="1">{"'Sheet1'!$L$16"}</definedName>
    <definedName name="_______h1" localSheetId="0" hidden="1">{"'Sheet1'!$L$16"}</definedName>
    <definedName name="_______h1" hidden="1">{"'Sheet1'!$L$16"}</definedName>
    <definedName name="_______h10" localSheetId="2" hidden="1">{#N/A,#N/A,FALSE,"Chi tiÆt"}</definedName>
    <definedName name="_______h10" localSheetId="9" hidden="1">{#N/A,#N/A,FALSE,"Chi tiÆt"}</definedName>
    <definedName name="_______h10" localSheetId="12" hidden="1">{#N/A,#N/A,FALSE,"Chi tiÆt"}</definedName>
    <definedName name="_______h10" localSheetId="0" hidden="1">{#N/A,#N/A,FALSE,"Chi tiÆt"}</definedName>
    <definedName name="_______h10" hidden="1">{#N/A,#N/A,FALSE,"Chi tiÆt"}</definedName>
    <definedName name="_______h2" localSheetId="2" hidden="1">{"'Sheet1'!$L$16"}</definedName>
    <definedName name="_______h2" localSheetId="9" hidden="1">{"'Sheet1'!$L$16"}</definedName>
    <definedName name="_______h2" localSheetId="12" hidden="1">{"'Sheet1'!$L$16"}</definedName>
    <definedName name="_______h2" localSheetId="0" hidden="1">{"'Sheet1'!$L$16"}</definedName>
    <definedName name="_______h2" hidden="1">{"'Sheet1'!$L$16"}</definedName>
    <definedName name="_______h3" localSheetId="2" hidden="1">{"'Sheet1'!$L$16"}</definedName>
    <definedName name="_______h3" localSheetId="9" hidden="1">{"'Sheet1'!$L$16"}</definedName>
    <definedName name="_______h3" localSheetId="12" hidden="1">{"'Sheet1'!$L$16"}</definedName>
    <definedName name="_______h3" localSheetId="0" hidden="1">{"'Sheet1'!$L$16"}</definedName>
    <definedName name="_______h3" hidden="1">{"'Sheet1'!$L$16"}</definedName>
    <definedName name="_______h5" localSheetId="2" hidden="1">{"'Sheet1'!$L$16"}</definedName>
    <definedName name="_______h5" localSheetId="9" hidden="1">{"'Sheet1'!$L$16"}</definedName>
    <definedName name="_______h5" localSheetId="12" hidden="1">{"'Sheet1'!$L$16"}</definedName>
    <definedName name="_______h5" localSheetId="0" hidden="1">{"'Sheet1'!$L$16"}</definedName>
    <definedName name="_______h5" hidden="1">{"'Sheet1'!$L$16"}</definedName>
    <definedName name="_______h6" localSheetId="2" hidden="1">{"'Sheet1'!$L$16"}</definedName>
    <definedName name="_______h6" localSheetId="9" hidden="1">{"'Sheet1'!$L$16"}</definedName>
    <definedName name="_______h6" localSheetId="12" hidden="1">{"'Sheet1'!$L$16"}</definedName>
    <definedName name="_______h6" localSheetId="0" hidden="1">{"'Sheet1'!$L$16"}</definedName>
    <definedName name="_______h6" hidden="1">{"'Sheet1'!$L$16"}</definedName>
    <definedName name="_______h7" localSheetId="2" hidden="1">{"'Sheet1'!$L$16"}</definedName>
    <definedName name="_______h7" localSheetId="9" hidden="1">{"'Sheet1'!$L$16"}</definedName>
    <definedName name="_______h7" localSheetId="12" hidden="1">{"'Sheet1'!$L$16"}</definedName>
    <definedName name="_______h7" localSheetId="0" hidden="1">{"'Sheet1'!$L$16"}</definedName>
    <definedName name="_______h7" hidden="1">{"'Sheet1'!$L$16"}</definedName>
    <definedName name="_______h8" localSheetId="2" hidden="1">{"'Sheet1'!$L$16"}</definedName>
    <definedName name="_______h8" localSheetId="9" hidden="1">{"'Sheet1'!$L$16"}</definedName>
    <definedName name="_______h8" localSheetId="12" hidden="1">{"'Sheet1'!$L$16"}</definedName>
    <definedName name="_______h8" localSheetId="0" hidden="1">{"'Sheet1'!$L$16"}</definedName>
    <definedName name="_______h8" hidden="1">{"'Sheet1'!$L$16"}</definedName>
    <definedName name="_______h9" localSheetId="2" hidden="1">{"'Sheet1'!$L$16"}</definedName>
    <definedName name="_______h9" localSheetId="9" hidden="1">{"'Sheet1'!$L$16"}</definedName>
    <definedName name="_______h9" localSheetId="12" hidden="1">{"'Sheet1'!$L$16"}</definedName>
    <definedName name="_______h9" localSheetId="0" hidden="1">{"'Sheet1'!$L$16"}</definedName>
    <definedName name="_______h9" hidden="1">{"'Sheet1'!$L$16"}</definedName>
    <definedName name="_______hom2" localSheetId="2">#REF!</definedName>
    <definedName name="_______hom2" localSheetId="12">#REF!</definedName>
    <definedName name="_______hom2">#REF!</definedName>
    <definedName name="_______hsm2">1.1289</definedName>
    <definedName name="_______hso2" localSheetId="2">#REF!</definedName>
    <definedName name="_______hso2" localSheetId="12">#REF!</definedName>
    <definedName name="_______hso2">#REF!</definedName>
    <definedName name="_______hu1" localSheetId="2" hidden="1">{"'Sheet1'!$L$16"}</definedName>
    <definedName name="_______hu1" localSheetId="9" hidden="1">{"'Sheet1'!$L$16"}</definedName>
    <definedName name="_______hu1" localSheetId="12" hidden="1">{"'Sheet1'!$L$16"}</definedName>
    <definedName name="_______hu1" localSheetId="0" hidden="1">{"'Sheet1'!$L$16"}</definedName>
    <definedName name="_______hu1" hidden="1">{"'Sheet1'!$L$16"}</definedName>
    <definedName name="_______hu2" localSheetId="2" hidden="1">{"'Sheet1'!$L$16"}</definedName>
    <definedName name="_______hu2" localSheetId="9" hidden="1">{"'Sheet1'!$L$16"}</definedName>
    <definedName name="_______hu2" localSheetId="12" hidden="1">{"'Sheet1'!$L$16"}</definedName>
    <definedName name="_______hu2" localSheetId="0" hidden="1">{"'Sheet1'!$L$16"}</definedName>
    <definedName name="_______hu2" hidden="1">{"'Sheet1'!$L$16"}</definedName>
    <definedName name="_______hu5" localSheetId="2" hidden="1">{"'Sheet1'!$L$16"}</definedName>
    <definedName name="_______hu5" localSheetId="9" hidden="1">{"'Sheet1'!$L$16"}</definedName>
    <definedName name="_______hu5" localSheetId="12" hidden="1">{"'Sheet1'!$L$16"}</definedName>
    <definedName name="_______hu5" localSheetId="0" hidden="1">{"'Sheet1'!$L$16"}</definedName>
    <definedName name="_______hu5" hidden="1">{"'Sheet1'!$L$16"}</definedName>
    <definedName name="_______hu6" localSheetId="2" hidden="1">{"'Sheet1'!$L$16"}</definedName>
    <definedName name="_______hu6" localSheetId="9" hidden="1">{"'Sheet1'!$L$16"}</definedName>
    <definedName name="_______hu6" localSheetId="12" hidden="1">{"'Sheet1'!$L$16"}</definedName>
    <definedName name="_______hu6" localSheetId="0" hidden="1">{"'Sheet1'!$L$16"}</definedName>
    <definedName name="_______hu6" hidden="1">{"'Sheet1'!$L$16"}</definedName>
    <definedName name="_______kha1" localSheetId="2">#REF!</definedName>
    <definedName name="_______kha1" localSheetId="12">#REF!</definedName>
    <definedName name="_______kha1">#REF!</definedName>
    <definedName name="_______kl1" localSheetId="2">#REF!</definedName>
    <definedName name="_______kl1" localSheetId="12">#REF!</definedName>
    <definedName name="_______kl1">#REF!</definedName>
    <definedName name="_______KM188" localSheetId="2">#REF!</definedName>
    <definedName name="_______KM188" localSheetId="12">#REF!</definedName>
    <definedName name="_______KM188">#REF!</definedName>
    <definedName name="_______km189" localSheetId="2">#REF!</definedName>
    <definedName name="_______km189" localSheetId="12">#REF!</definedName>
    <definedName name="_______km189">#REF!</definedName>
    <definedName name="_______km193" localSheetId="2">#REF!</definedName>
    <definedName name="_______km193" localSheetId="12">#REF!</definedName>
    <definedName name="_______km193">#REF!</definedName>
    <definedName name="_______km194" localSheetId="2">#REF!</definedName>
    <definedName name="_______km194" localSheetId="12">#REF!</definedName>
    <definedName name="_______km194">#REF!</definedName>
    <definedName name="_______km195" localSheetId="2">#REF!</definedName>
    <definedName name="_______km195" localSheetId="12">#REF!</definedName>
    <definedName name="_______km195">#REF!</definedName>
    <definedName name="_______km197" localSheetId="2">#REF!</definedName>
    <definedName name="_______km197" localSheetId="12">#REF!</definedName>
    <definedName name="_______km197">#REF!</definedName>
    <definedName name="_______km198" localSheetId="2">#REF!</definedName>
    <definedName name="_______km198" localSheetId="12">#REF!</definedName>
    <definedName name="_______km198">#REF!</definedName>
    <definedName name="_______Lan1" localSheetId="2">{"Thuxm2.xls","Sheet1"}</definedName>
    <definedName name="_______Lan1" localSheetId="12">{"Thuxm2.xls","Sheet1"}</definedName>
    <definedName name="_______Lan1" localSheetId="0">{"Thuxm2.xls","Sheet1"}</definedName>
    <definedName name="_______Lan1">{"Thuxm2.xls","Sheet1"}</definedName>
    <definedName name="_______LAN3" localSheetId="2" hidden="1">{"'Sheet1'!$L$16"}</definedName>
    <definedName name="_______LAN3" localSheetId="9" hidden="1">{"'Sheet1'!$L$16"}</definedName>
    <definedName name="_______LAN3" localSheetId="12" hidden="1">{"'Sheet1'!$L$16"}</definedName>
    <definedName name="_______LAN3" localSheetId="0" hidden="1">{"'Sheet1'!$L$16"}</definedName>
    <definedName name="_______LAN3" hidden="1">{"'Sheet1'!$L$16"}</definedName>
    <definedName name="_______lap1" localSheetId="2">#REF!</definedName>
    <definedName name="_______lap1" localSheetId="12">#REF!</definedName>
    <definedName name="_______lap1">#REF!</definedName>
    <definedName name="_______lap2" localSheetId="2">#REF!</definedName>
    <definedName name="_______lap2" localSheetId="12">#REF!</definedName>
    <definedName name="_______lap2">#REF!</definedName>
    <definedName name="_______M36" localSheetId="2" hidden="1">{"'Sheet1'!$L$16"}</definedName>
    <definedName name="_______M36" localSheetId="9" hidden="1">{"'Sheet1'!$L$16"}</definedName>
    <definedName name="_______M36" localSheetId="12" hidden="1">{"'Sheet1'!$L$16"}</definedName>
    <definedName name="_______M36" localSheetId="0" hidden="1">{"'Sheet1'!$L$16"}</definedName>
    <definedName name="_______M36" hidden="1">{"'Sheet1'!$L$16"}</definedName>
    <definedName name="_______MAC12" localSheetId="2">#REF!</definedName>
    <definedName name="_______MAC12" localSheetId="12">#REF!</definedName>
    <definedName name="_______MAC12">#REF!</definedName>
    <definedName name="_______MAC46" localSheetId="2">#REF!</definedName>
    <definedName name="_______MAC46" localSheetId="12">#REF!</definedName>
    <definedName name="_______MAC46">#REF!</definedName>
    <definedName name="_______NCL100" localSheetId="2">#REF!</definedName>
    <definedName name="_______NCL100" localSheetId="12">#REF!</definedName>
    <definedName name="_______NCL100">#REF!</definedName>
    <definedName name="_______NCL200" localSheetId="2">#REF!</definedName>
    <definedName name="_______NCL200" localSheetId="12">#REF!</definedName>
    <definedName name="_______NCL200">#REF!</definedName>
    <definedName name="_______NCL250" localSheetId="2">#REF!</definedName>
    <definedName name="_______NCL250" localSheetId="12">#REF!</definedName>
    <definedName name="_______NCL250">#REF!</definedName>
    <definedName name="_______NET2" localSheetId="2">#REF!</definedName>
    <definedName name="_______NET2" localSheetId="12">#REF!</definedName>
    <definedName name="_______NET2">#REF!</definedName>
    <definedName name="_______nin190" localSheetId="2">#REF!</definedName>
    <definedName name="_______nin190" localSheetId="12">#REF!</definedName>
    <definedName name="_______nin190">#REF!</definedName>
    <definedName name="_______NSO2" localSheetId="2" hidden="1">{"'Sheet1'!$L$16"}</definedName>
    <definedName name="_______NSO2" localSheetId="9" hidden="1">{"'Sheet1'!$L$16"}</definedName>
    <definedName name="_______NSO2" localSheetId="12" hidden="1">{"'Sheet1'!$L$16"}</definedName>
    <definedName name="_______NSO2" localSheetId="0" hidden="1">{"'Sheet1'!$L$16"}</definedName>
    <definedName name="_______NSO2" hidden="1">{"'Sheet1'!$L$16"}</definedName>
    <definedName name="_______PA3" localSheetId="2" hidden="1">{"'Sheet1'!$L$16"}</definedName>
    <definedName name="_______PA3" localSheetId="9" hidden="1">{"'Sheet1'!$L$16"}</definedName>
    <definedName name="_______PA3" localSheetId="12" hidden="1">{"'Sheet1'!$L$16"}</definedName>
    <definedName name="_______PA3" localSheetId="0" hidden="1">{"'Sheet1'!$L$16"}</definedName>
    <definedName name="_______PA3" hidden="1">{"'Sheet1'!$L$16"}</definedName>
    <definedName name="_______phi10" localSheetId="2">#REF!</definedName>
    <definedName name="_______phi10" localSheetId="12">#REF!</definedName>
    <definedName name="_______phi10">#REF!</definedName>
    <definedName name="_______phi12" localSheetId="2">#REF!</definedName>
    <definedName name="_______phi12" localSheetId="12">#REF!</definedName>
    <definedName name="_______phi12">#REF!</definedName>
    <definedName name="_______phi14" localSheetId="2">#REF!</definedName>
    <definedName name="_______phi14" localSheetId="12">#REF!</definedName>
    <definedName name="_______phi14">#REF!</definedName>
    <definedName name="_______phi16" localSheetId="2">#REF!</definedName>
    <definedName name="_______phi16" localSheetId="12">#REF!</definedName>
    <definedName name="_______phi16">#REF!</definedName>
    <definedName name="_______phi18" localSheetId="2">#REF!</definedName>
    <definedName name="_______phi18" localSheetId="12">#REF!</definedName>
    <definedName name="_______phi18">#REF!</definedName>
    <definedName name="_______phi20" localSheetId="2">#REF!</definedName>
    <definedName name="_______phi20" localSheetId="12">#REF!</definedName>
    <definedName name="_______phi20">#REF!</definedName>
    <definedName name="_______phi22" localSheetId="2">#REF!</definedName>
    <definedName name="_______phi22" localSheetId="12">#REF!</definedName>
    <definedName name="_______phi22">#REF!</definedName>
    <definedName name="_______phi25" localSheetId="2">#REF!</definedName>
    <definedName name="_______phi25" localSheetId="12">#REF!</definedName>
    <definedName name="_______phi25">#REF!</definedName>
    <definedName name="_______phi28" localSheetId="2">#REF!</definedName>
    <definedName name="_______phi28" localSheetId="12">#REF!</definedName>
    <definedName name="_______phi28">#REF!</definedName>
    <definedName name="_______phi6" localSheetId="2">#REF!</definedName>
    <definedName name="_______phi6" localSheetId="12">#REF!</definedName>
    <definedName name="_______phi6">#REF!</definedName>
    <definedName name="_______phi8" localSheetId="2">#REF!</definedName>
    <definedName name="_______phi8" localSheetId="12">#REF!</definedName>
    <definedName name="_______phi8">#REF!</definedName>
    <definedName name="_______Pl2" hidden="1">{"'Sheet1'!$L$16"}</definedName>
    <definedName name="_______Q3" hidden="1">{"'Sheet1'!$L$16"}</definedName>
    <definedName name="_______Sat27" localSheetId="2">#REF!</definedName>
    <definedName name="_______Sat27" localSheetId="12">#REF!</definedName>
    <definedName name="_______Sat27">#REF!</definedName>
    <definedName name="_______Sat6" localSheetId="2">#REF!</definedName>
    <definedName name="_______Sat6" localSheetId="12">#REF!</definedName>
    <definedName name="_______Sat6">#REF!</definedName>
    <definedName name="_______sc1" localSheetId="2">#REF!</definedName>
    <definedName name="_______sc1" localSheetId="12">#REF!</definedName>
    <definedName name="_______sc1">#REF!</definedName>
    <definedName name="_______SC2" localSheetId="2">#REF!</definedName>
    <definedName name="_______SC2" localSheetId="12">#REF!</definedName>
    <definedName name="_______SC2">#REF!</definedName>
    <definedName name="_______sc3" localSheetId="2">#REF!</definedName>
    <definedName name="_______sc3" localSheetId="12">#REF!</definedName>
    <definedName name="_______sc3">#REF!</definedName>
    <definedName name="_______slg1" localSheetId="2">#REF!</definedName>
    <definedName name="_______slg1" localSheetId="12">#REF!</definedName>
    <definedName name="_______slg1">#REF!</definedName>
    <definedName name="_______slg2" localSheetId="2">#REF!</definedName>
    <definedName name="_______slg2" localSheetId="12">#REF!</definedName>
    <definedName name="_______slg2">#REF!</definedName>
    <definedName name="_______slg3" localSheetId="2">#REF!</definedName>
    <definedName name="_______slg3" localSheetId="12">#REF!</definedName>
    <definedName name="_______slg3">#REF!</definedName>
    <definedName name="_______slg4" localSheetId="2">#REF!</definedName>
    <definedName name="_______slg4" localSheetId="12">#REF!</definedName>
    <definedName name="_______slg4">#REF!</definedName>
    <definedName name="_______slg5" localSheetId="2">#REF!</definedName>
    <definedName name="_______slg5" localSheetId="12">#REF!</definedName>
    <definedName name="_______slg5">#REF!</definedName>
    <definedName name="_______slg6" localSheetId="2">#REF!</definedName>
    <definedName name="_______slg6" localSheetId="12">#REF!</definedName>
    <definedName name="_______slg6">#REF!</definedName>
    <definedName name="_______SN3" localSheetId="2">#REF!</definedName>
    <definedName name="_______SN3" localSheetId="12">#REF!</definedName>
    <definedName name="_______SN3">#REF!</definedName>
    <definedName name="_______sua20" localSheetId="2">#REF!</definedName>
    <definedName name="_______sua20" localSheetId="12">#REF!</definedName>
    <definedName name="_______sua20">#REF!</definedName>
    <definedName name="_______sua30" localSheetId="2">#REF!</definedName>
    <definedName name="_______sua30" localSheetId="12">#REF!</definedName>
    <definedName name="_______sua30">#REF!</definedName>
    <definedName name="_______TB1" localSheetId="2">#REF!</definedName>
    <definedName name="_______TB1" localSheetId="12">#REF!</definedName>
    <definedName name="_______TB1">#REF!</definedName>
    <definedName name="_______tct5" localSheetId="2">#REF!</definedName>
    <definedName name="_______tct5" localSheetId="12">#REF!</definedName>
    <definedName name="_______tct5">#REF!</definedName>
    <definedName name="_______tg427" localSheetId="2">#REF!</definedName>
    <definedName name="_______tg427" localSheetId="12">#REF!</definedName>
    <definedName name="_______tg427">#REF!</definedName>
    <definedName name="_______TH20" localSheetId="2">#REF!</definedName>
    <definedName name="_______TH20" localSheetId="12">#REF!</definedName>
    <definedName name="_______TH20">#REF!</definedName>
    <definedName name="_______TK155" localSheetId="2">#REF!</definedName>
    <definedName name="_______TK155" localSheetId="12">#REF!</definedName>
    <definedName name="_______TK155">#REF!</definedName>
    <definedName name="_______TK422" localSheetId="2">#REF!</definedName>
    <definedName name="_______TK422" localSheetId="12">#REF!</definedName>
    <definedName name="_______TK422">#REF!</definedName>
    <definedName name="_______TL1" localSheetId="2">#REF!</definedName>
    <definedName name="_______TL1" localSheetId="12">#REF!</definedName>
    <definedName name="_______TL1">#REF!</definedName>
    <definedName name="_______TL2" localSheetId="2">#REF!</definedName>
    <definedName name="_______TL2" localSheetId="12">#REF!</definedName>
    <definedName name="_______TL2">#REF!</definedName>
    <definedName name="_______TL3" localSheetId="2">#REF!</definedName>
    <definedName name="_______TL3" localSheetId="12">#REF!</definedName>
    <definedName name="_______TL3">#REF!</definedName>
    <definedName name="_______TLA120" localSheetId="2">#REF!</definedName>
    <definedName name="_______TLA120" localSheetId="12">#REF!</definedName>
    <definedName name="_______TLA120">#REF!</definedName>
    <definedName name="_______TLA35" localSheetId="2">#REF!</definedName>
    <definedName name="_______TLA35" localSheetId="12">#REF!</definedName>
    <definedName name="_______TLA35">#REF!</definedName>
    <definedName name="_______TLA50" localSheetId="2">#REF!</definedName>
    <definedName name="_______TLA50" localSheetId="12">#REF!</definedName>
    <definedName name="_______TLA50">#REF!</definedName>
    <definedName name="_______TLA70" localSheetId="2">#REF!</definedName>
    <definedName name="_______TLA70" localSheetId="12">#REF!</definedName>
    <definedName name="_______TLA70">#REF!</definedName>
    <definedName name="_______TLA95" localSheetId="2">#REF!</definedName>
    <definedName name="_______TLA95" localSheetId="12">#REF!</definedName>
    <definedName name="_______TLA95">#REF!</definedName>
    <definedName name="_______Tru21" localSheetId="2" hidden="1">{"'Sheet1'!$L$16"}</definedName>
    <definedName name="_______Tru21" localSheetId="9" hidden="1">{"'Sheet1'!$L$16"}</definedName>
    <definedName name="_______Tru21" localSheetId="12" hidden="1">{"'Sheet1'!$L$16"}</definedName>
    <definedName name="_______Tru21" localSheetId="0" hidden="1">{"'Sheet1'!$L$16"}</definedName>
    <definedName name="_______Tru21" hidden="1">{"'Sheet1'!$L$16"}</definedName>
    <definedName name="_______tt3" localSheetId="2" hidden="1">{"'Sheet1'!$L$16"}</definedName>
    <definedName name="_______tt3" localSheetId="9" hidden="1">{"'Sheet1'!$L$16"}</definedName>
    <definedName name="_______tt3" localSheetId="12" hidden="1">{"'Sheet1'!$L$16"}</definedName>
    <definedName name="_______tt3" localSheetId="0" hidden="1">{"'Sheet1'!$L$16"}</definedName>
    <definedName name="_______tt3" hidden="1">{"'Sheet1'!$L$16"}</definedName>
    <definedName name="_______tz593" localSheetId="2">#REF!</definedName>
    <definedName name="_______tz593" localSheetId="12">#REF!</definedName>
    <definedName name="_______tz593">#REF!</definedName>
    <definedName name="_______VL100" localSheetId="2">#REF!</definedName>
    <definedName name="_______VL100" localSheetId="12">#REF!</definedName>
    <definedName name="_______VL100">#REF!</definedName>
    <definedName name="_______vl2" hidden="1">{"'Sheet1'!$L$16"}</definedName>
    <definedName name="_______VL200" localSheetId="2">#REF!</definedName>
    <definedName name="_______VL200" localSheetId="12">#REF!</definedName>
    <definedName name="_______VL200">#REF!</definedName>
    <definedName name="_______VL250" localSheetId="2">#REF!</definedName>
    <definedName name="_______VL250" localSheetId="12">#REF!</definedName>
    <definedName name="_______VL250">#REF!</definedName>
    <definedName name="_______VLP2" localSheetId="2" hidden="1">{"'Sheet1'!$L$16"}</definedName>
    <definedName name="_______VLP2" localSheetId="9" hidden="1">{"'Sheet1'!$L$16"}</definedName>
    <definedName name="_______VLP2" localSheetId="12" hidden="1">{"'Sheet1'!$L$16"}</definedName>
    <definedName name="_______VLP2" localSheetId="0" hidden="1">{"'Sheet1'!$L$16"}</definedName>
    <definedName name="_______VLP2" hidden="1">{"'Sheet1'!$L$16"}</definedName>
    <definedName name="______a1" localSheetId="2" hidden="1">{"'Sheet1'!$L$16"}</definedName>
    <definedName name="______a1" localSheetId="9" hidden="1">{"'Sheet1'!$L$16"}</definedName>
    <definedName name="______a1" localSheetId="12" hidden="1">{"'Sheet1'!$L$16"}</definedName>
    <definedName name="______a1" localSheetId="0" hidden="1">{"'Sheet1'!$L$16"}</definedName>
    <definedName name="______a1" hidden="1">{"'Sheet1'!$L$16"}</definedName>
    <definedName name="______a129" localSheetId="2">#REF!</definedName>
    <definedName name="______a129" localSheetId="12">#REF!</definedName>
    <definedName name="______a129">#REF!</definedName>
    <definedName name="______a130" localSheetId="2">#REF!</definedName>
    <definedName name="______a130" localSheetId="12">#REF!</definedName>
    <definedName name="______a130">#REF!</definedName>
    <definedName name="______a2" localSheetId="2" hidden="1">{"'Sheet1'!$L$16"}</definedName>
    <definedName name="______a2" localSheetId="9" hidden="1">{"'Sheet1'!$L$16"}</definedName>
    <definedName name="______a2" localSheetId="12" hidden="1">{"'Sheet1'!$L$16"}</definedName>
    <definedName name="______a2" localSheetId="0" hidden="1">{"'Sheet1'!$L$16"}</definedName>
    <definedName name="______a2" hidden="1">{"'Sheet1'!$L$16"}</definedName>
    <definedName name="______atn1" localSheetId="2">#REF!</definedName>
    <definedName name="______atn1" localSheetId="12">#REF!</definedName>
    <definedName name="______atn1">#REF!</definedName>
    <definedName name="______atn10" localSheetId="2">#REF!</definedName>
    <definedName name="______atn10" localSheetId="12">#REF!</definedName>
    <definedName name="______atn10">#REF!</definedName>
    <definedName name="______atn2" localSheetId="2">#REF!</definedName>
    <definedName name="______atn2" localSheetId="12">#REF!</definedName>
    <definedName name="______atn2">#REF!</definedName>
    <definedName name="______atn3" localSheetId="2">#REF!</definedName>
    <definedName name="______atn3" localSheetId="12">#REF!</definedName>
    <definedName name="______atn3">#REF!</definedName>
    <definedName name="______atn4" localSheetId="2">#REF!</definedName>
    <definedName name="______atn4" localSheetId="12">#REF!</definedName>
    <definedName name="______atn4">#REF!</definedName>
    <definedName name="______atn5" localSheetId="2">#REF!</definedName>
    <definedName name="______atn5" localSheetId="12">#REF!</definedName>
    <definedName name="______atn5">#REF!</definedName>
    <definedName name="______atn6" localSheetId="2">#REF!</definedName>
    <definedName name="______atn6" localSheetId="12">#REF!</definedName>
    <definedName name="______atn6">#REF!</definedName>
    <definedName name="______atn7" localSheetId="2">#REF!</definedName>
    <definedName name="______atn7" localSheetId="12">#REF!</definedName>
    <definedName name="______atn7">#REF!</definedName>
    <definedName name="______atn8" localSheetId="2">#REF!</definedName>
    <definedName name="______atn8" localSheetId="12">#REF!</definedName>
    <definedName name="______atn8">#REF!</definedName>
    <definedName name="______atn9" localSheetId="2">#REF!</definedName>
    <definedName name="______atn9" localSheetId="12">#REF!</definedName>
    <definedName name="______atn9">#REF!</definedName>
    <definedName name="______B1" localSheetId="2" hidden="1">{"'Sheet1'!$L$16"}</definedName>
    <definedName name="______B1" localSheetId="9" hidden="1">{"'Sheet1'!$L$16"}</definedName>
    <definedName name="______B1" localSheetId="12" hidden="1">{"'Sheet1'!$L$16"}</definedName>
    <definedName name="______B1" localSheetId="0" hidden="1">{"'Sheet1'!$L$16"}</definedName>
    <definedName name="______B1" hidden="1">{"'Sheet1'!$L$16"}</definedName>
    <definedName name="______ban2" localSheetId="2" hidden="1">{"'Sheet1'!$L$16"}</definedName>
    <definedName name="______ban2" localSheetId="9" hidden="1">{"'Sheet1'!$L$16"}</definedName>
    <definedName name="______ban2" localSheetId="12" hidden="1">{"'Sheet1'!$L$16"}</definedName>
    <definedName name="______ban2" localSheetId="0" hidden="1">{"'Sheet1'!$L$16"}</definedName>
    <definedName name="______ban2" hidden="1">{"'Sheet1'!$L$16"}</definedName>
    <definedName name="______Bia1" localSheetId="2">#REF!</definedName>
    <definedName name="______Bia1" localSheetId="12">#REF!</definedName>
    <definedName name="______Bia1">#REF!</definedName>
    <definedName name="______Bia2" localSheetId="2">#REF!</definedName>
    <definedName name="______Bia2" localSheetId="12">#REF!</definedName>
    <definedName name="______Bia2">#REF!</definedName>
    <definedName name="______boi1" localSheetId="2">#REF!</definedName>
    <definedName name="______boi1" localSheetId="12">#REF!</definedName>
    <definedName name="______boi1">#REF!</definedName>
    <definedName name="______boi2" localSheetId="2">#REF!</definedName>
    <definedName name="______boi2" localSheetId="12">#REF!</definedName>
    <definedName name="______boi2">#REF!</definedName>
    <definedName name="______boi3" localSheetId="2">#REF!</definedName>
    <definedName name="______boi3" localSheetId="12">#REF!</definedName>
    <definedName name="______boi3">#REF!</definedName>
    <definedName name="______boi4" localSheetId="2">#REF!</definedName>
    <definedName name="______boi4" localSheetId="12">#REF!</definedName>
    <definedName name="______boi4">#REF!</definedName>
    <definedName name="______btm10" localSheetId="2">#REF!</definedName>
    <definedName name="______btm10" localSheetId="12">#REF!</definedName>
    <definedName name="______btm10">#REF!</definedName>
    <definedName name="______btm100" localSheetId="2">#REF!</definedName>
    <definedName name="______btm100" localSheetId="12">#REF!</definedName>
    <definedName name="______btm100">#REF!</definedName>
    <definedName name="______BTM250" localSheetId="2">#REF!</definedName>
    <definedName name="______BTM250" localSheetId="12">#REF!</definedName>
    <definedName name="______BTM250">#REF!</definedName>
    <definedName name="______btM300" localSheetId="2">#REF!</definedName>
    <definedName name="______btM300" localSheetId="12">#REF!</definedName>
    <definedName name="______btM300">#REF!</definedName>
    <definedName name="______cao1" localSheetId="2">#REF!</definedName>
    <definedName name="______cao1" localSheetId="12">#REF!</definedName>
    <definedName name="______cao1">#REF!</definedName>
    <definedName name="______cao2" localSheetId="2">#REF!</definedName>
    <definedName name="______cao2" localSheetId="12">#REF!</definedName>
    <definedName name="______cao2">#REF!</definedName>
    <definedName name="______cao3" localSheetId="2">#REF!</definedName>
    <definedName name="______cao3" localSheetId="12">#REF!</definedName>
    <definedName name="______cao3">#REF!</definedName>
    <definedName name="______cao4" localSheetId="2">#REF!</definedName>
    <definedName name="______cao4" localSheetId="12">#REF!</definedName>
    <definedName name="______cao4">#REF!</definedName>
    <definedName name="______cao5" localSheetId="2">#REF!</definedName>
    <definedName name="______cao5" localSheetId="12">#REF!</definedName>
    <definedName name="______cao5">#REF!</definedName>
    <definedName name="______cao6" localSheetId="2">#REF!</definedName>
    <definedName name="______cao6" localSheetId="12">#REF!</definedName>
    <definedName name="______cao6">#REF!</definedName>
    <definedName name="______chk1" localSheetId="2">#REF!</definedName>
    <definedName name="______chk1" localSheetId="12">#REF!</definedName>
    <definedName name="______chk1">#REF!</definedName>
    <definedName name="______CON1" localSheetId="2">#REF!</definedName>
    <definedName name="______CON1" localSheetId="12">#REF!</definedName>
    <definedName name="______CON1">#REF!</definedName>
    <definedName name="______CON2" localSheetId="2">#REF!</definedName>
    <definedName name="______CON2" localSheetId="12">#REF!</definedName>
    <definedName name="______CON2">#REF!</definedName>
    <definedName name="______cpd1" localSheetId="2">#REF!</definedName>
    <definedName name="______cpd1" localSheetId="12">#REF!</definedName>
    <definedName name="______cpd1">#REF!</definedName>
    <definedName name="______cpd2" localSheetId="2">#REF!</definedName>
    <definedName name="______cpd2" localSheetId="12">#REF!</definedName>
    <definedName name="______cpd2">#REF!</definedName>
    <definedName name="______dai1" localSheetId="2">#REF!</definedName>
    <definedName name="______dai1" localSheetId="12">#REF!</definedName>
    <definedName name="______dai1">#REF!</definedName>
    <definedName name="______dai2" localSheetId="2">#REF!</definedName>
    <definedName name="______dai2" localSheetId="12">#REF!</definedName>
    <definedName name="______dai2">#REF!</definedName>
    <definedName name="______dai3" localSheetId="2">#REF!</definedName>
    <definedName name="______dai3" localSheetId="12">#REF!</definedName>
    <definedName name="______dai3">#REF!</definedName>
    <definedName name="______dai4" localSheetId="2">#REF!</definedName>
    <definedName name="______dai4" localSheetId="12">#REF!</definedName>
    <definedName name="______dai4">#REF!</definedName>
    <definedName name="______dai5" localSheetId="2">#REF!</definedName>
    <definedName name="______dai5" localSheetId="12">#REF!</definedName>
    <definedName name="______dai5">#REF!</definedName>
    <definedName name="______dai6" localSheetId="2">#REF!</definedName>
    <definedName name="______dai6" localSheetId="12">#REF!</definedName>
    <definedName name="______dai6">#REF!</definedName>
    <definedName name="______dan1" localSheetId="2">#REF!</definedName>
    <definedName name="______dan1" localSheetId="12">#REF!</definedName>
    <definedName name="______dan1">#REF!</definedName>
    <definedName name="______dan2" localSheetId="2">#REF!</definedName>
    <definedName name="______dan2" localSheetId="12">#REF!</definedName>
    <definedName name="______dan2">#REF!</definedName>
    <definedName name="______ddn400" localSheetId="2">#REF!</definedName>
    <definedName name="______ddn400" localSheetId="12">#REF!</definedName>
    <definedName name="______ddn400">#REF!</definedName>
    <definedName name="______ddn600" localSheetId="2">#REF!</definedName>
    <definedName name="______ddn600" localSheetId="12">#REF!</definedName>
    <definedName name="______ddn600">#REF!</definedName>
    <definedName name="______deo1" localSheetId="2">#REF!</definedName>
    <definedName name="______deo1" localSheetId="12">#REF!</definedName>
    <definedName name="______deo1">#REF!</definedName>
    <definedName name="______deo10" localSheetId="2">#REF!</definedName>
    <definedName name="______deo10" localSheetId="12">#REF!</definedName>
    <definedName name="______deo10">#REF!</definedName>
    <definedName name="______deo2" localSheetId="2">#REF!</definedName>
    <definedName name="______deo2" localSheetId="12">#REF!</definedName>
    <definedName name="______deo2">#REF!</definedName>
    <definedName name="______deo3" localSheetId="2">#REF!</definedName>
    <definedName name="______deo3" localSheetId="12">#REF!</definedName>
    <definedName name="______deo3">#REF!</definedName>
    <definedName name="______deo4" localSheetId="2">#REF!</definedName>
    <definedName name="______deo4" localSheetId="12">#REF!</definedName>
    <definedName name="______deo4">#REF!</definedName>
    <definedName name="______deo5" localSheetId="2">#REF!</definedName>
    <definedName name="______deo5" localSheetId="12">#REF!</definedName>
    <definedName name="______deo5">#REF!</definedName>
    <definedName name="______deo6" localSheetId="2">#REF!</definedName>
    <definedName name="______deo6" localSheetId="12">#REF!</definedName>
    <definedName name="______deo6">#REF!</definedName>
    <definedName name="______deo7" localSheetId="2">#REF!</definedName>
    <definedName name="______deo7" localSheetId="12">#REF!</definedName>
    <definedName name="______deo7">#REF!</definedName>
    <definedName name="______deo8" localSheetId="2">#REF!</definedName>
    <definedName name="______deo8" localSheetId="12">#REF!</definedName>
    <definedName name="______deo8">#REF!</definedName>
    <definedName name="______deo9" localSheetId="2">#REF!</definedName>
    <definedName name="______deo9" localSheetId="12">#REF!</definedName>
    <definedName name="______deo9">#REF!</definedName>
    <definedName name="______DT12" localSheetId="2" hidden="1">{"'Sheet1'!$L$16"}</definedName>
    <definedName name="______DT12" localSheetId="9" hidden="1">{"'Sheet1'!$L$16"}</definedName>
    <definedName name="______DT12" localSheetId="12" hidden="1">{"'Sheet1'!$L$16"}</definedName>
    <definedName name="______DT12" localSheetId="0" hidden="1">{"'Sheet1'!$L$16"}</definedName>
    <definedName name="______DT12" hidden="1">{"'Sheet1'!$L$16"}</definedName>
    <definedName name="______Goi8" localSheetId="2" hidden="1">{"'Sheet1'!$L$16"}</definedName>
    <definedName name="______Goi8" localSheetId="9" hidden="1">{"'Sheet1'!$L$16"}</definedName>
    <definedName name="______Goi8" localSheetId="12" hidden="1">{"'Sheet1'!$L$16"}</definedName>
    <definedName name="______Goi8" localSheetId="0" hidden="1">{"'Sheet1'!$L$16"}</definedName>
    <definedName name="______Goi8" hidden="1">{"'Sheet1'!$L$16"}</definedName>
    <definedName name="______gon4" localSheetId="2">#REF!</definedName>
    <definedName name="______gon4" localSheetId="12">#REF!</definedName>
    <definedName name="______gon4">#REF!</definedName>
    <definedName name="______h1" localSheetId="2" hidden="1">{"'Sheet1'!$L$16"}</definedName>
    <definedName name="______h1" localSheetId="9" hidden="1">{"'Sheet1'!$L$16"}</definedName>
    <definedName name="______h1" localSheetId="12" hidden="1">{"'Sheet1'!$L$16"}</definedName>
    <definedName name="______h1" localSheetId="0" hidden="1">{"'Sheet1'!$L$16"}</definedName>
    <definedName name="______h1" hidden="1">{"'Sheet1'!$L$16"}</definedName>
    <definedName name="______h10" localSheetId="2" hidden="1">{#N/A,#N/A,FALSE,"Chi tiÆt"}</definedName>
    <definedName name="______h10" localSheetId="9" hidden="1">{#N/A,#N/A,FALSE,"Chi tiÆt"}</definedName>
    <definedName name="______h10" localSheetId="12" hidden="1">{#N/A,#N/A,FALSE,"Chi tiÆt"}</definedName>
    <definedName name="______h10" localSheetId="0" hidden="1">{#N/A,#N/A,FALSE,"Chi tiÆt"}</definedName>
    <definedName name="______h10" hidden="1">{#N/A,#N/A,FALSE,"Chi tiÆt"}</definedName>
    <definedName name="______h2" localSheetId="2" hidden="1">{"'Sheet1'!$L$16"}</definedName>
    <definedName name="______h2" localSheetId="9" hidden="1">{"'Sheet1'!$L$16"}</definedName>
    <definedName name="______h2" localSheetId="12" hidden="1">{"'Sheet1'!$L$16"}</definedName>
    <definedName name="______h2" localSheetId="0" hidden="1">{"'Sheet1'!$L$16"}</definedName>
    <definedName name="______h2" hidden="1">{"'Sheet1'!$L$16"}</definedName>
    <definedName name="______h3" localSheetId="2" hidden="1">{"'Sheet1'!$L$16"}</definedName>
    <definedName name="______h3" localSheetId="9" hidden="1">{"'Sheet1'!$L$16"}</definedName>
    <definedName name="______h3" localSheetId="12" hidden="1">{"'Sheet1'!$L$16"}</definedName>
    <definedName name="______h3" localSheetId="0" hidden="1">{"'Sheet1'!$L$16"}</definedName>
    <definedName name="______h3" hidden="1">{"'Sheet1'!$L$16"}</definedName>
    <definedName name="______h5" localSheetId="2" hidden="1">{"'Sheet1'!$L$16"}</definedName>
    <definedName name="______h5" localSheetId="9" hidden="1">{"'Sheet1'!$L$16"}</definedName>
    <definedName name="______h5" localSheetId="12" hidden="1">{"'Sheet1'!$L$16"}</definedName>
    <definedName name="______h5" localSheetId="0" hidden="1">{"'Sheet1'!$L$16"}</definedName>
    <definedName name="______h5" hidden="1">{"'Sheet1'!$L$16"}</definedName>
    <definedName name="______h6" localSheetId="2" hidden="1">{"'Sheet1'!$L$16"}</definedName>
    <definedName name="______h6" localSheetId="9" hidden="1">{"'Sheet1'!$L$16"}</definedName>
    <definedName name="______h6" localSheetId="12" hidden="1">{"'Sheet1'!$L$16"}</definedName>
    <definedName name="______h6" localSheetId="0" hidden="1">{"'Sheet1'!$L$16"}</definedName>
    <definedName name="______h6" hidden="1">{"'Sheet1'!$L$16"}</definedName>
    <definedName name="______h7" localSheetId="2" hidden="1">{"'Sheet1'!$L$16"}</definedName>
    <definedName name="______h7" localSheetId="9" hidden="1">{"'Sheet1'!$L$16"}</definedName>
    <definedName name="______h7" localSheetId="12" hidden="1">{"'Sheet1'!$L$16"}</definedName>
    <definedName name="______h7" localSheetId="0" hidden="1">{"'Sheet1'!$L$16"}</definedName>
    <definedName name="______h7" hidden="1">{"'Sheet1'!$L$16"}</definedName>
    <definedName name="______h8" localSheetId="2" hidden="1">{"'Sheet1'!$L$16"}</definedName>
    <definedName name="______h8" localSheetId="9" hidden="1">{"'Sheet1'!$L$16"}</definedName>
    <definedName name="______h8" localSheetId="12" hidden="1">{"'Sheet1'!$L$16"}</definedName>
    <definedName name="______h8" localSheetId="0" hidden="1">{"'Sheet1'!$L$16"}</definedName>
    <definedName name="______h8" hidden="1">{"'Sheet1'!$L$16"}</definedName>
    <definedName name="______h9" localSheetId="2" hidden="1">{"'Sheet1'!$L$16"}</definedName>
    <definedName name="______h9" localSheetId="9" hidden="1">{"'Sheet1'!$L$16"}</definedName>
    <definedName name="______h9" localSheetId="12" hidden="1">{"'Sheet1'!$L$16"}</definedName>
    <definedName name="______h9" localSheetId="0" hidden="1">{"'Sheet1'!$L$16"}</definedName>
    <definedName name="______h9" hidden="1">{"'Sheet1'!$L$16"}</definedName>
    <definedName name="______hom2" localSheetId="2">#REF!</definedName>
    <definedName name="______hom2" localSheetId="12">#REF!</definedName>
    <definedName name="______hom2">#REF!</definedName>
    <definedName name="______hsm2">1.1289</definedName>
    <definedName name="______hso2" localSheetId="2">#REF!</definedName>
    <definedName name="______hso2" localSheetId="12">#REF!</definedName>
    <definedName name="______hso2">#REF!</definedName>
    <definedName name="______hu1" localSheetId="2" hidden="1">{"'Sheet1'!$L$16"}</definedName>
    <definedName name="______hu1" localSheetId="9" hidden="1">{"'Sheet1'!$L$16"}</definedName>
    <definedName name="______hu1" localSheetId="12" hidden="1">{"'Sheet1'!$L$16"}</definedName>
    <definedName name="______hu1" localSheetId="0" hidden="1">{"'Sheet1'!$L$16"}</definedName>
    <definedName name="______hu1" hidden="1">{"'Sheet1'!$L$16"}</definedName>
    <definedName name="______hu2" localSheetId="2" hidden="1">{"'Sheet1'!$L$16"}</definedName>
    <definedName name="______hu2" localSheetId="9" hidden="1">{"'Sheet1'!$L$16"}</definedName>
    <definedName name="______hu2" localSheetId="12" hidden="1">{"'Sheet1'!$L$16"}</definedName>
    <definedName name="______hu2" localSheetId="0" hidden="1">{"'Sheet1'!$L$16"}</definedName>
    <definedName name="______hu2" hidden="1">{"'Sheet1'!$L$16"}</definedName>
    <definedName name="______hu5" localSheetId="2" hidden="1">{"'Sheet1'!$L$16"}</definedName>
    <definedName name="______hu5" localSheetId="9" hidden="1">{"'Sheet1'!$L$16"}</definedName>
    <definedName name="______hu5" localSheetId="12" hidden="1">{"'Sheet1'!$L$16"}</definedName>
    <definedName name="______hu5" localSheetId="0" hidden="1">{"'Sheet1'!$L$16"}</definedName>
    <definedName name="______hu5" hidden="1">{"'Sheet1'!$L$16"}</definedName>
    <definedName name="______hu6" localSheetId="2" hidden="1">{"'Sheet1'!$L$16"}</definedName>
    <definedName name="______hu6" localSheetId="9" hidden="1">{"'Sheet1'!$L$16"}</definedName>
    <definedName name="______hu6" localSheetId="12" hidden="1">{"'Sheet1'!$L$16"}</definedName>
    <definedName name="______hu6" localSheetId="0" hidden="1">{"'Sheet1'!$L$16"}</definedName>
    <definedName name="______hu6" hidden="1">{"'Sheet1'!$L$16"}</definedName>
    <definedName name="______huy1" localSheetId="2" hidden="1">{"'Sheet1'!$L$16"}</definedName>
    <definedName name="______huy1" localSheetId="9" hidden="1">{"'Sheet1'!$L$16"}</definedName>
    <definedName name="______huy1" localSheetId="12" hidden="1">{"'Sheet1'!$L$16"}</definedName>
    <definedName name="______huy1" localSheetId="0" hidden="1">{"'Sheet1'!$L$16"}</definedName>
    <definedName name="______huy1" hidden="1">{"'Sheet1'!$L$16"}</definedName>
    <definedName name="______kha1" localSheetId="2">#REF!</definedName>
    <definedName name="______kha1" localSheetId="12">#REF!</definedName>
    <definedName name="______kha1">#REF!</definedName>
    <definedName name="______kl1" localSheetId="2">#REF!</definedName>
    <definedName name="______kl1" localSheetId="12">#REF!</definedName>
    <definedName name="______kl1">#REF!</definedName>
    <definedName name="______KM188" localSheetId="2">#REF!</definedName>
    <definedName name="______KM188" localSheetId="12">#REF!</definedName>
    <definedName name="______KM188">#REF!</definedName>
    <definedName name="______km189" localSheetId="2">#REF!</definedName>
    <definedName name="______km189" localSheetId="12">#REF!</definedName>
    <definedName name="______km189">#REF!</definedName>
    <definedName name="______km190" localSheetId="2">#REF!</definedName>
    <definedName name="______km190" localSheetId="12">#REF!</definedName>
    <definedName name="______km190">#REF!</definedName>
    <definedName name="______km191" localSheetId="2">#REF!</definedName>
    <definedName name="______km191" localSheetId="12">#REF!</definedName>
    <definedName name="______km191">#REF!</definedName>
    <definedName name="______km192" localSheetId="2">#REF!</definedName>
    <definedName name="______km192" localSheetId="12">#REF!</definedName>
    <definedName name="______km192">#REF!</definedName>
    <definedName name="______km193" localSheetId="2">#REF!</definedName>
    <definedName name="______km193" localSheetId="12">#REF!</definedName>
    <definedName name="______km193">#REF!</definedName>
    <definedName name="______km194" localSheetId="2">#REF!</definedName>
    <definedName name="______km194" localSheetId="12">#REF!</definedName>
    <definedName name="______km194">#REF!</definedName>
    <definedName name="______km195" localSheetId="2">#REF!</definedName>
    <definedName name="______km195" localSheetId="12">#REF!</definedName>
    <definedName name="______km195">#REF!</definedName>
    <definedName name="______km196" localSheetId="2">#REF!</definedName>
    <definedName name="______km196" localSheetId="12">#REF!</definedName>
    <definedName name="______km196">#REF!</definedName>
    <definedName name="______km197" localSheetId="2">#REF!</definedName>
    <definedName name="______km197" localSheetId="12">#REF!</definedName>
    <definedName name="______km197">#REF!</definedName>
    <definedName name="______km198" localSheetId="2">#REF!</definedName>
    <definedName name="______km198" localSheetId="12">#REF!</definedName>
    <definedName name="______km198">#REF!</definedName>
    <definedName name="______Lan1" localSheetId="2">{"Thuxm2.xls","Sheet1"}</definedName>
    <definedName name="______Lan1" localSheetId="12">{"Thuxm2.xls","Sheet1"}</definedName>
    <definedName name="______Lan1" localSheetId="0">{"Thuxm2.xls","Sheet1"}</definedName>
    <definedName name="______Lan1">{"Thuxm2.xls","Sheet1"}</definedName>
    <definedName name="______LAN3" localSheetId="2" hidden="1">{"'Sheet1'!$L$16"}</definedName>
    <definedName name="______LAN3" localSheetId="9" hidden="1">{"'Sheet1'!$L$16"}</definedName>
    <definedName name="______LAN3" localSheetId="12" hidden="1">{"'Sheet1'!$L$16"}</definedName>
    <definedName name="______LAN3" localSheetId="0" hidden="1">{"'Sheet1'!$L$16"}</definedName>
    <definedName name="______LAN3" hidden="1">{"'Sheet1'!$L$16"}</definedName>
    <definedName name="______lap1" localSheetId="2">#REF!</definedName>
    <definedName name="______lap1" localSheetId="12">#REF!</definedName>
    <definedName name="______lap1">#REF!</definedName>
    <definedName name="______lap2" localSheetId="2">#REF!</definedName>
    <definedName name="______lap2" localSheetId="12">#REF!</definedName>
    <definedName name="______lap2">#REF!</definedName>
    <definedName name="______M36" localSheetId="2" hidden="1">{"'Sheet1'!$L$16"}</definedName>
    <definedName name="______M36" localSheetId="9" hidden="1">{"'Sheet1'!$L$16"}</definedName>
    <definedName name="______M36" localSheetId="12" hidden="1">{"'Sheet1'!$L$16"}</definedName>
    <definedName name="______M36" localSheetId="0" hidden="1">{"'Sheet1'!$L$16"}</definedName>
    <definedName name="______M36" hidden="1">{"'Sheet1'!$L$16"}</definedName>
    <definedName name="______MAC12" localSheetId="2">#REF!</definedName>
    <definedName name="______MAC12" localSheetId="12">#REF!</definedName>
    <definedName name="______MAC12">#REF!</definedName>
    <definedName name="______MAC46" localSheetId="2">#REF!</definedName>
    <definedName name="______MAC46" localSheetId="12">#REF!</definedName>
    <definedName name="______MAC46">#REF!</definedName>
    <definedName name="______NCL100" localSheetId="2">#REF!</definedName>
    <definedName name="______NCL100" localSheetId="12">#REF!</definedName>
    <definedName name="______NCL100">#REF!</definedName>
    <definedName name="______NCL200" localSheetId="2">#REF!</definedName>
    <definedName name="______NCL200" localSheetId="12">#REF!</definedName>
    <definedName name="______NCL200">#REF!</definedName>
    <definedName name="______NCL250" localSheetId="2">#REF!</definedName>
    <definedName name="______NCL250" localSheetId="12">#REF!</definedName>
    <definedName name="______NCL250">#REF!</definedName>
    <definedName name="______NET2" localSheetId="2">#REF!</definedName>
    <definedName name="______NET2" localSheetId="12">#REF!</definedName>
    <definedName name="______NET2">#REF!</definedName>
    <definedName name="______nin190" localSheetId="2">#REF!</definedName>
    <definedName name="______nin190" localSheetId="12">#REF!</definedName>
    <definedName name="______nin190">#REF!</definedName>
    <definedName name="______NSO2" localSheetId="2" hidden="1">{"'Sheet1'!$L$16"}</definedName>
    <definedName name="______NSO2" localSheetId="9" hidden="1">{"'Sheet1'!$L$16"}</definedName>
    <definedName name="______NSO2" localSheetId="12" hidden="1">{"'Sheet1'!$L$16"}</definedName>
    <definedName name="______NSO2" localSheetId="0" hidden="1">{"'Sheet1'!$L$16"}</definedName>
    <definedName name="______NSO2" hidden="1">{"'Sheet1'!$L$16"}</definedName>
    <definedName name="______PA3" localSheetId="2" hidden="1">{"'Sheet1'!$L$16"}</definedName>
    <definedName name="______PA3" localSheetId="9" hidden="1">{"'Sheet1'!$L$16"}</definedName>
    <definedName name="______PA3" localSheetId="12" hidden="1">{"'Sheet1'!$L$16"}</definedName>
    <definedName name="______PA3" localSheetId="0" hidden="1">{"'Sheet1'!$L$16"}</definedName>
    <definedName name="______PA3" hidden="1">{"'Sheet1'!$L$16"}</definedName>
    <definedName name="______phi10" localSheetId="2">#REF!</definedName>
    <definedName name="______phi10" localSheetId="12">#REF!</definedName>
    <definedName name="______phi10">#REF!</definedName>
    <definedName name="______phi12" localSheetId="2">#REF!</definedName>
    <definedName name="______phi12" localSheetId="12">#REF!</definedName>
    <definedName name="______phi12">#REF!</definedName>
    <definedName name="______phi14" localSheetId="2">#REF!</definedName>
    <definedName name="______phi14" localSheetId="12">#REF!</definedName>
    <definedName name="______phi14">#REF!</definedName>
    <definedName name="______phi16" localSheetId="2">#REF!</definedName>
    <definedName name="______phi16" localSheetId="12">#REF!</definedName>
    <definedName name="______phi16">#REF!</definedName>
    <definedName name="______phi18" localSheetId="2">#REF!</definedName>
    <definedName name="______phi18" localSheetId="12">#REF!</definedName>
    <definedName name="______phi18">#REF!</definedName>
    <definedName name="______phi20" localSheetId="2">#REF!</definedName>
    <definedName name="______phi20" localSheetId="12">#REF!</definedName>
    <definedName name="______phi20">#REF!</definedName>
    <definedName name="______phi22" localSheetId="2">#REF!</definedName>
    <definedName name="______phi22" localSheetId="12">#REF!</definedName>
    <definedName name="______phi22">#REF!</definedName>
    <definedName name="______phi25" localSheetId="2">#REF!</definedName>
    <definedName name="______phi25" localSheetId="12">#REF!</definedName>
    <definedName name="______phi25">#REF!</definedName>
    <definedName name="______phi28" localSheetId="2">#REF!</definedName>
    <definedName name="______phi28" localSheetId="12">#REF!</definedName>
    <definedName name="______phi28">#REF!</definedName>
    <definedName name="______phi6" localSheetId="2">#REF!</definedName>
    <definedName name="______phi6" localSheetId="12">#REF!</definedName>
    <definedName name="______phi6">#REF!</definedName>
    <definedName name="______phi8" localSheetId="2">#REF!</definedName>
    <definedName name="______phi8" localSheetId="12">#REF!</definedName>
    <definedName name="______phi8">#REF!</definedName>
    <definedName name="______PL1242" localSheetId="2">#REF!</definedName>
    <definedName name="______PL1242" localSheetId="12">#REF!</definedName>
    <definedName name="______PL1242">#REF!</definedName>
    <definedName name="______Pl2" hidden="1">{"'Sheet1'!$L$16"}</definedName>
    <definedName name="______sat10" localSheetId="2">#REF!</definedName>
    <definedName name="______sat10" localSheetId="12">#REF!</definedName>
    <definedName name="______sat10">#REF!</definedName>
    <definedName name="______sat14" localSheetId="2">#REF!</definedName>
    <definedName name="______sat14" localSheetId="12">#REF!</definedName>
    <definedName name="______sat14">#REF!</definedName>
    <definedName name="______sat16" localSheetId="2">#REF!</definedName>
    <definedName name="______sat16" localSheetId="12">#REF!</definedName>
    <definedName name="______sat16">#REF!</definedName>
    <definedName name="______sat20" localSheetId="2">#REF!</definedName>
    <definedName name="______sat20" localSheetId="12">#REF!</definedName>
    <definedName name="______sat20">#REF!</definedName>
    <definedName name="______Sat27" localSheetId="2">#REF!</definedName>
    <definedName name="______Sat27" localSheetId="12">#REF!</definedName>
    <definedName name="______Sat27">#REF!</definedName>
    <definedName name="______Sat6" localSheetId="2">#REF!</definedName>
    <definedName name="______Sat6" localSheetId="12">#REF!</definedName>
    <definedName name="______Sat6">#REF!</definedName>
    <definedName name="______sat8" localSheetId="2">#REF!</definedName>
    <definedName name="______sat8" localSheetId="12">#REF!</definedName>
    <definedName name="______sat8">#REF!</definedName>
    <definedName name="______sc1" localSheetId="2">#REF!</definedName>
    <definedName name="______sc1" localSheetId="12">#REF!</definedName>
    <definedName name="______sc1">#REF!</definedName>
    <definedName name="______SC2" localSheetId="2">#REF!</definedName>
    <definedName name="______SC2" localSheetId="12">#REF!</definedName>
    <definedName name="______SC2">#REF!</definedName>
    <definedName name="______sc3" localSheetId="2">#REF!</definedName>
    <definedName name="______sc3" localSheetId="12">#REF!</definedName>
    <definedName name="______sc3">#REF!</definedName>
    <definedName name="______SCL4" localSheetId="2" hidden="1">{"'Sheet1'!$L$16"}</definedName>
    <definedName name="______SCL4" localSheetId="9" hidden="1">{"'Sheet1'!$L$16"}</definedName>
    <definedName name="______SCL4" localSheetId="12" hidden="1">{"'Sheet1'!$L$16"}</definedName>
    <definedName name="______SCL4" localSheetId="0" hidden="1">{"'Sheet1'!$L$16"}</definedName>
    <definedName name="______SCL4" hidden="1">{"'Sheet1'!$L$16"}</definedName>
    <definedName name="______slg1" localSheetId="2">#REF!</definedName>
    <definedName name="______slg1" localSheetId="12">#REF!</definedName>
    <definedName name="______slg1">#REF!</definedName>
    <definedName name="______slg2" localSheetId="2">#REF!</definedName>
    <definedName name="______slg2" localSheetId="12">#REF!</definedName>
    <definedName name="______slg2">#REF!</definedName>
    <definedName name="______slg3" localSheetId="2">#REF!</definedName>
    <definedName name="______slg3" localSheetId="12">#REF!</definedName>
    <definedName name="______slg3">#REF!</definedName>
    <definedName name="______slg4" localSheetId="2">#REF!</definedName>
    <definedName name="______slg4" localSheetId="12">#REF!</definedName>
    <definedName name="______slg4">#REF!</definedName>
    <definedName name="______slg5" localSheetId="2">#REF!</definedName>
    <definedName name="______slg5" localSheetId="12">#REF!</definedName>
    <definedName name="______slg5">#REF!</definedName>
    <definedName name="______slg6" localSheetId="2">#REF!</definedName>
    <definedName name="______slg6" localSheetId="12">#REF!</definedName>
    <definedName name="______slg6">#REF!</definedName>
    <definedName name="______SN3" localSheetId="2">#REF!</definedName>
    <definedName name="______SN3" localSheetId="12">#REF!</definedName>
    <definedName name="______SN3">#REF!</definedName>
    <definedName name="______sua20" localSheetId="2">#REF!</definedName>
    <definedName name="______sua20" localSheetId="12">#REF!</definedName>
    <definedName name="______sua20">#REF!</definedName>
    <definedName name="______sua30" localSheetId="2">#REF!</definedName>
    <definedName name="______sua30" localSheetId="12">#REF!</definedName>
    <definedName name="______sua30">#REF!</definedName>
    <definedName name="______TB1" localSheetId="2">#REF!</definedName>
    <definedName name="______TB1" localSheetId="12">#REF!</definedName>
    <definedName name="______TB1">#REF!</definedName>
    <definedName name="______tct5" localSheetId="2">#REF!</definedName>
    <definedName name="______tct5" localSheetId="12">#REF!</definedName>
    <definedName name="______tct5">#REF!</definedName>
    <definedName name="______tg427" localSheetId="2">#REF!</definedName>
    <definedName name="______tg427" localSheetId="12">#REF!</definedName>
    <definedName name="______tg427">#REF!</definedName>
    <definedName name="______TH1" localSheetId="2">#REF!</definedName>
    <definedName name="______TH1" localSheetId="12">#REF!</definedName>
    <definedName name="______TH1">#REF!</definedName>
    <definedName name="______TH2" localSheetId="2">#REF!</definedName>
    <definedName name="______TH2" localSheetId="12">#REF!</definedName>
    <definedName name="______TH2">#REF!</definedName>
    <definedName name="______TH20" localSheetId="2">#REF!</definedName>
    <definedName name="______TH20" localSheetId="12">#REF!</definedName>
    <definedName name="______TH20">#REF!</definedName>
    <definedName name="______TH3" localSheetId="2">#REF!</definedName>
    <definedName name="______TH3" localSheetId="12">#REF!</definedName>
    <definedName name="______TH3">#REF!</definedName>
    <definedName name="______TK155" localSheetId="2">#REF!</definedName>
    <definedName name="______TK155" localSheetId="12">#REF!</definedName>
    <definedName name="______TK155">#REF!</definedName>
    <definedName name="______TK422" localSheetId="2">#REF!</definedName>
    <definedName name="______TK422" localSheetId="12">#REF!</definedName>
    <definedName name="______TK422">#REF!</definedName>
    <definedName name="______TL1" localSheetId="2">#REF!</definedName>
    <definedName name="______TL1" localSheetId="12">#REF!</definedName>
    <definedName name="______TL1">#REF!</definedName>
    <definedName name="______TL2" localSheetId="2">#REF!</definedName>
    <definedName name="______TL2" localSheetId="12">#REF!</definedName>
    <definedName name="______TL2">#REF!</definedName>
    <definedName name="______TL3" localSheetId="2">#REF!</definedName>
    <definedName name="______TL3" localSheetId="12">#REF!</definedName>
    <definedName name="______TL3">#REF!</definedName>
    <definedName name="______TLA120" localSheetId="2">#REF!</definedName>
    <definedName name="______TLA120" localSheetId="12">#REF!</definedName>
    <definedName name="______TLA120">#REF!</definedName>
    <definedName name="______TLA35" localSheetId="2">#REF!</definedName>
    <definedName name="______TLA35" localSheetId="12">#REF!</definedName>
    <definedName name="______TLA35">#REF!</definedName>
    <definedName name="______TLA50" localSheetId="2">#REF!</definedName>
    <definedName name="______TLA50" localSheetId="12">#REF!</definedName>
    <definedName name="______TLA50">#REF!</definedName>
    <definedName name="______TLA70" localSheetId="2">#REF!</definedName>
    <definedName name="______TLA70" localSheetId="12">#REF!</definedName>
    <definedName name="______TLA70">#REF!</definedName>
    <definedName name="______TLA95" localSheetId="2">#REF!</definedName>
    <definedName name="______TLA95" localSheetId="12">#REF!</definedName>
    <definedName name="______TLA95">#REF!</definedName>
    <definedName name="______Tru21" localSheetId="2" hidden="1">{"'Sheet1'!$L$16"}</definedName>
    <definedName name="______Tru21" localSheetId="9" hidden="1">{"'Sheet1'!$L$16"}</definedName>
    <definedName name="______Tru21" localSheetId="12" hidden="1">{"'Sheet1'!$L$16"}</definedName>
    <definedName name="______Tru21" localSheetId="0" hidden="1">{"'Sheet1'!$L$16"}</definedName>
    <definedName name="______Tru21" hidden="1">{"'Sheet1'!$L$16"}</definedName>
    <definedName name="______tt3" localSheetId="2" hidden="1">{"'Sheet1'!$L$16"}</definedName>
    <definedName name="______tt3" localSheetId="9" hidden="1">{"'Sheet1'!$L$16"}</definedName>
    <definedName name="______tt3" localSheetId="12" hidden="1">{"'Sheet1'!$L$16"}</definedName>
    <definedName name="______tt3" localSheetId="0" hidden="1">{"'Sheet1'!$L$16"}</definedName>
    <definedName name="______tt3" hidden="1">{"'Sheet1'!$L$16"}</definedName>
    <definedName name="______tz593" localSheetId="2">#REF!</definedName>
    <definedName name="______tz593" localSheetId="12">#REF!</definedName>
    <definedName name="______tz593">#REF!</definedName>
    <definedName name="______VL100" localSheetId="2">#REF!</definedName>
    <definedName name="______VL100" localSheetId="12">#REF!</definedName>
    <definedName name="______VL100">#REF!</definedName>
    <definedName name="______vl2" localSheetId="2" hidden="1">{"'Sheet1'!$L$16"}</definedName>
    <definedName name="______vl2" localSheetId="9" hidden="1">{"'Sheet1'!$L$16"}</definedName>
    <definedName name="______vl2" localSheetId="12" hidden="1">{"'Sheet1'!$L$16"}</definedName>
    <definedName name="______vl2" localSheetId="0" hidden="1">{"'Sheet1'!$L$16"}</definedName>
    <definedName name="______vl2" hidden="1">{"'Sheet1'!$L$16"}</definedName>
    <definedName name="______VL200" localSheetId="2">#REF!</definedName>
    <definedName name="______VL200" localSheetId="12">#REF!</definedName>
    <definedName name="______VL200">#REF!</definedName>
    <definedName name="______VL250" localSheetId="2">#REF!</definedName>
    <definedName name="______VL250" localSheetId="12">#REF!</definedName>
    <definedName name="______VL250">#REF!</definedName>
    <definedName name="_____a1" localSheetId="2" hidden="1">{"'Sheet1'!$L$16"}</definedName>
    <definedName name="_____a1" localSheetId="9" hidden="1">{"'Sheet1'!$L$16"}</definedName>
    <definedName name="_____a1" localSheetId="12" hidden="1">{"'Sheet1'!$L$16"}</definedName>
    <definedName name="_____a1" localSheetId="0" hidden="1">{"'Sheet1'!$L$16"}</definedName>
    <definedName name="_____a1" hidden="1">{"'Sheet1'!$L$16"}</definedName>
    <definedName name="_____a129" localSheetId="2">#REF!</definedName>
    <definedName name="_____a129" localSheetId="12">#REF!</definedName>
    <definedName name="_____a129">#REF!</definedName>
    <definedName name="_____a130" localSheetId="2">#REF!</definedName>
    <definedName name="_____a130" localSheetId="12">#REF!</definedName>
    <definedName name="_____a130">#REF!</definedName>
    <definedName name="_____a2" localSheetId="2" hidden="1">{"'Sheet1'!$L$16"}</definedName>
    <definedName name="_____a2" localSheetId="9" hidden="1">{"'Sheet1'!$L$16"}</definedName>
    <definedName name="_____a2" localSheetId="12" hidden="1">{"'Sheet1'!$L$16"}</definedName>
    <definedName name="_____a2" localSheetId="0" hidden="1">{"'Sheet1'!$L$16"}</definedName>
    <definedName name="_____a2" hidden="1">{"'Sheet1'!$L$16"}</definedName>
    <definedName name="_____atn1" localSheetId="2">#REF!</definedName>
    <definedName name="_____atn1" localSheetId="12">#REF!</definedName>
    <definedName name="_____atn1">#REF!</definedName>
    <definedName name="_____atn10" localSheetId="2">#REF!</definedName>
    <definedName name="_____atn10" localSheetId="12">#REF!</definedName>
    <definedName name="_____atn10">#REF!</definedName>
    <definedName name="_____atn2" localSheetId="2">#REF!</definedName>
    <definedName name="_____atn2" localSheetId="12">#REF!</definedName>
    <definedName name="_____atn2">#REF!</definedName>
    <definedName name="_____atn3" localSheetId="2">#REF!</definedName>
    <definedName name="_____atn3" localSheetId="12">#REF!</definedName>
    <definedName name="_____atn3">#REF!</definedName>
    <definedName name="_____atn4" localSheetId="2">#REF!</definedName>
    <definedName name="_____atn4" localSheetId="12">#REF!</definedName>
    <definedName name="_____atn4">#REF!</definedName>
    <definedName name="_____atn5" localSheetId="2">#REF!</definedName>
    <definedName name="_____atn5" localSheetId="12">#REF!</definedName>
    <definedName name="_____atn5">#REF!</definedName>
    <definedName name="_____atn6" localSheetId="2">#REF!</definedName>
    <definedName name="_____atn6" localSheetId="12">#REF!</definedName>
    <definedName name="_____atn6">#REF!</definedName>
    <definedName name="_____atn7" localSheetId="2">#REF!</definedName>
    <definedName name="_____atn7" localSheetId="12">#REF!</definedName>
    <definedName name="_____atn7">#REF!</definedName>
    <definedName name="_____atn8" localSheetId="2">#REF!</definedName>
    <definedName name="_____atn8" localSheetId="12">#REF!</definedName>
    <definedName name="_____atn8">#REF!</definedName>
    <definedName name="_____atn9" localSheetId="2">#REF!</definedName>
    <definedName name="_____atn9" localSheetId="12">#REF!</definedName>
    <definedName name="_____atn9">#REF!</definedName>
    <definedName name="_____B1" localSheetId="2" hidden="1">{"'Sheet1'!$L$16"}</definedName>
    <definedName name="_____B1" localSheetId="9" hidden="1">{"'Sheet1'!$L$16"}</definedName>
    <definedName name="_____B1" localSheetId="12" hidden="1">{"'Sheet1'!$L$16"}</definedName>
    <definedName name="_____B1" localSheetId="0" hidden="1">{"'Sheet1'!$L$16"}</definedName>
    <definedName name="_____B1" hidden="1">{"'Sheet1'!$L$16"}</definedName>
    <definedName name="_____ban2" localSheetId="2" hidden="1">{"'Sheet1'!$L$16"}</definedName>
    <definedName name="_____ban2" localSheetId="9" hidden="1">{"'Sheet1'!$L$16"}</definedName>
    <definedName name="_____ban2" localSheetId="12" hidden="1">{"'Sheet1'!$L$16"}</definedName>
    <definedName name="_____ban2" localSheetId="0" hidden="1">{"'Sheet1'!$L$16"}</definedName>
    <definedName name="_____ban2" hidden="1">{"'Sheet1'!$L$16"}</definedName>
    <definedName name="_____Bia1" localSheetId="2">#REF!</definedName>
    <definedName name="_____Bia1" localSheetId="12">#REF!</definedName>
    <definedName name="_____Bia1">#REF!</definedName>
    <definedName name="_____Bia2" localSheetId="2">#REF!</definedName>
    <definedName name="_____Bia2" localSheetId="12">#REF!</definedName>
    <definedName name="_____Bia2">#REF!</definedName>
    <definedName name="_____boi1" localSheetId="2">#REF!</definedName>
    <definedName name="_____boi1" localSheetId="12">#REF!</definedName>
    <definedName name="_____boi1">#REF!</definedName>
    <definedName name="_____boi2" localSheetId="2">#REF!</definedName>
    <definedName name="_____boi2" localSheetId="12">#REF!</definedName>
    <definedName name="_____boi2">#REF!</definedName>
    <definedName name="_____boi3" localSheetId="2">#REF!</definedName>
    <definedName name="_____boi3" localSheetId="12">#REF!</definedName>
    <definedName name="_____boi3">#REF!</definedName>
    <definedName name="_____boi4" localSheetId="2">#REF!</definedName>
    <definedName name="_____boi4" localSheetId="12">#REF!</definedName>
    <definedName name="_____boi4">#REF!</definedName>
    <definedName name="_____BTM250" localSheetId="2">#REF!</definedName>
    <definedName name="_____BTM250" localSheetId="12">#REF!</definedName>
    <definedName name="_____BTM250">#REF!</definedName>
    <definedName name="_____btM300" localSheetId="2">#REF!</definedName>
    <definedName name="_____btM300" localSheetId="12">#REF!</definedName>
    <definedName name="_____btM300">#REF!</definedName>
    <definedName name="_____cao1" localSheetId="2">#REF!</definedName>
    <definedName name="_____cao1" localSheetId="12">#REF!</definedName>
    <definedName name="_____cao1">#REF!</definedName>
    <definedName name="_____cao2" localSheetId="2">#REF!</definedName>
    <definedName name="_____cao2" localSheetId="12">#REF!</definedName>
    <definedName name="_____cao2">#REF!</definedName>
    <definedName name="_____cao3" localSheetId="2">#REF!</definedName>
    <definedName name="_____cao3" localSheetId="12">#REF!</definedName>
    <definedName name="_____cao3">#REF!</definedName>
    <definedName name="_____cao4" localSheetId="2">#REF!</definedName>
    <definedName name="_____cao4" localSheetId="12">#REF!</definedName>
    <definedName name="_____cao4">#REF!</definedName>
    <definedName name="_____cao5" localSheetId="2">#REF!</definedName>
    <definedName name="_____cao5" localSheetId="12">#REF!</definedName>
    <definedName name="_____cao5">#REF!</definedName>
    <definedName name="_____cao6" localSheetId="2">#REF!</definedName>
    <definedName name="_____cao6" localSheetId="12">#REF!</definedName>
    <definedName name="_____cao6">#REF!</definedName>
    <definedName name="_____chk1" localSheetId="2">#REF!</definedName>
    <definedName name="_____chk1" localSheetId="12">#REF!</definedName>
    <definedName name="_____chk1">#REF!</definedName>
    <definedName name="_____CON1" localSheetId="2">#REF!</definedName>
    <definedName name="_____CON1" localSheetId="12">#REF!</definedName>
    <definedName name="_____CON1">#REF!</definedName>
    <definedName name="_____CON2" localSheetId="2">#REF!</definedName>
    <definedName name="_____CON2" localSheetId="12">#REF!</definedName>
    <definedName name="_____CON2">#REF!</definedName>
    <definedName name="_____cpd1" localSheetId="2">#REF!</definedName>
    <definedName name="_____cpd1" localSheetId="12">#REF!</definedName>
    <definedName name="_____cpd1">#REF!</definedName>
    <definedName name="_____cpd2" localSheetId="2">#REF!</definedName>
    <definedName name="_____cpd2" localSheetId="12">#REF!</definedName>
    <definedName name="_____cpd2">#REF!</definedName>
    <definedName name="_____dai1" localSheetId="2">#REF!</definedName>
    <definedName name="_____dai1" localSheetId="12">#REF!</definedName>
    <definedName name="_____dai1">#REF!</definedName>
    <definedName name="_____dai2" localSheetId="2">#REF!</definedName>
    <definedName name="_____dai2" localSheetId="12">#REF!</definedName>
    <definedName name="_____dai2">#REF!</definedName>
    <definedName name="_____dai3" localSheetId="2">#REF!</definedName>
    <definedName name="_____dai3" localSheetId="12">#REF!</definedName>
    <definedName name="_____dai3">#REF!</definedName>
    <definedName name="_____dai4" localSheetId="2">#REF!</definedName>
    <definedName name="_____dai4" localSheetId="12">#REF!</definedName>
    <definedName name="_____dai4">#REF!</definedName>
    <definedName name="_____dai5" localSheetId="2">#REF!</definedName>
    <definedName name="_____dai5" localSheetId="12">#REF!</definedName>
    <definedName name="_____dai5">#REF!</definedName>
    <definedName name="_____dai6" localSheetId="2">#REF!</definedName>
    <definedName name="_____dai6" localSheetId="12">#REF!</definedName>
    <definedName name="_____dai6">#REF!</definedName>
    <definedName name="_____dan1" localSheetId="2">#REF!</definedName>
    <definedName name="_____dan1" localSheetId="12">#REF!</definedName>
    <definedName name="_____dan1">#REF!</definedName>
    <definedName name="_____dan2" localSheetId="2">#REF!</definedName>
    <definedName name="_____dan2" localSheetId="12">#REF!</definedName>
    <definedName name="_____dan2">#REF!</definedName>
    <definedName name="_____ddn400" localSheetId="2">#REF!</definedName>
    <definedName name="_____ddn400" localSheetId="12">#REF!</definedName>
    <definedName name="_____ddn400">#REF!</definedName>
    <definedName name="_____ddn600" localSheetId="2">#REF!</definedName>
    <definedName name="_____ddn600" localSheetId="12">#REF!</definedName>
    <definedName name="_____ddn600">#REF!</definedName>
    <definedName name="_____deo1" localSheetId="2">#REF!</definedName>
    <definedName name="_____deo1" localSheetId="12">#REF!</definedName>
    <definedName name="_____deo1">#REF!</definedName>
    <definedName name="_____deo10" localSheetId="2">#REF!</definedName>
    <definedName name="_____deo10" localSheetId="12">#REF!</definedName>
    <definedName name="_____deo10">#REF!</definedName>
    <definedName name="_____deo2" localSheetId="2">#REF!</definedName>
    <definedName name="_____deo2" localSheetId="12">#REF!</definedName>
    <definedName name="_____deo2">#REF!</definedName>
    <definedName name="_____deo3" localSheetId="2">#REF!</definedName>
    <definedName name="_____deo3" localSheetId="12">#REF!</definedName>
    <definedName name="_____deo3">#REF!</definedName>
    <definedName name="_____deo4" localSheetId="2">#REF!</definedName>
    <definedName name="_____deo4" localSheetId="12">#REF!</definedName>
    <definedName name="_____deo4">#REF!</definedName>
    <definedName name="_____deo5" localSheetId="2">#REF!</definedName>
    <definedName name="_____deo5" localSheetId="12">#REF!</definedName>
    <definedName name="_____deo5">#REF!</definedName>
    <definedName name="_____deo6" localSheetId="2">#REF!</definedName>
    <definedName name="_____deo6" localSheetId="12">#REF!</definedName>
    <definedName name="_____deo6">#REF!</definedName>
    <definedName name="_____deo7" localSheetId="2">#REF!</definedName>
    <definedName name="_____deo7" localSheetId="12">#REF!</definedName>
    <definedName name="_____deo7">#REF!</definedName>
    <definedName name="_____deo8" localSheetId="2">#REF!</definedName>
    <definedName name="_____deo8" localSheetId="12">#REF!</definedName>
    <definedName name="_____deo8">#REF!</definedName>
    <definedName name="_____deo9" localSheetId="2">#REF!</definedName>
    <definedName name="_____deo9" localSheetId="12">#REF!</definedName>
    <definedName name="_____deo9">#REF!</definedName>
    <definedName name="_____DT12" localSheetId="2" hidden="1">{"'Sheet1'!$L$16"}</definedName>
    <definedName name="_____DT12" localSheetId="9" hidden="1">{"'Sheet1'!$L$16"}</definedName>
    <definedName name="_____DT12" localSheetId="12" hidden="1">{"'Sheet1'!$L$16"}</definedName>
    <definedName name="_____DT12" localSheetId="0" hidden="1">{"'Sheet1'!$L$16"}</definedName>
    <definedName name="_____DT12" hidden="1">{"'Sheet1'!$L$16"}</definedName>
    <definedName name="_____Goi8" localSheetId="2" hidden="1">{"'Sheet1'!$L$16"}</definedName>
    <definedName name="_____Goi8" localSheetId="9" hidden="1">{"'Sheet1'!$L$16"}</definedName>
    <definedName name="_____Goi8" localSheetId="12" hidden="1">{"'Sheet1'!$L$16"}</definedName>
    <definedName name="_____Goi8" localSheetId="0" hidden="1">{"'Sheet1'!$L$16"}</definedName>
    <definedName name="_____Goi8" hidden="1">{"'Sheet1'!$L$16"}</definedName>
    <definedName name="_____gon4" localSheetId="2">#REF!</definedName>
    <definedName name="_____gon4" localSheetId="12">#REF!</definedName>
    <definedName name="_____gon4">#REF!</definedName>
    <definedName name="_____h1" localSheetId="2" hidden="1">{"'Sheet1'!$L$16"}</definedName>
    <definedName name="_____h1" localSheetId="9" hidden="1">{"'Sheet1'!$L$16"}</definedName>
    <definedName name="_____h1" localSheetId="12" hidden="1">{"'Sheet1'!$L$16"}</definedName>
    <definedName name="_____h1" localSheetId="0" hidden="1">{"'Sheet1'!$L$16"}</definedName>
    <definedName name="_____h1" hidden="1">{"'Sheet1'!$L$16"}</definedName>
    <definedName name="_____h10" localSheetId="2" hidden="1">{#N/A,#N/A,FALSE,"Chi tiÆt"}</definedName>
    <definedName name="_____h10" localSheetId="9" hidden="1">{#N/A,#N/A,FALSE,"Chi tiÆt"}</definedName>
    <definedName name="_____h10" localSheetId="12" hidden="1">{#N/A,#N/A,FALSE,"Chi tiÆt"}</definedName>
    <definedName name="_____h10" localSheetId="0" hidden="1">{#N/A,#N/A,FALSE,"Chi tiÆt"}</definedName>
    <definedName name="_____h10" hidden="1">{#N/A,#N/A,FALSE,"Chi tiÆt"}</definedName>
    <definedName name="_____h2" localSheetId="2" hidden="1">{"'Sheet1'!$L$16"}</definedName>
    <definedName name="_____h2" localSheetId="9" hidden="1">{"'Sheet1'!$L$16"}</definedName>
    <definedName name="_____h2" localSheetId="12" hidden="1">{"'Sheet1'!$L$16"}</definedName>
    <definedName name="_____h2" localSheetId="0" hidden="1">{"'Sheet1'!$L$16"}</definedName>
    <definedName name="_____h2" hidden="1">{"'Sheet1'!$L$16"}</definedName>
    <definedName name="_____h3" localSheetId="2" hidden="1">{"'Sheet1'!$L$16"}</definedName>
    <definedName name="_____h3" localSheetId="9" hidden="1">{"'Sheet1'!$L$16"}</definedName>
    <definedName name="_____h3" localSheetId="12" hidden="1">{"'Sheet1'!$L$16"}</definedName>
    <definedName name="_____h3" localSheetId="0" hidden="1">{"'Sheet1'!$L$16"}</definedName>
    <definedName name="_____h3" hidden="1">{"'Sheet1'!$L$16"}</definedName>
    <definedName name="_____h5" localSheetId="2" hidden="1">{"'Sheet1'!$L$16"}</definedName>
    <definedName name="_____h5" localSheetId="9" hidden="1">{"'Sheet1'!$L$16"}</definedName>
    <definedName name="_____h5" localSheetId="12" hidden="1">{"'Sheet1'!$L$16"}</definedName>
    <definedName name="_____h5" localSheetId="0" hidden="1">{"'Sheet1'!$L$16"}</definedName>
    <definedName name="_____h5" hidden="1">{"'Sheet1'!$L$16"}</definedName>
    <definedName name="_____h6" localSheetId="2" hidden="1">{"'Sheet1'!$L$16"}</definedName>
    <definedName name="_____h6" localSheetId="9" hidden="1">{"'Sheet1'!$L$16"}</definedName>
    <definedName name="_____h6" localSheetId="12" hidden="1">{"'Sheet1'!$L$16"}</definedName>
    <definedName name="_____h6" localSheetId="0" hidden="1">{"'Sheet1'!$L$16"}</definedName>
    <definedName name="_____h6" hidden="1">{"'Sheet1'!$L$16"}</definedName>
    <definedName name="_____h7" localSheetId="2" hidden="1">{"'Sheet1'!$L$16"}</definedName>
    <definedName name="_____h7" localSheetId="9" hidden="1">{"'Sheet1'!$L$16"}</definedName>
    <definedName name="_____h7" localSheetId="12" hidden="1">{"'Sheet1'!$L$16"}</definedName>
    <definedName name="_____h7" localSheetId="0" hidden="1">{"'Sheet1'!$L$16"}</definedName>
    <definedName name="_____h7" hidden="1">{"'Sheet1'!$L$16"}</definedName>
    <definedName name="_____h8" localSheetId="2" hidden="1">{"'Sheet1'!$L$16"}</definedName>
    <definedName name="_____h8" localSheetId="9" hidden="1">{"'Sheet1'!$L$16"}</definedName>
    <definedName name="_____h8" localSheetId="12" hidden="1">{"'Sheet1'!$L$16"}</definedName>
    <definedName name="_____h8" localSheetId="0" hidden="1">{"'Sheet1'!$L$16"}</definedName>
    <definedName name="_____h8" hidden="1">{"'Sheet1'!$L$16"}</definedName>
    <definedName name="_____h9" localSheetId="2" hidden="1">{"'Sheet1'!$L$16"}</definedName>
    <definedName name="_____h9" localSheetId="9" hidden="1">{"'Sheet1'!$L$16"}</definedName>
    <definedName name="_____h9" localSheetId="12" hidden="1">{"'Sheet1'!$L$16"}</definedName>
    <definedName name="_____h9" localSheetId="0" hidden="1">{"'Sheet1'!$L$16"}</definedName>
    <definedName name="_____h9" hidden="1">{"'Sheet1'!$L$16"}</definedName>
    <definedName name="_____hom2" localSheetId="2">#REF!</definedName>
    <definedName name="_____hom2" localSheetId="12">#REF!</definedName>
    <definedName name="_____hom2">#REF!</definedName>
    <definedName name="_____hsm2">1.1289</definedName>
    <definedName name="_____hso2" localSheetId="2">#REF!</definedName>
    <definedName name="_____hso2" localSheetId="12">#REF!</definedName>
    <definedName name="_____hso2">#REF!</definedName>
    <definedName name="_____hu1" localSheetId="2" hidden="1">{"'Sheet1'!$L$16"}</definedName>
    <definedName name="_____hu1" localSheetId="9" hidden="1">{"'Sheet1'!$L$16"}</definedName>
    <definedName name="_____hu1" localSheetId="12" hidden="1">{"'Sheet1'!$L$16"}</definedName>
    <definedName name="_____hu1" localSheetId="0" hidden="1">{"'Sheet1'!$L$16"}</definedName>
    <definedName name="_____hu1" hidden="1">{"'Sheet1'!$L$16"}</definedName>
    <definedName name="_____hu2" localSheetId="2" hidden="1">{"'Sheet1'!$L$16"}</definedName>
    <definedName name="_____hu2" localSheetId="9" hidden="1">{"'Sheet1'!$L$16"}</definedName>
    <definedName name="_____hu2" localSheetId="12" hidden="1">{"'Sheet1'!$L$16"}</definedName>
    <definedName name="_____hu2" localSheetId="0" hidden="1">{"'Sheet1'!$L$16"}</definedName>
    <definedName name="_____hu2" hidden="1">{"'Sheet1'!$L$16"}</definedName>
    <definedName name="_____hu5" localSheetId="2" hidden="1">{"'Sheet1'!$L$16"}</definedName>
    <definedName name="_____hu5" localSheetId="9" hidden="1">{"'Sheet1'!$L$16"}</definedName>
    <definedName name="_____hu5" localSheetId="12" hidden="1">{"'Sheet1'!$L$16"}</definedName>
    <definedName name="_____hu5" localSheetId="0" hidden="1">{"'Sheet1'!$L$16"}</definedName>
    <definedName name="_____hu5" hidden="1">{"'Sheet1'!$L$16"}</definedName>
    <definedName name="_____hu6" localSheetId="2" hidden="1">{"'Sheet1'!$L$16"}</definedName>
    <definedName name="_____hu6" localSheetId="9" hidden="1">{"'Sheet1'!$L$16"}</definedName>
    <definedName name="_____hu6" localSheetId="12" hidden="1">{"'Sheet1'!$L$16"}</definedName>
    <definedName name="_____hu6" localSheetId="0" hidden="1">{"'Sheet1'!$L$16"}</definedName>
    <definedName name="_____hu6" hidden="1">{"'Sheet1'!$L$16"}</definedName>
    <definedName name="_____huy1" localSheetId="2" hidden="1">{"'Sheet1'!$L$16"}</definedName>
    <definedName name="_____huy1" localSheetId="9" hidden="1">{"'Sheet1'!$L$16"}</definedName>
    <definedName name="_____huy1" localSheetId="12" hidden="1">{"'Sheet1'!$L$16"}</definedName>
    <definedName name="_____huy1" localSheetId="0" hidden="1">{"'Sheet1'!$L$16"}</definedName>
    <definedName name="_____huy1" hidden="1">{"'Sheet1'!$L$16"}</definedName>
    <definedName name="_____kha1" localSheetId="2">#REF!</definedName>
    <definedName name="_____kha1" localSheetId="12">#REF!</definedName>
    <definedName name="_____kha1">#REF!</definedName>
    <definedName name="_____kl1" localSheetId="2">#REF!</definedName>
    <definedName name="_____kl1" localSheetId="12">#REF!</definedName>
    <definedName name="_____kl1">#REF!</definedName>
    <definedName name="_____km190" localSheetId="2">#REF!</definedName>
    <definedName name="_____km190" localSheetId="12">#REF!</definedName>
    <definedName name="_____km190">#REF!</definedName>
    <definedName name="_____km191" localSheetId="2">#REF!</definedName>
    <definedName name="_____km191" localSheetId="12">#REF!</definedName>
    <definedName name="_____km191">#REF!</definedName>
    <definedName name="_____km192" localSheetId="2">#REF!</definedName>
    <definedName name="_____km192" localSheetId="12">#REF!</definedName>
    <definedName name="_____km192">#REF!</definedName>
    <definedName name="_____km196" localSheetId="2">#REF!</definedName>
    <definedName name="_____km196" localSheetId="12">#REF!</definedName>
    <definedName name="_____km196">#REF!</definedName>
    <definedName name="_____Lan1" localSheetId="2">{"Thuxm2.xls","Sheet1"}</definedName>
    <definedName name="_____Lan1" localSheetId="12">{"Thuxm2.xls","Sheet1"}</definedName>
    <definedName name="_____Lan1" localSheetId="0">{"Thuxm2.xls","Sheet1"}</definedName>
    <definedName name="_____Lan1">{"Thuxm2.xls","Sheet1"}</definedName>
    <definedName name="_____LAN3" localSheetId="2" hidden="1">{"'Sheet1'!$L$16"}</definedName>
    <definedName name="_____LAN3" localSheetId="9" hidden="1">{"'Sheet1'!$L$16"}</definedName>
    <definedName name="_____LAN3" localSheetId="12" hidden="1">{"'Sheet1'!$L$16"}</definedName>
    <definedName name="_____LAN3" localSheetId="0" hidden="1">{"'Sheet1'!$L$16"}</definedName>
    <definedName name="_____LAN3" hidden="1">{"'Sheet1'!$L$16"}</definedName>
    <definedName name="_____lap1" localSheetId="2">#REF!</definedName>
    <definedName name="_____lap1" localSheetId="12">#REF!</definedName>
    <definedName name="_____lap1">#REF!</definedName>
    <definedName name="_____lap2" localSheetId="2">#REF!</definedName>
    <definedName name="_____lap2" localSheetId="12">#REF!</definedName>
    <definedName name="_____lap2">#REF!</definedName>
    <definedName name="_____M36" localSheetId="2" hidden="1">{"'Sheet1'!$L$16"}</definedName>
    <definedName name="_____M36" localSheetId="9" hidden="1">{"'Sheet1'!$L$16"}</definedName>
    <definedName name="_____M36" localSheetId="12" hidden="1">{"'Sheet1'!$L$16"}</definedName>
    <definedName name="_____M36" localSheetId="0" hidden="1">{"'Sheet1'!$L$16"}</definedName>
    <definedName name="_____M36" hidden="1">{"'Sheet1'!$L$16"}</definedName>
    <definedName name="_____MAC12" localSheetId="2">#REF!</definedName>
    <definedName name="_____MAC12" localSheetId="12">#REF!</definedName>
    <definedName name="_____MAC12">#REF!</definedName>
    <definedName name="_____MAC46" localSheetId="2">#REF!</definedName>
    <definedName name="_____MAC46" localSheetId="12">#REF!</definedName>
    <definedName name="_____MAC46">#REF!</definedName>
    <definedName name="_____NCL100" localSheetId="2">#REF!</definedName>
    <definedName name="_____NCL100" localSheetId="12">#REF!</definedName>
    <definedName name="_____NCL100">#REF!</definedName>
    <definedName name="_____NCL200" localSheetId="2">#REF!</definedName>
    <definedName name="_____NCL200" localSheetId="12">#REF!</definedName>
    <definedName name="_____NCL200">#REF!</definedName>
    <definedName name="_____NCL250" localSheetId="2">#REF!</definedName>
    <definedName name="_____NCL250" localSheetId="12">#REF!</definedName>
    <definedName name="_____NCL250">#REF!</definedName>
    <definedName name="_____NET2" localSheetId="2">#REF!</definedName>
    <definedName name="_____NET2" localSheetId="12">#REF!</definedName>
    <definedName name="_____NET2">#REF!</definedName>
    <definedName name="_____nin190" localSheetId="2">#REF!</definedName>
    <definedName name="_____nin190" localSheetId="12">#REF!</definedName>
    <definedName name="_____nin190">#REF!</definedName>
    <definedName name="_____NSO2" localSheetId="2" hidden="1">{"'Sheet1'!$L$16"}</definedName>
    <definedName name="_____NSO2" localSheetId="9" hidden="1">{"'Sheet1'!$L$16"}</definedName>
    <definedName name="_____NSO2" localSheetId="12" hidden="1">{"'Sheet1'!$L$16"}</definedName>
    <definedName name="_____NSO2" localSheetId="0" hidden="1">{"'Sheet1'!$L$16"}</definedName>
    <definedName name="_____NSO2" hidden="1">{"'Sheet1'!$L$16"}</definedName>
    <definedName name="_____PA3" localSheetId="2" hidden="1">{"'Sheet1'!$L$16"}</definedName>
    <definedName name="_____PA3" localSheetId="9" hidden="1">{"'Sheet1'!$L$16"}</definedName>
    <definedName name="_____PA3" localSheetId="12" hidden="1">{"'Sheet1'!$L$16"}</definedName>
    <definedName name="_____PA3" localSheetId="0" hidden="1">{"'Sheet1'!$L$16"}</definedName>
    <definedName name="_____PA3" hidden="1">{"'Sheet1'!$L$16"}</definedName>
    <definedName name="_____phi10" localSheetId="2">#REF!</definedName>
    <definedName name="_____phi10" localSheetId="12">#REF!</definedName>
    <definedName name="_____phi10">#REF!</definedName>
    <definedName name="_____phi12" localSheetId="2">#REF!</definedName>
    <definedName name="_____phi12" localSheetId="12">#REF!</definedName>
    <definedName name="_____phi12">#REF!</definedName>
    <definedName name="_____phi14" localSheetId="2">#REF!</definedName>
    <definedName name="_____phi14" localSheetId="12">#REF!</definedName>
    <definedName name="_____phi14">#REF!</definedName>
    <definedName name="_____phi16" localSheetId="2">#REF!</definedName>
    <definedName name="_____phi16" localSheetId="12">#REF!</definedName>
    <definedName name="_____phi16">#REF!</definedName>
    <definedName name="_____phi18" localSheetId="2">#REF!</definedName>
    <definedName name="_____phi18" localSheetId="12">#REF!</definedName>
    <definedName name="_____phi18">#REF!</definedName>
    <definedName name="_____phi20" localSheetId="2">#REF!</definedName>
    <definedName name="_____phi20" localSheetId="12">#REF!</definedName>
    <definedName name="_____phi20">#REF!</definedName>
    <definedName name="_____phi22" localSheetId="2">#REF!</definedName>
    <definedName name="_____phi22" localSheetId="12">#REF!</definedName>
    <definedName name="_____phi22">#REF!</definedName>
    <definedName name="_____phi25" localSheetId="2">#REF!</definedName>
    <definedName name="_____phi25" localSheetId="12">#REF!</definedName>
    <definedName name="_____phi25">#REF!</definedName>
    <definedName name="_____phi28" localSheetId="2">#REF!</definedName>
    <definedName name="_____phi28" localSheetId="12">#REF!</definedName>
    <definedName name="_____phi28">#REF!</definedName>
    <definedName name="_____phi6" localSheetId="2">#REF!</definedName>
    <definedName name="_____phi6" localSheetId="12">#REF!</definedName>
    <definedName name="_____phi6">#REF!</definedName>
    <definedName name="_____phi8" localSheetId="2">#REF!</definedName>
    <definedName name="_____phi8" localSheetId="12">#REF!</definedName>
    <definedName name="_____phi8">#REF!</definedName>
    <definedName name="_____PL1242" localSheetId="2">#REF!</definedName>
    <definedName name="_____PL1242" localSheetId="12">#REF!</definedName>
    <definedName name="_____PL1242">#REF!</definedName>
    <definedName name="_____Pl2" hidden="1">{"'Sheet1'!$L$16"}</definedName>
    <definedName name="_____Q3" hidden="1">{"'Sheet1'!$L$16"}</definedName>
    <definedName name="_____sat10" localSheetId="2">#REF!</definedName>
    <definedName name="_____sat10" localSheetId="12">#REF!</definedName>
    <definedName name="_____sat10">#REF!</definedName>
    <definedName name="_____sat14" localSheetId="2">#REF!</definedName>
    <definedName name="_____sat14" localSheetId="12">#REF!</definedName>
    <definedName name="_____sat14">#REF!</definedName>
    <definedName name="_____sat16" localSheetId="2">#REF!</definedName>
    <definedName name="_____sat16" localSheetId="12">#REF!</definedName>
    <definedName name="_____sat16">#REF!</definedName>
    <definedName name="_____sat20" localSheetId="2">#REF!</definedName>
    <definedName name="_____sat20" localSheetId="12">#REF!</definedName>
    <definedName name="_____sat20">#REF!</definedName>
    <definedName name="_____Sat27" localSheetId="2">#REF!</definedName>
    <definedName name="_____Sat27" localSheetId="12">#REF!</definedName>
    <definedName name="_____Sat27">#REF!</definedName>
    <definedName name="_____Sat6" localSheetId="2">#REF!</definedName>
    <definedName name="_____Sat6" localSheetId="12">#REF!</definedName>
    <definedName name="_____Sat6">#REF!</definedName>
    <definedName name="_____sat8" localSheetId="2">#REF!</definedName>
    <definedName name="_____sat8" localSheetId="12">#REF!</definedName>
    <definedName name="_____sat8">#REF!</definedName>
    <definedName name="_____sc1" localSheetId="2">#REF!</definedName>
    <definedName name="_____sc1" localSheetId="12">#REF!</definedName>
    <definedName name="_____sc1">#REF!</definedName>
    <definedName name="_____SC2" localSheetId="2">#REF!</definedName>
    <definedName name="_____SC2" localSheetId="12">#REF!</definedName>
    <definedName name="_____SC2">#REF!</definedName>
    <definedName name="_____sc3" localSheetId="2">#REF!</definedName>
    <definedName name="_____sc3" localSheetId="12">#REF!</definedName>
    <definedName name="_____sc3">#REF!</definedName>
    <definedName name="_____SCL4" localSheetId="2" hidden="1">{"'Sheet1'!$L$16"}</definedName>
    <definedName name="_____SCL4" localSheetId="9" hidden="1">{"'Sheet1'!$L$16"}</definedName>
    <definedName name="_____SCL4" localSheetId="12" hidden="1">{"'Sheet1'!$L$16"}</definedName>
    <definedName name="_____SCL4" localSheetId="0" hidden="1">{"'Sheet1'!$L$16"}</definedName>
    <definedName name="_____SCL4" hidden="1">{"'Sheet1'!$L$16"}</definedName>
    <definedName name="_____slg1" localSheetId="2">#REF!</definedName>
    <definedName name="_____slg1" localSheetId="12">#REF!</definedName>
    <definedName name="_____slg1">#REF!</definedName>
    <definedName name="_____slg2" localSheetId="2">#REF!</definedName>
    <definedName name="_____slg2" localSheetId="12">#REF!</definedName>
    <definedName name="_____slg2">#REF!</definedName>
    <definedName name="_____slg3" localSheetId="2">#REF!</definedName>
    <definedName name="_____slg3" localSheetId="12">#REF!</definedName>
    <definedName name="_____slg3">#REF!</definedName>
    <definedName name="_____slg4" localSheetId="2">#REF!</definedName>
    <definedName name="_____slg4" localSheetId="12">#REF!</definedName>
    <definedName name="_____slg4">#REF!</definedName>
    <definedName name="_____slg5" localSheetId="2">#REF!</definedName>
    <definedName name="_____slg5" localSheetId="12">#REF!</definedName>
    <definedName name="_____slg5">#REF!</definedName>
    <definedName name="_____slg6" localSheetId="2">#REF!</definedName>
    <definedName name="_____slg6" localSheetId="12">#REF!</definedName>
    <definedName name="_____slg6">#REF!</definedName>
    <definedName name="_____SN3" localSheetId="2">#REF!</definedName>
    <definedName name="_____SN3" localSheetId="12">#REF!</definedName>
    <definedName name="_____SN3">#REF!</definedName>
    <definedName name="_____sua20" localSheetId="2">#REF!</definedName>
    <definedName name="_____sua20" localSheetId="12">#REF!</definedName>
    <definedName name="_____sua20">#REF!</definedName>
    <definedName name="_____sua30" localSheetId="2">#REF!</definedName>
    <definedName name="_____sua30" localSheetId="12">#REF!</definedName>
    <definedName name="_____sua30">#REF!</definedName>
    <definedName name="_____tct5" localSheetId="2">#REF!</definedName>
    <definedName name="_____tct5" localSheetId="12">#REF!</definedName>
    <definedName name="_____tct5">#REF!</definedName>
    <definedName name="_____tg427" localSheetId="2">#REF!</definedName>
    <definedName name="_____tg427" localSheetId="12">#REF!</definedName>
    <definedName name="_____tg427">#REF!</definedName>
    <definedName name="_____TH1" localSheetId="2">#REF!</definedName>
    <definedName name="_____TH1" localSheetId="12">#REF!</definedName>
    <definedName name="_____TH1">#REF!</definedName>
    <definedName name="_____TH2" localSheetId="2">#REF!</definedName>
    <definedName name="_____TH2" localSheetId="12">#REF!</definedName>
    <definedName name="_____TH2">#REF!</definedName>
    <definedName name="_____TH20" localSheetId="2">#REF!</definedName>
    <definedName name="_____TH20" localSheetId="12">#REF!</definedName>
    <definedName name="_____TH20">#REF!</definedName>
    <definedName name="_____TH3" localSheetId="2">#REF!</definedName>
    <definedName name="_____TH3" localSheetId="12">#REF!</definedName>
    <definedName name="_____TH3">#REF!</definedName>
    <definedName name="_____TK155" localSheetId="2">#REF!</definedName>
    <definedName name="_____TK155" localSheetId="12">#REF!</definedName>
    <definedName name="_____TK155">#REF!</definedName>
    <definedName name="_____TK211" localSheetId="2" hidden="1">{"'Sheet1'!$L$16"}</definedName>
    <definedName name="_____TK211" localSheetId="9" hidden="1">{"'Sheet1'!$L$16"}</definedName>
    <definedName name="_____TK211" localSheetId="12" hidden="1">{"'Sheet1'!$L$16"}</definedName>
    <definedName name="_____TK211" localSheetId="0" hidden="1">{"'Sheet1'!$L$16"}</definedName>
    <definedName name="_____TK211" hidden="1">{"'Sheet1'!$L$16"}</definedName>
    <definedName name="_____TK422" localSheetId="2">#REF!</definedName>
    <definedName name="_____TK422" localSheetId="12">#REF!</definedName>
    <definedName name="_____TK422">#REF!</definedName>
    <definedName name="_____TL1" localSheetId="2">#REF!</definedName>
    <definedName name="_____TL1" localSheetId="12">#REF!</definedName>
    <definedName name="_____TL1">#REF!</definedName>
    <definedName name="_____TL2" localSheetId="2">#REF!</definedName>
    <definedName name="_____TL2" localSheetId="12">#REF!</definedName>
    <definedName name="_____TL2">#REF!</definedName>
    <definedName name="_____TL3" localSheetId="2">#REF!</definedName>
    <definedName name="_____TL3" localSheetId="12">#REF!</definedName>
    <definedName name="_____TL3">#REF!</definedName>
    <definedName name="_____TLA120" localSheetId="2">#REF!</definedName>
    <definedName name="_____TLA120" localSheetId="12">#REF!</definedName>
    <definedName name="_____TLA120">#REF!</definedName>
    <definedName name="_____TLA35" localSheetId="2">#REF!</definedName>
    <definedName name="_____TLA35" localSheetId="12">#REF!</definedName>
    <definedName name="_____TLA35">#REF!</definedName>
    <definedName name="_____TLA50" localSheetId="2">#REF!</definedName>
    <definedName name="_____TLA50" localSheetId="12">#REF!</definedName>
    <definedName name="_____TLA50">#REF!</definedName>
    <definedName name="_____TLA70" localSheetId="2">#REF!</definedName>
    <definedName name="_____TLA70" localSheetId="12">#REF!</definedName>
    <definedName name="_____TLA70">#REF!</definedName>
    <definedName name="_____TLA95" localSheetId="2">#REF!</definedName>
    <definedName name="_____TLA95" localSheetId="12">#REF!</definedName>
    <definedName name="_____TLA95">#REF!</definedName>
    <definedName name="_____Tru21" localSheetId="2" hidden="1">{"'Sheet1'!$L$16"}</definedName>
    <definedName name="_____Tru21" localSheetId="9" hidden="1">{"'Sheet1'!$L$16"}</definedName>
    <definedName name="_____Tru21" localSheetId="12" hidden="1">{"'Sheet1'!$L$16"}</definedName>
    <definedName name="_____Tru21" localSheetId="0" hidden="1">{"'Sheet1'!$L$16"}</definedName>
    <definedName name="_____Tru21" hidden="1">{"'Sheet1'!$L$16"}</definedName>
    <definedName name="_____tt3" localSheetId="2" hidden="1">{"'Sheet1'!$L$16"}</definedName>
    <definedName name="_____tt3" localSheetId="9" hidden="1">{"'Sheet1'!$L$16"}</definedName>
    <definedName name="_____tt3" localSheetId="12" hidden="1">{"'Sheet1'!$L$16"}</definedName>
    <definedName name="_____tt3" localSheetId="0" hidden="1">{"'Sheet1'!$L$16"}</definedName>
    <definedName name="_____tt3" hidden="1">{"'Sheet1'!$L$16"}</definedName>
    <definedName name="_____tz593" localSheetId="2">#REF!</definedName>
    <definedName name="_____tz593" localSheetId="12">#REF!</definedName>
    <definedName name="_____tz593">#REF!</definedName>
    <definedName name="_____VL100" localSheetId="2">#REF!</definedName>
    <definedName name="_____VL100" localSheetId="12">#REF!</definedName>
    <definedName name="_____VL100">#REF!</definedName>
    <definedName name="_____vl2" localSheetId="2" hidden="1">{"'Sheet1'!$L$16"}</definedName>
    <definedName name="_____vl2" localSheetId="9" hidden="1">{"'Sheet1'!$L$16"}</definedName>
    <definedName name="_____vl2" localSheetId="12" hidden="1">{"'Sheet1'!$L$16"}</definedName>
    <definedName name="_____vl2" localSheetId="0" hidden="1">{"'Sheet1'!$L$16"}</definedName>
    <definedName name="_____vl2" hidden="1">{"'Sheet1'!$L$16"}</definedName>
    <definedName name="_____VL200" localSheetId="2">#REF!</definedName>
    <definedName name="_____VL200" localSheetId="12">#REF!</definedName>
    <definedName name="_____VL200">#REF!</definedName>
    <definedName name="_____VL250" localSheetId="2">#REF!</definedName>
    <definedName name="_____VL250" localSheetId="12">#REF!</definedName>
    <definedName name="_____VL250">#REF!</definedName>
    <definedName name="_____VLP2" localSheetId="2" hidden="1">{"'Sheet1'!$L$16"}</definedName>
    <definedName name="_____VLP2" localSheetId="9" hidden="1">{"'Sheet1'!$L$16"}</definedName>
    <definedName name="_____VLP2" localSheetId="12" hidden="1">{"'Sheet1'!$L$16"}</definedName>
    <definedName name="_____VLP2" localSheetId="0" hidden="1">{"'Sheet1'!$L$16"}</definedName>
    <definedName name="_____VLP2" hidden="1">{"'Sheet1'!$L$16"}</definedName>
    <definedName name="____a1" localSheetId="2" hidden="1">{"'Sheet1'!$L$16"}</definedName>
    <definedName name="____a1" localSheetId="9" hidden="1">{"'Sheet1'!$L$16"}</definedName>
    <definedName name="____a1" localSheetId="12" hidden="1">{"'Sheet1'!$L$16"}</definedName>
    <definedName name="____a1" localSheetId="0" hidden="1">{"'Sheet1'!$L$16"}</definedName>
    <definedName name="____a1" hidden="1">{"'Sheet1'!$L$16"}</definedName>
    <definedName name="____a129" localSheetId="2" hidden="1">{"Offgrid",#N/A,FALSE,"OFFGRID";"Region",#N/A,FALSE,"REGION";"Offgrid -2",#N/A,FALSE,"OFFGRID";"WTP",#N/A,FALSE,"WTP";"WTP -2",#N/A,FALSE,"WTP";"Project",#N/A,FALSE,"PROJECT";"Summary -2",#N/A,FALSE,"SUMMARY"}</definedName>
    <definedName name="____a129" localSheetId="9" hidden="1">{"Offgrid",#N/A,FALSE,"OFFGRID";"Region",#N/A,FALSE,"REGION";"Offgrid -2",#N/A,FALSE,"OFFGRID";"WTP",#N/A,FALSE,"WTP";"WTP -2",#N/A,FALSE,"WTP";"Project",#N/A,FALSE,"PROJECT";"Summary -2",#N/A,FALSE,"SUMMARY"}</definedName>
    <definedName name="____a129" localSheetId="12" hidden="1">{"Offgrid",#N/A,FALSE,"OFFGRID";"Region",#N/A,FALSE,"REGION";"Offgrid -2",#N/A,FALSE,"OFFGRID";"WTP",#N/A,FALSE,"WTP";"WTP -2",#N/A,FALSE,"WTP";"Project",#N/A,FALSE,"PROJECT";"Summary -2",#N/A,FALSE,"SUMMARY"}</definedName>
    <definedName name="____a129" localSheetId="0"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9" hidden="1">{"Offgrid",#N/A,FALSE,"OFFGRID";"Region",#N/A,FALSE,"REGION";"Offgrid -2",#N/A,FALSE,"OFFGRID";"WTP",#N/A,FALSE,"WTP";"WTP -2",#N/A,FALSE,"WTP";"Project",#N/A,FALSE,"PROJECT";"Summary -2",#N/A,FALSE,"SUMMARY"}</definedName>
    <definedName name="____a130" localSheetId="12"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2" localSheetId="2" hidden="1">{"'Sheet1'!$L$16"}</definedName>
    <definedName name="____a2" localSheetId="9" hidden="1">{"'Sheet1'!$L$16"}</definedName>
    <definedName name="____a2" localSheetId="12" hidden="1">{"'Sheet1'!$L$16"}</definedName>
    <definedName name="____a2" localSheetId="0" hidden="1">{"'Sheet1'!$L$16"}</definedName>
    <definedName name="____a2" hidden="1">{"'Sheet1'!$L$16"}</definedName>
    <definedName name="____atn1" localSheetId="2">#REF!</definedName>
    <definedName name="____atn1" localSheetId="12">#REF!</definedName>
    <definedName name="____atn1">#REF!</definedName>
    <definedName name="____atn10" localSheetId="2">#REF!</definedName>
    <definedName name="____atn10" localSheetId="12">#REF!</definedName>
    <definedName name="____atn10">#REF!</definedName>
    <definedName name="____atn2" localSheetId="2">#REF!</definedName>
    <definedName name="____atn2" localSheetId="12">#REF!</definedName>
    <definedName name="____atn2">#REF!</definedName>
    <definedName name="____atn3" localSheetId="2">#REF!</definedName>
    <definedName name="____atn3" localSheetId="12">#REF!</definedName>
    <definedName name="____atn3">#REF!</definedName>
    <definedName name="____atn4" localSheetId="2">#REF!</definedName>
    <definedName name="____atn4" localSheetId="12">#REF!</definedName>
    <definedName name="____atn4">#REF!</definedName>
    <definedName name="____atn5" localSheetId="2">#REF!</definedName>
    <definedName name="____atn5" localSheetId="12">#REF!</definedName>
    <definedName name="____atn5">#REF!</definedName>
    <definedName name="____atn6" localSheetId="2">#REF!</definedName>
    <definedName name="____atn6" localSheetId="12">#REF!</definedName>
    <definedName name="____atn6">#REF!</definedName>
    <definedName name="____atn7" localSheetId="2">#REF!</definedName>
    <definedName name="____atn7" localSheetId="12">#REF!</definedName>
    <definedName name="____atn7">#REF!</definedName>
    <definedName name="____atn8" localSheetId="2">#REF!</definedName>
    <definedName name="____atn8" localSheetId="12">#REF!</definedName>
    <definedName name="____atn8">#REF!</definedName>
    <definedName name="____atn9" localSheetId="2">#REF!</definedName>
    <definedName name="____atn9" localSheetId="12">#REF!</definedName>
    <definedName name="____atn9">#REF!</definedName>
    <definedName name="____B1" localSheetId="2" hidden="1">{"'Sheet1'!$L$16"}</definedName>
    <definedName name="____B1" localSheetId="9" hidden="1">{"'Sheet1'!$L$16"}</definedName>
    <definedName name="____B1" localSheetId="12" hidden="1">{"'Sheet1'!$L$16"}</definedName>
    <definedName name="____B1" localSheetId="0" hidden="1">{"'Sheet1'!$L$16"}</definedName>
    <definedName name="____B1" hidden="1">{"'Sheet1'!$L$16"}</definedName>
    <definedName name="____ban2" localSheetId="2" hidden="1">{"'Sheet1'!$L$16"}</definedName>
    <definedName name="____ban2" localSheetId="9" hidden="1">{"'Sheet1'!$L$16"}</definedName>
    <definedName name="____ban2" localSheetId="12" hidden="1">{"'Sheet1'!$L$16"}</definedName>
    <definedName name="____ban2" localSheetId="0" hidden="1">{"'Sheet1'!$L$16"}</definedName>
    <definedName name="____ban2" hidden="1">{"'Sheet1'!$L$16"}</definedName>
    <definedName name="____Bia1" localSheetId="2">#REF!</definedName>
    <definedName name="____Bia1" localSheetId="12">#REF!</definedName>
    <definedName name="____Bia1">#REF!</definedName>
    <definedName name="____Bia2" localSheetId="2">#REF!</definedName>
    <definedName name="____Bia2" localSheetId="12">#REF!</definedName>
    <definedName name="____Bia2">#REF!</definedName>
    <definedName name="____boi1" localSheetId="2">#REF!</definedName>
    <definedName name="____boi1" localSheetId="12">#REF!</definedName>
    <definedName name="____boi1">#REF!</definedName>
    <definedName name="____boi2" localSheetId="2">#REF!</definedName>
    <definedName name="____boi2" localSheetId="12">#REF!</definedName>
    <definedName name="____boi2">#REF!</definedName>
    <definedName name="____boi3" localSheetId="2">#REF!</definedName>
    <definedName name="____boi3" localSheetId="12">#REF!</definedName>
    <definedName name="____boi3">#REF!</definedName>
    <definedName name="____boi4" localSheetId="2">#REF!</definedName>
    <definedName name="____boi4" localSheetId="12">#REF!</definedName>
    <definedName name="____boi4">#REF!</definedName>
    <definedName name="____btm10" localSheetId="2">#REF!</definedName>
    <definedName name="____btm10" localSheetId="12">#REF!</definedName>
    <definedName name="____btm10">#REF!</definedName>
    <definedName name="____btm100" localSheetId="2">#REF!</definedName>
    <definedName name="____btm100" localSheetId="12">#REF!</definedName>
    <definedName name="____btm100">#REF!</definedName>
    <definedName name="____BTM250" localSheetId="2">#REF!</definedName>
    <definedName name="____BTM250" localSheetId="12">#REF!</definedName>
    <definedName name="____BTM250">#REF!</definedName>
    <definedName name="____btM300" localSheetId="2">#REF!</definedName>
    <definedName name="____btM300" localSheetId="12">#REF!</definedName>
    <definedName name="____btM300">#REF!</definedName>
    <definedName name="____cao1" localSheetId="2">#REF!</definedName>
    <definedName name="____cao1" localSheetId="12">#REF!</definedName>
    <definedName name="____cao1">#REF!</definedName>
    <definedName name="____cao2" localSheetId="2">#REF!</definedName>
    <definedName name="____cao2" localSheetId="12">#REF!</definedName>
    <definedName name="____cao2">#REF!</definedName>
    <definedName name="____cao3" localSheetId="2">#REF!</definedName>
    <definedName name="____cao3" localSheetId="12">#REF!</definedName>
    <definedName name="____cao3">#REF!</definedName>
    <definedName name="____cao4" localSheetId="2">#REF!</definedName>
    <definedName name="____cao4" localSheetId="12">#REF!</definedName>
    <definedName name="____cao4">#REF!</definedName>
    <definedName name="____cao5" localSheetId="2">#REF!</definedName>
    <definedName name="____cao5" localSheetId="12">#REF!</definedName>
    <definedName name="____cao5">#REF!</definedName>
    <definedName name="____cao6" localSheetId="2">#REF!</definedName>
    <definedName name="____cao6" localSheetId="12">#REF!</definedName>
    <definedName name="____cao6">#REF!</definedName>
    <definedName name="____cep1" localSheetId="2" hidden="1">{"'Sheet1'!$L$16"}</definedName>
    <definedName name="____cep1" localSheetId="9" hidden="1">{"'Sheet1'!$L$16"}</definedName>
    <definedName name="____cep1" localSheetId="12" hidden="1">{"'Sheet1'!$L$16"}</definedName>
    <definedName name="____cep1" localSheetId="0" hidden="1">{"'Sheet1'!$L$16"}</definedName>
    <definedName name="____cep1" hidden="1">{"'Sheet1'!$L$16"}</definedName>
    <definedName name="____chk1" localSheetId="2">#REF!</definedName>
    <definedName name="____chk1" localSheetId="12">#REF!</definedName>
    <definedName name="____chk1">#REF!</definedName>
    <definedName name="____Coc39" localSheetId="2" hidden="1">{"'Sheet1'!$L$16"}</definedName>
    <definedName name="____Coc39" localSheetId="9" hidden="1">{"'Sheet1'!$L$16"}</definedName>
    <definedName name="____Coc39" localSheetId="12" hidden="1">{"'Sheet1'!$L$16"}</definedName>
    <definedName name="____Coc39" localSheetId="0" hidden="1">{"'Sheet1'!$L$16"}</definedName>
    <definedName name="____Coc39" hidden="1">{"'Sheet1'!$L$16"}</definedName>
    <definedName name="____CON1" localSheetId="2">#REF!</definedName>
    <definedName name="____CON1" localSheetId="12">#REF!</definedName>
    <definedName name="____CON1">#REF!</definedName>
    <definedName name="____CON2" localSheetId="2">#REF!</definedName>
    <definedName name="____CON2" localSheetId="12">#REF!</definedName>
    <definedName name="____CON2">#REF!</definedName>
    <definedName name="____cpd1" localSheetId="2">#REF!</definedName>
    <definedName name="____cpd1" localSheetId="12">#REF!</definedName>
    <definedName name="____cpd1">#REF!</definedName>
    <definedName name="____cpd2" localSheetId="2">#REF!</definedName>
    <definedName name="____cpd2" localSheetId="12">#REF!</definedName>
    <definedName name="____cpd2">#REF!</definedName>
    <definedName name="____dai1" localSheetId="2">#REF!</definedName>
    <definedName name="____dai1" localSheetId="12">#REF!</definedName>
    <definedName name="____dai1">#REF!</definedName>
    <definedName name="____dai2" localSheetId="2">#REF!</definedName>
    <definedName name="____dai2" localSheetId="12">#REF!</definedName>
    <definedName name="____dai2">#REF!</definedName>
    <definedName name="____dai3" localSheetId="2">#REF!</definedName>
    <definedName name="____dai3" localSheetId="12">#REF!</definedName>
    <definedName name="____dai3">#REF!</definedName>
    <definedName name="____dai4" localSheetId="2">#REF!</definedName>
    <definedName name="____dai4" localSheetId="12">#REF!</definedName>
    <definedName name="____dai4">#REF!</definedName>
    <definedName name="____dai5" localSheetId="2">#REF!</definedName>
    <definedName name="____dai5" localSheetId="12">#REF!</definedName>
    <definedName name="____dai5">#REF!</definedName>
    <definedName name="____dai6" localSheetId="2">#REF!</definedName>
    <definedName name="____dai6" localSheetId="12">#REF!</definedName>
    <definedName name="____dai6">#REF!</definedName>
    <definedName name="____dan1" localSheetId="2">#REF!</definedName>
    <definedName name="____dan1" localSheetId="12">#REF!</definedName>
    <definedName name="____dan1">#REF!</definedName>
    <definedName name="____dan2" localSheetId="2">#REF!</definedName>
    <definedName name="____dan2" localSheetId="12">#REF!</definedName>
    <definedName name="____dan2">#REF!</definedName>
    <definedName name="____ddn400" localSheetId="2">#REF!</definedName>
    <definedName name="____ddn400" localSheetId="12">#REF!</definedName>
    <definedName name="____ddn400">#REF!</definedName>
    <definedName name="____ddn600" localSheetId="2">#REF!</definedName>
    <definedName name="____ddn600" localSheetId="12">#REF!</definedName>
    <definedName name="____ddn600">#REF!</definedName>
    <definedName name="____deo1" localSheetId="2">#REF!</definedName>
    <definedName name="____deo1" localSheetId="12">#REF!</definedName>
    <definedName name="____deo1">#REF!</definedName>
    <definedName name="____deo10" localSheetId="2">#REF!</definedName>
    <definedName name="____deo10" localSheetId="12">#REF!</definedName>
    <definedName name="____deo10">#REF!</definedName>
    <definedName name="____deo2" localSheetId="2">#REF!</definedName>
    <definedName name="____deo2" localSheetId="12">#REF!</definedName>
    <definedName name="____deo2">#REF!</definedName>
    <definedName name="____deo3" localSheetId="2">#REF!</definedName>
    <definedName name="____deo3" localSheetId="12">#REF!</definedName>
    <definedName name="____deo3">#REF!</definedName>
    <definedName name="____deo4" localSheetId="2">#REF!</definedName>
    <definedName name="____deo4" localSheetId="12">#REF!</definedName>
    <definedName name="____deo4">#REF!</definedName>
    <definedName name="____deo5" localSheetId="2">#REF!</definedName>
    <definedName name="____deo5" localSheetId="12">#REF!</definedName>
    <definedName name="____deo5">#REF!</definedName>
    <definedName name="____deo6" localSheetId="2">#REF!</definedName>
    <definedName name="____deo6" localSheetId="12">#REF!</definedName>
    <definedName name="____deo6">#REF!</definedName>
    <definedName name="____deo7" localSheetId="2">#REF!</definedName>
    <definedName name="____deo7" localSheetId="12">#REF!</definedName>
    <definedName name="____deo7">#REF!</definedName>
    <definedName name="____deo8" localSheetId="2">#REF!</definedName>
    <definedName name="____deo8" localSheetId="12">#REF!</definedName>
    <definedName name="____deo8">#REF!</definedName>
    <definedName name="____deo9" localSheetId="2">#REF!</definedName>
    <definedName name="____deo9" localSheetId="12">#REF!</definedName>
    <definedName name="____deo9">#REF!</definedName>
    <definedName name="____DT12" localSheetId="2" hidden="1">{"'Sheet1'!$L$16"}</definedName>
    <definedName name="____DT12" localSheetId="9" hidden="1">{"'Sheet1'!$L$16"}</definedName>
    <definedName name="____DT12" localSheetId="12" hidden="1">{"'Sheet1'!$L$16"}</definedName>
    <definedName name="____DT12" localSheetId="0" hidden="1">{"'Sheet1'!$L$16"}</definedName>
    <definedName name="____DT12" hidden="1">{"'Sheet1'!$L$16"}</definedName>
    <definedName name="____f5" localSheetId="2" hidden="1">{"'Sheet1'!$L$16"}</definedName>
    <definedName name="____f5" localSheetId="9" hidden="1">{"'Sheet1'!$L$16"}</definedName>
    <definedName name="____f5" localSheetId="12" hidden="1">{"'Sheet1'!$L$16"}</definedName>
    <definedName name="____f5" localSheetId="0" hidden="1">{"'Sheet1'!$L$16"}</definedName>
    <definedName name="____f5" hidden="1">{"'Sheet1'!$L$16"}</definedName>
    <definedName name="____Goi8" localSheetId="2" hidden="1">{"'Sheet1'!$L$16"}</definedName>
    <definedName name="____Goi8" localSheetId="9" hidden="1">{"'Sheet1'!$L$16"}</definedName>
    <definedName name="____Goi8" localSheetId="12" hidden="1">{"'Sheet1'!$L$16"}</definedName>
    <definedName name="____Goi8" localSheetId="0" hidden="1">{"'Sheet1'!$L$16"}</definedName>
    <definedName name="____Goi8" hidden="1">{"'Sheet1'!$L$16"}</definedName>
    <definedName name="____gon4" localSheetId="2">#REF!</definedName>
    <definedName name="____gon4" localSheetId="12">#REF!</definedName>
    <definedName name="____gon4">#REF!</definedName>
    <definedName name="____h1" localSheetId="2" hidden="1">{"'Sheet1'!$L$16"}</definedName>
    <definedName name="____h1" localSheetId="9" hidden="1">{"'Sheet1'!$L$16"}</definedName>
    <definedName name="____h1" localSheetId="12" hidden="1">{"'Sheet1'!$L$16"}</definedName>
    <definedName name="____h1" localSheetId="0" hidden="1">{"'Sheet1'!$L$16"}</definedName>
    <definedName name="____h1" hidden="1">{"'Sheet1'!$L$16"}</definedName>
    <definedName name="____h10" localSheetId="2" hidden="1">{#N/A,#N/A,FALSE,"Chi tiÆt"}</definedName>
    <definedName name="____h10" localSheetId="9" hidden="1">{#N/A,#N/A,FALSE,"Chi tiÆt"}</definedName>
    <definedName name="____h10" localSheetId="12" hidden="1">{#N/A,#N/A,FALSE,"Chi tiÆt"}</definedName>
    <definedName name="____h10" localSheetId="0" hidden="1">{#N/A,#N/A,FALSE,"Chi tiÆt"}</definedName>
    <definedName name="____h10" hidden="1">{#N/A,#N/A,FALSE,"Chi tiÆt"}</definedName>
    <definedName name="____h2" localSheetId="2" hidden="1">{"'Sheet1'!$L$16"}</definedName>
    <definedName name="____h2" localSheetId="9" hidden="1">{"'Sheet1'!$L$16"}</definedName>
    <definedName name="____h2" localSheetId="12" hidden="1">{"'Sheet1'!$L$16"}</definedName>
    <definedName name="____h2" localSheetId="0" hidden="1">{"'Sheet1'!$L$16"}</definedName>
    <definedName name="____h2" hidden="1">{"'Sheet1'!$L$16"}</definedName>
    <definedName name="____h3" localSheetId="2" hidden="1">{"'Sheet1'!$L$16"}</definedName>
    <definedName name="____h3" localSheetId="9" hidden="1">{"'Sheet1'!$L$16"}</definedName>
    <definedName name="____h3" localSheetId="12" hidden="1">{"'Sheet1'!$L$16"}</definedName>
    <definedName name="____h3" localSheetId="0" hidden="1">{"'Sheet1'!$L$16"}</definedName>
    <definedName name="____h3" hidden="1">{"'Sheet1'!$L$16"}</definedName>
    <definedName name="____h5" localSheetId="2" hidden="1">{"'Sheet1'!$L$16"}</definedName>
    <definedName name="____h5" localSheetId="9" hidden="1">{"'Sheet1'!$L$16"}</definedName>
    <definedName name="____h5" localSheetId="12" hidden="1">{"'Sheet1'!$L$16"}</definedName>
    <definedName name="____h5" localSheetId="0" hidden="1">{"'Sheet1'!$L$16"}</definedName>
    <definedName name="____h5" hidden="1">{"'Sheet1'!$L$16"}</definedName>
    <definedName name="____h6" localSheetId="2" hidden="1">{"'Sheet1'!$L$16"}</definedName>
    <definedName name="____h6" localSheetId="9" hidden="1">{"'Sheet1'!$L$16"}</definedName>
    <definedName name="____h6" localSheetId="12" hidden="1">{"'Sheet1'!$L$16"}</definedName>
    <definedName name="____h6" localSheetId="0" hidden="1">{"'Sheet1'!$L$16"}</definedName>
    <definedName name="____h6" hidden="1">{"'Sheet1'!$L$16"}</definedName>
    <definedName name="____h7" localSheetId="2" hidden="1">{"'Sheet1'!$L$16"}</definedName>
    <definedName name="____h7" localSheetId="9" hidden="1">{"'Sheet1'!$L$16"}</definedName>
    <definedName name="____h7" localSheetId="12" hidden="1">{"'Sheet1'!$L$16"}</definedName>
    <definedName name="____h7" localSheetId="0" hidden="1">{"'Sheet1'!$L$16"}</definedName>
    <definedName name="____h7" hidden="1">{"'Sheet1'!$L$16"}</definedName>
    <definedName name="____h8" localSheetId="2" hidden="1">{"'Sheet1'!$L$16"}</definedName>
    <definedName name="____h8" localSheetId="9" hidden="1">{"'Sheet1'!$L$16"}</definedName>
    <definedName name="____h8" localSheetId="12" hidden="1">{"'Sheet1'!$L$16"}</definedName>
    <definedName name="____h8" localSheetId="0" hidden="1">{"'Sheet1'!$L$16"}</definedName>
    <definedName name="____h8" hidden="1">{"'Sheet1'!$L$16"}</definedName>
    <definedName name="____h9" localSheetId="2" hidden="1">{"'Sheet1'!$L$16"}</definedName>
    <definedName name="____h9" localSheetId="9" hidden="1">{"'Sheet1'!$L$16"}</definedName>
    <definedName name="____h9" localSheetId="12" hidden="1">{"'Sheet1'!$L$16"}</definedName>
    <definedName name="____h9" localSheetId="0" hidden="1">{"'Sheet1'!$L$16"}</definedName>
    <definedName name="____h9" hidden="1">{"'Sheet1'!$L$16"}</definedName>
    <definedName name="____hom2" localSheetId="2">#REF!</definedName>
    <definedName name="____hom2" localSheetId="12">#REF!</definedName>
    <definedName name="____hom2">#REF!</definedName>
    <definedName name="____hsm2">1.1289</definedName>
    <definedName name="____hso2" localSheetId="2">#REF!</definedName>
    <definedName name="____hso2" localSheetId="12">#REF!</definedName>
    <definedName name="____hso2">#REF!</definedName>
    <definedName name="____hu1" localSheetId="2" hidden="1">{"'Sheet1'!$L$16"}</definedName>
    <definedName name="____hu1" localSheetId="9" hidden="1">{"'Sheet1'!$L$16"}</definedName>
    <definedName name="____hu1" localSheetId="12" hidden="1">{"'Sheet1'!$L$16"}</definedName>
    <definedName name="____hu1" localSheetId="0" hidden="1">{"'Sheet1'!$L$16"}</definedName>
    <definedName name="____hu1" hidden="1">{"'Sheet1'!$L$16"}</definedName>
    <definedName name="____hu2" localSheetId="2" hidden="1">{"'Sheet1'!$L$16"}</definedName>
    <definedName name="____hu2" localSheetId="9" hidden="1">{"'Sheet1'!$L$16"}</definedName>
    <definedName name="____hu2" localSheetId="12" hidden="1">{"'Sheet1'!$L$16"}</definedName>
    <definedName name="____hu2" localSheetId="0" hidden="1">{"'Sheet1'!$L$16"}</definedName>
    <definedName name="____hu2" hidden="1">{"'Sheet1'!$L$16"}</definedName>
    <definedName name="____hu5" localSheetId="2" hidden="1">{"'Sheet1'!$L$16"}</definedName>
    <definedName name="____hu5" localSheetId="9" hidden="1">{"'Sheet1'!$L$16"}</definedName>
    <definedName name="____hu5" localSheetId="12" hidden="1">{"'Sheet1'!$L$16"}</definedName>
    <definedName name="____hu5" localSheetId="0" hidden="1">{"'Sheet1'!$L$16"}</definedName>
    <definedName name="____hu5" hidden="1">{"'Sheet1'!$L$16"}</definedName>
    <definedName name="____hu6" localSheetId="2" hidden="1">{"'Sheet1'!$L$16"}</definedName>
    <definedName name="____hu6" localSheetId="9" hidden="1">{"'Sheet1'!$L$16"}</definedName>
    <definedName name="____hu6" localSheetId="12" hidden="1">{"'Sheet1'!$L$16"}</definedName>
    <definedName name="____hu6" localSheetId="0" hidden="1">{"'Sheet1'!$L$16"}</definedName>
    <definedName name="____hu6" hidden="1">{"'Sheet1'!$L$16"}</definedName>
    <definedName name="____huy1" localSheetId="2" hidden="1">{"'Sheet1'!$L$16"}</definedName>
    <definedName name="____huy1" localSheetId="9" hidden="1">{"'Sheet1'!$L$16"}</definedName>
    <definedName name="____huy1" localSheetId="12" hidden="1">{"'Sheet1'!$L$16"}</definedName>
    <definedName name="____huy1" localSheetId="0" hidden="1">{"'Sheet1'!$L$16"}</definedName>
    <definedName name="____huy1" hidden="1">{"'Sheet1'!$L$16"}</definedName>
    <definedName name="____kha1" localSheetId="2">#REF!</definedName>
    <definedName name="____kha1" localSheetId="12">#REF!</definedName>
    <definedName name="____kha1">#REF!</definedName>
    <definedName name="____kl1" localSheetId="2">#REF!</definedName>
    <definedName name="____kl1" localSheetId="12">#REF!</definedName>
    <definedName name="____kl1">#REF!</definedName>
    <definedName name="____kl11" localSheetId="2" hidden="1">{"'Sheet1'!$L$16"}</definedName>
    <definedName name="____kl11" localSheetId="9" hidden="1">{"'Sheet1'!$L$16"}</definedName>
    <definedName name="____kl11" localSheetId="12" hidden="1">{"'Sheet1'!$L$16"}</definedName>
    <definedName name="____kl11" localSheetId="0" hidden="1">{"'Sheet1'!$L$16"}</definedName>
    <definedName name="____kl11" hidden="1">{"'Sheet1'!$L$16"}</definedName>
    <definedName name="____kl4" localSheetId="2" hidden="1">{"'Sheet1'!$L$16"}</definedName>
    <definedName name="____kl4" localSheetId="9" hidden="1">{"'Sheet1'!$L$16"}</definedName>
    <definedName name="____kl4" localSheetId="12" hidden="1">{"'Sheet1'!$L$16"}</definedName>
    <definedName name="____kl4" localSheetId="0" hidden="1">{"'Sheet1'!$L$16"}</definedName>
    <definedName name="____kl4" hidden="1">{"'Sheet1'!$L$16"}</definedName>
    <definedName name="____kl6" localSheetId="2" hidden="1">{"'Sheet1'!$L$16"}</definedName>
    <definedName name="____kl6" localSheetId="9" hidden="1">{"'Sheet1'!$L$16"}</definedName>
    <definedName name="____kl6" localSheetId="12" hidden="1">{"'Sheet1'!$L$16"}</definedName>
    <definedName name="____kl6" localSheetId="0" hidden="1">{"'Sheet1'!$L$16"}</definedName>
    <definedName name="____kl6" hidden="1">{"'Sheet1'!$L$16"}</definedName>
    <definedName name="____KM188" localSheetId="2">#REF!</definedName>
    <definedName name="____KM188" localSheetId="12">#REF!</definedName>
    <definedName name="____KM188">#REF!</definedName>
    <definedName name="____km189" localSheetId="2">#REF!</definedName>
    <definedName name="____km189" localSheetId="12">#REF!</definedName>
    <definedName name="____km189">#REF!</definedName>
    <definedName name="____km190" localSheetId="2">#REF!</definedName>
    <definedName name="____km190" localSheetId="12">#REF!</definedName>
    <definedName name="____km190">#REF!</definedName>
    <definedName name="____km191" localSheetId="2">#REF!</definedName>
    <definedName name="____km191" localSheetId="12">#REF!</definedName>
    <definedName name="____km191">#REF!</definedName>
    <definedName name="____km192" localSheetId="2">#REF!</definedName>
    <definedName name="____km192" localSheetId="12">#REF!</definedName>
    <definedName name="____km192">#REF!</definedName>
    <definedName name="____km193" localSheetId="2">#REF!</definedName>
    <definedName name="____km193" localSheetId="12">#REF!</definedName>
    <definedName name="____km193">#REF!</definedName>
    <definedName name="____km194" localSheetId="2">#REF!</definedName>
    <definedName name="____km194" localSheetId="12">#REF!</definedName>
    <definedName name="____km194">#REF!</definedName>
    <definedName name="____km195" localSheetId="2">#REF!</definedName>
    <definedName name="____km195" localSheetId="12">#REF!</definedName>
    <definedName name="____km195">#REF!</definedName>
    <definedName name="____km196">#REF!</definedName>
    <definedName name="____km197" localSheetId="2">#REF!</definedName>
    <definedName name="____km197" localSheetId="12">#REF!</definedName>
    <definedName name="____km197">#REF!</definedName>
    <definedName name="____km198" localSheetId="2">#REF!</definedName>
    <definedName name="____km198" localSheetId="12">#REF!</definedName>
    <definedName name="____km198">#REF!</definedName>
    <definedName name="____Lan1" localSheetId="2" hidden="1">{"'Sheet1'!$L$16"}</definedName>
    <definedName name="____Lan1" localSheetId="9" hidden="1">{"'Sheet1'!$L$16"}</definedName>
    <definedName name="____Lan1" localSheetId="12" hidden="1">{"'Sheet1'!$L$16"}</definedName>
    <definedName name="____Lan1" localSheetId="0" hidden="1">{"'Sheet1'!$L$16"}</definedName>
    <definedName name="____Lan1" hidden="1">{"'Sheet1'!$L$16"}</definedName>
    <definedName name="____LAN3" localSheetId="2" hidden="1">{"'Sheet1'!$L$16"}</definedName>
    <definedName name="____LAN3" localSheetId="9" hidden="1">{"'Sheet1'!$L$16"}</definedName>
    <definedName name="____LAN3" localSheetId="12" hidden="1">{"'Sheet1'!$L$16"}</definedName>
    <definedName name="____LAN3" localSheetId="0" hidden="1">{"'Sheet1'!$L$16"}</definedName>
    <definedName name="____LAN3" hidden="1">{"'Sheet1'!$L$16"}</definedName>
    <definedName name="____lap1" localSheetId="2">#REF!</definedName>
    <definedName name="____lap1" localSheetId="12">#REF!</definedName>
    <definedName name="____lap1">#REF!</definedName>
    <definedName name="____lap2" localSheetId="2">#REF!</definedName>
    <definedName name="____lap2" localSheetId="12">#REF!</definedName>
    <definedName name="____lap2">#REF!</definedName>
    <definedName name="____lk2" localSheetId="2" hidden="1">{"'Sheet1'!$L$16"}</definedName>
    <definedName name="____lk2" localSheetId="9" hidden="1">{"'Sheet1'!$L$16"}</definedName>
    <definedName name="____lk2" localSheetId="12" hidden="1">{"'Sheet1'!$L$16"}</definedName>
    <definedName name="____lk2" localSheetId="0" hidden="1">{"'Sheet1'!$L$16"}</definedName>
    <definedName name="____lk2" hidden="1">{"'Sheet1'!$L$16"}</definedName>
    <definedName name="____M36" localSheetId="2" hidden="1">{"'Sheet1'!$L$16"}</definedName>
    <definedName name="____M36" localSheetId="9" hidden="1">{"'Sheet1'!$L$16"}</definedName>
    <definedName name="____M36" localSheetId="12" hidden="1">{"'Sheet1'!$L$16"}</definedName>
    <definedName name="____M36" localSheetId="0" hidden="1">{"'Sheet1'!$L$16"}</definedName>
    <definedName name="____M36" hidden="1">{"'Sheet1'!$L$16"}</definedName>
    <definedName name="____MAC12" localSheetId="2">#REF!</definedName>
    <definedName name="____MAC12" localSheetId="12">#REF!</definedName>
    <definedName name="____MAC12">#REF!</definedName>
    <definedName name="____MAC46" localSheetId="2">#REF!</definedName>
    <definedName name="____MAC46" localSheetId="12">#REF!</definedName>
    <definedName name="____MAC46">#REF!</definedName>
    <definedName name="____NCL100" localSheetId="2">#REF!</definedName>
    <definedName name="____NCL100" localSheetId="12">#REF!</definedName>
    <definedName name="____NCL100">#REF!</definedName>
    <definedName name="____NCL200" localSheetId="2">#REF!</definedName>
    <definedName name="____NCL200" localSheetId="12">#REF!</definedName>
    <definedName name="____NCL200">#REF!</definedName>
    <definedName name="____NCL250" localSheetId="2">#REF!</definedName>
    <definedName name="____NCL250" localSheetId="12">#REF!</definedName>
    <definedName name="____NCL250">#REF!</definedName>
    <definedName name="____NET2" localSheetId="2">#REF!</definedName>
    <definedName name="____NET2" localSheetId="12">#REF!</definedName>
    <definedName name="____NET2">#REF!</definedName>
    <definedName name="____nin190" localSheetId="2">#REF!</definedName>
    <definedName name="____nin190" localSheetId="12">#REF!</definedName>
    <definedName name="____nin190">#REF!</definedName>
    <definedName name="____NSO2" localSheetId="2" hidden="1">{"'Sheet1'!$L$16"}</definedName>
    <definedName name="____NSO2" localSheetId="9" hidden="1">{"'Sheet1'!$L$16"}</definedName>
    <definedName name="____NSO2" localSheetId="12" hidden="1">{"'Sheet1'!$L$16"}</definedName>
    <definedName name="____NSO2" localSheetId="0" hidden="1">{"'Sheet1'!$L$16"}</definedName>
    <definedName name="____NSO2" hidden="1">{"'Sheet1'!$L$16"}</definedName>
    <definedName name="____PA3" localSheetId="2" hidden="1">{"'Sheet1'!$L$16"}</definedName>
    <definedName name="____PA3" localSheetId="9" hidden="1">{"'Sheet1'!$L$16"}</definedName>
    <definedName name="____PA3" localSheetId="12" hidden="1">{"'Sheet1'!$L$16"}</definedName>
    <definedName name="____PA3" localSheetId="0" hidden="1">{"'Sheet1'!$L$16"}</definedName>
    <definedName name="____PA3" hidden="1">{"'Sheet1'!$L$16"}</definedName>
    <definedName name="____phi10" localSheetId="2">#REF!</definedName>
    <definedName name="____phi10" localSheetId="12">#REF!</definedName>
    <definedName name="____phi10">#REF!</definedName>
    <definedName name="____phi12" localSheetId="2">#REF!</definedName>
    <definedName name="____phi12" localSheetId="12">#REF!</definedName>
    <definedName name="____phi12">#REF!</definedName>
    <definedName name="____phi14" localSheetId="2">#REF!</definedName>
    <definedName name="____phi14" localSheetId="12">#REF!</definedName>
    <definedName name="____phi14">#REF!</definedName>
    <definedName name="____phi16" localSheetId="2">#REF!</definedName>
    <definedName name="____phi16" localSheetId="12">#REF!</definedName>
    <definedName name="____phi16">#REF!</definedName>
    <definedName name="____phi18" localSheetId="2">#REF!</definedName>
    <definedName name="____phi18" localSheetId="12">#REF!</definedName>
    <definedName name="____phi18">#REF!</definedName>
    <definedName name="____phi20" localSheetId="2">#REF!</definedName>
    <definedName name="____phi20" localSheetId="12">#REF!</definedName>
    <definedName name="____phi20">#REF!</definedName>
    <definedName name="____phi22" localSheetId="2">#REF!</definedName>
    <definedName name="____phi22" localSheetId="12">#REF!</definedName>
    <definedName name="____phi22">#REF!</definedName>
    <definedName name="____phi25" localSheetId="2">#REF!</definedName>
    <definedName name="____phi25" localSheetId="12">#REF!</definedName>
    <definedName name="____phi25">#REF!</definedName>
    <definedName name="____phi28" localSheetId="2">#REF!</definedName>
    <definedName name="____phi28" localSheetId="12">#REF!</definedName>
    <definedName name="____phi28">#REF!</definedName>
    <definedName name="____phi6" localSheetId="2">#REF!</definedName>
    <definedName name="____phi6" localSheetId="12">#REF!</definedName>
    <definedName name="____phi6">#REF!</definedName>
    <definedName name="____phi8" localSheetId="2">#REF!</definedName>
    <definedName name="____phi8" localSheetId="12">#REF!</definedName>
    <definedName name="____phi8">#REF!</definedName>
    <definedName name="____PL1242" localSheetId="2">#REF!</definedName>
    <definedName name="____PL1242" localSheetId="12">#REF!</definedName>
    <definedName name="____PL1242">#REF!</definedName>
    <definedName name="____Pl2" localSheetId="2" hidden="1">{"'Sheet1'!$L$16"}</definedName>
    <definedName name="____Pl2" localSheetId="9" hidden="1">{"'Sheet1'!$L$16"}</definedName>
    <definedName name="____Pl2" localSheetId="12" hidden="1">{"'Sheet1'!$L$16"}</definedName>
    <definedName name="____Pl2" localSheetId="0" hidden="1">{"'Sheet1'!$L$16"}</definedName>
    <definedName name="____Pl2" hidden="1">{"'Sheet1'!$L$16"}</definedName>
    <definedName name="____Q3" hidden="1">{"'Sheet1'!$L$16"}</definedName>
    <definedName name="____sat10" localSheetId="2">#REF!</definedName>
    <definedName name="____sat10" localSheetId="12">#REF!</definedName>
    <definedName name="____sat10">#REF!</definedName>
    <definedName name="____sat14" localSheetId="2">#REF!</definedName>
    <definedName name="____sat14" localSheetId="12">#REF!</definedName>
    <definedName name="____sat14">#REF!</definedName>
    <definedName name="____sat16" localSheetId="2">#REF!</definedName>
    <definedName name="____sat16" localSheetId="12">#REF!</definedName>
    <definedName name="____sat16">#REF!</definedName>
    <definedName name="____sat20" localSheetId="2">#REF!</definedName>
    <definedName name="____sat20" localSheetId="12">#REF!</definedName>
    <definedName name="____sat20">#REF!</definedName>
    <definedName name="____Sat27" localSheetId="2">#REF!</definedName>
    <definedName name="____Sat27" localSheetId="12">#REF!</definedName>
    <definedName name="____Sat27">#REF!</definedName>
    <definedName name="____Sat6" localSheetId="2">#REF!</definedName>
    <definedName name="____Sat6" localSheetId="12">#REF!</definedName>
    <definedName name="____Sat6">#REF!</definedName>
    <definedName name="____sat8" localSheetId="2">#REF!</definedName>
    <definedName name="____sat8" localSheetId="12">#REF!</definedName>
    <definedName name="____sat8">#REF!</definedName>
    <definedName name="____sc1" localSheetId="2">#REF!</definedName>
    <definedName name="____sc1" localSheetId="12">#REF!</definedName>
    <definedName name="____sc1">#REF!</definedName>
    <definedName name="____SC2" localSheetId="2">#REF!</definedName>
    <definedName name="____SC2" localSheetId="12">#REF!</definedName>
    <definedName name="____SC2">#REF!</definedName>
    <definedName name="____sc3" localSheetId="2">#REF!</definedName>
    <definedName name="____sc3" localSheetId="12">#REF!</definedName>
    <definedName name="____sc3">#REF!</definedName>
    <definedName name="____SCL4" localSheetId="2" hidden="1">{"'Sheet1'!$L$16"}</definedName>
    <definedName name="____SCL4" localSheetId="9" hidden="1">{"'Sheet1'!$L$16"}</definedName>
    <definedName name="____SCL4" localSheetId="12" hidden="1">{"'Sheet1'!$L$16"}</definedName>
    <definedName name="____SCL4" localSheetId="0" hidden="1">{"'Sheet1'!$L$16"}</definedName>
    <definedName name="____SCL4" hidden="1">{"'Sheet1'!$L$16"}</definedName>
    <definedName name="____slg1" localSheetId="2">#REF!</definedName>
    <definedName name="____slg1" localSheetId="12">#REF!</definedName>
    <definedName name="____slg1">#REF!</definedName>
    <definedName name="____slg2" localSheetId="2">#REF!</definedName>
    <definedName name="____slg2" localSheetId="12">#REF!</definedName>
    <definedName name="____slg2">#REF!</definedName>
    <definedName name="____slg3" localSheetId="2">#REF!</definedName>
    <definedName name="____slg3" localSheetId="12">#REF!</definedName>
    <definedName name="____slg3">#REF!</definedName>
    <definedName name="____slg4" localSheetId="2">#REF!</definedName>
    <definedName name="____slg4" localSheetId="12">#REF!</definedName>
    <definedName name="____slg4">#REF!</definedName>
    <definedName name="____slg5" localSheetId="2">#REF!</definedName>
    <definedName name="____slg5" localSheetId="12">#REF!</definedName>
    <definedName name="____slg5">#REF!</definedName>
    <definedName name="____slg6" localSheetId="2">#REF!</definedName>
    <definedName name="____slg6" localSheetId="12">#REF!</definedName>
    <definedName name="____slg6">#REF!</definedName>
    <definedName name="____SN3" localSheetId="2">#REF!</definedName>
    <definedName name="____SN3" localSheetId="12">#REF!</definedName>
    <definedName name="____SN3">#REF!</definedName>
    <definedName name="____sua20" localSheetId="2">#REF!</definedName>
    <definedName name="____sua20" localSheetId="12">#REF!</definedName>
    <definedName name="____sua20">#REF!</definedName>
    <definedName name="____sua30" localSheetId="2">#REF!</definedName>
    <definedName name="____sua30" localSheetId="12">#REF!</definedName>
    <definedName name="____sua30">#REF!</definedName>
    <definedName name="____TB1" localSheetId="2">#REF!</definedName>
    <definedName name="____TB1" localSheetId="12">#REF!</definedName>
    <definedName name="____TB1">#REF!</definedName>
    <definedName name="____tct5" localSheetId="2">#REF!</definedName>
    <definedName name="____tct5" localSheetId="12">#REF!</definedName>
    <definedName name="____tct5">#REF!</definedName>
    <definedName name="____tg427" localSheetId="2">#REF!</definedName>
    <definedName name="____tg427" localSheetId="12">#REF!</definedName>
    <definedName name="____tg427">#REF!</definedName>
    <definedName name="____TH1" localSheetId="2" hidden="1">{"'Sheet1'!$L$16"}</definedName>
    <definedName name="____TH1" localSheetId="9" hidden="1">{"'Sheet1'!$L$16"}</definedName>
    <definedName name="____TH1" localSheetId="12" hidden="1">{"'Sheet1'!$L$16"}</definedName>
    <definedName name="____TH1" localSheetId="0" hidden="1">{"'Sheet1'!$L$16"}</definedName>
    <definedName name="____TH1" hidden="1">{"'Sheet1'!$L$16"}</definedName>
    <definedName name="____TH2" localSheetId="2">#REF!</definedName>
    <definedName name="____TH2" localSheetId="12">#REF!</definedName>
    <definedName name="____TH2">#REF!</definedName>
    <definedName name="____TH20" localSheetId="2">#REF!</definedName>
    <definedName name="____TH20" localSheetId="12">#REF!</definedName>
    <definedName name="____TH20">#REF!</definedName>
    <definedName name="____TH3" localSheetId="2">#REF!</definedName>
    <definedName name="____TH3" localSheetId="12">#REF!</definedName>
    <definedName name="____TH3">#REF!</definedName>
    <definedName name="____TK155" localSheetId="2">#REF!</definedName>
    <definedName name="____TK155" localSheetId="12">#REF!</definedName>
    <definedName name="____TK155">#REF!</definedName>
    <definedName name="____TK211" localSheetId="2" hidden="1">{"'Sheet1'!$L$16"}</definedName>
    <definedName name="____TK211" localSheetId="9" hidden="1">{"'Sheet1'!$L$16"}</definedName>
    <definedName name="____TK211" localSheetId="12" hidden="1">{"'Sheet1'!$L$16"}</definedName>
    <definedName name="____TK211" localSheetId="0" hidden="1">{"'Sheet1'!$L$16"}</definedName>
    <definedName name="____TK211" hidden="1">{"'Sheet1'!$L$16"}</definedName>
    <definedName name="____TK422" localSheetId="2">#REF!</definedName>
    <definedName name="____TK422" localSheetId="12">#REF!</definedName>
    <definedName name="____TK422">#REF!</definedName>
    <definedName name="____TL1" localSheetId="2">#REF!</definedName>
    <definedName name="____TL1" localSheetId="12">#REF!</definedName>
    <definedName name="____TL1">#REF!</definedName>
    <definedName name="____TL2" localSheetId="2">#REF!</definedName>
    <definedName name="____TL2" localSheetId="12">#REF!</definedName>
    <definedName name="____TL2">#REF!</definedName>
    <definedName name="____TL3" localSheetId="2">#REF!</definedName>
    <definedName name="____TL3" localSheetId="12">#REF!</definedName>
    <definedName name="____TL3">#REF!</definedName>
    <definedName name="____TLA120" localSheetId="2">#REF!</definedName>
    <definedName name="____TLA120" localSheetId="12">#REF!</definedName>
    <definedName name="____TLA120">#REF!</definedName>
    <definedName name="____TLA35" localSheetId="2">#REF!</definedName>
    <definedName name="____TLA35" localSheetId="12">#REF!</definedName>
    <definedName name="____TLA35">#REF!</definedName>
    <definedName name="____TLA50" localSheetId="2">#REF!</definedName>
    <definedName name="____TLA50" localSheetId="12">#REF!</definedName>
    <definedName name="____TLA50">#REF!</definedName>
    <definedName name="____TLA70" localSheetId="2">#REF!</definedName>
    <definedName name="____TLA70" localSheetId="12">#REF!</definedName>
    <definedName name="____TLA70">#REF!</definedName>
    <definedName name="____TLA95" localSheetId="2">#REF!</definedName>
    <definedName name="____TLA95" localSheetId="12">#REF!</definedName>
    <definedName name="____TLA95">#REF!</definedName>
    <definedName name="____tq2" localSheetId="2">#REF!</definedName>
    <definedName name="____tq2" localSheetId="12">#REF!</definedName>
    <definedName name="____tq2">#REF!</definedName>
    <definedName name="____Tru21" localSheetId="2" hidden="1">{"'Sheet1'!$L$16"}</definedName>
    <definedName name="____Tru21" localSheetId="9" hidden="1">{"'Sheet1'!$L$16"}</definedName>
    <definedName name="____Tru21" localSheetId="12" hidden="1">{"'Sheet1'!$L$16"}</definedName>
    <definedName name="____Tru21" localSheetId="0" hidden="1">{"'Sheet1'!$L$16"}</definedName>
    <definedName name="____Tru21" hidden="1">{"'Sheet1'!$L$16"}</definedName>
    <definedName name="____tt3" localSheetId="2" hidden="1">{"'Sheet1'!$L$16"}</definedName>
    <definedName name="____tt3" localSheetId="9" hidden="1">{"'Sheet1'!$L$16"}</definedName>
    <definedName name="____tt3" localSheetId="12" hidden="1">{"'Sheet1'!$L$16"}</definedName>
    <definedName name="____tt3" localSheetId="0" hidden="1">{"'Sheet1'!$L$16"}</definedName>
    <definedName name="____tt3" hidden="1">{"'Sheet1'!$L$16"}</definedName>
    <definedName name="____TT31" localSheetId="2" hidden="1">{"'Sheet1'!$L$16"}</definedName>
    <definedName name="____TT31" localSheetId="9" hidden="1">{"'Sheet1'!$L$16"}</definedName>
    <definedName name="____TT31" localSheetId="12" hidden="1">{"'Sheet1'!$L$16"}</definedName>
    <definedName name="____TT31" localSheetId="0" hidden="1">{"'Sheet1'!$L$16"}</definedName>
    <definedName name="____TT31" hidden="1">{"'Sheet1'!$L$16"}</definedName>
    <definedName name="____tz593" localSheetId="2">#REF!</definedName>
    <definedName name="____tz593" localSheetId="12">#REF!</definedName>
    <definedName name="____tz593">#REF!</definedName>
    <definedName name="____vl1" localSheetId="2" hidden="1">{"'Sheet1'!$L$16"}</definedName>
    <definedName name="____vl1" localSheetId="9" hidden="1">{"'Sheet1'!$L$16"}</definedName>
    <definedName name="____vl1" localSheetId="12" hidden="1">{"'Sheet1'!$L$16"}</definedName>
    <definedName name="____vl1" localSheetId="0" hidden="1">{"'Sheet1'!$L$16"}</definedName>
    <definedName name="____vl1" hidden="1">{"'Sheet1'!$L$16"}</definedName>
    <definedName name="____VL100" localSheetId="2">#REF!</definedName>
    <definedName name="____VL100" localSheetId="12">#REF!</definedName>
    <definedName name="____VL100">#REF!</definedName>
    <definedName name="____vl2" localSheetId="2" hidden="1">{"'Sheet1'!$L$16"}</definedName>
    <definedName name="____vl2" localSheetId="9" hidden="1">{"'Sheet1'!$L$16"}</definedName>
    <definedName name="____vl2" localSheetId="12" hidden="1">{"'Sheet1'!$L$16"}</definedName>
    <definedName name="____vl2" localSheetId="0" hidden="1">{"'Sheet1'!$L$16"}</definedName>
    <definedName name="____vl2" hidden="1">{"'Sheet1'!$L$16"}</definedName>
    <definedName name="____VL200" localSheetId="2">#REF!</definedName>
    <definedName name="____VL200" localSheetId="12">#REF!</definedName>
    <definedName name="____VL200">#REF!</definedName>
    <definedName name="____VL250" localSheetId="2">#REF!</definedName>
    <definedName name="____VL250" localSheetId="12">#REF!</definedName>
    <definedName name="____VL250">#REF!</definedName>
    <definedName name="____VLP2" localSheetId="2" hidden="1">{"'Sheet1'!$L$16"}</definedName>
    <definedName name="____VLP2" localSheetId="9" hidden="1">{"'Sheet1'!$L$16"}</definedName>
    <definedName name="____VLP2" localSheetId="12" hidden="1">{"'Sheet1'!$L$16"}</definedName>
    <definedName name="____VLP2" localSheetId="0" hidden="1">{"'Sheet1'!$L$16"}</definedName>
    <definedName name="____VLP2" hidden="1">{"'Sheet1'!$L$16"}</definedName>
    <definedName name="____xlfn.BAHTTEXT" hidden="1">#NAME?</definedName>
    <definedName name="___a1" localSheetId="2" hidden="1">{"'Sheet1'!$L$16"}</definedName>
    <definedName name="___a1" localSheetId="9" hidden="1">{"'Sheet1'!$L$16"}</definedName>
    <definedName name="___a1" localSheetId="12" hidden="1">{"'Sheet1'!$L$16"}</definedName>
    <definedName name="___a1" localSheetId="0" hidden="1">{"'Sheet1'!$L$16"}</definedName>
    <definedName name="___a1" hidden="1">{"'Sheet1'!$L$16"}</definedName>
    <definedName name="___a129" localSheetId="2" hidden="1">{"Offgrid",#N/A,FALSE,"OFFGRID";"Region",#N/A,FALSE,"REGION";"Offgrid -2",#N/A,FALSE,"OFFGRID";"WTP",#N/A,FALSE,"WTP";"WTP -2",#N/A,FALSE,"WTP";"Project",#N/A,FALSE,"PROJECT";"Summary -2",#N/A,FALSE,"SUMMARY"}</definedName>
    <definedName name="___a129" localSheetId="9" hidden="1">{"Offgrid",#N/A,FALSE,"OFFGRID";"Region",#N/A,FALSE,"REGION";"Offgrid -2",#N/A,FALSE,"OFFGRID";"WTP",#N/A,FALSE,"WTP";"WTP -2",#N/A,FALSE,"WTP";"Project",#N/A,FALSE,"PROJECT";"Summary -2",#N/A,FALSE,"SUMMARY"}</definedName>
    <definedName name="___a129" localSheetId="12" hidden="1">{"Offgrid",#N/A,FALSE,"OFFGRID";"Region",#N/A,FALSE,"REGION";"Offgrid -2",#N/A,FALSE,"OFFGRID";"WTP",#N/A,FALSE,"WTP";"WTP -2",#N/A,FALSE,"WTP";"Project",#N/A,FALSE,"PROJECT";"Summary -2",#N/A,FALSE,"SUMMARY"}</definedName>
    <definedName name="___a129" localSheetId="0"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9" hidden="1">{"Offgrid",#N/A,FALSE,"OFFGRID";"Region",#N/A,FALSE,"REGION";"Offgrid -2",#N/A,FALSE,"OFFGRID";"WTP",#N/A,FALSE,"WTP";"WTP -2",#N/A,FALSE,"WTP";"Project",#N/A,FALSE,"PROJECT";"Summary -2",#N/A,FALSE,"SUMMARY"}</definedName>
    <definedName name="___a130" localSheetId="12"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2" hidden="1">{"'Sheet1'!$L$16"}</definedName>
    <definedName name="___a2" localSheetId="9" hidden="1">{"'Sheet1'!$L$16"}</definedName>
    <definedName name="___a2" localSheetId="12" hidden="1">{"'Sheet1'!$L$16"}</definedName>
    <definedName name="___a2" localSheetId="0" hidden="1">{"'Sheet1'!$L$16"}</definedName>
    <definedName name="___a2" hidden="1">{"'Sheet1'!$L$16"}</definedName>
    <definedName name="___atn1" localSheetId="2">#REF!</definedName>
    <definedName name="___atn1" localSheetId="12">#REF!</definedName>
    <definedName name="___atn1">#REF!</definedName>
    <definedName name="___atn10" localSheetId="2">#REF!</definedName>
    <definedName name="___atn10" localSheetId="12">#REF!</definedName>
    <definedName name="___atn10">#REF!</definedName>
    <definedName name="___atn2" localSheetId="2">#REF!</definedName>
    <definedName name="___atn2" localSheetId="12">#REF!</definedName>
    <definedName name="___atn2">#REF!</definedName>
    <definedName name="___atn3" localSheetId="2">#REF!</definedName>
    <definedName name="___atn3" localSheetId="12">#REF!</definedName>
    <definedName name="___atn3">#REF!</definedName>
    <definedName name="___atn4" localSheetId="2">#REF!</definedName>
    <definedName name="___atn4" localSheetId="12">#REF!</definedName>
    <definedName name="___atn4">#REF!</definedName>
    <definedName name="___atn5" localSheetId="2">#REF!</definedName>
    <definedName name="___atn5" localSheetId="12">#REF!</definedName>
    <definedName name="___atn5">#REF!</definedName>
    <definedName name="___atn6" localSheetId="2">#REF!</definedName>
    <definedName name="___atn6" localSheetId="12">#REF!</definedName>
    <definedName name="___atn6">#REF!</definedName>
    <definedName name="___atn7" localSheetId="2">#REF!</definedName>
    <definedName name="___atn7" localSheetId="12">#REF!</definedName>
    <definedName name="___atn7">#REF!</definedName>
    <definedName name="___atn8" localSheetId="2">#REF!</definedName>
    <definedName name="___atn8" localSheetId="12">#REF!</definedName>
    <definedName name="___atn8">#REF!</definedName>
    <definedName name="___atn9" localSheetId="2">#REF!</definedName>
    <definedName name="___atn9" localSheetId="12">#REF!</definedName>
    <definedName name="___atn9">#REF!</definedName>
    <definedName name="___B1" localSheetId="2" hidden="1">{"'Sheet1'!$L$16"}</definedName>
    <definedName name="___B1" localSheetId="9" hidden="1">{"'Sheet1'!$L$16"}</definedName>
    <definedName name="___B1" localSheetId="12" hidden="1">{"'Sheet1'!$L$16"}</definedName>
    <definedName name="___B1" localSheetId="0" hidden="1">{"'Sheet1'!$L$16"}</definedName>
    <definedName name="___B1" hidden="1">{"'Sheet1'!$L$16"}</definedName>
    <definedName name="___ban2" localSheetId="2" hidden="1">{"'Sheet1'!$L$16"}</definedName>
    <definedName name="___ban2" localSheetId="9" hidden="1">{"'Sheet1'!$L$16"}</definedName>
    <definedName name="___ban2" localSheetId="12" hidden="1">{"'Sheet1'!$L$16"}</definedName>
    <definedName name="___ban2" localSheetId="0" hidden="1">{"'Sheet1'!$L$16"}</definedName>
    <definedName name="___ban2" hidden="1">{"'Sheet1'!$L$16"}</definedName>
    <definedName name="___Bia1" localSheetId="2">#REF!</definedName>
    <definedName name="___Bia1" localSheetId="12">#REF!</definedName>
    <definedName name="___Bia1">#REF!</definedName>
    <definedName name="___Bia2" localSheetId="2">#REF!</definedName>
    <definedName name="___Bia2" localSheetId="12">#REF!</definedName>
    <definedName name="___Bia2">#REF!</definedName>
    <definedName name="___boi1" localSheetId="2">#REF!</definedName>
    <definedName name="___boi1" localSheetId="12">#REF!</definedName>
    <definedName name="___boi1">#REF!</definedName>
    <definedName name="___boi2" localSheetId="2">#REF!</definedName>
    <definedName name="___boi2" localSheetId="12">#REF!</definedName>
    <definedName name="___boi2">#REF!</definedName>
    <definedName name="___boi3" localSheetId="2">#REF!</definedName>
    <definedName name="___boi3" localSheetId="12">#REF!</definedName>
    <definedName name="___boi3">#REF!</definedName>
    <definedName name="___boi4" localSheetId="2">#REF!</definedName>
    <definedName name="___boi4" localSheetId="12">#REF!</definedName>
    <definedName name="___boi4">#REF!</definedName>
    <definedName name="___btm10" localSheetId="2">#REF!</definedName>
    <definedName name="___btm10" localSheetId="12">#REF!</definedName>
    <definedName name="___btm10">#REF!</definedName>
    <definedName name="___btm100" localSheetId="2">#REF!</definedName>
    <definedName name="___btm100" localSheetId="12">#REF!</definedName>
    <definedName name="___btm100">#REF!</definedName>
    <definedName name="___BTM250" localSheetId="2">#REF!</definedName>
    <definedName name="___BTM250" localSheetId="12">#REF!</definedName>
    <definedName name="___BTM250">#REF!</definedName>
    <definedName name="___btM300" localSheetId="2">#REF!</definedName>
    <definedName name="___btM300" localSheetId="12">#REF!</definedName>
    <definedName name="___btM300">#REF!</definedName>
    <definedName name="___cao1" localSheetId="2">#REF!</definedName>
    <definedName name="___cao1" localSheetId="12">#REF!</definedName>
    <definedName name="___cao1">#REF!</definedName>
    <definedName name="___cao2" localSheetId="2">#REF!</definedName>
    <definedName name="___cao2" localSheetId="12">#REF!</definedName>
    <definedName name="___cao2">#REF!</definedName>
    <definedName name="___cao3" localSheetId="2">#REF!</definedName>
    <definedName name="___cao3" localSheetId="12">#REF!</definedName>
    <definedName name="___cao3">#REF!</definedName>
    <definedName name="___cao4" localSheetId="2">#REF!</definedName>
    <definedName name="___cao4" localSheetId="12">#REF!</definedName>
    <definedName name="___cao4">#REF!</definedName>
    <definedName name="___cao5" localSheetId="2">#REF!</definedName>
    <definedName name="___cao5" localSheetId="12">#REF!</definedName>
    <definedName name="___cao5">#REF!</definedName>
    <definedName name="___cao6" localSheetId="2">#REF!</definedName>
    <definedName name="___cao6" localSheetId="12">#REF!</definedName>
    <definedName name="___cao6">#REF!</definedName>
    <definedName name="___Cau2" localSheetId="2">#REF!</definedName>
    <definedName name="___Cau2" localSheetId="12">#REF!</definedName>
    <definedName name="___Cau2">#REF!</definedName>
    <definedName name="___cep1" localSheetId="2" hidden="1">{"'Sheet1'!$L$16"}</definedName>
    <definedName name="___cep1" localSheetId="9" hidden="1">{"'Sheet1'!$L$16"}</definedName>
    <definedName name="___cep1" localSheetId="12" hidden="1">{"'Sheet1'!$L$16"}</definedName>
    <definedName name="___cep1" localSheetId="0" hidden="1">{"'Sheet1'!$L$16"}</definedName>
    <definedName name="___cep1" hidden="1">{"'Sheet1'!$L$16"}</definedName>
    <definedName name="___chk1" localSheetId="2">#REF!</definedName>
    <definedName name="___chk1" localSheetId="12">#REF!</definedName>
    <definedName name="___chk1">#REF!</definedName>
    <definedName name="___Coc39" localSheetId="2" hidden="1">{"'Sheet1'!$L$16"}</definedName>
    <definedName name="___Coc39" localSheetId="9" hidden="1">{"'Sheet1'!$L$16"}</definedName>
    <definedName name="___Coc39" localSheetId="12" hidden="1">{"'Sheet1'!$L$16"}</definedName>
    <definedName name="___Coc39" localSheetId="0" hidden="1">{"'Sheet1'!$L$16"}</definedName>
    <definedName name="___Coc39" hidden="1">{"'Sheet1'!$L$16"}</definedName>
    <definedName name="___CON1" localSheetId="2">#REF!</definedName>
    <definedName name="___CON1" localSheetId="12">#REF!</definedName>
    <definedName name="___CON1">#REF!</definedName>
    <definedName name="___CON2" localSheetId="2">#REF!</definedName>
    <definedName name="___CON2" localSheetId="12">#REF!</definedName>
    <definedName name="___CON2">#REF!</definedName>
    <definedName name="___cpd1" localSheetId="2">#REF!</definedName>
    <definedName name="___cpd1" localSheetId="12">#REF!</definedName>
    <definedName name="___cpd1">#REF!</definedName>
    <definedName name="___cpd2" localSheetId="2">#REF!</definedName>
    <definedName name="___cpd2" localSheetId="12">#REF!</definedName>
    <definedName name="___cpd2">#REF!</definedName>
    <definedName name="___dai1" localSheetId="2">#REF!</definedName>
    <definedName name="___dai1" localSheetId="12">#REF!</definedName>
    <definedName name="___dai1">#REF!</definedName>
    <definedName name="___dai2" localSheetId="2">#REF!</definedName>
    <definedName name="___dai2" localSheetId="12">#REF!</definedName>
    <definedName name="___dai2">#REF!</definedName>
    <definedName name="___dai3" localSheetId="2">#REF!</definedName>
    <definedName name="___dai3" localSheetId="12">#REF!</definedName>
    <definedName name="___dai3">#REF!</definedName>
    <definedName name="___dai4" localSheetId="2">#REF!</definedName>
    <definedName name="___dai4" localSheetId="12">#REF!</definedName>
    <definedName name="___dai4">#REF!</definedName>
    <definedName name="___dai5" localSheetId="2">#REF!</definedName>
    <definedName name="___dai5" localSheetId="12">#REF!</definedName>
    <definedName name="___dai5">#REF!</definedName>
    <definedName name="___dai6" localSheetId="2">#REF!</definedName>
    <definedName name="___dai6" localSheetId="12">#REF!</definedName>
    <definedName name="___dai6">#REF!</definedName>
    <definedName name="___dan1" localSheetId="2">#REF!</definedName>
    <definedName name="___dan1" localSheetId="12">#REF!</definedName>
    <definedName name="___dan1">#REF!</definedName>
    <definedName name="___dan2" localSheetId="2">#REF!</definedName>
    <definedName name="___dan2" localSheetId="12">#REF!</definedName>
    <definedName name="___dan2">#REF!</definedName>
    <definedName name="___ddn400" localSheetId="2">#REF!</definedName>
    <definedName name="___ddn400" localSheetId="12">#REF!</definedName>
    <definedName name="___ddn400">#REF!</definedName>
    <definedName name="___ddn600" localSheetId="2">#REF!</definedName>
    <definedName name="___ddn600" localSheetId="12">#REF!</definedName>
    <definedName name="___ddn600">#REF!</definedName>
    <definedName name="___deo1" localSheetId="2">#REF!</definedName>
    <definedName name="___deo1" localSheetId="12">#REF!</definedName>
    <definedName name="___deo1">#REF!</definedName>
    <definedName name="___deo10" localSheetId="2">#REF!</definedName>
    <definedName name="___deo10" localSheetId="12">#REF!</definedName>
    <definedName name="___deo10">#REF!</definedName>
    <definedName name="___deo2" localSheetId="2">#REF!</definedName>
    <definedName name="___deo2" localSheetId="12">#REF!</definedName>
    <definedName name="___deo2">#REF!</definedName>
    <definedName name="___deo3" localSheetId="2">#REF!</definedName>
    <definedName name="___deo3" localSheetId="12">#REF!</definedName>
    <definedName name="___deo3">#REF!</definedName>
    <definedName name="___deo4" localSheetId="2">#REF!</definedName>
    <definedName name="___deo4" localSheetId="12">#REF!</definedName>
    <definedName name="___deo4">#REF!</definedName>
    <definedName name="___deo5" localSheetId="2">#REF!</definedName>
    <definedName name="___deo5" localSheetId="12">#REF!</definedName>
    <definedName name="___deo5">#REF!</definedName>
    <definedName name="___deo6" localSheetId="2">#REF!</definedName>
    <definedName name="___deo6" localSheetId="12">#REF!</definedName>
    <definedName name="___deo6">#REF!</definedName>
    <definedName name="___deo7" localSheetId="2">#REF!</definedName>
    <definedName name="___deo7" localSheetId="12">#REF!</definedName>
    <definedName name="___deo7">#REF!</definedName>
    <definedName name="___deo8" localSheetId="2">#REF!</definedName>
    <definedName name="___deo8" localSheetId="12">#REF!</definedName>
    <definedName name="___deo8">#REF!</definedName>
    <definedName name="___deo9" localSheetId="2">#REF!</definedName>
    <definedName name="___deo9" localSheetId="12">#REF!</definedName>
    <definedName name="___deo9">#REF!</definedName>
    <definedName name="___DT12" localSheetId="2" hidden="1">{"'Sheet1'!$L$16"}</definedName>
    <definedName name="___DT12" localSheetId="9" hidden="1">{"'Sheet1'!$L$16"}</definedName>
    <definedName name="___DT12" localSheetId="12" hidden="1">{"'Sheet1'!$L$16"}</definedName>
    <definedName name="___DT12" localSheetId="0" hidden="1">{"'Sheet1'!$L$16"}</definedName>
    <definedName name="___DT12" hidden="1">{"'Sheet1'!$L$16"}</definedName>
    <definedName name="___E99999" localSheetId="2">#REF!</definedName>
    <definedName name="___E99999" localSheetId="12">#REF!</definedName>
    <definedName name="___E99999">#REF!</definedName>
    <definedName name="___f5" localSheetId="2" hidden="1">{"'Sheet1'!$L$16"}</definedName>
    <definedName name="___f5" localSheetId="9" hidden="1">{"'Sheet1'!$L$16"}</definedName>
    <definedName name="___f5" localSheetId="12" hidden="1">{"'Sheet1'!$L$16"}</definedName>
    <definedName name="___f5" localSheetId="0" hidden="1">{"'Sheet1'!$L$16"}</definedName>
    <definedName name="___f5" hidden="1">{"'Sheet1'!$L$16"}</definedName>
    <definedName name="___Goi8" localSheetId="2" hidden="1">{"'Sheet1'!$L$16"}</definedName>
    <definedName name="___Goi8" localSheetId="9" hidden="1">{"'Sheet1'!$L$16"}</definedName>
    <definedName name="___Goi8" localSheetId="12" hidden="1">{"'Sheet1'!$L$16"}</definedName>
    <definedName name="___Goi8" localSheetId="0" hidden="1">{"'Sheet1'!$L$16"}</definedName>
    <definedName name="___Goi8" hidden="1">{"'Sheet1'!$L$16"}</definedName>
    <definedName name="___gon4" localSheetId="2">#REF!</definedName>
    <definedName name="___gon4" localSheetId="12">#REF!</definedName>
    <definedName name="___gon4">#REF!</definedName>
    <definedName name="___h1" localSheetId="2" hidden="1">{"'Sheet1'!$L$16"}</definedName>
    <definedName name="___h1" localSheetId="9" hidden="1">{"'Sheet1'!$L$16"}</definedName>
    <definedName name="___h1" localSheetId="12" hidden="1">{"'Sheet1'!$L$16"}</definedName>
    <definedName name="___h1" localSheetId="0" hidden="1">{"'Sheet1'!$L$16"}</definedName>
    <definedName name="___h1" hidden="1">{"'Sheet1'!$L$16"}</definedName>
    <definedName name="___h10" localSheetId="2" hidden="1">{#N/A,#N/A,FALSE,"Chi tiÆt"}</definedName>
    <definedName name="___h10" localSheetId="9" hidden="1">{#N/A,#N/A,FALSE,"Chi tiÆt"}</definedName>
    <definedName name="___h10" localSheetId="12" hidden="1">{#N/A,#N/A,FALSE,"Chi tiÆt"}</definedName>
    <definedName name="___h10" localSheetId="0" hidden="1">{#N/A,#N/A,FALSE,"Chi tiÆt"}</definedName>
    <definedName name="___h10" hidden="1">{#N/A,#N/A,FALSE,"Chi tiÆt"}</definedName>
    <definedName name="___h2" localSheetId="2" hidden="1">{"'Sheet1'!$L$16"}</definedName>
    <definedName name="___h2" localSheetId="9" hidden="1">{"'Sheet1'!$L$16"}</definedName>
    <definedName name="___h2" localSheetId="12" hidden="1">{"'Sheet1'!$L$16"}</definedName>
    <definedName name="___h2" localSheetId="0" hidden="1">{"'Sheet1'!$L$16"}</definedName>
    <definedName name="___h2" hidden="1">{"'Sheet1'!$L$16"}</definedName>
    <definedName name="___h3" localSheetId="2" hidden="1">{"'Sheet1'!$L$16"}</definedName>
    <definedName name="___h3" localSheetId="9" hidden="1">{"'Sheet1'!$L$16"}</definedName>
    <definedName name="___h3" localSheetId="12" hidden="1">{"'Sheet1'!$L$16"}</definedName>
    <definedName name="___h3" localSheetId="0" hidden="1">{"'Sheet1'!$L$16"}</definedName>
    <definedName name="___h3" hidden="1">{"'Sheet1'!$L$16"}</definedName>
    <definedName name="___h5" localSheetId="2" hidden="1">{"'Sheet1'!$L$16"}</definedName>
    <definedName name="___h5" localSheetId="9" hidden="1">{"'Sheet1'!$L$16"}</definedName>
    <definedName name="___h5" localSheetId="12" hidden="1">{"'Sheet1'!$L$16"}</definedName>
    <definedName name="___h5" localSheetId="0" hidden="1">{"'Sheet1'!$L$16"}</definedName>
    <definedName name="___h5" hidden="1">{"'Sheet1'!$L$16"}</definedName>
    <definedName name="___h6" localSheetId="2" hidden="1">{"'Sheet1'!$L$16"}</definedName>
    <definedName name="___h6" localSheetId="9" hidden="1">{"'Sheet1'!$L$16"}</definedName>
    <definedName name="___h6" localSheetId="12" hidden="1">{"'Sheet1'!$L$16"}</definedName>
    <definedName name="___h6" localSheetId="0" hidden="1">{"'Sheet1'!$L$16"}</definedName>
    <definedName name="___h6" hidden="1">{"'Sheet1'!$L$16"}</definedName>
    <definedName name="___h7" localSheetId="2" hidden="1">{"'Sheet1'!$L$16"}</definedName>
    <definedName name="___h7" localSheetId="9" hidden="1">{"'Sheet1'!$L$16"}</definedName>
    <definedName name="___h7" localSheetId="12" hidden="1">{"'Sheet1'!$L$16"}</definedName>
    <definedName name="___h7" localSheetId="0" hidden="1">{"'Sheet1'!$L$16"}</definedName>
    <definedName name="___h7" hidden="1">{"'Sheet1'!$L$16"}</definedName>
    <definedName name="___h8" localSheetId="2" hidden="1">{"'Sheet1'!$L$16"}</definedName>
    <definedName name="___h8" localSheetId="9" hidden="1">{"'Sheet1'!$L$16"}</definedName>
    <definedName name="___h8" localSheetId="12" hidden="1">{"'Sheet1'!$L$16"}</definedName>
    <definedName name="___h8" localSheetId="0" hidden="1">{"'Sheet1'!$L$16"}</definedName>
    <definedName name="___h8" hidden="1">{"'Sheet1'!$L$16"}</definedName>
    <definedName name="___h9" localSheetId="2" hidden="1">{"'Sheet1'!$L$16"}</definedName>
    <definedName name="___h9" localSheetId="9" hidden="1">{"'Sheet1'!$L$16"}</definedName>
    <definedName name="___h9" localSheetId="12" hidden="1">{"'Sheet1'!$L$16"}</definedName>
    <definedName name="___h9" localSheetId="0" hidden="1">{"'Sheet1'!$L$16"}</definedName>
    <definedName name="___h9" hidden="1">{"'Sheet1'!$L$16"}</definedName>
    <definedName name="___hom2" localSheetId="2">#REF!</definedName>
    <definedName name="___hom2" localSheetId="12">#REF!</definedName>
    <definedName name="___hom2">#REF!</definedName>
    <definedName name="___hsm2">1.1289</definedName>
    <definedName name="___hso2" localSheetId="2">#REF!</definedName>
    <definedName name="___hso2" localSheetId="12">#REF!</definedName>
    <definedName name="___hso2">#REF!</definedName>
    <definedName name="___hu1" localSheetId="2" hidden="1">{"'Sheet1'!$L$16"}</definedName>
    <definedName name="___hu1" localSheetId="9" hidden="1">{"'Sheet1'!$L$16"}</definedName>
    <definedName name="___hu1" localSheetId="12" hidden="1">{"'Sheet1'!$L$16"}</definedName>
    <definedName name="___hu1" localSheetId="0" hidden="1">{"'Sheet1'!$L$16"}</definedName>
    <definedName name="___hu1" hidden="1">{"'Sheet1'!$L$16"}</definedName>
    <definedName name="___hu2" localSheetId="2" hidden="1">{"'Sheet1'!$L$16"}</definedName>
    <definedName name="___hu2" localSheetId="9" hidden="1">{"'Sheet1'!$L$16"}</definedName>
    <definedName name="___hu2" localSheetId="12" hidden="1">{"'Sheet1'!$L$16"}</definedName>
    <definedName name="___hu2" localSheetId="0" hidden="1">{"'Sheet1'!$L$16"}</definedName>
    <definedName name="___hu2" hidden="1">{"'Sheet1'!$L$16"}</definedName>
    <definedName name="___hu5" localSheetId="2" hidden="1">{"'Sheet1'!$L$16"}</definedName>
    <definedName name="___hu5" localSheetId="9" hidden="1">{"'Sheet1'!$L$16"}</definedName>
    <definedName name="___hu5" localSheetId="12" hidden="1">{"'Sheet1'!$L$16"}</definedName>
    <definedName name="___hu5" localSheetId="0" hidden="1">{"'Sheet1'!$L$16"}</definedName>
    <definedName name="___hu5" hidden="1">{"'Sheet1'!$L$16"}</definedName>
    <definedName name="___hu6" localSheetId="2" hidden="1">{"'Sheet1'!$L$16"}</definedName>
    <definedName name="___hu6" localSheetId="9" hidden="1">{"'Sheet1'!$L$16"}</definedName>
    <definedName name="___hu6" localSheetId="12" hidden="1">{"'Sheet1'!$L$16"}</definedName>
    <definedName name="___hu6" localSheetId="0" hidden="1">{"'Sheet1'!$L$16"}</definedName>
    <definedName name="___hu6" hidden="1">{"'Sheet1'!$L$16"}</definedName>
    <definedName name="___huy1" localSheetId="2" hidden="1">{"'Sheet1'!$L$16"}</definedName>
    <definedName name="___huy1" localSheetId="9" hidden="1">{"'Sheet1'!$L$16"}</definedName>
    <definedName name="___huy1" localSheetId="12" hidden="1">{"'Sheet1'!$L$16"}</definedName>
    <definedName name="___huy1" localSheetId="0" hidden="1">{"'Sheet1'!$L$16"}</definedName>
    <definedName name="___huy1" hidden="1">{"'Sheet1'!$L$16"}</definedName>
    <definedName name="___isc1">0.035</definedName>
    <definedName name="___isc2">0.02</definedName>
    <definedName name="___isc3">0.054</definedName>
    <definedName name="___JK4" localSheetId="2">#REF!</definedName>
    <definedName name="___JK4" localSheetId="12">#REF!</definedName>
    <definedName name="___JK4">#REF!</definedName>
    <definedName name="___kha1" localSheetId="2">#REF!</definedName>
    <definedName name="___kha1" localSheetId="12">#REF!</definedName>
    <definedName name="___kha1">#REF!</definedName>
    <definedName name="___khu7" localSheetId="2">#REF!</definedName>
    <definedName name="___khu7" localSheetId="12">#REF!</definedName>
    <definedName name="___khu7">#REF!</definedName>
    <definedName name="___kl1" localSheetId="2">#REF!</definedName>
    <definedName name="___kl1" localSheetId="12">#REF!</definedName>
    <definedName name="___kl1">#REF!</definedName>
    <definedName name="___KM188" localSheetId="2">#REF!</definedName>
    <definedName name="___KM188" localSheetId="12">#REF!</definedName>
    <definedName name="___KM188">#REF!</definedName>
    <definedName name="___km189" localSheetId="2">#REF!</definedName>
    <definedName name="___km189" localSheetId="12">#REF!</definedName>
    <definedName name="___km189">#REF!</definedName>
    <definedName name="___km190" localSheetId="2">#REF!</definedName>
    <definedName name="___km190" localSheetId="12">#REF!</definedName>
    <definedName name="___km190">#REF!</definedName>
    <definedName name="___km191" localSheetId="2">#REF!</definedName>
    <definedName name="___km191" localSheetId="12">#REF!</definedName>
    <definedName name="___km191">#REF!</definedName>
    <definedName name="___km192" localSheetId="2">#REF!</definedName>
    <definedName name="___km192" localSheetId="12">#REF!</definedName>
    <definedName name="___km192">#REF!</definedName>
    <definedName name="___km193" localSheetId="2">#REF!</definedName>
    <definedName name="___km193" localSheetId="12">#REF!</definedName>
    <definedName name="___km193">#REF!</definedName>
    <definedName name="___km194" localSheetId="2">#REF!</definedName>
    <definedName name="___km194" localSheetId="12">#REF!</definedName>
    <definedName name="___km194">#REF!</definedName>
    <definedName name="___km195" localSheetId="2">#REF!</definedName>
    <definedName name="___km195" localSheetId="12">#REF!</definedName>
    <definedName name="___km195">#REF!</definedName>
    <definedName name="___km196" localSheetId="2">#REF!</definedName>
    <definedName name="___km196" localSheetId="12">#REF!</definedName>
    <definedName name="___km196">#REF!</definedName>
    <definedName name="___km197" localSheetId="2">#REF!</definedName>
    <definedName name="___km197" localSheetId="12">#REF!</definedName>
    <definedName name="___km197">#REF!</definedName>
    <definedName name="___km198" localSheetId="2">#REF!</definedName>
    <definedName name="___km198" localSheetId="12">#REF!</definedName>
    <definedName name="___km198">#REF!</definedName>
    <definedName name="___Lan1" localSheetId="2" hidden="1">{"'Sheet1'!$L$16"}</definedName>
    <definedName name="___Lan1" localSheetId="9" hidden="1">{"'Sheet1'!$L$16"}</definedName>
    <definedName name="___Lan1" localSheetId="12" hidden="1">{"'Sheet1'!$L$16"}</definedName>
    <definedName name="___Lan1" localSheetId="0" hidden="1">{"'Sheet1'!$L$16"}</definedName>
    <definedName name="___Lan1" hidden="1">{"'Sheet1'!$L$16"}</definedName>
    <definedName name="___LAN3" localSheetId="2" hidden="1">{"'Sheet1'!$L$16"}</definedName>
    <definedName name="___LAN3" localSheetId="9" hidden="1">{"'Sheet1'!$L$16"}</definedName>
    <definedName name="___LAN3" localSheetId="12" hidden="1">{"'Sheet1'!$L$16"}</definedName>
    <definedName name="___LAN3" localSheetId="0" hidden="1">{"'Sheet1'!$L$16"}</definedName>
    <definedName name="___LAN3" hidden="1">{"'Sheet1'!$L$16"}</definedName>
    <definedName name="___lap1" localSheetId="2">#REF!</definedName>
    <definedName name="___lap1" localSheetId="12">#REF!</definedName>
    <definedName name="___lap1">#REF!</definedName>
    <definedName name="___lap2" localSheetId="2">#REF!</definedName>
    <definedName name="___lap2" localSheetId="12">#REF!</definedName>
    <definedName name="___lap2">#REF!</definedName>
    <definedName name="___lk2" localSheetId="2" hidden="1">{"'Sheet1'!$L$16"}</definedName>
    <definedName name="___lk2" localSheetId="9" hidden="1">{"'Sheet1'!$L$16"}</definedName>
    <definedName name="___lk2" localSheetId="12" hidden="1">{"'Sheet1'!$L$16"}</definedName>
    <definedName name="___lk2" localSheetId="0" hidden="1">{"'Sheet1'!$L$16"}</definedName>
    <definedName name="___lk2" hidden="1">{"'Sheet1'!$L$16"}</definedName>
    <definedName name="___M36" localSheetId="2" hidden="1">{"'Sheet1'!$L$16"}</definedName>
    <definedName name="___M36" localSheetId="9" hidden="1">{"'Sheet1'!$L$16"}</definedName>
    <definedName name="___M36" localSheetId="12" hidden="1">{"'Sheet1'!$L$16"}</definedName>
    <definedName name="___M36" localSheetId="0" hidden="1">{"'Sheet1'!$L$16"}</definedName>
    <definedName name="___M36" hidden="1">{"'Sheet1'!$L$16"}</definedName>
    <definedName name="___MAC12" localSheetId="2">#REF!</definedName>
    <definedName name="___MAC12" localSheetId="12">#REF!</definedName>
    <definedName name="___MAC12">#REF!</definedName>
    <definedName name="___MAC46" localSheetId="2">#REF!</definedName>
    <definedName name="___MAC46" localSheetId="12">#REF!</definedName>
    <definedName name="___MAC46">#REF!</definedName>
    <definedName name="___MB1" localSheetId="2">#REF!</definedName>
    <definedName name="___MB1" localSheetId="12">#REF!</definedName>
    <definedName name="___MB1">#REF!</definedName>
    <definedName name="___MB2" localSheetId="2">#REF!</definedName>
    <definedName name="___MB2" localSheetId="12">#REF!</definedName>
    <definedName name="___MB2">#REF!</definedName>
    <definedName name="___MN1" localSheetId="2">#REF!</definedName>
    <definedName name="___MN1" localSheetId="12">#REF!</definedName>
    <definedName name="___MN1">#REF!</definedName>
    <definedName name="___MN2" localSheetId="2">#REF!</definedName>
    <definedName name="___MN2" localSheetId="12">#REF!</definedName>
    <definedName name="___MN2">#REF!</definedName>
    <definedName name="___MT1" localSheetId="2">#REF!</definedName>
    <definedName name="___MT1" localSheetId="12">#REF!</definedName>
    <definedName name="___MT1">#REF!</definedName>
    <definedName name="___MT2" localSheetId="2">#REF!</definedName>
    <definedName name="___MT2" localSheetId="12">#REF!</definedName>
    <definedName name="___MT2">#REF!</definedName>
    <definedName name="___nc151" localSheetId="2">#REF!</definedName>
    <definedName name="___nc151" localSheetId="12">#REF!</definedName>
    <definedName name="___nc151">#REF!</definedName>
    <definedName name="___NCL100" localSheetId="2">#REF!</definedName>
    <definedName name="___NCL100" localSheetId="12">#REF!</definedName>
    <definedName name="___NCL100">#REF!</definedName>
    <definedName name="___NCL200" localSheetId="2">#REF!</definedName>
    <definedName name="___NCL200" localSheetId="12">#REF!</definedName>
    <definedName name="___NCL200">#REF!</definedName>
    <definedName name="___NCL250" localSheetId="2">#REF!</definedName>
    <definedName name="___NCL250" localSheetId="12">#REF!</definedName>
    <definedName name="___NCL250">#REF!</definedName>
    <definedName name="___NET2" localSheetId="2">#REF!</definedName>
    <definedName name="___NET2" localSheetId="12">#REF!</definedName>
    <definedName name="___NET2">#REF!</definedName>
    <definedName name="___nin190" localSheetId="2">#REF!</definedName>
    <definedName name="___nin190" localSheetId="12">#REF!</definedName>
    <definedName name="___nin190">#REF!</definedName>
    <definedName name="___nn15" localSheetId="2">#REF!</definedName>
    <definedName name="___nn15" localSheetId="12">#REF!</definedName>
    <definedName name="___nn15">#REF!</definedName>
    <definedName name="___nn21" localSheetId="2">#REF!</definedName>
    <definedName name="___nn21" localSheetId="12">#REF!</definedName>
    <definedName name="___nn21">#REF!</definedName>
    <definedName name="___nn27" localSheetId="2">#REF!</definedName>
    <definedName name="___nn27" localSheetId="12">#REF!</definedName>
    <definedName name="___nn27">#REF!</definedName>
    <definedName name="___nn8" localSheetId="2">#REF!</definedName>
    <definedName name="___nn8" localSheetId="12">#REF!</definedName>
    <definedName name="___nn8">#REF!</definedName>
    <definedName name="___NSO2" localSheetId="2" hidden="1">{"'Sheet1'!$L$16"}</definedName>
    <definedName name="___NSO2" localSheetId="9" hidden="1">{"'Sheet1'!$L$16"}</definedName>
    <definedName name="___NSO2" localSheetId="12" hidden="1">{"'Sheet1'!$L$16"}</definedName>
    <definedName name="___NSO2" localSheetId="0" hidden="1">{"'Sheet1'!$L$16"}</definedName>
    <definedName name="___NSO2" hidden="1">{"'Sheet1'!$L$16"}</definedName>
    <definedName name="___PA3" localSheetId="2" hidden="1">{"'Sheet1'!$L$16"}</definedName>
    <definedName name="___PA3" localSheetId="9" hidden="1">{"'Sheet1'!$L$16"}</definedName>
    <definedName name="___PA3" localSheetId="12" hidden="1">{"'Sheet1'!$L$16"}</definedName>
    <definedName name="___PA3" localSheetId="0" hidden="1">{"'Sheet1'!$L$16"}</definedName>
    <definedName name="___PA3" hidden="1">{"'Sheet1'!$L$16"}</definedName>
    <definedName name="___phi10" localSheetId="2">#REF!</definedName>
    <definedName name="___phi10" localSheetId="12">#REF!</definedName>
    <definedName name="___phi10">#REF!</definedName>
    <definedName name="___phi12" localSheetId="2">#REF!</definedName>
    <definedName name="___phi12" localSheetId="12">#REF!</definedName>
    <definedName name="___phi12">#REF!</definedName>
    <definedName name="___phi14" localSheetId="2">#REF!</definedName>
    <definedName name="___phi14" localSheetId="12">#REF!</definedName>
    <definedName name="___phi14">#REF!</definedName>
    <definedName name="___phi16" localSheetId="2">#REF!</definedName>
    <definedName name="___phi16" localSheetId="12">#REF!</definedName>
    <definedName name="___phi16">#REF!</definedName>
    <definedName name="___phi18" localSheetId="2">#REF!</definedName>
    <definedName name="___phi18" localSheetId="12">#REF!</definedName>
    <definedName name="___phi18">#REF!</definedName>
    <definedName name="___phi20" localSheetId="2">#REF!</definedName>
    <definedName name="___phi20" localSheetId="12">#REF!</definedName>
    <definedName name="___phi20">#REF!</definedName>
    <definedName name="___phi22" localSheetId="2">#REF!</definedName>
    <definedName name="___phi22" localSheetId="12">#REF!</definedName>
    <definedName name="___phi22">#REF!</definedName>
    <definedName name="___phi25" localSheetId="2">#REF!</definedName>
    <definedName name="___phi25" localSheetId="12">#REF!</definedName>
    <definedName name="___phi25">#REF!</definedName>
    <definedName name="___phi28" localSheetId="2">#REF!</definedName>
    <definedName name="___phi28" localSheetId="12">#REF!</definedName>
    <definedName name="___phi28">#REF!</definedName>
    <definedName name="___phi6" localSheetId="2">#REF!</definedName>
    <definedName name="___phi6" localSheetId="12">#REF!</definedName>
    <definedName name="___phi6">#REF!</definedName>
    <definedName name="___phi8" localSheetId="2">#REF!</definedName>
    <definedName name="___phi8" localSheetId="12">#REF!</definedName>
    <definedName name="___phi8">#REF!</definedName>
    <definedName name="___PL1242" localSheetId="2">#REF!</definedName>
    <definedName name="___PL1242" localSheetId="12">#REF!</definedName>
    <definedName name="___PL1242">#REF!</definedName>
    <definedName name="___Pl2" localSheetId="2" hidden="1">{"'Sheet1'!$L$16"}</definedName>
    <definedName name="___Pl2" localSheetId="9" hidden="1">{"'Sheet1'!$L$16"}</definedName>
    <definedName name="___Pl2" localSheetId="12" hidden="1">{"'Sheet1'!$L$16"}</definedName>
    <definedName name="___Pl2" localSheetId="0" hidden="1">{"'Sheet1'!$L$16"}</definedName>
    <definedName name="___Pl2" hidden="1">{"'Sheet1'!$L$16"}</definedName>
    <definedName name="___PL3" localSheetId="2">#REF!</definedName>
    <definedName name="___PL3" localSheetId="12">#REF!</definedName>
    <definedName name="___PL3">#REF!</definedName>
    <definedName name="___PP31" localSheetId="2">#REF!</definedName>
    <definedName name="___PP31" localSheetId="12">#REF!</definedName>
    <definedName name="___PP31">#REF!</definedName>
    <definedName name="___Q3" hidden="1">{"'Sheet1'!$L$16"}</definedName>
    <definedName name="___qa7" localSheetId="2">#REF!</definedName>
    <definedName name="___qa7" localSheetId="12">#REF!</definedName>
    <definedName name="___qa7">#REF!</definedName>
    <definedName name="___qq8" localSheetId="2">#REF!</definedName>
    <definedName name="___qq8" localSheetId="12">#REF!</definedName>
    <definedName name="___qq8">#REF!</definedName>
    <definedName name="___rr3" localSheetId="2">#REF!</definedName>
    <definedName name="___rr3" localSheetId="12">#REF!</definedName>
    <definedName name="___rr3">#REF!</definedName>
    <definedName name="___rr9" localSheetId="2">#REF!</definedName>
    <definedName name="___rr9" localSheetId="12">#REF!</definedName>
    <definedName name="___rr9">#REF!</definedName>
    <definedName name="___sat10" localSheetId="2">#REF!</definedName>
    <definedName name="___sat10" localSheetId="12">#REF!</definedName>
    <definedName name="___sat10">#REF!</definedName>
    <definedName name="___sat14" localSheetId="2">#REF!</definedName>
    <definedName name="___sat14" localSheetId="12">#REF!</definedName>
    <definedName name="___sat14">#REF!</definedName>
    <definedName name="___sat16" localSheetId="2">#REF!</definedName>
    <definedName name="___sat16" localSheetId="12">#REF!</definedName>
    <definedName name="___sat16">#REF!</definedName>
    <definedName name="___sat20" localSheetId="2">#REF!</definedName>
    <definedName name="___sat20" localSheetId="12">#REF!</definedName>
    <definedName name="___sat20">#REF!</definedName>
    <definedName name="___Sat27" localSheetId="2">#REF!</definedName>
    <definedName name="___Sat27" localSheetId="12">#REF!</definedName>
    <definedName name="___Sat27">#REF!</definedName>
    <definedName name="___Sat6" localSheetId="2">#REF!</definedName>
    <definedName name="___Sat6" localSheetId="12">#REF!</definedName>
    <definedName name="___Sat6">#REF!</definedName>
    <definedName name="___sat8" localSheetId="2">#REF!</definedName>
    <definedName name="___sat8" localSheetId="12">#REF!</definedName>
    <definedName name="___sat8">#REF!</definedName>
    <definedName name="___sc1" localSheetId="2">#REF!</definedName>
    <definedName name="___sc1" localSheetId="12">#REF!</definedName>
    <definedName name="___sc1">#REF!</definedName>
    <definedName name="___SC2" localSheetId="2">#REF!</definedName>
    <definedName name="___SC2" localSheetId="12">#REF!</definedName>
    <definedName name="___SC2">#REF!</definedName>
    <definedName name="___sc3" localSheetId="2">#REF!</definedName>
    <definedName name="___sc3" localSheetId="12">#REF!</definedName>
    <definedName name="___sc3">#REF!</definedName>
    <definedName name="___SCL4" localSheetId="2" hidden="1">{"'Sheet1'!$L$16"}</definedName>
    <definedName name="___SCL4" localSheetId="9" hidden="1">{"'Sheet1'!$L$16"}</definedName>
    <definedName name="___SCL4" localSheetId="12" hidden="1">{"'Sheet1'!$L$16"}</definedName>
    <definedName name="___SCL4" localSheetId="0" hidden="1">{"'Sheet1'!$L$16"}</definedName>
    <definedName name="___SCL4" hidden="1">{"'Sheet1'!$L$16"}</definedName>
    <definedName name="___slg1" localSheetId="2">#REF!</definedName>
    <definedName name="___slg1" localSheetId="12">#REF!</definedName>
    <definedName name="___slg1">#REF!</definedName>
    <definedName name="___slg2" localSheetId="2">#REF!</definedName>
    <definedName name="___slg2" localSheetId="12">#REF!</definedName>
    <definedName name="___slg2">#REF!</definedName>
    <definedName name="___slg3" localSheetId="2">#REF!</definedName>
    <definedName name="___slg3" localSheetId="12">#REF!</definedName>
    <definedName name="___slg3">#REF!</definedName>
    <definedName name="___slg4" localSheetId="2">#REF!</definedName>
    <definedName name="___slg4" localSheetId="12">#REF!</definedName>
    <definedName name="___slg4">#REF!</definedName>
    <definedName name="___slg5" localSheetId="2">#REF!</definedName>
    <definedName name="___slg5" localSheetId="12">#REF!</definedName>
    <definedName name="___slg5">#REF!</definedName>
    <definedName name="___slg6" localSheetId="2">#REF!</definedName>
    <definedName name="___slg6" localSheetId="12">#REF!</definedName>
    <definedName name="___slg6">#REF!</definedName>
    <definedName name="___SN3" localSheetId="2">#REF!</definedName>
    <definedName name="___SN3" localSheetId="12">#REF!</definedName>
    <definedName name="___SN3">#REF!</definedName>
    <definedName name="___SOC10">0.3456</definedName>
    <definedName name="___SOC8">0.2827</definedName>
    <definedName name="___ss14" localSheetId="2">#REF!</definedName>
    <definedName name="___ss14" localSheetId="12">#REF!</definedName>
    <definedName name="___ss14">#REF!</definedName>
    <definedName name="___ss2" localSheetId="2">#REF!</definedName>
    <definedName name="___ss2" localSheetId="12">#REF!</definedName>
    <definedName name="___ss2">#REF!</definedName>
    <definedName name="___ss20" localSheetId="2">#REF!</definedName>
    <definedName name="___ss20" localSheetId="12">#REF!</definedName>
    <definedName name="___ss20">#REF!</definedName>
    <definedName name="___ss27" localSheetId="2">#REF!</definedName>
    <definedName name="___ss27" localSheetId="12">#REF!</definedName>
    <definedName name="___ss27">#REF!</definedName>
    <definedName name="___ss32" localSheetId="2">#REF!</definedName>
    <definedName name="___ss32" localSheetId="12">#REF!</definedName>
    <definedName name="___ss32">#REF!</definedName>
    <definedName name="___ss37" localSheetId="2">#REF!</definedName>
    <definedName name="___ss37" localSheetId="12">#REF!</definedName>
    <definedName name="___ss37">#REF!</definedName>
    <definedName name="___ss43" localSheetId="2">#REF!</definedName>
    <definedName name="___ss43" localSheetId="12">#REF!</definedName>
    <definedName name="___ss43">#REF!</definedName>
    <definedName name="___ss49" localSheetId="2">#REF!</definedName>
    <definedName name="___ss49" localSheetId="12">#REF!</definedName>
    <definedName name="___ss49">#REF!</definedName>
    <definedName name="___ss8" localSheetId="2">#REF!</definedName>
    <definedName name="___ss8" localSheetId="12">#REF!</definedName>
    <definedName name="___ss8">#REF!</definedName>
    <definedName name="___Sta1">531.877</definedName>
    <definedName name="___Sta2">561.952</definedName>
    <definedName name="___Sta3">712.202</definedName>
    <definedName name="___Sta4">762.202</definedName>
    <definedName name="___STD0898" localSheetId="2">#REF!</definedName>
    <definedName name="___STD0898" localSheetId="12">#REF!</definedName>
    <definedName name="___STD0898">#REF!</definedName>
    <definedName name="___sua20" localSheetId="2">#REF!</definedName>
    <definedName name="___sua20" localSheetId="12">#REF!</definedName>
    <definedName name="___sua20">#REF!</definedName>
    <definedName name="___sua30" localSheetId="2">#REF!</definedName>
    <definedName name="___sua30" localSheetId="12">#REF!</definedName>
    <definedName name="___sua30">#REF!</definedName>
    <definedName name="___TB1" localSheetId="2">#REF!</definedName>
    <definedName name="___TB1" localSheetId="12">#REF!</definedName>
    <definedName name="___TB1">#REF!</definedName>
    <definedName name="___tct5" localSheetId="2">#REF!</definedName>
    <definedName name="___tct5" localSheetId="12">#REF!</definedName>
    <definedName name="___tct5">#REF!</definedName>
    <definedName name="___tg427" localSheetId="2">#REF!</definedName>
    <definedName name="___tg427" localSheetId="12">#REF!</definedName>
    <definedName name="___tg427">#REF!</definedName>
    <definedName name="___TH1" localSheetId="2">#REF!</definedName>
    <definedName name="___TH1" localSheetId="12">#REF!</definedName>
    <definedName name="___TH1">#REF!</definedName>
    <definedName name="___TH2" localSheetId="2">#REF!</definedName>
    <definedName name="___TH2" localSheetId="12">#REF!</definedName>
    <definedName name="___TH2">#REF!</definedName>
    <definedName name="___TH20" localSheetId="2">#REF!</definedName>
    <definedName name="___TH20" localSheetId="12">#REF!</definedName>
    <definedName name="___TH20">#REF!</definedName>
    <definedName name="___TH3" localSheetId="2">#REF!</definedName>
    <definedName name="___TH3" localSheetId="12">#REF!</definedName>
    <definedName name="___TH3">#REF!</definedName>
    <definedName name="___TK155" localSheetId="2">#REF!</definedName>
    <definedName name="___TK155" localSheetId="12">#REF!</definedName>
    <definedName name="___TK155">#REF!</definedName>
    <definedName name="___TK211" localSheetId="2" hidden="1">{"'Sheet1'!$L$16"}</definedName>
    <definedName name="___TK211" localSheetId="9" hidden="1">{"'Sheet1'!$L$16"}</definedName>
    <definedName name="___TK211" localSheetId="12" hidden="1">{"'Sheet1'!$L$16"}</definedName>
    <definedName name="___TK211" localSheetId="0" hidden="1">{"'Sheet1'!$L$16"}</definedName>
    <definedName name="___TK211" hidden="1">{"'Sheet1'!$L$16"}</definedName>
    <definedName name="___TK422" localSheetId="2">#REF!</definedName>
    <definedName name="___TK422" localSheetId="12">#REF!</definedName>
    <definedName name="___TK422">#REF!</definedName>
    <definedName name="___TL1" localSheetId="2">#REF!</definedName>
    <definedName name="___TL1" localSheetId="12">#REF!</definedName>
    <definedName name="___TL1">#REF!</definedName>
    <definedName name="___TL2" localSheetId="2">#REF!</definedName>
    <definedName name="___TL2" localSheetId="12">#REF!</definedName>
    <definedName name="___TL2">#REF!</definedName>
    <definedName name="___TL3" localSheetId="2">#REF!</definedName>
    <definedName name="___TL3" localSheetId="12">#REF!</definedName>
    <definedName name="___TL3">#REF!</definedName>
    <definedName name="___TLA120" localSheetId="2">#REF!</definedName>
    <definedName name="___TLA120" localSheetId="12">#REF!</definedName>
    <definedName name="___TLA120">#REF!</definedName>
    <definedName name="___TLA35" localSheetId="2">#REF!</definedName>
    <definedName name="___TLA35" localSheetId="12">#REF!</definedName>
    <definedName name="___TLA35">#REF!</definedName>
    <definedName name="___TLA50" localSheetId="2">#REF!</definedName>
    <definedName name="___TLA50" localSheetId="12">#REF!</definedName>
    <definedName name="___TLA50">#REF!</definedName>
    <definedName name="___TLA70" localSheetId="2">#REF!</definedName>
    <definedName name="___TLA70" localSheetId="12">#REF!</definedName>
    <definedName name="___TLA70">#REF!</definedName>
    <definedName name="___TLA95" localSheetId="2">#REF!</definedName>
    <definedName name="___TLA95" localSheetId="12">#REF!</definedName>
    <definedName name="___TLA95">#REF!</definedName>
    <definedName name="___tq2" localSheetId="2">#REF!</definedName>
    <definedName name="___tq2" localSheetId="12">#REF!</definedName>
    <definedName name="___tq2">#REF!</definedName>
    <definedName name="___Tru21" localSheetId="2">{"'Sheet1'!$L$16"}</definedName>
    <definedName name="___Tru21" localSheetId="12">{"'Sheet1'!$L$16"}</definedName>
    <definedName name="___Tru21" localSheetId="0">{"'Sheet1'!$L$16"}</definedName>
    <definedName name="___Tru21">{"'Sheet1'!$L$16"}</definedName>
    <definedName name="___tt3" localSheetId="2">{"'Sheet1'!$L$16"}</definedName>
    <definedName name="___tt3" localSheetId="12">{"'Sheet1'!$L$16"}</definedName>
    <definedName name="___tt3" localSheetId="0">{"'Sheet1'!$L$16"}</definedName>
    <definedName name="___tt3">{"'Sheet1'!$L$16"}</definedName>
    <definedName name="___TT31" localSheetId="2" hidden="1">{"'Sheet1'!$L$16"}</definedName>
    <definedName name="___TT31" localSheetId="9" hidden="1">{"'Sheet1'!$L$16"}</definedName>
    <definedName name="___TT31" localSheetId="12" hidden="1">{"'Sheet1'!$L$16"}</definedName>
    <definedName name="___TT31" localSheetId="0" hidden="1">{"'Sheet1'!$L$16"}</definedName>
    <definedName name="___TT31" hidden="1">{"'Sheet1'!$L$16"}</definedName>
    <definedName name="___tt7" localSheetId="2">#REF!</definedName>
    <definedName name="___tt7" localSheetId="12">#REF!</definedName>
    <definedName name="___tt7">#REF!</definedName>
    <definedName name="___tz593" localSheetId="2">#REF!</definedName>
    <definedName name="___tz593" localSheetId="12">#REF!</definedName>
    <definedName name="___tz593">#REF!</definedName>
    <definedName name="___UT2" localSheetId="2">#REF!</definedName>
    <definedName name="___UT2" localSheetId="12">#REF!</definedName>
    <definedName name="___UT2">#REF!</definedName>
    <definedName name="___VL100" localSheetId="2">#REF!</definedName>
    <definedName name="___VL100" localSheetId="12">#REF!</definedName>
    <definedName name="___VL100">#REF!</definedName>
    <definedName name="___vl2" localSheetId="2" hidden="1">{"'Sheet1'!$L$16"}</definedName>
    <definedName name="___vl2" localSheetId="9" hidden="1">{"'Sheet1'!$L$16"}</definedName>
    <definedName name="___vl2" localSheetId="12" hidden="1">{"'Sheet1'!$L$16"}</definedName>
    <definedName name="___vl2" localSheetId="0" hidden="1">{"'Sheet1'!$L$16"}</definedName>
    <definedName name="___vl2" hidden="1">{"'Sheet1'!$L$16"}</definedName>
    <definedName name="___VL200" localSheetId="2">#REF!</definedName>
    <definedName name="___VL200" localSheetId="12">#REF!</definedName>
    <definedName name="___VL200">#REF!</definedName>
    <definedName name="___VL250" localSheetId="2">#REF!</definedName>
    <definedName name="___VL250" localSheetId="12">#REF!</definedName>
    <definedName name="___VL250">#REF!</definedName>
    <definedName name="___VLP2" localSheetId="2" hidden="1">{"'Sheet1'!$L$16"}</definedName>
    <definedName name="___VLP2" localSheetId="9" hidden="1">{"'Sheet1'!$L$16"}</definedName>
    <definedName name="___VLP2" localSheetId="12" hidden="1">{"'Sheet1'!$L$16"}</definedName>
    <definedName name="___VLP2" localSheetId="0" hidden="1">{"'Sheet1'!$L$16"}</definedName>
    <definedName name="___VLP2" hidden="1">{"'Sheet1'!$L$16"}</definedName>
    <definedName name="___vv13" localSheetId="2">#REF!</definedName>
    <definedName name="___vv13" localSheetId="12">#REF!</definedName>
    <definedName name="___vv13">#REF!</definedName>
    <definedName name="___vv19" localSheetId="2">#REF!</definedName>
    <definedName name="___vv19" localSheetId="12">#REF!</definedName>
    <definedName name="___vv19">#REF!</definedName>
    <definedName name="___vv2" localSheetId="2">#REF!</definedName>
    <definedName name="___vv2" localSheetId="12">#REF!</definedName>
    <definedName name="___vv2">#REF!</definedName>
    <definedName name="___vv7" localSheetId="2">#REF!</definedName>
    <definedName name="___vv7" localSheetId="12">#REF!</definedName>
    <definedName name="___vv7">#REF!</definedName>
    <definedName name="___xlfn.BAHTTEXT" hidden="1">#NAME?</definedName>
    <definedName name="___xx111" localSheetId="2">#REF!</definedName>
    <definedName name="___xx111" localSheetId="12">#REF!</definedName>
    <definedName name="___xx111">#REF!</definedName>
    <definedName name="___xx16" localSheetId="2">#REF!</definedName>
    <definedName name="___xx16" localSheetId="12">#REF!</definedName>
    <definedName name="___xx16">#REF!</definedName>
    <definedName name="___xx22" localSheetId="2">#REF!</definedName>
    <definedName name="___xx22" localSheetId="12">#REF!</definedName>
    <definedName name="___xx22">#REF!</definedName>
    <definedName name="___xx28" localSheetId="2">#REF!</definedName>
    <definedName name="___xx28" localSheetId="12">#REF!</definedName>
    <definedName name="___xx28">#REF!</definedName>
    <definedName name="___xx3" localSheetId="2">#REF!</definedName>
    <definedName name="___xx3" localSheetId="12">#REF!</definedName>
    <definedName name="___xx3">#REF!</definedName>
    <definedName name="___xx4" localSheetId="2">#REF!</definedName>
    <definedName name="___xx4" localSheetId="12">#REF!</definedName>
    <definedName name="___xx4">#REF!</definedName>
    <definedName name="___xx41" localSheetId="2">#REF!</definedName>
    <definedName name="___xx41" localSheetId="12">#REF!</definedName>
    <definedName name="___xx41">#REF!</definedName>
    <definedName name="___xx44" localSheetId="2">#REF!</definedName>
    <definedName name="___xx44" localSheetId="12">#REF!</definedName>
    <definedName name="___xx44">#REF!</definedName>
    <definedName name="___xx5" localSheetId="2">#REF!</definedName>
    <definedName name="___xx5" localSheetId="12">#REF!</definedName>
    <definedName name="___xx5">#REF!</definedName>
    <definedName name="___xx53" localSheetId="2">#REF!</definedName>
    <definedName name="___xx53" localSheetId="12">#REF!</definedName>
    <definedName name="___xx53">#REF!</definedName>
    <definedName name="___xx59" localSheetId="2">#REF!</definedName>
    <definedName name="___xx59" localSheetId="12">#REF!</definedName>
    <definedName name="___xx59">#REF!</definedName>
    <definedName name="___xx6" localSheetId="2">#REF!</definedName>
    <definedName name="___xx6" localSheetId="12">#REF!</definedName>
    <definedName name="___xx6">#REF!</definedName>
    <definedName name="___xx65" localSheetId="2">#REF!</definedName>
    <definedName name="___xx65" localSheetId="12">#REF!</definedName>
    <definedName name="___xx65">#REF!</definedName>
    <definedName name="___xx7" localSheetId="2">#REF!</definedName>
    <definedName name="___xx7" localSheetId="12">#REF!</definedName>
    <definedName name="___xx7">#REF!</definedName>
    <definedName name="___xx9" localSheetId="2">#REF!</definedName>
    <definedName name="___xx9" localSheetId="12">#REF!</definedName>
    <definedName name="___xx9">#REF!</definedName>
    <definedName name="___yy5" localSheetId="2">#REF!</definedName>
    <definedName name="___yy5" localSheetId="12">#REF!</definedName>
    <definedName name="___yy5">#REF!</definedName>
    <definedName name="___zz16" localSheetId="2">#REF!</definedName>
    <definedName name="___zz16" localSheetId="12">#REF!</definedName>
    <definedName name="___zz16">#REF!</definedName>
    <definedName name="___zz22" localSheetId="2">#REF!</definedName>
    <definedName name="___zz22" localSheetId="12">#REF!</definedName>
    <definedName name="___zz22">#REF!</definedName>
    <definedName name="___zz3" localSheetId="2">#REF!</definedName>
    <definedName name="___zz3" localSheetId="12">#REF!</definedName>
    <definedName name="___zz3">#REF!</definedName>
    <definedName name="___zz9" localSheetId="2">#REF!</definedName>
    <definedName name="___zz9" localSheetId="12">#REF!</definedName>
    <definedName name="___zz9">#REF!</definedName>
    <definedName name="__17CS_10_1" localSheetId="2">#REF!</definedName>
    <definedName name="__17CS_10_1" localSheetId="12">#REF!</definedName>
    <definedName name="__17CS_10_1">#REF!</definedName>
    <definedName name="__19CS_10_1" localSheetId="2">#REF!</definedName>
    <definedName name="__19CS_10_1" localSheetId="12">#REF!</definedName>
    <definedName name="__19CS_10_1">#REF!</definedName>
    <definedName name="__20CS_10_33_1" localSheetId="2">#REF!</definedName>
    <definedName name="__20CS_10_33_1" localSheetId="12">#REF!</definedName>
    <definedName name="__20CS_10_33_1">#REF!</definedName>
    <definedName name="__21CS_10_34_1" localSheetId="2">#REF!</definedName>
    <definedName name="__21CS_10_34_1" localSheetId="12">#REF!</definedName>
    <definedName name="__21CS_10_34_1">#REF!</definedName>
    <definedName name="__22CS_10_5_1" localSheetId="2">#REF!</definedName>
    <definedName name="__22CS_10_5_1" localSheetId="12">#REF!</definedName>
    <definedName name="__22CS_10_5_1">#REF!</definedName>
    <definedName name="__23CS_100_1" localSheetId="2">#REF!</definedName>
    <definedName name="__23CS_100_1" localSheetId="12">#REF!</definedName>
    <definedName name="__23CS_100_1">#REF!</definedName>
    <definedName name="__24CS_100_33_1" localSheetId="2">#REF!</definedName>
    <definedName name="__24CS_100_33_1" localSheetId="12">#REF!</definedName>
    <definedName name="__24CS_100_33_1">#REF!</definedName>
    <definedName name="__25CS_100_34_1" localSheetId="2">#REF!</definedName>
    <definedName name="__25CS_100_34_1" localSheetId="12">#REF!</definedName>
    <definedName name="__25CS_100_34_1">#REF!</definedName>
    <definedName name="__26CS_100_5_1" localSheetId="2">#REF!</definedName>
    <definedName name="__26CS_100_5_1" localSheetId="12">#REF!</definedName>
    <definedName name="__26CS_100_5_1">#REF!</definedName>
    <definedName name="__27CS_10S_1" localSheetId="2">#REF!</definedName>
    <definedName name="__27CS_10S_1" localSheetId="12">#REF!</definedName>
    <definedName name="__27CS_10S_1">#REF!</definedName>
    <definedName name="__28CS_10S_33_1" localSheetId="2">#REF!</definedName>
    <definedName name="__28CS_10S_33_1" localSheetId="12">#REF!</definedName>
    <definedName name="__28CS_10S_33_1">#REF!</definedName>
    <definedName name="__29CS_10S_34_1" localSheetId="2">#REF!</definedName>
    <definedName name="__29CS_10S_34_1" localSheetId="12">#REF!</definedName>
    <definedName name="__29CS_10S_34_1">#REF!</definedName>
    <definedName name="__30CS_10S_5_1" localSheetId="2">#REF!</definedName>
    <definedName name="__30CS_10S_5_1" localSheetId="12">#REF!</definedName>
    <definedName name="__30CS_10S_5_1">#REF!</definedName>
    <definedName name="__31CS_120_1" localSheetId="2">#REF!</definedName>
    <definedName name="__31CS_120_1" localSheetId="12">#REF!</definedName>
    <definedName name="__31CS_120_1">#REF!</definedName>
    <definedName name="__32CS_120_33_1" localSheetId="2">#REF!</definedName>
    <definedName name="__32CS_120_33_1" localSheetId="12">#REF!</definedName>
    <definedName name="__32CS_120_33_1">#REF!</definedName>
    <definedName name="__33CS_120_34_1" localSheetId="2">#REF!</definedName>
    <definedName name="__33CS_120_34_1" localSheetId="12">#REF!</definedName>
    <definedName name="__33CS_120_34_1">#REF!</definedName>
    <definedName name="__34CS_120_5_1" localSheetId="2">#REF!</definedName>
    <definedName name="__34CS_120_5_1" localSheetId="12">#REF!</definedName>
    <definedName name="__34CS_120_5_1">#REF!</definedName>
    <definedName name="__35CS_140_1" localSheetId="2">#REF!</definedName>
    <definedName name="__35CS_140_1" localSheetId="12">#REF!</definedName>
    <definedName name="__35CS_140_1">#REF!</definedName>
    <definedName name="__36CS_140_33_1" localSheetId="2">#REF!</definedName>
    <definedName name="__36CS_140_33_1" localSheetId="12">#REF!</definedName>
    <definedName name="__36CS_140_33_1">#REF!</definedName>
    <definedName name="__37CS_140_34_1" localSheetId="2">#REF!</definedName>
    <definedName name="__37CS_140_34_1" localSheetId="12">#REF!</definedName>
    <definedName name="__37CS_140_34_1">#REF!</definedName>
    <definedName name="__38CS_140_5_1" localSheetId="2">#REF!</definedName>
    <definedName name="__38CS_140_5_1" localSheetId="12">#REF!</definedName>
    <definedName name="__38CS_140_5_1">#REF!</definedName>
    <definedName name="__39CS_160_1" localSheetId="2">#REF!</definedName>
    <definedName name="__39CS_160_1" localSheetId="12">#REF!</definedName>
    <definedName name="__39CS_160_1">#REF!</definedName>
    <definedName name="__40CS_160_33_1" localSheetId="2">#REF!</definedName>
    <definedName name="__40CS_160_33_1" localSheetId="12">#REF!</definedName>
    <definedName name="__40CS_160_33_1">#REF!</definedName>
    <definedName name="__41CS_120_1" localSheetId="2">#REF!</definedName>
    <definedName name="__41CS_120_1" localSheetId="12">#REF!</definedName>
    <definedName name="__41CS_120_1">#REF!</definedName>
    <definedName name="__41CS_160_34_1" localSheetId="2">#REF!</definedName>
    <definedName name="__41CS_160_34_1" localSheetId="12">#REF!</definedName>
    <definedName name="__41CS_160_34_1">#REF!</definedName>
    <definedName name="__42CS_160_5_1" localSheetId="2">#REF!</definedName>
    <definedName name="__42CS_160_5_1" localSheetId="12">#REF!</definedName>
    <definedName name="__42CS_160_5_1">#REF!</definedName>
    <definedName name="__43CS_20_1" localSheetId="2">#REF!</definedName>
    <definedName name="__43CS_20_1" localSheetId="12">#REF!</definedName>
    <definedName name="__43CS_20_1">#REF!</definedName>
    <definedName name="__44CS_20_33_1" localSheetId="2">#REF!</definedName>
    <definedName name="__44CS_20_33_1" localSheetId="12">#REF!</definedName>
    <definedName name="__44CS_20_33_1">#REF!</definedName>
    <definedName name="__45CS_20_34_1" localSheetId="2">#REF!</definedName>
    <definedName name="__45CS_20_34_1" localSheetId="12">#REF!</definedName>
    <definedName name="__45CS_20_34_1">#REF!</definedName>
    <definedName name="__46CS_20_5_1" localSheetId="2">#REF!</definedName>
    <definedName name="__46CS_20_5_1" localSheetId="12">#REF!</definedName>
    <definedName name="__46CS_20_5_1">#REF!</definedName>
    <definedName name="__47CS_30_1" localSheetId="2">#REF!</definedName>
    <definedName name="__47CS_30_1" localSheetId="12">#REF!</definedName>
    <definedName name="__47CS_30_1">#REF!</definedName>
    <definedName name="__48CS_30_33_1" localSheetId="2">#REF!</definedName>
    <definedName name="__48CS_30_33_1" localSheetId="12">#REF!</definedName>
    <definedName name="__48CS_30_33_1">#REF!</definedName>
    <definedName name="__49CS_30_34_1" localSheetId="2">#REF!</definedName>
    <definedName name="__49CS_30_34_1" localSheetId="12">#REF!</definedName>
    <definedName name="__49CS_30_34_1">#REF!</definedName>
    <definedName name="__50CS_30_5_1" localSheetId="2">#REF!</definedName>
    <definedName name="__50CS_30_5_1" localSheetId="12">#REF!</definedName>
    <definedName name="__50CS_30_5_1">#REF!</definedName>
    <definedName name="__51CS_40_1" localSheetId="2">#REF!</definedName>
    <definedName name="__51CS_40_1" localSheetId="12">#REF!</definedName>
    <definedName name="__51CS_40_1">#REF!</definedName>
    <definedName name="__52CS_40_33_1" localSheetId="2">#REF!</definedName>
    <definedName name="__52CS_40_33_1" localSheetId="12">#REF!</definedName>
    <definedName name="__52CS_40_33_1">#REF!</definedName>
    <definedName name="__53CS_40_34_1" localSheetId="2">#REF!</definedName>
    <definedName name="__53CS_40_34_1" localSheetId="12">#REF!</definedName>
    <definedName name="__53CS_40_34_1">#REF!</definedName>
    <definedName name="__54CS_40_5_1" localSheetId="2">#REF!</definedName>
    <definedName name="__54CS_40_5_1" localSheetId="12">#REF!</definedName>
    <definedName name="__54CS_40_5_1">#REF!</definedName>
    <definedName name="__55CS_40S_1" localSheetId="2">#REF!</definedName>
    <definedName name="__55CS_40S_1" localSheetId="12">#REF!</definedName>
    <definedName name="__55CS_40S_1">#REF!</definedName>
    <definedName name="__56CS_40S_33_1" localSheetId="2">#REF!</definedName>
    <definedName name="__56CS_40S_33_1" localSheetId="12">#REF!</definedName>
    <definedName name="__56CS_40S_33_1">#REF!</definedName>
    <definedName name="__57CS_40S_34_1" localSheetId="2">#REF!</definedName>
    <definedName name="__57CS_40S_34_1" localSheetId="12">#REF!</definedName>
    <definedName name="__57CS_40S_34_1">#REF!</definedName>
    <definedName name="__58CS_40S_5_1" localSheetId="2">#REF!</definedName>
    <definedName name="__58CS_40S_5_1" localSheetId="12">#REF!</definedName>
    <definedName name="__58CS_40S_5_1">#REF!</definedName>
    <definedName name="__59CS_5S_1" localSheetId="2">#REF!</definedName>
    <definedName name="__59CS_5S_1" localSheetId="12">#REF!</definedName>
    <definedName name="__59CS_5S_1">#REF!</definedName>
    <definedName name="__60CS_5S_33_1" localSheetId="2">#REF!</definedName>
    <definedName name="__60CS_5S_33_1" localSheetId="12">#REF!</definedName>
    <definedName name="__60CS_5S_33_1">#REF!</definedName>
    <definedName name="__61CS_5S_34_1" localSheetId="2">#REF!</definedName>
    <definedName name="__61CS_5S_34_1" localSheetId="12">#REF!</definedName>
    <definedName name="__61CS_5S_34_1">#REF!</definedName>
    <definedName name="__62CS_5S_5_1" localSheetId="2">#REF!</definedName>
    <definedName name="__62CS_5S_5_1" localSheetId="12">#REF!</definedName>
    <definedName name="__62CS_5S_5_1">#REF!</definedName>
    <definedName name="__63CS_60_1" localSheetId="2">#REF!</definedName>
    <definedName name="__63CS_60_1" localSheetId="12">#REF!</definedName>
    <definedName name="__63CS_60_1">#REF!</definedName>
    <definedName name="__64CS_60_33_1" localSheetId="2">#REF!</definedName>
    <definedName name="__64CS_60_33_1" localSheetId="12">#REF!</definedName>
    <definedName name="__64CS_60_33_1">#REF!</definedName>
    <definedName name="__65CS_60_34_1" localSheetId="2">#REF!</definedName>
    <definedName name="__65CS_60_34_1" localSheetId="12">#REF!</definedName>
    <definedName name="__65CS_60_34_1">#REF!</definedName>
    <definedName name="__66CS_60_5_1" localSheetId="2">#REF!</definedName>
    <definedName name="__66CS_60_5_1" localSheetId="12">#REF!</definedName>
    <definedName name="__66CS_60_5_1">#REF!</definedName>
    <definedName name="__67CS_80_1" localSheetId="2">#REF!</definedName>
    <definedName name="__67CS_80_1" localSheetId="12">#REF!</definedName>
    <definedName name="__67CS_80_1">#REF!</definedName>
    <definedName name="__68CS_80_33_1" localSheetId="2">#REF!</definedName>
    <definedName name="__68CS_80_33_1" localSheetId="12">#REF!</definedName>
    <definedName name="__68CS_80_33_1">#REF!</definedName>
    <definedName name="__69CS_80_34_1" localSheetId="2">#REF!</definedName>
    <definedName name="__69CS_80_34_1" localSheetId="12">#REF!</definedName>
    <definedName name="__69CS_80_34_1">#REF!</definedName>
    <definedName name="__70CS_80_5_1" localSheetId="2">#REF!</definedName>
    <definedName name="__70CS_80_5_1" localSheetId="12">#REF!</definedName>
    <definedName name="__70CS_80_5_1">#REF!</definedName>
    <definedName name="__71CS_80S_1" localSheetId="2">#REF!</definedName>
    <definedName name="__71CS_80S_1" localSheetId="12">#REF!</definedName>
    <definedName name="__71CS_80S_1">#REF!</definedName>
    <definedName name="__72CS_80S_33_1" localSheetId="2">#REF!</definedName>
    <definedName name="__72CS_80S_33_1" localSheetId="12">#REF!</definedName>
    <definedName name="__72CS_80S_33_1">#REF!</definedName>
    <definedName name="__73CS_80S_34_1" localSheetId="2">#REF!</definedName>
    <definedName name="__73CS_80S_34_1" localSheetId="12">#REF!</definedName>
    <definedName name="__73CS_80S_34_1">#REF!</definedName>
    <definedName name="__74CS_80S_5_1" localSheetId="2">#REF!</definedName>
    <definedName name="__74CS_80S_5_1" localSheetId="12">#REF!</definedName>
    <definedName name="__74CS_80S_5_1">#REF!</definedName>
    <definedName name="__75CS_STD_1" localSheetId="2">#REF!</definedName>
    <definedName name="__75CS_STD_1" localSheetId="12">#REF!</definedName>
    <definedName name="__75CS_STD_1">#REF!</definedName>
    <definedName name="__76CS_STD_33_1" localSheetId="2">#REF!</definedName>
    <definedName name="__76CS_STD_33_1" localSheetId="12">#REF!</definedName>
    <definedName name="__76CS_STD_33_1">#REF!</definedName>
    <definedName name="__77CS_STD_34_1" localSheetId="2">#REF!</definedName>
    <definedName name="__77CS_STD_34_1" localSheetId="12">#REF!</definedName>
    <definedName name="__77CS_STD_34_1">#REF!</definedName>
    <definedName name="__78CS_STD_5_1" localSheetId="2">#REF!</definedName>
    <definedName name="__78CS_STD_5_1" localSheetId="12">#REF!</definedName>
    <definedName name="__78CS_STD_5_1">#REF!</definedName>
    <definedName name="__79CS_XS_1" localSheetId="2">#REF!</definedName>
    <definedName name="__79CS_XS_1" localSheetId="12">#REF!</definedName>
    <definedName name="__79CS_XS_1">#REF!</definedName>
    <definedName name="__80CS_XS_33_1" localSheetId="2">#REF!</definedName>
    <definedName name="__80CS_XS_33_1" localSheetId="12">#REF!</definedName>
    <definedName name="__80CS_XS_33_1">#REF!</definedName>
    <definedName name="__81CS_XS_34_1" localSheetId="2">#REF!</definedName>
    <definedName name="__81CS_XS_34_1" localSheetId="12">#REF!</definedName>
    <definedName name="__81CS_XS_34_1">#REF!</definedName>
    <definedName name="__82CS_XS_5_1" localSheetId="2">#REF!</definedName>
    <definedName name="__82CS_XS_5_1" localSheetId="12">#REF!</definedName>
    <definedName name="__82CS_XS_5_1">#REF!</definedName>
    <definedName name="__83CS_XXS_1" localSheetId="2">#REF!</definedName>
    <definedName name="__83CS_XXS_1" localSheetId="12">#REF!</definedName>
    <definedName name="__83CS_XXS_1">#REF!</definedName>
    <definedName name="__84CS_XXS_33_1" localSheetId="2">#REF!</definedName>
    <definedName name="__84CS_XXS_33_1" localSheetId="12">#REF!</definedName>
    <definedName name="__84CS_XXS_33_1">#REF!</definedName>
    <definedName name="__85CS_XXS_34_1" localSheetId="2">#REF!</definedName>
    <definedName name="__85CS_XXS_34_1" localSheetId="12">#REF!</definedName>
    <definedName name="__85CS_XXS_34_1">#REF!</definedName>
    <definedName name="__86CS_XXS_5_1" localSheetId="2">#REF!</definedName>
    <definedName name="__86CS_XXS_5_1" localSheetId="12">#REF!</definedName>
    <definedName name="__86CS_XXS_5_1">#REF!</definedName>
    <definedName name="__a1" localSheetId="2" hidden="1">{"'Sheet1'!$L$16"}</definedName>
    <definedName name="__a1" localSheetId="9" hidden="1">{"'Sheet1'!$L$16"}</definedName>
    <definedName name="__a1" localSheetId="12" hidden="1">{"'Sheet1'!$L$16"}</definedName>
    <definedName name="__a1" localSheetId="0" hidden="1">{"'Sheet1'!$L$16"}</definedName>
    <definedName name="__a1" hidden="1">{"'Sheet1'!$L$16"}</definedName>
    <definedName name="__a129" localSheetId="2" hidden="1">{"Offgrid",#N/A,FALSE,"OFFGRID";"Region",#N/A,FALSE,"REGION";"Offgrid -2",#N/A,FALSE,"OFFGRID";"WTP",#N/A,FALSE,"WTP";"WTP -2",#N/A,FALSE,"WTP";"Project",#N/A,FALSE,"PROJECT";"Summary -2",#N/A,FALSE,"SUMMARY"}</definedName>
    <definedName name="__a129" localSheetId="9" hidden="1">{"Offgrid",#N/A,FALSE,"OFFGRID";"Region",#N/A,FALSE,"REGION";"Offgrid -2",#N/A,FALSE,"OFFGRID";"WTP",#N/A,FALSE,"WTP";"WTP -2",#N/A,FALSE,"WTP";"Project",#N/A,FALSE,"PROJECT";"Summary -2",#N/A,FALSE,"SUMMARY"}</definedName>
    <definedName name="__a129" localSheetId="12" hidden="1">{"Offgrid",#N/A,FALSE,"OFFGRID";"Region",#N/A,FALSE,"REGION";"Offgrid -2",#N/A,FALSE,"OFFGRID";"WTP",#N/A,FALSE,"WTP";"WTP -2",#N/A,FALSE,"WTP";"Project",#N/A,FALSE,"PROJECT";"Summary -2",#N/A,FALSE,"SUMMARY"}</definedName>
    <definedName name="__a129" localSheetId="0"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9" hidden="1">{"Offgrid",#N/A,FALSE,"OFFGRID";"Region",#N/A,FALSE,"REGION";"Offgrid -2",#N/A,FALSE,"OFFGRID";"WTP",#N/A,FALSE,"WTP";"WTP -2",#N/A,FALSE,"WTP";"Project",#N/A,FALSE,"PROJECT";"Summary -2",#N/A,FALSE,"SUMMARY"}</definedName>
    <definedName name="__a130" localSheetId="12"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2" localSheetId="2" hidden="1">{"'Sheet1'!$L$16"}</definedName>
    <definedName name="__a2" localSheetId="9" hidden="1">{"'Sheet1'!$L$16"}</definedName>
    <definedName name="__a2" localSheetId="12" hidden="1">{"'Sheet1'!$L$16"}</definedName>
    <definedName name="__a2" localSheetId="0" hidden="1">{"'Sheet1'!$L$16"}</definedName>
    <definedName name="__a2" hidden="1">{"'Sheet1'!$L$16"}</definedName>
    <definedName name="__atn1" localSheetId="2">#REF!</definedName>
    <definedName name="__atn1" localSheetId="12">#REF!</definedName>
    <definedName name="__atn1">#REF!</definedName>
    <definedName name="__atn10" localSheetId="2">#REF!</definedName>
    <definedName name="__atn10" localSheetId="12">#REF!</definedName>
    <definedName name="__atn10">#REF!</definedName>
    <definedName name="__atn2" localSheetId="2">#REF!</definedName>
    <definedName name="__atn2" localSheetId="12">#REF!</definedName>
    <definedName name="__atn2">#REF!</definedName>
    <definedName name="__atn3" localSheetId="2">#REF!</definedName>
    <definedName name="__atn3" localSheetId="12">#REF!</definedName>
    <definedName name="__atn3">#REF!</definedName>
    <definedName name="__atn4" localSheetId="2">#REF!</definedName>
    <definedName name="__atn4" localSheetId="12">#REF!</definedName>
    <definedName name="__atn4">#REF!</definedName>
    <definedName name="__atn5" localSheetId="2">#REF!</definedName>
    <definedName name="__atn5" localSheetId="12">#REF!</definedName>
    <definedName name="__atn5">#REF!</definedName>
    <definedName name="__atn6" localSheetId="2">#REF!</definedName>
    <definedName name="__atn6" localSheetId="12">#REF!</definedName>
    <definedName name="__atn6">#REF!</definedName>
    <definedName name="__atn7" localSheetId="2">#REF!</definedName>
    <definedName name="__atn7" localSheetId="12">#REF!</definedName>
    <definedName name="__atn7">#REF!</definedName>
    <definedName name="__atn8" localSheetId="2">#REF!</definedName>
    <definedName name="__atn8" localSheetId="12">#REF!</definedName>
    <definedName name="__atn8">#REF!</definedName>
    <definedName name="__atn9" localSheetId="2">#REF!</definedName>
    <definedName name="__atn9" localSheetId="12">#REF!</definedName>
    <definedName name="__atn9">#REF!</definedName>
    <definedName name="__B1" localSheetId="2" hidden="1">{"'Sheet1'!$L$16"}</definedName>
    <definedName name="__B1" localSheetId="9" hidden="1">{"'Sheet1'!$L$16"}</definedName>
    <definedName name="__B1" localSheetId="12" hidden="1">{"'Sheet1'!$L$16"}</definedName>
    <definedName name="__B1" localSheetId="0" hidden="1">{"'Sheet1'!$L$16"}</definedName>
    <definedName name="__B1" hidden="1">{"'Sheet1'!$L$16"}</definedName>
    <definedName name="__ban1">#REF!</definedName>
    <definedName name="__ban2" localSheetId="2" hidden="1">{"'Sheet1'!$L$16"}</definedName>
    <definedName name="__ban2" localSheetId="9" hidden="1">{"'Sheet1'!$L$16"}</definedName>
    <definedName name="__ban2" localSheetId="12" hidden="1">{"'Sheet1'!$L$16"}</definedName>
    <definedName name="__ban2" localSheetId="0" hidden="1">{"'Sheet1'!$L$16"}</definedName>
    <definedName name="__ban2" hidden="1">{"'Sheet1'!$L$16"}</definedName>
    <definedName name="__bat1">#REF!</definedName>
    <definedName name="__Bia1" localSheetId="2">#REF!</definedName>
    <definedName name="__Bia1" localSheetId="12">#REF!</definedName>
    <definedName name="__Bia1">#REF!</definedName>
    <definedName name="__Bia2" localSheetId="2">#REF!</definedName>
    <definedName name="__Bia2" localSheetId="12">#REF!</definedName>
    <definedName name="__Bia2">#REF!</definedName>
    <definedName name="__boi1" localSheetId="2">#REF!</definedName>
    <definedName name="__boi1" localSheetId="12">#REF!</definedName>
    <definedName name="__boi1">#REF!</definedName>
    <definedName name="__boi2" localSheetId="2">#REF!</definedName>
    <definedName name="__boi2" localSheetId="12">#REF!</definedName>
    <definedName name="__boi2">#REF!</definedName>
    <definedName name="__boi3" localSheetId="2">#REF!</definedName>
    <definedName name="__boi3" localSheetId="12">#REF!</definedName>
    <definedName name="__boi3">#REF!</definedName>
    <definedName name="__boi4" localSheetId="2">#REF!</definedName>
    <definedName name="__boi4" localSheetId="12">#REF!</definedName>
    <definedName name="__boi4">#REF!</definedName>
    <definedName name="__btc20">#REF!</definedName>
    <definedName name="__btc30">#REF!</definedName>
    <definedName name="__btc35">#REF!</definedName>
    <definedName name="__btm10" localSheetId="2">#REF!</definedName>
    <definedName name="__btm10" localSheetId="12">#REF!</definedName>
    <definedName name="__btm10">#REF!</definedName>
    <definedName name="__btm100" localSheetId="2">#REF!</definedName>
    <definedName name="__btm100" localSheetId="12">#REF!</definedName>
    <definedName name="__btm100">#REF!</definedName>
    <definedName name="__BTM150">#REF!</definedName>
    <definedName name="__BTM200">#REF!</definedName>
    <definedName name="__BTM250" localSheetId="2">#REF!</definedName>
    <definedName name="__BTM250" localSheetId="12">#REF!</definedName>
    <definedName name="__BTM250">#REF!</definedName>
    <definedName name="__btM300" localSheetId="2">#REF!</definedName>
    <definedName name="__btM300" localSheetId="12">#REF!</definedName>
    <definedName name="__btM300">#REF!</definedName>
    <definedName name="__BTM50">#REF!</definedName>
    <definedName name="__bua25">#REF!</definedName>
    <definedName name="__but1">#REF!</definedName>
    <definedName name="__but11">#REF!</definedName>
    <definedName name="__but2">#REF!</definedName>
    <definedName name="__but22">#REF!</definedName>
    <definedName name="__but3">#REF!</definedName>
    <definedName name="__but33">#REF!</definedName>
    <definedName name="__but4">#REF!</definedName>
    <definedName name="__but44">#REF!</definedName>
    <definedName name="__but5">#REF!</definedName>
    <definedName name="__but55">#REF!</definedName>
    <definedName name="__but6">#REF!</definedName>
    <definedName name="__but66">#REF!</definedName>
    <definedName name="__Can2">#REF!</definedName>
    <definedName name="__cao1" localSheetId="2">#REF!</definedName>
    <definedName name="__cao1" localSheetId="12">#REF!</definedName>
    <definedName name="__cao1">#REF!</definedName>
    <definedName name="__cao2" localSheetId="2">#REF!</definedName>
    <definedName name="__cao2" localSheetId="12">#REF!</definedName>
    <definedName name="__cao2">#REF!</definedName>
    <definedName name="__cao3" localSheetId="2">#REF!</definedName>
    <definedName name="__cao3" localSheetId="12">#REF!</definedName>
    <definedName name="__cao3">#REF!</definedName>
    <definedName name="__cao4" localSheetId="2">#REF!</definedName>
    <definedName name="__cao4" localSheetId="12">#REF!</definedName>
    <definedName name="__cao4">#REF!</definedName>
    <definedName name="__cao5" localSheetId="2">#REF!</definedName>
    <definedName name="__cao5" localSheetId="12">#REF!</definedName>
    <definedName name="__cao5">#REF!</definedName>
    <definedName name="__cao6" localSheetId="2">#REF!</definedName>
    <definedName name="__cao6" localSheetId="12">#REF!</definedName>
    <definedName name="__cao6">#REF!</definedName>
    <definedName name="__cat2">#REF!</definedName>
    <definedName name="__cat3">#REF!</definedName>
    <definedName name="__cat4">#REF!</definedName>
    <definedName name="__cat5">#REF!</definedName>
    <definedName name="__cau10" localSheetId="2">#REF!</definedName>
    <definedName name="__cau10" localSheetId="12">#REF!</definedName>
    <definedName name="__cau10">#REF!</definedName>
    <definedName name="__cau16" localSheetId="2">#REF!</definedName>
    <definedName name="__cau16" localSheetId="12">#REF!</definedName>
    <definedName name="__cau16">#REF!</definedName>
    <definedName name="__Cau2" localSheetId="2">#REF!</definedName>
    <definedName name="__Cau2" localSheetId="12">#REF!</definedName>
    <definedName name="__Cau2">#REF!</definedName>
    <definedName name="__cau25" localSheetId="2">#REF!</definedName>
    <definedName name="__cau25" localSheetId="12">#REF!</definedName>
    <definedName name="__cau25">#REF!</definedName>
    <definedName name="__cau40" localSheetId="2">#REF!</definedName>
    <definedName name="__cau40" localSheetId="12">#REF!</definedName>
    <definedName name="__cau40">#REF!</definedName>
    <definedName name="__cau5">#REF!</definedName>
    <definedName name="__cau50" localSheetId="2">#REF!</definedName>
    <definedName name="__cau50" localSheetId="12">#REF!</definedName>
    <definedName name="__cau50">#REF!</definedName>
    <definedName name="__cep1" localSheetId="2" hidden="1">{"'Sheet1'!$L$16"}</definedName>
    <definedName name="__cep1" localSheetId="9" hidden="1">{"'Sheet1'!$L$16"}</definedName>
    <definedName name="__cep1" localSheetId="12" hidden="1">{"'Sheet1'!$L$16"}</definedName>
    <definedName name="__cep1" localSheetId="0" hidden="1">{"'Sheet1'!$L$16"}</definedName>
    <definedName name="__cep1" hidden="1">{"'Sheet1'!$L$16"}</definedName>
    <definedName name="__chk1" localSheetId="2">#REF!</definedName>
    <definedName name="__chk1" localSheetId="12">#REF!</definedName>
    <definedName name="__chk1">#REF!</definedName>
    <definedName name="__ckn12">#REF!</definedName>
    <definedName name="__CNA50">#REF!</definedName>
    <definedName name="__Coc39" localSheetId="2" hidden="1">{"'Sheet1'!$L$16"}</definedName>
    <definedName name="__Coc39" localSheetId="9" hidden="1">{"'Sheet1'!$L$16"}</definedName>
    <definedName name="__Coc39" localSheetId="12" hidden="1">{"'Sheet1'!$L$16"}</definedName>
    <definedName name="__Coc39" localSheetId="0" hidden="1">{"'Sheet1'!$L$16"}</definedName>
    <definedName name="__Coc39" hidden="1">{"'Sheet1'!$L$16"}</definedName>
    <definedName name="__CON1" localSheetId="2">#REF!</definedName>
    <definedName name="__CON1" localSheetId="12">#REF!</definedName>
    <definedName name="__CON1">#REF!</definedName>
    <definedName name="__CON2" localSheetId="2">#REF!</definedName>
    <definedName name="__CON2" localSheetId="12">#REF!</definedName>
    <definedName name="__CON2">#REF!</definedName>
    <definedName name="__Count">9</definedName>
    <definedName name="__cpd1" localSheetId="2">#REF!</definedName>
    <definedName name="__cpd1" localSheetId="12">#REF!</definedName>
    <definedName name="__cpd1">#REF!</definedName>
    <definedName name="__cpd2" localSheetId="2">#REF!</definedName>
    <definedName name="__cpd2" localSheetId="12">#REF!</definedName>
    <definedName name="__cpd2">#REF!</definedName>
    <definedName name="__ct456789">IF(#REF!="","",#REF!*#REF!)</definedName>
    <definedName name="__CVC1" localSheetId="2">#REF!</definedName>
    <definedName name="__CVC1" localSheetId="12">#REF!</definedName>
    <definedName name="__CVC1">#REF!</definedName>
    <definedName name="__dai1" localSheetId="2">#REF!</definedName>
    <definedName name="__dai1" localSheetId="12">#REF!</definedName>
    <definedName name="__dai1">#REF!</definedName>
    <definedName name="__dai2" localSheetId="2">#REF!</definedName>
    <definedName name="__dai2" localSheetId="12">#REF!</definedName>
    <definedName name="__dai2">#REF!</definedName>
    <definedName name="__dai3" localSheetId="2">#REF!</definedName>
    <definedName name="__dai3" localSheetId="12">#REF!</definedName>
    <definedName name="__dai3">#REF!</definedName>
    <definedName name="__dai4" localSheetId="2">#REF!</definedName>
    <definedName name="__dai4" localSheetId="12">#REF!</definedName>
    <definedName name="__dai4">#REF!</definedName>
    <definedName name="__dai5" localSheetId="2">#REF!</definedName>
    <definedName name="__dai5" localSheetId="12">#REF!</definedName>
    <definedName name="__dai5">#REF!</definedName>
    <definedName name="__dai6" localSheetId="2">#REF!</definedName>
    <definedName name="__dai6" localSheetId="12">#REF!</definedName>
    <definedName name="__dai6">#REF!</definedName>
    <definedName name="__dam18">#REF!</definedName>
    <definedName name="__dan1" localSheetId="2">#REF!</definedName>
    <definedName name="__dan1" localSheetId="12">#REF!</definedName>
    <definedName name="__dan1">#REF!</definedName>
    <definedName name="__dan2" localSheetId="2">#REF!</definedName>
    <definedName name="__dan2" localSheetId="12">#REF!</definedName>
    <definedName name="__dan2">#REF!</definedName>
    <definedName name="__dao1">#REF!</definedName>
    <definedName name="__dbu1">#REF!</definedName>
    <definedName name="__dbu2">#REF!</definedName>
    <definedName name="__ddn400" localSheetId="2">#REF!</definedName>
    <definedName name="__ddn400" localSheetId="12">#REF!</definedName>
    <definedName name="__ddn400">#REF!</definedName>
    <definedName name="__ddn600" localSheetId="2">#REF!</definedName>
    <definedName name="__ddn600" localSheetId="12">#REF!</definedName>
    <definedName name="__ddn600">#REF!</definedName>
    <definedName name="__deo1" localSheetId="2">#REF!</definedName>
    <definedName name="__deo1" localSheetId="12">#REF!</definedName>
    <definedName name="__deo1">#REF!</definedName>
    <definedName name="__deo10" localSheetId="2">#REF!</definedName>
    <definedName name="__deo10" localSheetId="12">#REF!</definedName>
    <definedName name="__deo10">#REF!</definedName>
    <definedName name="__deo2" localSheetId="2">#REF!</definedName>
    <definedName name="__deo2" localSheetId="12">#REF!</definedName>
    <definedName name="__deo2">#REF!</definedName>
    <definedName name="__deo3" localSheetId="2">#REF!</definedName>
    <definedName name="__deo3" localSheetId="12">#REF!</definedName>
    <definedName name="__deo3">#REF!</definedName>
    <definedName name="__deo4" localSheetId="2">#REF!</definedName>
    <definedName name="__deo4" localSheetId="12">#REF!</definedName>
    <definedName name="__deo4">#REF!</definedName>
    <definedName name="__deo5" localSheetId="2">#REF!</definedName>
    <definedName name="__deo5" localSheetId="12">#REF!</definedName>
    <definedName name="__deo5">#REF!</definedName>
    <definedName name="__deo6" localSheetId="2">#REF!</definedName>
    <definedName name="__deo6" localSheetId="12">#REF!</definedName>
    <definedName name="__deo6">#REF!</definedName>
    <definedName name="__deo7" localSheetId="2">#REF!</definedName>
    <definedName name="__deo7" localSheetId="12">#REF!</definedName>
    <definedName name="__deo7">#REF!</definedName>
    <definedName name="__deo8" localSheetId="2">#REF!</definedName>
    <definedName name="__deo8" localSheetId="12">#REF!</definedName>
    <definedName name="__deo8">#REF!</definedName>
    <definedName name="__deo9" localSheetId="2">#REF!</definedName>
    <definedName name="__deo9" localSheetId="12">#REF!</definedName>
    <definedName name="__deo9">#REF!</definedName>
    <definedName name="__DT12" localSheetId="2" hidden="1">{"'Sheet1'!$L$16"}</definedName>
    <definedName name="__DT12" localSheetId="9" hidden="1">{"'Sheet1'!$L$16"}</definedName>
    <definedName name="__DT12" localSheetId="12" hidden="1">{"'Sheet1'!$L$16"}</definedName>
    <definedName name="__DT12" localSheetId="0" hidden="1">{"'Sheet1'!$L$16"}</definedName>
    <definedName name="__DT12" hidden="1">{"'Sheet1'!$L$16"}</definedName>
    <definedName name="__E99999" localSheetId="2">#REF!</definedName>
    <definedName name="__E99999" localSheetId="12">#REF!</definedName>
    <definedName name="__E99999">#REF!</definedName>
    <definedName name="__ech2">#REF!</definedName>
    <definedName name="__f5" localSheetId="2" hidden="1">{"'Sheet1'!$L$16"}</definedName>
    <definedName name="__f5" localSheetId="9" hidden="1">{"'Sheet1'!$L$16"}</definedName>
    <definedName name="__f5" localSheetId="12" hidden="1">{"'Sheet1'!$L$16"}</definedName>
    <definedName name="__f5" localSheetId="0" hidden="1">{"'Sheet1'!$L$16"}</definedName>
    <definedName name="__f5" hidden="1">{"'Sheet1'!$L$16"}</definedName>
    <definedName name="__FIL2" localSheetId="2">#REF!</definedName>
    <definedName name="__FIL2" localSheetId="12">#REF!</definedName>
    <definedName name="__FIL2">#REF!</definedName>
    <definedName name="__GIA1" localSheetId="2">#REF!</definedName>
    <definedName name="__GIA1" localSheetId="12">#REF!</definedName>
    <definedName name="__GIA1">#REF!</definedName>
    <definedName name="__gis150">#REF!</definedName>
    <definedName name="__Goi8" localSheetId="2" hidden="1">{"'Sheet1'!$L$16"}</definedName>
    <definedName name="__Goi8" localSheetId="9" hidden="1">{"'Sheet1'!$L$16"}</definedName>
    <definedName name="__Goi8" localSheetId="12" hidden="1">{"'Sheet1'!$L$16"}</definedName>
    <definedName name="__Goi8" localSheetId="0" hidden="1">{"'Sheet1'!$L$16"}</definedName>
    <definedName name="__Goi8" hidden="1">{"'Sheet1'!$L$16"}</definedName>
    <definedName name="__gon4" localSheetId="2">#REF!</definedName>
    <definedName name="__gon4" localSheetId="12">#REF!</definedName>
    <definedName name="__gon4">#REF!</definedName>
    <definedName name="__h1" localSheetId="2" hidden="1">{"'Sheet1'!$L$16"}</definedName>
    <definedName name="__h1" localSheetId="9" hidden="1">{"'Sheet1'!$L$16"}</definedName>
    <definedName name="__h1" localSheetId="12" hidden="1">{"'Sheet1'!$L$16"}</definedName>
    <definedName name="__h1" localSheetId="0" hidden="1">{"'Sheet1'!$L$16"}</definedName>
    <definedName name="__h1" hidden="1">{"'Sheet1'!$L$16"}</definedName>
    <definedName name="__h10" localSheetId="2" hidden="1">{#N/A,#N/A,FALSE,"Chi tiÆt"}</definedName>
    <definedName name="__h10" localSheetId="9" hidden="1">{#N/A,#N/A,FALSE,"Chi tiÆt"}</definedName>
    <definedName name="__h10" localSheetId="12" hidden="1">{#N/A,#N/A,FALSE,"Chi tiÆt"}</definedName>
    <definedName name="__h10" localSheetId="0" hidden="1">{#N/A,#N/A,FALSE,"Chi tiÆt"}</definedName>
    <definedName name="__h10" hidden="1">{#N/A,#N/A,FALSE,"Chi tiÆt"}</definedName>
    <definedName name="__h2" localSheetId="2" hidden="1">{"'Sheet1'!$L$16"}</definedName>
    <definedName name="__h2" localSheetId="9" hidden="1">{"'Sheet1'!$L$16"}</definedName>
    <definedName name="__h2" localSheetId="12" hidden="1">{"'Sheet1'!$L$16"}</definedName>
    <definedName name="__h2" localSheetId="0" hidden="1">{"'Sheet1'!$L$16"}</definedName>
    <definedName name="__h2" hidden="1">{"'Sheet1'!$L$16"}</definedName>
    <definedName name="__h3" localSheetId="2" hidden="1">{"'Sheet1'!$L$16"}</definedName>
    <definedName name="__h3" localSheetId="9" hidden="1">{"'Sheet1'!$L$16"}</definedName>
    <definedName name="__h3" localSheetId="12" hidden="1">{"'Sheet1'!$L$16"}</definedName>
    <definedName name="__h3" localSheetId="0" hidden="1">{"'Sheet1'!$L$16"}</definedName>
    <definedName name="__h3" hidden="1">{"'Sheet1'!$L$16"}</definedName>
    <definedName name="__h5" localSheetId="2" hidden="1">{"'Sheet1'!$L$16"}</definedName>
    <definedName name="__h5" localSheetId="9" hidden="1">{"'Sheet1'!$L$16"}</definedName>
    <definedName name="__h5" localSheetId="12" hidden="1">{"'Sheet1'!$L$16"}</definedName>
    <definedName name="__h5" localSheetId="0" hidden="1">{"'Sheet1'!$L$16"}</definedName>
    <definedName name="__h5" hidden="1">{"'Sheet1'!$L$16"}</definedName>
    <definedName name="__H500866" localSheetId="2">#REF!</definedName>
    <definedName name="__H500866" localSheetId="12">#REF!</definedName>
    <definedName name="__H500866">#REF!</definedName>
    <definedName name="__h6" localSheetId="2" hidden="1">{"'Sheet1'!$L$16"}</definedName>
    <definedName name="__h6" localSheetId="9" hidden="1">{"'Sheet1'!$L$16"}</definedName>
    <definedName name="__h6" localSheetId="12" hidden="1">{"'Sheet1'!$L$16"}</definedName>
    <definedName name="__h6" localSheetId="0" hidden="1">{"'Sheet1'!$L$16"}</definedName>
    <definedName name="__h6" hidden="1">{"'Sheet1'!$L$16"}</definedName>
    <definedName name="__h7" localSheetId="2" hidden="1">{"'Sheet1'!$L$16"}</definedName>
    <definedName name="__h7" localSheetId="9" hidden="1">{"'Sheet1'!$L$16"}</definedName>
    <definedName name="__h7" localSheetId="12" hidden="1">{"'Sheet1'!$L$16"}</definedName>
    <definedName name="__h7" localSheetId="0" hidden="1">{"'Sheet1'!$L$16"}</definedName>
    <definedName name="__h7" hidden="1">{"'Sheet1'!$L$16"}</definedName>
    <definedName name="__h8" localSheetId="2" hidden="1">{"'Sheet1'!$L$16"}</definedName>
    <definedName name="__h8" localSheetId="9" hidden="1">{"'Sheet1'!$L$16"}</definedName>
    <definedName name="__h8" localSheetId="12" hidden="1">{"'Sheet1'!$L$16"}</definedName>
    <definedName name="__h8" localSheetId="0" hidden="1">{"'Sheet1'!$L$16"}</definedName>
    <definedName name="__h8" hidden="1">{"'Sheet1'!$L$16"}</definedName>
    <definedName name="__h9" localSheetId="2" hidden="1">{"'Sheet1'!$L$16"}</definedName>
    <definedName name="__h9" localSheetId="9" hidden="1">{"'Sheet1'!$L$16"}</definedName>
    <definedName name="__h9" localSheetId="12" hidden="1">{"'Sheet1'!$L$16"}</definedName>
    <definedName name="__h9" localSheetId="0" hidden="1">{"'Sheet1'!$L$16"}</definedName>
    <definedName name="__h9" hidden="1">{"'Sheet1'!$L$16"}</definedName>
    <definedName name="__han23" localSheetId="2">#REF!</definedName>
    <definedName name="__han23" localSheetId="12">#REF!</definedName>
    <definedName name="__han23">#REF!</definedName>
    <definedName name="__hau1">#REF!</definedName>
    <definedName name="__hau12">#REF!</definedName>
    <definedName name="__hau2">#REF!</definedName>
    <definedName name="__hom2" localSheetId="2">#REF!</definedName>
    <definedName name="__hom2" localSheetId="12">#REF!</definedName>
    <definedName name="__hom2">#REF!</definedName>
    <definedName name="__hsm2">1.1289</definedName>
    <definedName name="__hso2" localSheetId="2">#REF!</definedName>
    <definedName name="__hso2" localSheetId="12">#REF!</definedName>
    <definedName name="__hso2">#REF!</definedName>
    <definedName name="__hu1" localSheetId="2" hidden="1">{"'Sheet1'!$L$16"}</definedName>
    <definedName name="__hu1" localSheetId="9" hidden="1">{"'Sheet1'!$L$16"}</definedName>
    <definedName name="__hu1" localSheetId="12" hidden="1">{"'Sheet1'!$L$16"}</definedName>
    <definedName name="__hu1" localSheetId="0" hidden="1">{"'Sheet1'!$L$16"}</definedName>
    <definedName name="__hu1" hidden="1">{"'Sheet1'!$L$16"}</definedName>
    <definedName name="__hu2" localSheetId="2" hidden="1">{"'Sheet1'!$L$16"}</definedName>
    <definedName name="__hu2" localSheetId="9" hidden="1">{"'Sheet1'!$L$16"}</definedName>
    <definedName name="__hu2" localSheetId="12" hidden="1">{"'Sheet1'!$L$16"}</definedName>
    <definedName name="__hu2" localSheetId="0" hidden="1">{"'Sheet1'!$L$16"}</definedName>
    <definedName name="__hu2" hidden="1">{"'Sheet1'!$L$16"}</definedName>
    <definedName name="__hu5" localSheetId="2" hidden="1">{"'Sheet1'!$L$16"}</definedName>
    <definedName name="__hu5" localSheetId="9" hidden="1">{"'Sheet1'!$L$16"}</definedName>
    <definedName name="__hu5" localSheetId="12" hidden="1">{"'Sheet1'!$L$16"}</definedName>
    <definedName name="__hu5" localSheetId="0" hidden="1">{"'Sheet1'!$L$16"}</definedName>
    <definedName name="__hu5" hidden="1">{"'Sheet1'!$L$16"}</definedName>
    <definedName name="__hu6" localSheetId="2" hidden="1">{"'Sheet1'!$L$16"}</definedName>
    <definedName name="__hu6" localSheetId="9" hidden="1">{"'Sheet1'!$L$16"}</definedName>
    <definedName name="__hu6" localSheetId="12" hidden="1">{"'Sheet1'!$L$16"}</definedName>
    <definedName name="__hu6" localSheetId="0" hidden="1">{"'Sheet1'!$L$16"}</definedName>
    <definedName name="__hu6" hidden="1">{"'Sheet1'!$L$16"}</definedName>
    <definedName name="__huy1" localSheetId="2" hidden="1">{"'Sheet1'!$L$16"}</definedName>
    <definedName name="__huy1" localSheetId="9" hidden="1">{"'Sheet1'!$L$16"}</definedName>
    <definedName name="__huy1" localSheetId="12" hidden="1">{"'Sheet1'!$L$16"}</definedName>
    <definedName name="__huy1" localSheetId="0" hidden="1">{"'Sheet1'!$L$16"}</definedName>
    <definedName name="__huy1" hidden="1">{"'Sheet1'!$L$16"}</definedName>
    <definedName name="__hvk1">#REF!</definedName>
    <definedName name="__hvk2">#REF!</definedName>
    <definedName name="__hvk3">#REF!</definedName>
    <definedName name="__IntlFixup" hidden="1">TRUE</definedName>
    <definedName name="__isc1">0.035</definedName>
    <definedName name="__isc2">0.02</definedName>
    <definedName name="__isc3">0.054</definedName>
    <definedName name="__JK4" localSheetId="2">#REF!</definedName>
    <definedName name="__JK4" localSheetId="12">#REF!</definedName>
    <definedName name="__JK4">#REF!</definedName>
    <definedName name="__kha1" localSheetId="2">#REF!</definedName>
    <definedName name="__kha1" localSheetId="12">#REF!</definedName>
    <definedName name="__kha1">#REF!</definedName>
    <definedName name="__khu7" localSheetId="2">#REF!</definedName>
    <definedName name="__khu7" localSheetId="12">#REF!</definedName>
    <definedName name="__khu7">#REF!</definedName>
    <definedName name="__kl1" localSheetId="2">#REF!</definedName>
    <definedName name="__kl1" localSheetId="12">#REF!</definedName>
    <definedName name="__kl1">#REF!</definedName>
    <definedName name="__kl11" localSheetId="2" hidden="1">{"'Sheet1'!$L$16"}</definedName>
    <definedName name="__kl11" localSheetId="9" hidden="1">{"'Sheet1'!$L$16"}</definedName>
    <definedName name="__kl11" localSheetId="12" hidden="1">{"'Sheet1'!$L$16"}</definedName>
    <definedName name="__kl11" localSheetId="0" hidden="1">{"'Sheet1'!$L$16"}</definedName>
    <definedName name="__kl11" hidden="1">{"'Sheet1'!$L$16"}</definedName>
    <definedName name="__KL2">#REF!</definedName>
    <definedName name="__KL3">#REF!</definedName>
    <definedName name="__kl4" localSheetId="2" hidden="1">{"'Sheet1'!$L$16"}</definedName>
    <definedName name="__kl4" localSheetId="9" hidden="1">{"'Sheet1'!$L$16"}</definedName>
    <definedName name="__kl4" localSheetId="12" hidden="1">{"'Sheet1'!$L$16"}</definedName>
    <definedName name="__kl4" localSheetId="0" hidden="1">{"'Sheet1'!$L$16"}</definedName>
    <definedName name="__kl4" hidden="1">{"'Sheet1'!$L$16"}</definedName>
    <definedName name="__KL5">#REF!</definedName>
    <definedName name="__kl6" localSheetId="2" hidden="1">{"'Sheet1'!$L$16"}</definedName>
    <definedName name="__kl6" localSheetId="9" hidden="1">{"'Sheet1'!$L$16"}</definedName>
    <definedName name="__kl6" localSheetId="12" hidden="1">{"'Sheet1'!$L$16"}</definedName>
    <definedName name="__kl6" localSheetId="0" hidden="1">{"'Sheet1'!$L$16"}</definedName>
    <definedName name="__kl6" hidden="1">{"'Sheet1'!$L$16"}</definedName>
    <definedName name="__KL7">#REF!</definedName>
    <definedName name="__KM188" localSheetId="2">#REF!</definedName>
    <definedName name="__KM188" localSheetId="12">#REF!</definedName>
    <definedName name="__KM188">#REF!</definedName>
    <definedName name="__km189" localSheetId="2">#REF!</definedName>
    <definedName name="__km189" localSheetId="12">#REF!</definedName>
    <definedName name="__km189">#REF!</definedName>
    <definedName name="__km190" localSheetId="2">#REF!</definedName>
    <definedName name="__km190" localSheetId="12">#REF!</definedName>
    <definedName name="__km190">#REF!</definedName>
    <definedName name="__km191" localSheetId="2">#REF!</definedName>
    <definedName name="__km191" localSheetId="12">#REF!</definedName>
    <definedName name="__km191">#REF!</definedName>
    <definedName name="__km192" localSheetId="2">#REF!</definedName>
    <definedName name="__km192" localSheetId="12">#REF!</definedName>
    <definedName name="__km192">#REF!</definedName>
    <definedName name="__km193" localSheetId="2">#REF!</definedName>
    <definedName name="__km193" localSheetId="12">#REF!</definedName>
    <definedName name="__km193">#REF!</definedName>
    <definedName name="__km194" localSheetId="2">#REF!</definedName>
    <definedName name="__km194" localSheetId="12">#REF!</definedName>
    <definedName name="__km194">#REF!</definedName>
    <definedName name="__km195" localSheetId="2">#REF!</definedName>
    <definedName name="__km195" localSheetId="12">#REF!</definedName>
    <definedName name="__km195">#REF!</definedName>
    <definedName name="__km196" localSheetId="2">#REF!</definedName>
    <definedName name="__km196" localSheetId="12">#REF!</definedName>
    <definedName name="__km196">#REF!</definedName>
    <definedName name="__km197" localSheetId="2">#REF!</definedName>
    <definedName name="__km197" localSheetId="12">#REF!</definedName>
    <definedName name="__km197">#REF!</definedName>
    <definedName name="__km198" localSheetId="2">#REF!</definedName>
    <definedName name="__km198" localSheetId="12">#REF!</definedName>
    <definedName name="__km198">#REF!</definedName>
    <definedName name="__kn12">#REF!</definedName>
    <definedName name="__Lan1" localSheetId="2" hidden="1">{"'Sheet1'!$L$16"}</definedName>
    <definedName name="__Lan1" localSheetId="9" hidden="1">{"'Sheet1'!$L$16"}</definedName>
    <definedName name="__Lan1" localSheetId="12" hidden="1">{"'Sheet1'!$L$16"}</definedName>
    <definedName name="__Lan1" localSheetId="0" hidden="1">{"'Sheet1'!$L$16"}</definedName>
    <definedName name="__Lan1" hidden="1">{"'Sheet1'!$L$16"}</definedName>
    <definedName name="__LAN3" localSheetId="2" hidden="1">{"'Sheet1'!$L$16"}</definedName>
    <definedName name="__LAN3" localSheetId="9" hidden="1">{"'Sheet1'!$L$16"}</definedName>
    <definedName name="__LAN3" localSheetId="12" hidden="1">{"'Sheet1'!$L$16"}</definedName>
    <definedName name="__LAN3" localSheetId="0" hidden="1">{"'Sheet1'!$L$16"}</definedName>
    <definedName name="__LAN3" hidden="1">{"'Sheet1'!$L$16"}</definedName>
    <definedName name="__lap1" localSheetId="2">#REF!</definedName>
    <definedName name="__lap1" localSheetId="12">#REF!</definedName>
    <definedName name="__lap1">#REF!</definedName>
    <definedName name="__lap2" localSheetId="2">#REF!</definedName>
    <definedName name="__lap2" localSheetId="12">#REF!</definedName>
    <definedName name="__lap2">#REF!</definedName>
    <definedName name="__lk2" localSheetId="2" hidden="1">{"'Sheet1'!$L$16"}</definedName>
    <definedName name="__lk2" localSheetId="9" hidden="1">{"'Sheet1'!$L$16"}</definedName>
    <definedName name="__lk2" localSheetId="12" hidden="1">{"'Sheet1'!$L$16"}</definedName>
    <definedName name="__lk2" localSheetId="0" hidden="1">{"'Sheet1'!$L$16"}</definedName>
    <definedName name="__lk2" hidden="1">{"'Sheet1'!$L$16"}</definedName>
    <definedName name="__lop16">#REF!</definedName>
    <definedName name="__lop25">#REF!</definedName>
    <definedName name="__lop9">#REF!</definedName>
    <definedName name="__lu13">#REF!</definedName>
    <definedName name="__lu85">#REF!</definedName>
    <definedName name="__M1" localSheetId="2">#REF!</definedName>
    <definedName name="__M1" localSheetId="12">#REF!</definedName>
    <definedName name="__M1">#REF!</definedName>
    <definedName name="__M36" localSheetId="2" hidden="1">{"'Sheet1'!$L$16"}</definedName>
    <definedName name="__M36" localSheetId="9" hidden="1">{"'Sheet1'!$L$16"}</definedName>
    <definedName name="__M36" localSheetId="12" hidden="1">{"'Sheet1'!$L$16"}</definedName>
    <definedName name="__M36" localSheetId="0" hidden="1">{"'Sheet1'!$L$16"}</definedName>
    <definedName name="__M36" hidden="1">{"'Sheet1'!$L$16"}</definedName>
    <definedName name="__ma1">#REF!</definedName>
    <definedName name="__ma10">#REF!</definedName>
    <definedName name="__ma2">#REF!</definedName>
    <definedName name="__ma3">#REF!</definedName>
    <definedName name="__ma4">#REF!</definedName>
    <definedName name="__ma5">#REF!</definedName>
    <definedName name="__ma6">#REF!</definedName>
    <definedName name="__ma7">#REF!</definedName>
    <definedName name="__ma8">#REF!</definedName>
    <definedName name="__ma9">#REF!</definedName>
    <definedName name="__MAC12" localSheetId="2">#REF!</definedName>
    <definedName name="__MAC12" localSheetId="12">#REF!</definedName>
    <definedName name="__MAC12">#REF!</definedName>
    <definedName name="__MAC46" localSheetId="2">#REF!</definedName>
    <definedName name="__MAC46" localSheetId="12">#REF!</definedName>
    <definedName name="__MAC46">#REF!</definedName>
    <definedName name="__may2">#REF!</definedName>
    <definedName name="__may3">#REF!</definedName>
    <definedName name="__MB1" localSheetId="2">#REF!</definedName>
    <definedName name="__MB1" localSheetId="12">#REF!</definedName>
    <definedName name="__MB1">#REF!</definedName>
    <definedName name="__MB2" localSheetId="2">#REF!</definedName>
    <definedName name="__MB2" localSheetId="12">#REF!</definedName>
    <definedName name="__MB2">#REF!</definedName>
    <definedName name="__MDL1">#REF!</definedName>
    <definedName name="__Mgh2">#REF!</definedName>
    <definedName name="__mh1">#REF!</definedName>
    <definedName name="__Mh2">#REF!</definedName>
    <definedName name="__mh3">#REF!</definedName>
    <definedName name="__mh4">#REF!</definedName>
    <definedName name="__mix6" localSheetId="2">#REF!</definedName>
    <definedName name="__mix6" localSheetId="12">#REF!</definedName>
    <definedName name="__mix6">#REF!</definedName>
    <definedName name="__MN1" localSheetId="2">#REF!</definedName>
    <definedName name="__MN1" localSheetId="12">#REF!</definedName>
    <definedName name="__MN1">#REF!</definedName>
    <definedName name="__MN2" localSheetId="2">#REF!</definedName>
    <definedName name="__MN2" localSheetId="12">#REF!</definedName>
    <definedName name="__MN2">#REF!</definedName>
    <definedName name="__msl100">#REF!</definedName>
    <definedName name="__msl200">#REF!</definedName>
    <definedName name="__msl250">#REF!</definedName>
    <definedName name="__msl300">#REF!</definedName>
    <definedName name="__msl400">#REF!</definedName>
    <definedName name="__msl800">#REF!</definedName>
    <definedName name="__MT1" localSheetId="2">#REF!</definedName>
    <definedName name="__MT1" localSheetId="12">#REF!</definedName>
    <definedName name="__MT1">#REF!</definedName>
    <definedName name="__MT2" localSheetId="2">#REF!</definedName>
    <definedName name="__MT2" localSheetId="12">#REF!</definedName>
    <definedName name="__MT2">#REF!</definedName>
    <definedName name="__mt3">#REF!</definedName>
    <definedName name="__mt4">#REF!</definedName>
    <definedName name="__mt5">#REF!</definedName>
    <definedName name="__mt6">#REF!</definedName>
    <definedName name="__mt7">#REF!</definedName>
    <definedName name="__mt8">#REF!</definedName>
    <definedName name="__mtc1">#REF!</definedName>
    <definedName name="__mtc2">#REF!</definedName>
    <definedName name="__mtc3" localSheetId="2">#REF!</definedName>
    <definedName name="__mtc3" localSheetId="12">#REF!</definedName>
    <definedName name="__mtc3">#REF!</definedName>
    <definedName name="__mui100">#REF!</definedName>
    <definedName name="__mui105">#REF!</definedName>
    <definedName name="__mui108">#REF!</definedName>
    <definedName name="__mui130">#REF!</definedName>
    <definedName name="__mui140">#REF!</definedName>
    <definedName name="__mui160">#REF!</definedName>
    <definedName name="__mui180">#REF!</definedName>
    <definedName name="__mui250">#REF!</definedName>
    <definedName name="__mui271">#REF!</definedName>
    <definedName name="__mui320">#REF!</definedName>
    <definedName name="__mui45">#REF!</definedName>
    <definedName name="__mui50">#REF!</definedName>
    <definedName name="__mui54">#REF!</definedName>
    <definedName name="__mui65">#REF!</definedName>
    <definedName name="__mui75">#REF!</definedName>
    <definedName name="__mui80">#REF!</definedName>
    <definedName name="__mx1">#REF!</definedName>
    <definedName name="__mx2">#REF!</definedName>
    <definedName name="__mx3">#REF!</definedName>
    <definedName name="__mx4">#REF!</definedName>
    <definedName name="__nc1">#REF!</definedName>
    <definedName name="__nc10">#REF!</definedName>
    <definedName name="__nc151" localSheetId="2">#REF!</definedName>
    <definedName name="__nc151" localSheetId="12">#REF!</definedName>
    <definedName name="__nc151">#REF!</definedName>
    <definedName name="__nc2">#REF!</definedName>
    <definedName name="__nc3">#REF!</definedName>
    <definedName name="__nc6" localSheetId="2">#REF!</definedName>
    <definedName name="__nc6" localSheetId="12">#REF!</definedName>
    <definedName name="__nc6">#REF!</definedName>
    <definedName name="__nc7" localSheetId="2">#REF!</definedName>
    <definedName name="__nc7" localSheetId="12">#REF!</definedName>
    <definedName name="__nc7">#REF!</definedName>
    <definedName name="__nc8">#REF!</definedName>
    <definedName name="__nc9">#REF!</definedName>
    <definedName name="__NCL100" localSheetId="2">#REF!</definedName>
    <definedName name="__NCL100" localSheetId="12">#REF!</definedName>
    <definedName name="__NCL100">#REF!</definedName>
    <definedName name="__NCL200" localSheetId="2">#REF!</definedName>
    <definedName name="__NCL200" localSheetId="12">#REF!</definedName>
    <definedName name="__NCL200">#REF!</definedName>
    <definedName name="__NCL250" localSheetId="2">#REF!</definedName>
    <definedName name="__NCL250" localSheetId="12">#REF!</definedName>
    <definedName name="__NCL250">#REF!</definedName>
    <definedName name="__nct2">#REF!</definedName>
    <definedName name="__nct3">#REF!</definedName>
    <definedName name="__nct4">#REF!</definedName>
    <definedName name="__nct5">#REF!</definedName>
    <definedName name="__nct6">#REF!</definedName>
    <definedName name="__nct7">#REF!</definedName>
    <definedName name="__nct8">#REF!</definedName>
    <definedName name="__NET2" localSheetId="2">#REF!</definedName>
    <definedName name="__NET2" localSheetId="12">#REF!</definedName>
    <definedName name="__NET2">#REF!</definedName>
    <definedName name="__nin190" localSheetId="2">#REF!</definedName>
    <definedName name="__nin190" localSheetId="12">#REF!</definedName>
    <definedName name="__nin190">#REF!</definedName>
    <definedName name="__nn15" localSheetId="2">#REF!</definedName>
    <definedName name="__nn15" localSheetId="12">#REF!</definedName>
    <definedName name="__nn15">#REF!</definedName>
    <definedName name="__nn21" localSheetId="2">#REF!</definedName>
    <definedName name="__nn21" localSheetId="12">#REF!</definedName>
    <definedName name="__nn21">#REF!</definedName>
    <definedName name="__nn27" localSheetId="2">#REF!</definedName>
    <definedName name="__nn27" localSheetId="12">#REF!</definedName>
    <definedName name="__nn27">#REF!</definedName>
    <definedName name="__nn8" localSheetId="2">#REF!</definedName>
    <definedName name="__nn8" localSheetId="12">#REF!</definedName>
    <definedName name="__nn8">#REF!</definedName>
    <definedName name="__no1" localSheetId="2">#REF!</definedName>
    <definedName name="__no1" localSheetId="12">#REF!</definedName>
    <definedName name="__no1">#REF!</definedName>
    <definedName name="__NSO2" localSheetId="2" hidden="1">{"'Sheet1'!$L$16"}</definedName>
    <definedName name="__NSO2" localSheetId="9" hidden="1">{"'Sheet1'!$L$16"}</definedName>
    <definedName name="__NSO2" localSheetId="12" hidden="1">{"'Sheet1'!$L$16"}</definedName>
    <definedName name="__NSO2" localSheetId="0" hidden="1">{"'Sheet1'!$L$16"}</definedName>
    <definedName name="__NSO2" hidden="1">{"'Sheet1'!$L$16"}</definedName>
    <definedName name="__off1">#REF!</definedName>
    <definedName name="__oto12" localSheetId="2">#REF!</definedName>
    <definedName name="__oto12" localSheetId="12">#REF!</definedName>
    <definedName name="__oto12">#REF!</definedName>
    <definedName name="__oto5">#REF!</definedName>
    <definedName name="__oto7">#REF!</definedName>
    <definedName name="__PA3" localSheetId="2" hidden="1">{"'Sheet1'!$L$16"}</definedName>
    <definedName name="__PA3" localSheetId="9" hidden="1">{"'Sheet1'!$L$16"}</definedName>
    <definedName name="__PA3" localSheetId="12" hidden="1">{"'Sheet1'!$L$16"}</definedName>
    <definedName name="__PA3" localSheetId="0" hidden="1">{"'Sheet1'!$L$16"}</definedName>
    <definedName name="__PA3" hidden="1">{"'Sheet1'!$L$16"}</definedName>
    <definedName name="__pb30">#REF!</definedName>
    <definedName name="__pb80">#REF!</definedName>
    <definedName name="__Ph30" localSheetId="2">#REF!</definedName>
    <definedName name="__Ph30" localSheetId="12">#REF!</definedName>
    <definedName name="__Ph30">#REF!</definedName>
    <definedName name="__phi10" localSheetId="2">#REF!</definedName>
    <definedName name="__phi10" localSheetId="12">#REF!</definedName>
    <definedName name="__phi10">#REF!</definedName>
    <definedName name="__phi1000">#REF!</definedName>
    <definedName name="__phi12" localSheetId="2">#REF!</definedName>
    <definedName name="__phi12" localSheetId="12">#REF!</definedName>
    <definedName name="__phi12">#REF!</definedName>
    <definedName name="__phi14" localSheetId="2">#REF!</definedName>
    <definedName name="__phi14" localSheetId="12">#REF!</definedName>
    <definedName name="__phi14">#REF!</definedName>
    <definedName name="__phi1500">#REF!</definedName>
    <definedName name="__phi16" localSheetId="2">#REF!</definedName>
    <definedName name="__phi16" localSheetId="12">#REF!</definedName>
    <definedName name="__phi16">#REF!</definedName>
    <definedName name="__phi18" localSheetId="2">#REF!</definedName>
    <definedName name="__phi18" localSheetId="12">#REF!</definedName>
    <definedName name="__phi18">#REF!</definedName>
    <definedName name="__phi20" localSheetId="2">#REF!</definedName>
    <definedName name="__phi20" localSheetId="12">#REF!</definedName>
    <definedName name="__phi20">#REF!</definedName>
    <definedName name="__phi2000">#REF!</definedName>
    <definedName name="__phi22" localSheetId="2">#REF!</definedName>
    <definedName name="__phi22" localSheetId="12">#REF!</definedName>
    <definedName name="__phi22">#REF!</definedName>
    <definedName name="__phi25" localSheetId="2">#REF!</definedName>
    <definedName name="__phi25" localSheetId="12">#REF!</definedName>
    <definedName name="__phi25">#REF!</definedName>
    <definedName name="__phi28" localSheetId="2">#REF!</definedName>
    <definedName name="__phi28" localSheetId="12">#REF!</definedName>
    <definedName name="__phi28">#REF!</definedName>
    <definedName name="__phi50">#REF!</definedName>
    <definedName name="__phi6" localSheetId="2">#REF!</definedName>
    <definedName name="__phi6" localSheetId="12">#REF!</definedName>
    <definedName name="__phi6">#REF!</definedName>
    <definedName name="__phi750">#REF!</definedName>
    <definedName name="__phi8" localSheetId="2">#REF!</definedName>
    <definedName name="__phi8" localSheetId="12">#REF!</definedName>
    <definedName name="__phi8">#REF!</definedName>
    <definedName name="__PL1">#REF!</definedName>
    <definedName name="__PL1242" localSheetId="2">#REF!</definedName>
    <definedName name="__PL1242" localSheetId="12">#REF!</definedName>
    <definedName name="__PL1242">#REF!</definedName>
    <definedName name="__Pl2" localSheetId="2" hidden="1">{"'Sheet1'!$L$16"}</definedName>
    <definedName name="__Pl2" localSheetId="9" hidden="1">{"'Sheet1'!$L$16"}</definedName>
    <definedName name="__Pl2" localSheetId="12" hidden="1">{"'Sheet1'!$L$16"}</definedName>
    <definedName name="__Pl2" localSheetId="0" hidden="1">{"'Sheet1'!$L$16"}</definedName>
    <definedName name="__Pl2" hidden="1">{"'Sheet1'!$L$16"}</definedName>
    <definedName name="__PP31" localSheetId="2">#REF!</definedName>
    <definedName name="__PP31" localSheetId="12">#REF!</definedName>
    <definedName name="__PP31">#REF!</definedName>
    <definedName name="__PXB80" localSheetId="2">#REF!</definedName>
    <definedName name="__PXB80" localSheetId="12">#REF!</definedName>
    <definedName name="__PXB80">#REF!</definedName>
    <definedName name="__Q3" hidden="1">{"'Sheet1'!$L$16"}</definedName>
    <definedName name="__qa7" localSheetId="2">#REF!</definedName>
    <definedName name="__qa7" localSheetId="12">#REF!</definedName>
    <definedName name="__qa7">#REF!</definedName>
    <definedName name="__qh1">#REF!</definedName>
    <definedName name="__qh2">#REF!</definedName>
    <definedName name="__qh3">#REF!</definedName>
    <definedName name="__qH30">#REF!</definedName>
    <definedName name="__qh4">#REF!</definedName>
    <definedName name="__qq8" localSheetId="2">#REF!</definedName>
    <definedName name="__qq8" localSheetId="12">#REF!</definedName>
    <definedName name="__qq8">#REF!</definedName>
    <definedName name="__qt1">#REF!</definedName>
    <definedName name="__qt2">#REF!</definedName>
    <definedName name="__qx1">#REF!</definedName>
    <definedName name="__qx2">#REF!</definedName>
    <definedName name="__qx3">#REF!</definedName>
    <definedName name="__qx4">#REF!</definedName>
    <definedName name="__qXB80">#REF!</definedName>
    <definedName name="__RF3">#REF!</definedName>
    <definedName name="__RHH1" localSheetId="2">#REF!</definedName>
    <definedName name="__RHH1" localSheetId="12">#REF!</definedName>
    <definedName name="__RHH1">#REF!</definedName>
    <definedName name="__RHH10" localSheetId="2">#REF!</definedName>
    <definedName name="__RHH10" localSheetId="12">#REF!</definedName>
    <definedName name="__RHH10">#REF!</definedName>
    <definedName name="__RHP1" localSheetId="2">#REF!</definedName>
    <definedName name="__RHP1" localSheetId="12">#REF!</definedName>
    <definedName name="__RHP1">#REF!</definedName>
    <definedName name="__RHP10" localSheetId="2">#REF!</definedName>
    <definedName name="__RHP10" localSheetId="12">#REF!</definedName>
    <definedName name="__RHP10">#REF!</definedName>
    <definedName name="__RI1" localSheetId="2">#REF!</definedName>
    <definedName name="__RI1" localSheetId="12">#REF!</definedName>
    <definedName name="__RI1">#REF!</definedName>
    <definedName name="__RI10" localSheetId="2">#REF!</definedName>
    <definedName name="__RI10" localSheetId="12">#REF!</definedName>
    <definedName name="__RI10">#REF!</definedName>
    <definedName name="__RII1" localSheetId="2">#REF!</definedName>
    <definedName name="__RII1" localSheetId="12">#REF!</definedName>
    <definedName name="__RII1">#REF!</definedName>
    <definedName name="__RII10" localSheetId="2">#REF!</definedName>
    <definedName name="__RII10" localSheetId="12">#REF!</definedName>
    <definedName name="__RII10">#REF!</definedName>
    <definedName name="__RIP1" localSheetId="2">#REF!</definedName>
    <definedName name="__RIP1" localSheetId="12">#REF!</definedName>
    <definedName name="__RIP1">#REF!</definedName>
    <definedName name="__RIP10" localSheetId="2">#REF!</definedName>
    <definedName name="__RIP10" localSheetId="12">#REF!</definedName>
    <definedName name="__RIP10">#REF!</definedName>
    <definedName name="__rp95" localSheetId="2">#REF!</definedName>
    <definedName name="__rp95" localSheetId="12">#REF!</definedName>
    <definedName name="__rp95">#REF!</definedName>
    <definedName name="__rr3" localSheetId="2">#REF!</definedName>
    <definedName name="__rr3" localSheetId="12">#REF!</definedName>
    <definedName name="__rr3">#REF!</definedName>
    <definedName name="__rr9" localSheetId="2">#REF!</definedName>
    <definedName name="__rr9" localSheetId="12">#REF!</definedName>
    <definedName name="__rr9">#REF!</definedName>
    <definedName name="__rt1">#REF!</definedName>
    <definedName name="__san108" localSheetId="2">#REF!</definedName>
    <definedName name="__san108" localSheetId="12">#REF!</definedName>
    <definedName name="__san108">#REF!</definedName>
    <definedName name="__san180">#REF!</definedName>
    <definedName name="__san250">#REF!</definedName>
    <definedName name="__san54">#REF!</definedName>
    <definedName name="__san90">#REF!</definedName>
    <definedName name="__sat10" localSheetId="2">#REF!</definedName>
    <definedName name="__sat10" localSheetId="12">#REF!</definedName>
    <definedName name="__sat10">#REF!</definedName>
    <definedName name="__sat12">#REF!</definedName>
    <definedName name="__sat14" localSheetId="2">#REF!</definedName>
    <definedName name="__sat14" localSheetId="12">#REF!</definedName>
    <definedName name="__sat14">#REF!</definedName>
    <definedName name="__sat16" localSheetId="2">#REF!</definedName>
    <definedName name="__sat16" localSheetId="12">#REF!</definedName>
    <definedName name="__sat16">#REF!</definedName>
    <definedName name="__sat20" localSheetId="2">#REF!</definedName>
    <definedName name="__sat20" localSheetId="12">#REF!</definedName>
    <definedName name="__sat20">#REF!</definedName>
    <definedName name="__Sat27" localSheetId="2">#REF!</definedName>
    <definedName name="__Sat27" localSheetId="12">#REF!</definedName>
    <definedName name="__Sat27">#REF!</definedName>
    <definedName name="__Sat6" localSheetId="2">#REF!</definedName>
    <definedName name="__Sat6" localSheetId="12">#REF!</definedName>
    <definedName name="__Sat6">#REF!</definedName>
    <definedName name="__sat8" localSheetId="2">#REF!</definedName>
    <definedName name="__sat8" localSheetId="12">#REF!</definedName>
    <definedName name="__sat8">#REF!</definedName>
    <definedName name="__sc1" localSheetId="2">#REF!</definedName>
    <definedName name="__sc1" localSheetId="12">#REF!</definedName>
    <definedName name="__sc1">#REF!</definedName>
    <definedName name="__SC2" localSheetId="2">#REF!</definedName>
    <definedName name="__SC2" localSheetId="12">#REF!</definedName>
    <definedName name="__SC2">#REF!</definedName>
    <definedName name="__sc3" localSheetId="2">#REF!</definedName>
    <definedName name="__sc3" localSheetId="12">#REF!</definedName>
    <definedName name="__sc3">#REF!</definedName>
    <definedName name="__SCL4" localSheetId="2" hidden="1">{"'Sheet1'!$L$16"}</definedName>
    <definedName name="__SCL4" localSheetId="9" hidden="1">{"'Sheet1'!$L$16"}</definedName>
    <definedName name="__SCL4" localSheetId="12" hidden="1">{"'Sheet1'!$L$16"}</definedName>
    <definedName name="__SCL4" localSheetId="0" hidden="1">{"'Sheet1'!$L$16"}</definedName>
    <definedName name="__SCL4" hidden="1">{"'Sheet1'!$L$16"}</definedName>
    <definedName name="__Sdd24">#REF!</definedName>
    <definedName name="__Sdd33">#REF!</definedName>
    <definedName name="__Sdh24">#REF!</definedName>
    <definedName name="__Sdh33">#REF!</definedName>
    <definedName name="__SHR1" localSheetId="2">#REF!</definedName>
    <definedName name="__SHR1" localSheetId="12">#REF!</definedName>
    <definedName name="__SHR1">#REF!</definedName>
    <definedName name="__SHR2" localSheetId="2">#REF!</definedName>
    <definedName name="__SHR2" localSheetId="12">#REF!</definedName>
    <definedName name="__SHR2">#REF!</definedName>
    <definedName name="__sl2" localSheetId="2">#REF!</definedName>
    <definedName name="__sl2" localSheetId="12">#REF!</definedName>
    <definedName name="__sl2">#REF!</definedName>
    <definedName name="__slg1" localSheetId="2">#REF!</definedName>
    <definedName name="__slg1" localSheetId="12">#REF!</definedName>
    <definedName name="__slg1">#REF!</definedName>
    <definedName name="__slg2" localSheetId="2">#REF!</definedName>
    <definedName name="__slg2" localSheetId="12">#REF!</definedName>
    <definedName name="__slg2">#REF!</definedName>
    <definedName name="__slg3" localSheetId="2">#REF!</definedName>
    <definedName name="__slg3" localSheetId="12">#REF!</definedName>
    <definedName name="__slg3">#REF!</definedName>
    <definedName name="__slg4" localSheetId="2">#REF!</definedName>
    <definedName name="__slg4" localSheetId="12">#REF!</definedName>
    <definedName name="__slg4">#REF!</definedName>
    <definedName name="__slg5" localSheetId="2">#REF!</definedName>
    <definedName name="__slg5" localSheetId="12">#REF!</definedName>
    <definedName name="__slg5">#REF!</definedName>
    <definedName name="__slg6" localSheetId="2">#REF!</definedName>
    <definedName name="__slg6" localSheetId="12">#REF!</definedName>
    <definedName name="__slg6">#REF!</definedName>
    <definedName name="__SN3" localSheetId="2">#REF!</definedName>
    <definedName name="__SN3" localSheetId="12">#REF!</definedName>
    <definedName name="__SN3">#REF!</definedName>
    <definedName name="__so1517">#REF!</definedName>
    <definedName name="__so1717">#REF!</definedName>
    <definedName name="__SOC10">0.3456</definedName>
    <definedName name="__SOC8">0.2827</definedName>
    <definedName name="__soi2">#REF!</definedName>
    <definedName name="__soi3">#REF!</definedName>
    <definedName name="__ss14" localSheetId="2">#REF!</definedName>
    <definedName name="__ss14" localSheetId="12">#REF!</definedName>
    <definedName name="__ss14">#REF!</definedName>
    <definedName name="__ss2" localSheetId="2">#REF!</definedName>
    <definedName name="__ss2" localSheetId="12">#REF!</definedName>
    <definedName name="__ss2">#REF!</definedName>
    <definedName name="__ss20" localSheetId="2">#REF!</definedName>
    <definedName name="__ss20" localSheetId="12">#REF!</definedName>
    <definedName name="__ss20">#REF!</definedName>
    <definedName name="__ss27" localSheetId="2">#REF!</definedName>
    <definedName name="__ss27" localSheetId="12">#REF!</definedName>
    <definedName name="__ss27">#REF!</definedName>
    <definedName name="__ss32" localSheetId="2">#REF!</definedName>
    <definedName name="__ss32" localSheetId="12">#REF!</definedName>
    <definedName name="__ss32">#REF!</definedName>
    <definedName name="__ss37" localSheetId="2">#REF!</definedName>
    <definedName name="__ss37" localSheetId="12">#REF!</definedName>
    <definedName name="__ss37">#REF!</definedName>
    <definedName name="__ss43" localSheetId="2">#REF!</definedName>
    <definedName name="__ss43" localSheetId="12">#REF!</definedName>
    <definedName name="__ss43">#REF!</definedName>
    <definedName name="__ss49" localSheetId="2">#REF!</definedName>
    <definedName name="__ss49" localSheetId="12">#REF!</definedName>
    <definedName name="__ss49">#REF!</definedName>
    <definedName name="__ss8" localSheetId="2">#REF!</definedName>
    <definedName name="__ss8" localSheetId="12">#REF!</definedName>
    <definedName name="__ss8">#REF!</definedName>
    <definedName name="__Sta1">531.877</definedName>
    <definedName name="__Sta2">561.952</definedName>
    <definedName name="__Sta3">712.202</definedName>
    <definedName name="__Sta4">762.202</definedName>
    <definedName name="__Stb24">#REF!</definedName>
    <definedName name="__Stb33">#REF!</definedName>
    <definedName name="__STD0898" localSheetId="2">#REF!</definedName>
    <definedName name="__STD0898" localSheetId="12">#REF!</definedName>
    <definedName name="__STD0898">#REF!</definedName>
    <definedName name="__sua20" localSheetId="2">#REF!</definedName>
    <definedName name="__sua20" localSheetId="12">#REF!</definedName>
    <definedName name="__sua20">#REF!</definedName>
    <definedName name="__sua30" localSheetId="2">#REF!</definedName>
    <definedName name="__sua30" localSheetId="12">#REF!</definedName>
    <definedName name="__sua30">#REF!</definedName>
    <definedName name="__ta1" localSheetId="2">#REF!</definedName>
    <definedName name="__ta1" localSheetId="12">#REF!</definedName>
    <definedName name="__ta1">#REF!</definedName>
    <definedName name="__ta2" localSheetId="2">#REF!</definedName>
    <definedName name="__ta2" localSheetId="12">#REF!</definedName>
    <definedName name="__ta2">#REF!</definedName>
    <definedName name="__ta3" localSheetId="2">#REF!</definedName>
    <definedName name="__ta3" localSheetId="12">#REF!</definedName>
    <definedName name="__ta3">#REF!</definedName>
    <definedName name="__ta4" localSheetId="2">#REF!</definedName>
    <definedName name="__ta4" localSheetId="12">#REF!</definedName>
    <definedName name="__ta4">#REF!</definedName>
    <definedName name="__ta5" localSheetId="2">#REF!</definedName>
    <definedName name="__ta5" localSheetId="12">#REF!</definedName>
    <definedName name="__ta5">#REF!</definedName>
    <definedName name="__ta6" localSheetId="2">#REF!</definedName>
    <definedName name="__ta6" localSheetId="12">#REF!</definedName>
    <definedName name="__ta6">#REF!</definedName>
    <definedName name="__tax1" localSheetId="2">#REF!</definedName>
    <definedName name="__tax1" localSheetId="12">#REF!</definedName>
    <definedName name="__tax1">#REF!</definedName>
    <definedName name="__tax2" localSheetId="2">#REF!</definedName>
    <definedName name="__tax2" localSheetId="12">#REF!</definedName>
    <definedName name="__tax2">#REF!</definedName>
    <definedName name="__tax3" localSheetId="2">#REF!</definedName>
    <definedName name="__tax3" localSheetId="12">#REF!</definedName>
    <definedName name="__tax3">#REF!</definedName>
    <definedName name="__tax4" localSheetId="2">#REF!</definedName>
    <definedName name="__tax4" localSheetId="12">#REF!</definedName>
    <definedName name="__tax4">#REF!</definedName>
    <definedName name="__TB1" localSheetId="2">#REF!</definedName>
    <definedName name="__TB1" localSheetId="12">#REF!</definedName>
    <definedName name="__TB1">#REF!</definedName>
    <definedName name="__tb2" localSheetId="2">#REF!</definedName>
    <definedName name="__tb2" localSheetId="12">#REF!</definedName>
    <definedName name="__tb2">#REF!</definedName>
    <definedName name="__tb3" localSheetId="2">#REF!</definedName>
    <definedName name="__tb3" localSheetId="12">#REF!</definedName>
    <definedName name="__tb3">#REF!</definedName>
    <definedName name="__tb4" localSheetId="2">#REF!</definedName>
    <definedName name="__tb4" localSheetId="12">#REF!</definedName>
    <definedName name="__tb4">#REF!</definedName>
    <definedName name="__tc1" localSheetId="2">#REF!</definedName>
    <definedName name="__tc1" localSheetId="12">#REF!</definedName>
    <definedName name="__tc1">#REF!</definedName>
    <definedName name="__tct5" localSheetId="2">#REF!</definedName>
    <definedName name="__tct5" localSheetId="12">#REF!</definedName>
    <definedName name="__tct5">#REF!</definedName>
    <definedName name="__td1">#REF!</definedName>
    <definedName name="__te1" localSheetId="2">#REF!</definedName>
    <definedName name="__te1" localSheetId="12">#REF!</definedName>
    <definedName name="__te1">#REF!</definedName>
    <definedName name="__te2" localSheetId="2">#REF!</definedName>
    <definedName name="__te2" localSheetId="12">#REF!</definedName>
    <definedName name="__te2">#REF!</definedName>
    <definedName name="__tg1">#REF!</definedName>
    <definedName name="__tg427" localSheetId="2">#REF!</definedName>
    <definedName name="__tg427" localSheetId="12">#REF!</definedName>
    <definedName name="__tg427">#REF!</definedName>
    <definedName name="__TH1" localSheetId="2" hidden="1">{"'Sheet1'!$L$16"}</definedName>
    <definedName name="__TH1" localSheetId="9" hidden="1">{"'Sheet1'!$L$16"}</definedName>
    <definedName name="__TH1" localSheetId="12" hidden="1">{"'Sheet1'!$L$16"}</definedName>
    <definedName name="__TH1" localSheetId="0" hidden="1">{"'Sheet1'!$L$16"}</definedName>
    <definedName name="__TH1" hidden="1">{"'Sheet1'!$L$16"}</definedName>
    <definedName name="__TH2" localSheetId="2">#REF!</definedName>
    <definedName name="__TH2" localSheetId="12">#REF!</definedName>
    <definedName name="__TH2">#REF!</definedName>
    <definedName name="__TH20" localSheetId="2">#REF!</definedName>
    <definedName name="__TH20" localSheetId="12">#REF!</definedName>
    <definedName name="__TH20">#REF!</definedName>
    <definedName name="__TH3" localSheetId="2">#REF!</definedName>
    <definedName name="__TH3" localSheetId="12">#REF!</definedName>
    <definedName name="__TH3">#REF!</definedName>
    <definedName name="__TH35">#REF!</definedName>
    <definedName name="__TH50">#REF!</definedName>
    <definedName name="__TK155" localSheetId="2">#REF!</definedName>
    <definedName name="__TK155" localSheetId="12">#REF!</definedName>
    <definedName name="__TK155">#REF!</definedName>
    <definedName name="__TK211" localSheetId="2" hidden="1">{"'Sheet1'!$L$16"}</definedName>
    <definedName name="__TK211" localSheetId="9" hidden="1">{"'Sheet1'!$L$16"}</definedName>
    <definedName name="__TK211" localSheetId="12" hidden="1">{"'Sheet1'!$L$16"}</definedName>
    <definedName name="__TK211" localSheetId="0" hidden="1">{"'Sheet1'!$L$16"}</definedName>
    <definedName name="__TK211" hidden="1">{"'Sheet1'!$L$16"}</definedName>
    <definedName name="__TK422" localSheetId="2">#REF!</definedName>
    <definedName name="__TK422" localSheetId="12">#REF!</definedName>
    <definedName name="__TK422">#REF!</definedName>
    <definedName name="__TL1" localSheetId="2">#REF!</definedName>
    <definedName name="__TL1" localSheetId="12">#REF!</definedName>
    <definedName name="__TL1">#REF!</definedName>
    <definedName name="__TL2" localSheetId="2">#REF!</definedName>
    <definedName name="__TL2" localSheetId="12">#REF!</definedName>
    <definedName name="__TL2">#REF!</definedName>
    <definedName name="__TL3" localSheetId="2">#REF!</definedName>
    <definedName name="__TL3" localSheetId="12">#REF!</definedName>
    <definedName name="__TL3">#REF!</definedName>
    <definedName name="__TLA120" localSheetId="2">#REF!</definedName>
    <definedName name="__TLA120" localSheetId="12">#REF!</definedName>
    <definedName name="__TLA120">#REF!</definedName>
    <definedName name="__TLA35" localSheetId="2">#REF!</definedName>
    <definedName name="__TLA35" localSheetId="12">#REF!</definedName>
    <definedName name="__TLA35">#REF!</definedName>
    <definedName name="__TLA50" localSheetId="2">#REF!</definedName>
    <definedName name="__TLA50" localSheetId="12">#REF!</definedName>
    <definedName name="__TLA50">#REF!</definedName>
    <definedName name="__TLA70" localSheetId="2">#REF!</definedName>
    <definedName name="__TLA70" localSheetId="12">#REF!</definedName>
    <definedName name="__TLA70">#REF!</definedName>
    <definedName name="__TLA95" localSheetId="2">#REF!</definedName>
    <definedName name="__TLA95" localSheetId="12">#REF!</definedName>
    <definedName name="__TLA95">#REF!</definedName>
    <definedName name="__tld2">#REF!</definedName>
    <definedName name="__tlp3">#REF!</definedName>
    <definedName name="__tp2">#REF!</definedName>
    <definedName name="__tq2" localSheetId="2">#REF!</definedName>
    <definedName name="__tq2" localSheetId="12">#REF!</definedName>
    <definedName name="__tq2">#REF!</definedName>
    <definedName name="__tra100" localSheetId="2">#REF!</definedName>
    <definedName name="__tra100" localSheetId="12">#REF!</definedName>
    <definedName name="__tra100">#REF!</definedName>
    <definedName name="__tra102" localSheetId="2">#REF!</definedName>
    <definedName name="__tra102" localSheetId="12">#REF!</definedName>
    <definedName name="__tra102">#REF!</definedName>
    <definedName name="__tra104" localSheetId="2">#REF!</definedName>
    <definedName name="__tra104" localSheetId="12">#REF!</definedName>
    <definedName name="__tra104">#REF!</definedName>
    <definedName name="__tra106" localSheetId="2">#REF!</definedName>
    <definedName name="__tra106" localSheetId="12">#REF!</definedName>
    <definedName name="__tra106">#REF!</definedName>
    <definedName name="__tra108" localSheetId="2">#REF!</definedName>
    <definedName name="__tra108" localSheetId="12">#REF!</definedName>
    <definedName name="__tra108">#REF!</definedName>
    <definedName name="__tra110" localSheetId="2">#REF!</definedName>
    <definedName name="__tra110" localSheetId="12">#REF!</definedName>
    <definedName name="__tra110">#REF!</definedName>
    <definedName name="__tra112" localSheetId="2">#REF!</definedName>
    <definedName name="__tra112" localSheetId="12">#REF!</definedName>
    <definedName name="__tra112">#REF!</definedName>
    <definedName name="__tra114" localSheetId="2">#REF!</definedName>
    <definedName name="__tra114" localSheetId="12">#REF!</definedName>
    <definedName name="__tra114">#REF!</definedName>
    <definedName name="__tra116" localSheetId="2">#REF!</definedName>
    <definedName name="__tra116" localSheetId="12">#REF!</definedName>
    <definedName name="__tra116">#REF!</definedName>
    <definedName name="__tra118" localSheetId="2">#REF!</definedName>
    <definedName name="__tra118" localSheetId="12">#REF!</definedName>
    <definedName name="__tra118">#REF!</definedName>
    <definedName name="__tra120" localSheetId="2">#REF!</definedName>
    <definedName name="__tra120" localSheetId="12">#REF!</definedName>
    <definedName name="__tra120">#REF!</definedName>
    <definedName name="__tra122" localSheetId="2">#REF!</definedName>
    <definedName name="__tra122" localSheetId="12">#REF!</definedName>
    <definedName name="__tra122">#REF!</definedName>
    <definedName name="__tra124" localSheetId="2">#REF!</definedName>
    <definedName name="__tra124" localSheetId="12">#REF!</definedName>
    <definedName name="__tra124">#REF!</definedName>
    <definedName name="__tra126" localSheetId="2">#REF!</definedName>
    <definedName name="__tra126" localSheetId="12">#REF!</definedName>
    <definedName name="__tra126">#REF!</definedName>
    <definedName name="__tra128" localSheetId="2">#REF!</definedName>
    <definedName name="__tra128" localSheetId="12">#REF!</definedName>
    <definedName name="__tra128">#REF!</definedName>
    <definedName name="__tra130" localSheetId="2">#REF!</definedName>
    <definedName name="__tra130" localSheetId="12">#REF!</definedName>
    <definedName name="__tra130">#REF!</definedName>
    <definedName name="__tra132" localSheetId="2">#REF!</definedName>
    <definedName name="__tra132" localSheetId="12">#REF!</definedName>
    <definedName name="__tra132">#REF!</definedName>
    <definedName name="__tra134" localSheetId="2">#REF!</definedName>
    <definedName name="__tra134" localSheetId="12">#REF!</definedName>
    <definedName name="__tra134">#REF!</definedName>
    <definedName name="__tra136" localSheetId="2">#REF!</definedName>
    <definedName name="__tra136" localSheetId="12">#REF!</definedName>
    <definedName name="__tra136">#REF!</definedName>
    <definedName name="__tra138" localSheetId="2">#REF!</definedName>
    <definedName name="__tra138" localSheetId="12">#REF!</definedName>
    <definedName name="__tra138">#REF!</definedName>
    <definedName name="__tra140" localSheetId="2">#REF!</definedName>
    <definedName name="__tra140" localSheetId="12">#REF!</definedName>
    <definedName name="__tra140">#REF!</definedName>
    <definedName name="__tra2005">#REF!</definedName>
    <definedName name="__tra70" localSheetId="2">#REF!</definedName>
    <definedName name="__tra70" localSheetId="12">#REF!</definedName>
    <definedName name="__tra70">#REF!</definedName>
    <definedName name="__tra72" localSheetId="2">#REF!</definedName>
    <definedName name="__tra72" localSheetId="12">#REF!</definedName>
    <definedName name="__tra72">#REF!</definedName>
    <definedName name="__tra74" localSheetId="2">#REF!</definedName>
    <definedName name="__tra74" localSheetId="12">#REF!</definedName>
    <definedName name="__tra74">#REF!</definedName>
    <definedName name="__tra76" localSheetId="2">#REF!</definedName>
    <definedName name="__tra76" localSheetId="12">#REF!</definedName>
    <definedName name="__tra76">#REF!</definedName>
    <definedName name="__tra78" localSheetId="2">#REF!</definedName>
    <definedName name="__tra78" localSheetId="12">#REF!</definedName>
    <definedName name="__tra78">#REF!</definedName>
    <definedName name="__tra79">#REF!</definedName>
    <definedName name="__tra80" localSheetId="2">#REF!</definedName>
    <definedName name="__tra80" localSheetId="12">#REF!</definedName>
    <definedName name="__tra80">#REF!</definedName>
    <definedName name="__tra82" localSheetId="2">#REF!</definedName>
    <definedName name="__tra82" localSheetId="12">#REF!</definedName>
    <definedName name="__tra82">#REF!</definedName>
    <definedName name="__tra84" localSheetId="2">#REF!</definedName>
    <definedName name="__tra84" localSheetId="12">#REF!</definedName>
    <definedName name="__tra84">#REF!</definedName>
    <definedName name="__tra86" localSheetId="2">#REF!</definedName>
    <definedName name="__tra86" localSheetId="12">#REF!</definedName>
    <definedName name="__tra86">#REF!</definedName>
    <definedName name="__tra88" localSheetId="2">#REF!</definedName>
    <definedName name="__tra88" localSheetId="12">#REF!</definedName>
    <definedName name="__tra88">#REF!</definedName>
    <definedName name="__tra90" localSheetId="2">#REF!</definedName>
    <definedName name="__tra90" localSheetId="12">#REF!</definedName>
    <definedName name="__tra90">#REF!</definedName>
    <definedName name="__tra92" localSheetId="2">#REF!</definedName>
    <definedName name="__tra92" localSheetId="12">#REF!</definedName>
    <definedName name="__tra92">#REF!</definedName>
    <definedName name="__tra94" localSheetId="2">#REF!</definedName>
    <definedName name="__tra94" localSheetId="12">#REF!</definedName>
    <definedName name="__tra94">#REF!</definedName>
    <definedName name="__tra96" localSheetId="2">#REF!</definedName>
    <definedName name="__tra96" localSheetId="12">#REF!</definedName>
    <definedName name="__tra96">#REF!</definedName>
    <definedName name="__tra98" localSheetId="2">#REF!</definedName>
    <definedName name="__tra98" localSheetId="12">#REF!</definedName>
    <definedName name="__tra98">#REF!</definedName>
    <definedName name="__Tru21" localSheetId="2" hidden="1">{"'Sheet1'!$L$16"}</definedName>
    <definedName name="__Tru21" localSheetId="9" hidden="1">{"'Sheet1'!$L$16"}</definedName>
    <definedName name="__Tru21" localSheetId="12" hidden="1">{"'Sheet1'!$L$16"}</definedName>
    <definedName name="__Tru21" localSheetId="0" hidden="1">{"'Sheet1'!$L$16"}</definedName>
    <definedName name="__Tru21" hidden="1">{"'Sheet1'!$L$16"}</definedName>
    <definedName name="__TS2">#REF!</definedName>
    <definedName name="__tt3" localSheetId="2" hidden="1">{"'Sheet1'!$L$16"}</definedName>
    <definedName name="__tt3" localSheetId="9" hidden="1">{"'Sheet1'!$L$16"}</definedName>
    <definedName name="__tt3" localSheetId="12" hidden="1">{"'Sheet1'!$L$16"}</definedName>
    <definedName name="__tt3" localSheetId="0" hidden="1">{"'Sheet1'!$L$16"}</definedName>
    <definedName name="__tt3" hidden="1">{"'Sheet1'!$L$16"}</definedName>
    <definedName name="__TT31" localSheetId="2" hidden="1">{"'Sheet1'!$L$16"}</definedName>
    <definedName name="__TT31" localSheetId="9" hidden="1">{"'Sheet1'!$L$16"}</definedName>
    <definedName name="__TT31" localSheetId="12" hidden="1">{"'Sheet1'!$L$16"}</definedName>
    <definedName name="__TT31" localSheetId="0" hidden="1">{"'Sheet1'!$L$16"}</definedName>
    <definedName name="__TT31" hidden="1">{"'Sheet1'!$L$16"}</definedName>
    <definedName name="__tt7" localSheetId="2">#REF!</definedName>
    <definedName name="__tt7" localSheetId="12">#REF!</definedName>
    <definedName name="__tt7">#REF!</definedName>
    <definedName name="__TVL1" localSheetId="2">#REF!</definedName>
    <definedName name="__TVL1" localSheetId="12">#REF!</definedName>
    <definedName name="__TVL1">#REF!</definedName>
    <definedName name="__tz593" localSheetId="2">#REF!</definedName>
    <definedName name="__tz593" localSheetId="12">#REF!</definedName>
    <definedName name="__tz593">#REF!</definedName>
    <definedName name="__ui100">#REF!</definedName>
    <definedName name="__ui105">#REF!</definedName>
    <definedName name="__ui108" localSheetId="2">#REF!</definedName>
    <definedName name="__ui108" localSheetId="12">#REF!</definedName>
    <definedName name="__ui108">#REF!</definedName>
    <definedName name="__ui130">#REF!</definedName>
    <definedName name="__ui140">#REF!</definedName>
    <definedName name="__ui160">#REF!</definedName>
    <definedName name="__ui180" localSheetId="2">#REF!</definedName>
    <definedName name="__ui180" localSheetId="12">#REF!</definedName>
    <definedName name="__ui180">#REF!</definedName>
    <definedName name="__ui250">#REF!</definedName>
    <definedName name="__ui271">#REF!</definedName>
    <definedName name="__ui320">#REF!</definedName>
    <definedName name="__ui45">#REF!</definedName>
    <definedName name="__ui50">#REF!</definedName>
    <definedName name="__ui54">#REF!</definedName>
    <definedName name="__ui65">#REF!</definedName>
    <definedName name="__ui75">#REF!</definedName>
    <definedName name="__ui80">#REF!</definedName>
    <definedName name="__UT2" localSheetId="2">#REF!</definedName>
    <definedName name="__UT2" localSheetId="12">#REF!</definedName>
    <definedName name="__UT2">#REF!</definedName>
    <definedName name="__vc1">#REF!</definedName>
    <definedName name="__vc2">#REF!</definedName>
    <definedName name="__vc3">#REF!</definedName>
    <definedName name="__Vh2">#REF!</definedName>
    <definedName name="__vl1" localSheetId="2" hidden="1">{"'Sheet1'!$L$16"}</definedName>
    <definedName name="__vl1" localSheetId="9" hidden="1">{"'Sheet1'!$L$16"}</definedName>
    <definedName name="__vl1" localSheetId="12" hidden="1">{"'Sheet1'!$L$16"}</definedName>
    <definedName name="__vl1" localSheetId="0" hidden="1">{"'Sheet1'!$L$16"}</definedName>
    <definedName name="__vl1" hidden="1">{"'Sheet1'!$L$16"}</definedName>
    <definedName name="__vl10">#REF!</definedName>
    <definedName name="__VL100" localSheetId="2">#REF!</definedName>
    <definedName name="__VL100" localSheetId="12">#REF!</definedName>
    <definedName name="__VL100">#REF!</definedName>
    <definedName name="__vl2" localSheetId="2" hidden="1">{"'Sheet1'!$L$16"}</definedName>
    <definedName name="__vl2" localSheetId="9" hidden="1">{"'Sheet1'!$L$16"}</definedName>
    <definedName name="__vl2" localSheetId="12" hidden="1">{"'Sheet1'!$L$16"}</definedName>
    <definedName name="__vl2" localSheetId="0" hidden="1">{"'Sheet1'!$L$16"}</definedName>
    <definedName name="__vl2" hidden="1">{"'Sheet1'!$L$16"}</definedName>
    <definedName name="__VL200" localSheetId="2">#REF!</definedName>
    <definedName name="__VL200" localSheetId="12">#REF!</definedName>
    <definedName name="__VL200">#REF!</definedName>
    <definedName name="__VL250" localSheetId="2">#REF!</definedName>
    <definedName name="__VL250" localSheetId="12">#REF!</definedName>
    <definedName name="__VL250">#REF!</definedName>
    <definedName name="__vl3">#REF!</definedName>
    <definedName name="__vl4">#REF!</definedName>
    <definedName name="__vl5">#REF!</definedName>
    <definedName name="__vl6">#REF!</definedName>
    <definedName name="__vl7">#REF!</definedName>
    <definedName name="__vl8">#REF!</definedName>
    <definedName name="__vl9">#REF!</definedName>
    <definedName name="__VLP2" localSheetId="2" hidden="1">{"'Sheet1'!$L$16"}</definedName>
    <definedName name="__VLP2" localSheetId="9" hidden="1">{"'Sheet1'!$L$16"}</definedName>
    <definedName name="__VLP2" localSheetId="12" hidden="1">{"'Sheet1'!$L$16"}</definedName>
    <definedName name="__VLP2" localSheetId="0" hidden="1">{"'Sheet1'!$L$16"}</definedName>
    <definedName name="__VLP2" hidden="1">{"'Sheet1'!$L$16"}</definedName>
    <definedName name="__vlt2">#REF!</definedName>
    <definedName name="__vlt3">#REF!</definedName>
    <definedName name="__vlt4">#REF!</definedName>
    <definedName name="__vlt5">#REF!</definedName>
    <definedName name="__vlt6">#REF!</definedName>
    <definedName name="__vlt7">#REF!</definedName>
    <definedName name="__vlt8">#REF!</definedName>
    <definedName name="__vv13" localSheetId="2">#REF!</definedName>
    <definedName name="__vv13" localSheetId="12">#REF!</definedName>
    <definedName name="__vv13">#REF!</definedName>
    <definedName name="__vv19" localSheetId="2">#REF!</definedName>
    <definedName name="__vv19" localSheetId="12">#REF!</definedName>
    <definedName name="__vv19">#REF!</definedName>
    <definedName name="__vv2" localSheetId="2">#REF!</definedName>
    <definedName name="__vv2" localSheetId="12">#REF!</definedName>
    <definedName name="__vv2">#REF!</definedName>
    <definedName name="__vv7" localSheetId="2">#REF!</definedName>
    <definedName name="__vv7" localSheetId="12">#REF!</definedName>
    <definedName name="__vv7">#REF!</definedName>
    <definedName name="__xb80" localSheetId="2">#REF!</definedName>
    <definedName name="__xb80" localSheetId="12">#REF!</definedName>
    <definedName name="__xb80">#REF!</definedName>
    <definedName name="__xl150">#REF!</definedName>
    <definedName name="__xlfn.BAHTTEXT" hidden="1">#NAME?</definedName>
    <definedName name="__xm3">#REF!</definedName>
    <definedName name="__xm30" localSheetId="2">#REF!</definedName>
    <definedName name="__xm30" localSheetId="12">#REF!</definedName>
    <definedName name="__xm30">#REF!</definedName>
    <definedName name="__xm4">#REF!</definedName>
    <definedName name="__xm40" localSheetId="2">#REF!</definedName>
    <definedName name="__xm40" localSheetId="12">#REF!</definedName>
    <definedName name="__xm40">#REF!</definedName>
    <definedName name="__xm5">#REF!</definedName>
    <definedName name="__xx111" localSheetId="2">#REF!</definedName>
    <definedName name="__xx111" localSheetId="12">#REF!</definedName>
    <definedName name="__xx111">#REF!</definedName>
    <definedName name="__xx16" localSheetId="2">#REF!</definedName>
    <definedName name="__xx16" localSheetId="12">#REF!</definedName>
    <definedName name="__xx16">#REF!</definedName>
    <definedName name="__xx22" localSheetId="2">#REF!</definedName>
    <definedName name="__xx22" localSheetId="12">#REF!</definedName>
    <definedName name="__xx22">#REF!</definedName>
    <definedName name="__xx28" localSheetId="2">#REF!</definedName>
    <definedName name="__xx28" localSheetId="12">#REF!</definedName>
    <definedName name="__xx28">#REF!</definedName>
    <definedName name="__xx3" localSheetId="2">#REF!</definedName>
    <definedName name="__xx3" localSheetId="12">#REF!</definedName>
    <definedName name="__xx3">#REF!</definedName>
    <definedName name="__xx4" localSheetId="2">#REF!</definedName>
    <definedName name="__xx4" localSheetId="12">#REF!</definedName>
    <definedName name="__xx4">#REF!</definedName>
    <definedName name="__xx41" localSheetId="2">#REF!</definedName>
    <definedName name="__xx41" localSheetId="12">#REF!</definedName>
    <definedName name="__xx41">#REF!</definedName>
    <definedName name="__xx44" localSheetId="2">#REF!</definedName>
    <definedName name="__xx44" localSheetId="12">#REF!</definedName>
    <definedName name="__xx44">#REF!</definedName>
    <definedName name="__xx5" localSheetId="2">#REF!</definedName>
    <definedName name="__xx5" localSheetId="12">#REF!</definedName>
    <definedName name="__xx5">#REF!</definedName>
    <definedName name="__xx53" localSheetId="2">#REF!</definedName>
    <definedName name="__xx53" localSheetId="12">#REF!</definedName>
    <definedName name="__xx53">#REF!</definedName>
    <definedName name="__xx59" localSheetId="2">#REF!</definedName>
    <definedName name="__xx59" localSheetId="12">#REF!</definedName>
    <definedName name="__xx59">#REF!</definedName>
    <definedName name="__xx6" localSheetId="2">#REF!</definedName>
    <definedName name="__xx6" localSheetId="12">#REF!</definedName>
    <definedName name="__xx6">#REF!</definedName>
    <definedName name="__xx65" localSheetId="2">#REF!</definedName>
    <definedName name="__xx65" localSheetId="12">#REF!</definedName>
    <definedName name="__xx65">#REF!</definedName>
    <definedName name="__xx7" localSheetId="2">#REF!</definedName>
    <definedName name="__xx7" localSheetId="12">#REF!</definedName>
    <definedName name="__xx7">#REF!</definedName>
    <definedName name="__xx9" localSheetId="2">#REF!</definedName>
    <definedName name="__xx9" localSheetId="12">#REF!</definedName>
    <definedName name="__xx9">#REF!</definedName>
    <definedName name="__yy5" localSheetId="2">#REF!</definedName>
    <definedName name="__yy5" localSheetId="12">#REF!</definedName>
    <definedName name="__yy5">#REF!</definedName>
    <definedName name="__zz16" localSheetId="2">#REF!</definedName>
    <definedName name="__zz16" localSheetId="12">#REF!</definedName>
    <definedName name="__zz16">#REF!</definedName>
    <definedName name="__zz22" localSheetId="2">#REF!</definedName>
    <definedName name="__zz22" localSheetId="12">#REF!</definedName>
    <definedName name="__zz22">#REF!</definedName>
    <definedName name="__zz3" localSheetId="2">#REF!</definedName>
    <definedName name="__zz3" localSheetId="12">#REF!</definedName>
    <definedName name="__zz3">#REF!</definedName>
    <definedName name="__zz9" localSheetId="2">#REF!</definedName>
    <definedName name="__zz9" localSheetId="12">#REF!</definedName>
    <definedName name="__zz9">#REF!</definedName>
    <definedName name="_0">#N/A</definedName>
    <definedName name="_01_01_99" localSheetId="2">#REF!</definedName>
    <definedName name="_01_01_99" localSheetId="12">#REF!</definedName>
    <definedName name="_01_01_99">#REF!</definedName>
    <definedName name="_01_02_99" localSheetId="2">#REF!</definedName>
    <definedName name="_01_02_99" localSheetId="12">#REF!</definedName>
    <definedName name="_01_02_99">#REF!</definedName>
    <definedName name="_01_03_99" localSheetId="2">#REF!</definedName>
    <definedName name="_01_03_99" localSheetId="12">#REF!</definedName>
    <definedName name="_01_03_99">#REF!</definedName>
    <definedName name="_01_04_99" localSheetId="2">#REF!</definedName>
    <definedName name="_01_04_99" localSheetId="12">#REF!</definedName>
    <definedName name="_01_04_99">#REF!</definedName>
    <definedName name="_01_05_99" localSheetId="2">#REF!</definedName>
    <definedName name="_01_05_99" localSheetId="12">#REF!</definedName>
    <definedName name="_01_05_99">#REF!</definedName>
    <definedName name="_01_06_99" localSheetId="2">#REF!</definedName>
    <definedName name="_01_06_99" localSheetId="12">#REF!</definedName>
    <definedName name="_01_06_99">#REF!</definedName>
    <definedName name="_01_07_99" localSheetId="2">#REF!</definedName>
    <definedName name="_01_07_99" localSheetId="12">#REF!</definedName>
    <definedName name="_01_07_99">#REF!</definedName>
    <definedName name="_01_08_1999" localSheetId="2">#REF!</definedName>
    <definedName name="_01_08_1999" localSheetId="12">#REF!</definedName>
    <definedName name="_01_08_1999">#REF!</definedName>
    <definedName name="_01_11_2001">#N/A</definedName>
    <definedName name="_02">#REF!</definedName>
    <definedName name="_05.6022" localSheetId="2">#REF!</definedName>
    <definedName name="_05.6022" localSheetId="12">#REF!</definedName>
    <definedName name="_05.6022">#REF!</definedName>
    <definedName name="_1" localSheetId="2">#REF!</definedName>
    <definedName name="_1" localSheetId="12">#REF!</definedName>
    <definedName name="_1">#REF!</definedName>
    <definedName name="_1_?" localSheetId="2">#REF!</definedName>
    <definedName name="_1_?" localSheetId="12">#REF!</definedName>
    <definedName name="_1_?">#REF!</definedName>
    <definedName name="_1__xl150">#REF!</definedName>
    <definedName name="_10_______0xoa_" localSheetId="2" hidden="1">#REF!</definedName>
    <definedName name="_10_______0xoa_" localSheetId="9" hidden="1">#REF!</definedName>
    <definedName name="_10_______0xoa_" localSheetId="12" hidden="1">#REF!</definedName>
    <definedName name="_10_______0xoa_" hidden="1">#REF!</definedName>
    <definedName name="_10_0ten_" localSheetId="2" hidden="1">#REF!</definedName>
    <definedName name="_10_0ten_" localSheetId="9" hidden="1">#REF!</definedName>
    <definedName name="_10_0ten_" localSheetId="12" hidden="1">#REF!</definedName>
    <definedName name="_10_0ten_" hidden="1">#REF!</definedName>
    <definedName name="_100_____CS_STD_5_1" localSheetId="2">#REF!</definedName>
    <definedName name="_100_____CS_STD_5_1" localSheetId="12">#REF!</definedName>
    <definedName name="_100_____CS_STD_5_1">#REF!</definedName>
    <definedName name="_1000A01">#N/A</definedName>
    <definedName name="_100CS_40_34_1" localSheetId="2">#REF!</definedName>
    <definedName name="_100CS_40_34_1" localSheetId="12">#REF!</definedName>
    <definedName name="_100CS_40_34_1">#REF!</definedName>
    <definedName name="_100CS_5S_1" localSheetId="2">#REF!</definedName>
    <definedName name="_100CS_5S_1" localSheetId="12">#REF!</definedName>
    <definedName name="_100CS_5S_1">#REF!</definedName>
    <definedName name="_100CS_80_1" localSheetId="2">#REF!</definedName>
    <definedName name="_100CS_80_1" localSheetId="12">#REF!</definedName>
    <definedName name="_100CS_80_1">#REF!</definedName>
    <definedName name="_100CS_80S_1" localSheetId="2">#REF!</definedName>
    <definedName name="_100CS_80S_1" localSheetId="12">#REF!</definedName>
    <definedName name="_100CS_80S_1">#REF!</definedName>
    <definedName name="_100CS_XS_34_1" localSheetId="2">#REF!</definedName>
    <definedName name="_100CS_XS_34_1" localSheetId="12">#REF!</definedName>
    <definedName name="_100CS_XS_34_1">#REF!</definedName>
    <definedName name="_100CS_XXS_5_1" localSheetId="2">#REF!</definedName>
    <definedName name="_100CS_XXS_5_1" localSheetId="12">#REF!</definedName>
    <definedName name="_100CS_XXS_5_1">#REF!</definedName>
    <definedName name="_100SORT_34_1" localSheetId="2">#REF!</definedName>
    <definedName name="_100SORT_34_1" localSheetId="12">#REF!</definedName>
    <definedName name="_100SORT_34_1">#REF!</definedName>
    <definedName name="_101_____CS_XS_1" localSheetId="2">#REF!</definedName>
    <definedName name="_101_____CS_XS_1" localSheetId="12">#REF!</definedName>
    <definedName name="_101_____CS_XS_1">#REF!</definedName>
    <definedName name="_1016CS_80_1" localSheetId="2">#REF!</definedName>
    <definedName name="_1016CS_80_1" localSheetId="12">#REF!</definedName>
    <definedName name="_1016CS_80_1">#REF!</definedName>
    <definedName name="_101CS_100_33_1" localSheetId="2">#REF!</definedName>
    <definedName name="_101CS_100_33_1" localSheetId="12">#REF!</definedName>
    <definedName name="_101CS_100_33_1">#REF!</definedName>
    <definedName name="_101CS_100_34_1" localSheetId="2">#REF!</definedName>
    <definedName name="_101CS_100_34_1" localSheetId="12">#REF!</definedName>
    <definedName name="_101CS_100_34_1">#REF!</definedName>
    <definedName name="_101CS_30_1" localSheetId="2">#REF!</definedName>
    <definedName name="_101CS_30_1" localSheetId="12">#REF!</definedName>
    <definedName name="_101CS_30_1">#REF!</definedName>
    <definedName name="_101CS_30_34_1" localSheetId="2">#REF!</definedName>
    <definedName name="_101CS_30_34_1" localSheetId="12">#REF!</definedName>
    <definedName name="_101CS_30_34_1">#REF!</definedName>
    <definedName name="_101CS_40_5_1" localSheetId="2">#REF!</definedName>
    <definedName name="_101CS_40_5_1" localSheetId="12">#REF!</definedName>
    <definedName name="_101CS_40_5_1">#REF!</definedName>
    <definedName name="_101CS_5S_33_1" localSheetId="2">#REF!</definedName>
    <definedName name="_101CS_5S_33_1" localSheetId="12">#REF!</definedName>
    <definedName name="_101CS_5S_33_1">#REF!</definedName>
    <definedName name="_101CS_5S_34_1" localSheetId="2">#REF!</definedName>
    <definedName name="_101CS_5S_34_1" localSheetId="12">#REF!</definedName>
    <definedName name="_101CS_5S_34_1">#REF!</definedName>
    <definedName name="_101CS_80_33_1" localSheetId="2">#REF!</definedName>
    <definedName name="_101CS_80_33_1" localSheetId="12">#REF!</definedName>
    <definedName name="_101CS_80_33_1">#REF!</definedName>
    <definedName name="_101CS_80S_33_1" localSheetId="2">#REF!</definedName>
    <definedName name="_101CS_80S_33_1" localSheetId="12">#REF!</definedName>
    <definedName name="_101CS_80S_33_1">#REF!</definedName>
    <definedName name="_101CS_XS_5_1" localSheetId="2">#REF!</definedName>
    <definedName name="_101CS_XS_5_1" localSheetId="12">#REF!</definedName>
    <definedName name="_101CS_XS_5_1">#REF!</definedName>
    <definedName name="_101ÑÔN_GIAÙ" localSheetId="2">#REF!</definedName>
    <definedName name="_101ÑÔN_GIAÙ" localSheetId="12">#REF!</definedName>
    <definedName name="_101ÑÔN_GIAÙ">#REF!</definedName>
    <definedName name="_101SORT_5_1" localSheetId="2">#REF!</definedName>
    <definedName name="_101SORT_5_1" localSheetId="12">#REF!</definedName>
    <definedName name="_101SORT_5_1">#REF!</definedName>
    <definedName name="_102_____CS_XS_33_1" localSheetId="2">#REF!</definedName>
    <definedName name="_102_____CS_XS_33_1" localSheetId="12">#REF!</definedName>
    <definedName name="_102_____CS_XS_33_1">#REF!</definedName>
    <definedName name="_102CS_40S_1" localSheetId="2">#REF!</definedName>
    <definedName name="_102CS_40S_1" localSheetId="12">#REF!</definedName>
    <definedName name="_102CS_40S_1">#REF!</definedName>
    <definedName name="_102CS_5S_33_1" localSheetId="2">#REF!</definedName>
    <definedName name="_102CS_5S_33_1" localSheetId="12">#REF!</definedName>
    <definedName name="_102CS_5S_33_1">#REF!</definedName>
    <definedName name="_102CS_80_34_1" localSheetId="2">#REF!</definedName>
    <definedName name="_102CS_80_34_1" localSheetId="12">#REF!</definedName>
    <definedName name="_102CS_80_34_1">#REF!</definedName>
    <definedName name="_102CS_80S_34_1" localSheetId="2">#REF!</definedName>
    <definedName name="_102CS_80S_34_1" localSheetId="12">#REF!</definedName>
    <definedName name="_102CS_80S_34_1">#REF!</definedName>
    <definedName name="_102CS_XXS_1" localSheetId="2">#REF!</definedName>
    <definedName name="_102CS_XXS_1" localSheetId="12">#REF!</definedName>
    <definedName name="_102CS_XXS_1">#REF!</definedName>
    <definedName name="_103_____CS_XS_34_1" localSheetId="2">#REF!</definedName>
    <definedName name="_103_____CS_XS_34_1" localSheetId="12">#REF!</definedName>
    <definedName name="_103_____CS_XS_34_1">#REF!</definedName>
    <definedName name="_1034CS_80_33_1" localSheetId="2">#REF!</definedName>
    <definedName name="_1034CS_80_33_1" localSheetId="12">#REF!</definedName>
    <definedName name="_1034CS_80_33_1">#REF!</definedName>
    <definedName name="_103CS_10_5_1" localSheetId="2">#REF!</definedName>
    <definedName name="_103CS_10_5_1" localSheetId="12">#REF!</definedName>
    <definedName name="_103CS_10_5_1">#REF!</definedName>
    <definedName name="_103CS_30_33_1" localSheetId="2">#REF!</definedName>
    <definedName name="_103CS_30_33_1" localSheetId="12">#REF!</definedName>
    <definedName name="_103CS_30_33_1">#REF!</definedName>
    <definedName name="_103CS_30_5_1" localSheetId="2">#REF!</definedName>
    <definedName name="_103CS_30_5_1" localSheetId="12">#REF!</definedName>
    <definedName name="_103CS_30_5_1">#REF!</definedName>
    <definedName name="_103CS_40S_33_1" localSheetId="2">#REF!</definedName>
    <definedName name="_103CS_40S_33_1" localSheetId="12">#REF!</definedName>
    <definedName name="_103CS_40S_33_1">#REF!</definedName>
    <definedName name="_103CS_5S_34_1" localSheetId="2">#REF!</definedName>
    <definedName name="_103CS_5S_34_1" localSheetId="12">#REF!</definedName>
    <definedName name="_103CS_5S_34_1">#REF!</definedName>
    <definedName name="_103CS_5S_5_1" localSheetId="2">#REF!</definedName>
    <definedName name="_103CS_5S_5_1" localSheetId="12">#REF!</definedName>
    <definedName name="_103CS_5S_5_1">#REF!</definedName>
    <definedName name="_103CS_80_5_1" localSheetId="2">#REF!</definedName>
    <definedName name="_103CS_80_5_1" localSheetId="12">#REF!</definedName>
    <definedName name="_103CS_80_5_1">#REF!</definedName>
    <definedName name="_103CS_80S_5_1" localSheetId="2">#REF!</definedName>
    <definedName name="_103CS_80S_5_1" localSheetId="12">#REF!</definedName>
    <definedName name="_103CS_80S_5_1">#REF!</definedName>
    <definedName name="_103CS_XXS_33_1" localSheetId="2">#REF!</definedName>
    <definedName name="_103CS_XXS_33_1" localSheetId="12">#REF!</definedName>
    <definedName name="_103CS_XXS_33_1">#REF!</definedName>
    <definedName name="_104_____CS_XS_5_1" localSheetId="2">#REF!</definedName>
    <definedName name="_104_____CS_XS_5_1" localSheetId="12">#REF!</definedName>
    <definedName name="_104_____CS_XS_5_1">#REF!</definedName>
    <definedName name="_104CS_100_34_1" localSheetId="2">#REF!</definedName>
    <definedName name="_104CS_100_34_1" localSheetId="12">#REF!</definedName>
    <definedName name="_104CS_100_34_1">#REF!</definedName>
    <definedName name="_104CS_40S_34_1" localSheetId="2">#REF!</definedName>
    <definedName name="_104CS_40S_34_1" localSheetId="12">#REF!</definedName>
    <definedName name="_104CS_40S_34_1">#REF!</definedName>
    <definedName name="_104CS_5S_34_1" localSheetId="2">#REF!</definedName>
    <definedName name="_104CS_5S_34_1" localSheetId="12">#REF!</definedName>
    <definedName name="_104CS_5S_34_1">#REF!</definedName>
    <definedName name="_104CS_80S_1" localSheetId="2">#REF!</definedName>
    <definedName name="_104CS_80S_1" localSheetId="12">#REF!</definedName>
    <definedName name="_104CS_80S_1">#REF!</definedName>
    <definedName name="_104CS_STD_1" localSheetId="2">#REF!</definedName>
    <definedName name="_104CS_STD_1" localSheetId="12">#REF!</definedName>
    <definedName name="_104CS_STD_1">#REF!</definedName>
    <definedName name="_104CS_XXS_34_1" localSheetId="2">#REF!</definedName>
    <definedName name="_104CS_XXS_34_1" localSheetId="12">#REF!</definedName>
    <definedName name="_104CS_XXS_34_1">#REF!</definedName>
    <definedName name="_104MAÕ_HAØNG" localSheetId="2">#REF!</definedName>
    <definedName name="_104MAÕ_HAØNG" localSheetId="12">#REF!</definedName>
    <definedName name="_104MAÕ_HAØNG">#REF!</definedName>
    <definedName name="_105_____CS_XXS_1" localSheetId="2">#REF!</definedName>
    <definedName name="_105_____CS_XXS_1" localSheetId="12">#REF!</definedName>
    <definedName name="_105_____CS_XXS_1">#REF!</definedName>
    <definedName name="_1052CS_80_34_1" localSheetId="2">#REF!</definedName>
    <definedName name="_1052CS_80_34_1" localSheetId="12">#REF!</definedName>
    <definedName name="_1052CS_80_34_1">#REF!</definedName>
    <definedName name="_105CS_30_34_1" localSheetId="2">#REF!</definedName>
    <definedName name="_105CS_30_34_1" localSheetId="12">#REF!</definedName>
    <definedName name="_105CS_30_34_1">#REF!</definedName>
    <definedName name="_105CS_40_1" localSheetId="2">#REF!</definedName>
    <definedName name="_105CS_40_1" localSheetId="12">#REF!</definedName>
    <definedName name="_105CS_40_1">#REF!</definedName>
    <definedName name="_105CS_40S_5_1" localSheetId="2">#REF!</definedName>
    <definedName name="_105CS_40S_5_1" localSheetId="12">#REF!</definedName>
    <definedName name="_105CS_40S_5_1">#REF!</definedName>
    <definedName name="_105CS_5S_5_1" localSheetId="2">#REF!</definedName>
    <definedName name="_105CS_5S_5_1" localSheetId="12">#REF!</definedName>
    <definedName name="_105CS_5S_5_1">#REF!</definedName>
    <definedName name="_105CS_60_1" localSheetId="2">#REF!</definedName>
    <definedName name="_105CS_60_1" localSheetId="12">#REF!</definedName>
    <definedName name="_105CS_60_1">#REF!</definedName>
    <definedName name="_105CS_80S_33_1" localSheetId="2">#REF!</definedName>
    <definedName name="_105CS_80S_33_1" localSheetId="12">#REF!</definedName>
    <definedName name="_105CS_80S_33_1">#REF!</definedName>
    <definedName name="_105CS_STD_33_1" localSheetId="2">#REF!</definedName>
    <definedName name="_105CS_STD_33_1" localSheetId="12">#REF!</definedName>
    <definedName name="_105CS_STD_33_1">#REF!</definedName>
    <definedName name="_105CS_XXS_5_1" localSheetId="2">#REF!</definedName>
    <definedName name="_105CS_XXS_5_1" localSheetId="12">#REF!</definedName>
    <definedName name="_105CS_XXS_5_1">#REF!</definedName>
    <definedName name="_106_____CS_XXS_33_1" localSheetId="2">#REF!</definedName>
    <definedName name="_106_____CS_XXS_33_1" localSheetId="12">#REF!</definedName>
    <definedName name="_106_____CS_XXS_33_1">#REF!</definedName>
    <definedName name="_106CS_5S_1" localSheetId="2">#REF!</definedName>
    <definedName name="_106CS_5S_1" localSheetId="12">#REF!</definedName>
    <definedName name="_106CS_5S_1">#REF!</definedName>
    <definedName name="_106CS_5S_5_1" localSheetId="2">#REF!</definedName>
    <definedName name="_106CS_5S_5_1" localSheetId="12">#REF!</definedName>
    <definedName name="_106CS_5S_5_1">#REF!</definedName>
    <definedName name="_106CS_80S_34_1" localSheetId="2">#REF!</definedName>
    <definedName name="_106CS_80S_34_1" localSheetId="12">#REF!</definedName>
    <definedName name="_106CS_80S_34_1">#REF!</definedName>
    <definedName name="_106CS_STD_34_1" localSheetId="2">#REF!</definedName>
    <definedName name="_106CS_STD_34_1" localSheetId="12">#REF!</definedName>
    <definedName name="_106CS_STD_34_1">#REF!</definedName>
    <definedName name="_107_____CS_XXS_34_1" localSheetId="2">#REF!</definedName>
    <definedName name="_107_____CS_XXS_34_1" localSheetId="12">#REF!</definedName>
    <definedName name="_107_____CS_XXS_34_1">#REF!</definedName>
    <definedName name="_1070CS_80_5_1" localSheetId="2">#REF!</definedName>
    <definedName name="_1070CS_80_5_1" localSheetId="12">#REF!</definedName>
    <definedName name="_1070CS_80_5_1">#REF!</definedName>
    <definedName name="_107CS_100_1" localSheetId="2">#REF!</definedName>
    <definedName name="_107CS_100_1" localSheetId="12">#REF!</definedName>
    <definedName name="_107CS_100_1">#REF!</definedName>
    <definedName name="_107CS_100_5_1" localSheetId="2">#REF!</definedName>
    <definedName name="_107CS_100_5_1" localSheetId="12">#REF!</definedName>
    <definedName name="_107CS_100_5_1">#REF!</definedName>
    <definedName name="_107CS_30_5_1" localSheetId="2">#REF!</definedName>
    <definedName name="_107CS_30_5_1" localSheetId="12">#REF!</definedName>
    <definedName name="_107CS_30_5_1">#REF!</definedName>
    <definedName name="_107CS_40_33_1" localSheetId="2">#REF!</definedName>
    <definedName name="_107CS_40_33_1" localSheetId="12">#REF!</definedName>
    <definedName name="_107CS_40_33_1">#REF!</definedName>
    <definedName name="_107CS_5S_33_1" localSheetId="2">#REF!</definedName>
    <definedName name="_107CS_5S_33_1" localSheetId="12">#REF!</definedName>
    <definedName name="_107CS_5S_33_1">#REF!</definedName>
    <definedName name="_107CS_60_1" localSheetId="2">#REF!</definedName>
    <definedName name="_107CS_60_1" localSheetId="12">#REF!</definedName>
    <definedName name="_107CS_60_1">#REF!</definedName>
    <definedName name="_107CS_60_33_1" localSheetId="2">#REF!</definedName>
    <definedName name="_107CS_60_33_1" localSheetId="12">#REF!</definedName>
    <definedName name="_107CS_60_33_1">#REF!</definedName>
    <definedName name="_107CS_80S_5_1" localSheetId="2">#REF!</definedName>
    <definedName name="_107CS_80S_5_1" localSheetId="12">#REF!</definedName>
    <definedName name="_107CS_80S_5_1">#REF!</definedName>
    <definedName name="_107CS_STD_5_1" localSheetId="2">#REF!</definedName>
    <definedName name="_107CS_STD_5_1" localSheetId="12">#REF!</definedName>
    <definedName name="_107CS_STD_5_1">#REF!</definedName>
    <definedName name="_107MAÕ_SOÁ_THUEÁ" localSheetId="2">#REF!</definedName>
    <definedName name="_107MAÕ_SOÁ_THUEÁ" localSheetId="12">#REF!</definedName>
    <definedName name="_107MAÕ_SOÁ_THUEÁ">#REF!</definedName>
    <definedName name="_107Print_Area_MI_1" localSheetId="2">#REF!</definedName>
    <definedName name="_107Print_Area_MI_1" localSheetId="12">#REF!</definedName>
    <definedName name="_107Print_Area_MI_1">#REF!</definedName>
    <definedName name="_107SORT_1" localSheetId="2">#REF!</definedName>
    <definedName name="_107SORT_1" localSheetId="12">#REF!</definedName>
    <definedName name="_107SORT_1">#REF!</definedName>
    <definedName name="_107TEÂN_HAØNG" localSheetId="2">#REF!</definedName>
    <definedName name="_107TEÂN_HAØNG" localSheetId="12">#REF!</definedName>
    <definedName name="_107TEÂN_HAØNG">#REF!</definedName>
    <definedName name="_108_____CS_XXS_5_1" localSheetId="2">#REF!</definedName>
    <definedName name="_108_____CS_XXS_5_1" localSheetId="12">#REF!</definedName>
    <definedName name="_108_____CS_XXS_5_1">#REF!</definedName>
    <definedName name="_1088CS_80S_1" localSheetId="2">#REF!</definedName>
    <definedName name="_1088CS_80S_1" localSheetId="12">#REF!</definedName>
    <definedName name="_1088CS_80S_1">#REF!</definedName>
    <definedName name="_108CS_100_5_1" localSheetId="2">#REF!</definedName>
    <definedName name="_108CS_100_5_1" localSheetId="12">#REF!</definedName>
    <definedName name="_108CS_100_5_1">#REF!</definedName>
    <definedName name="_108CS_5S_34_1" localSheetId="2">#REF!</definedName>
    <definedName name="_108CS_5S_34_1" localSheetId="12">#REF!</definedName>
    <definedName name="_108CS_5S_34_1">#REF!</definedName>
    <definedName name="_108CS_60_1" localSheetId="2">#REF!</definedName>
    <definedName name="_108CS_60_1" localSheetId="12">#REF!</definedName>
    <definedName name="_108CS_60_1">#REF!</definedName>
    <definedName name="_108CS_STD_1" localSheetId="2">#REF!</definedName>
    <definedName name="_108CS_STD_1" localSheetId="12">#REF!</definedName>
    <definedName name="_108CS_STD_1">#REF!</definedName>
    <definedName name="_108CS_XS_1" localSheetId="2">#REF!</definedName>
    <definedName name="_108CS_XS_1" localSheetId="12">#REF!</definedName>
    <definedName name="_108CS_XS_1">#REF!</definedName>
    <definedName name="_108Print_Area_MI_33_1" localSheetId="2">#REF!</definedName>
    <definedName name="_108Print_Area_MI_33_1" localSheetId="12">#REF!</definedName>
    <definedName name="_108Print_Area_MI_33_1">#REF!</definedName>
    <definedName name="_108SORT_1" localSheetId="2">#REF!</definedName>
    <definedName name="_108SORT_1" localSheetId="12">#REF!</definedName>
    <definedName name="_108SORT_1">#REF!</definedName>
    <definedName name="_108SORT_33_1" localSheetId="2">#REF!</definedName>
    <definedName name="_108SORT_33_1" localSheetId="12">#REF!</definedName>
    <definedName name="_108SORT_33_1">#REF!</definedName>
    <definedName name="_108TEÂN_KHAÙCH_HAØ" localSheetId="2">#REF!</definedName>
    <definedName name="_108TEÂN_KHAÙCH_HAØ" localSheetId="12">#REF!</definedName>
    <definedName name="_108TEÂN_KHAÙCH_HAØ">#REF!</definedName>
    <definedName name="_109CS_40_1" localSheetId="2">#REF!</definedName>
    <definedName name="_109CS_40_1" localSheetId="12">#REF!</definedName>
    <definedName name="_109CS_40_1">#REF!</definedName>
    <definedName name="_109CS_40_34_1" localSheetId="2">#REF!</definedName>
    <definedName name="_109CS_40_34_1" localSheetId="12">#REF!</definedName>
    <definedName name="_109CS_40_34_1">#REF!</definedName>
    <definedName name="_109CS_5S_5_1" localSheetId="2">#REF!</definedName>
    <definedName name="_109CS_5S_5_1" localSheetId="12">#REF!</definedName>
    <definedName name="_109CS_5S_5_1">#REF!</definedName>
    <definedName name="_109CS_60_33_1" localSheetId="2">#REF!</definedName>
    <definedName name="_109CS_60_33_1" localSheetId="12">#REF!</definedName>
    <definedName name="_109CS_60_33_1">#REF!</definedName>
    <definedName name="_109CS_60_34_1" localSheetId="2">#REF!</definedName>
    <definedName name="_109CS_60_34_1" localSheetId="12">#REF!</definedName>
    <definedName name="_109CS_60_34_1">#REF!</definedName>
    <definedName name="_109CS_STD_33_1" localSheetId="2">#REF!</definedName>
    <definedName name="_109CS_STD_33_1" localSheetId="12">#REF!</definedName>
    <definedName name="_109CS_STD_33_1">#REF!</definedName>
    <definedName name="_109CS_XS_33_1" localSheetId="2">#REF!</definedName>
    <definedName name="_109CS_XS_33_1" localSheetId="12">#REF!</definedName>
    <definedName name="_109CS_XS_33_1">#REF!</definedName>
    <definedName name="_109Print_Area_MI_34_1" localSheetId="2">#REF!</definedName>
    <definedName name="_109Print_Area_MI_34_1" localSheetId="12">#REF!</definedName>
    <definedName name="_109Print_Area_MI_34_1">#REF!</definedName>
    <definedName name="_109SORT_33_1" localSheetId="2">#REF!</definedName>
    <definedName name="_109SORT_33_1" localSheetId="12">#REF!</definedName>
    <definedName name="_109SORT_33_1">#REF!</definedName>
    <definedName name="_109SORT_34_1" localSheetId="2">#REF!</definedName>
    <definedName name="_109SORT_34_1" localSheetId="12">#REF!</definedName>
    <definedName name="_109SORT_34_1">#REF!</definedName>
    <definedName name="_109THAØNH_TIEÀN" localSheetId="2">#REF!</definedName>
    <definedName name="_109THAØNH_TIEÀN" localSheetId="12">#REF!</definedName>
    <definedName name="_109THAØNH_TIEÀN">#REF!</definedName>
    <definedName name="_10AAA_33_1" localSheetId="2">#REF!</definedName>
    <definedName name="_10AAA_33_1" localSheetId="12">#REF!</definedName>
    <definedName name="_10AAA_33_1">#REF!</definedName>
    <definedName name="_10CS_10_1" localSheetId="2">#REF!</definedName>
    <definedName name="_10CS_10_1" localSheetId="12">#REF!</definedName>
    <definedName name="_10CS_10_1">#REF!</definedName>
    <definedName name="_10TEÂN_HAØNG" localSheetId="2">#REF!</definedName>
    <definedName name="_10TEÂN_HAØNG" localSheetId="12">#REF!</definedName>
    <definedName name="_10TEÂN_HAØNG">#REF!</definedName>
    <definedName name="_11_0xoa_" localSheetId="2" hidden="1">#REF!</definedName>
    <definedName name="_11_0xoa_" localSheetId="9" hidden="1">#REF!</definedName>
    <definedName name="_11_0xoa_" localSheetId="12" hidden="1">#REF!</definedName>
    <definedName name="_11_0xoa_" hidden="1">#REF!</definedName>
    <definedName name="_1106CS_80S_33_1" localSheetId="2">#REF!</definedName>
    <definedName name="_1106CS_80S_33_1" localSheetId="12">#REF!</definedName>
    <definedName name="_1106CS_80S_33_1">#REF!</definedName>
    <definedName name="_110CS_10S_1" localSheetId="2">#REF!</definedName>
    <definedName name="_110CS_10S_1" localSheetId="12">#REF!</definedName>
    <definedName name="_110CS_10S_1">#REF!</definedName>
    <definedName name="_110CS_60_1" localSheetId="2">#REF!</definedName>
    <definedName name="_110CS_60_1" localSheetId="12">#REF!</definedName>
    <definedName name="_110CS_60_1">#REF!</definedName>
    <definedName name="_110CS_60_33_1" localSheetId="2">#REF!</definedName>
    <definedName name="_110CS_60_33_1" localSheetId="12">#REF!</definedName>
    <definedName name="_110CS_60_33_1">#REF!</definedName>
    <definedName name="_110CS_STD_34_1" localSheetId="2">#REF!</definedName>
    <definedName name="_110CS_STD_34_1" localSheetId="12">#REF!</definedName>
    <definedName name="_110CS_STD_34_1">#REF!</definedName>
    <definedName name="_110CS_XS_34_1" localSheetId="2">#REF!</definedName>
    <definedName name="_110CS_XS_34_1" localSheetId="12">#REF!</definedName>
    <definedName name="_110CS_XS_34_1">#REF!</definedName>
    <definedName name="_110Print_Area_MI_5_1" localSheetId="2">#REF!</definedName>
    <definedName name="_110Print_Area_MI_5_1" localSheetId="12">#REF!</definedName>
    <definedName name="_110Print_Area_MI_5_1">#REF!</definedName>
    <definedName name="_110SORT_34_1" localSheetId="2">#REF!</definedName>
    <definedName name="_110SORT_34_1" localSheetId="12">#REF!</definedName>
    <definedName name="_110SORT_34_1">#REF!</definedName>
    <definedName name="_110SORT_5_1" localSheetId="2">#REF!</definedName>
    <definedName name="_110SORT_5_1" localSheetId="12">#REF!</definedName>
    <definedName name="_110SORT_5_1">#REF!</definedName>
    <definedName name="_110TRÒ_GIAÙ" localSheetId="2">#REF!</definedName>
    <definedName name="_110TRÒ_GIAÙ" localSheetId="12">#REF!</definedName>
    <definedName name="_110TRÒ_GIAÙ">#REF!</definedName>
    <definedName name="_111CS_100_33_1" localSheetId="2">#REF!</definedName>
    <definedName name="_111CS_100_33_1" localSheetId="12">#REF!</definedName>
    <definedName name="_111CS_100_33_1">#REF!</definedName>
    <definedName name="_111CS_40_33_1" localSheetId="2">#REF!</definedName>
    <definedName name="_111CS_40_33_1" localSheetId="12">#REF!</definedName>
    <definedName name="_111CS_40_33_1">#REF!</definedName>
    <definedName name="_111CS_40_5_1" localSheetId="2">#REF!</definedName>
    <definedName name="_111CS_40_5_1" localSheetId="12">#REF!</definedName>
    <definedName name="_111CS_40_5_1">#REF!</definedName>
    <definedName name="_111CS_60_33_1" localSheetId="2">#REF!</definedName>
    <definedName name="_111CS_60_33_1" localSheetId="12">#REF!</definedName>
    <definedName name="_111CS_60_33_1">#REF!</definedName>
    <definedName name="_111CS_60_34_1" localSheetId="2">#REF!</definedName>
    <definedName name="_111CS_60_34_1" localSheetId="12">#REF!</definedName>
    <definedName name="_111CS_60_34_1">#REF!</definedName>
    <definedName name="_111CS_60_5_1" localSheetId="2">#REF!</definedName>
    <definedName name="_111CS_60_5_1" localSheetId="12">#REF!</definedName>
    <definedName name="_111CS_60_5_1">#REF!</definedName>
    <definedName name="_111CS_STD_5_1" localSheetId="2">#REF!</definedName>
    <definedName name="_111CS_STD_5_1" localSheetId="12">#REF!</definedName>
    <definedName name="_111CS_STD_5_1">#REF!</definedName>
    <definedName name="_111CS_XS_5_1" localSheetId="2">#REF!</definedName>
    <definedName name="_111CS_XS_5_1" localSheetId="12">#REF!</definedName>
    <definedName name="_111CS_XS_5_1">#REF!</definedName>
    <definedName name="_111SORT_5_1" localSheetId="2">#REF!</definedName>
    <definedName name="_111SORT_5_1" localSheetId="12">#REF!</definedName>
    <definedName name="_111SORT_5_1">#REF!</definedName>
    <definedName name="_111TRÒ_GIAÙ__VAT" localSheetId="2">#REF!</definedName>
    <definedName name="_111TRÒ_GIAÙ__VAT" localSheetId="12">#REF!</definedName>
    <definedName name="_111TRÒ_GIAÙ__VAT">#REF!</definedName>
    <definedName name="_1124CS_80S_34_1" localSheetId="2">#REF!</definedName>
    <definedName name="_1124CS_80S_34_1" localSheetId="12">#REF!</definedName>
    <definedName name="_1124CS_80S_34_1">#REF!</definedName>
    <definedName name="_112CS_60_34_1" localSheetId="2">#REF!</definedName>
    <definedName name="_112CS_60_34_1" localSheetId="12">#REF!</definedName>
    <definedName name="_112CS_60_34_1">#REF!</definedName>
    <definedName name="_112CS_XS_1" localSheetId="2">#REF!</definedName>
    <definedName name="_112CS_XS_1" localSheetId="12">#REF!</definedName>
    <definedName name="_112CS_XS_1">#REF!</definedName>
    <definedName name="_112CS_XXS_1" localSheetId="2">#REF!</definedName>
    <definedName name="_112CS_XXS_1" localSheetId="12">#REF!</definedName>
    <definedName name="_112CS_XXS_1">#REF!</definedName>
    <definedName name="_113CS_10S_33_1" localSheetId="2">#REF!</definedName>
    <definedName name="_113CS_10S_33_1" localSheetId="12">#REF!</definedName>
    <definedName name="_113CS_10S_33_1">#REF!</definedName>
    <definedName name="_113CS_40_34_1" localSheetId="2">#REF!</definedName>
    <definedName name="_113CS_40_34_1" localSheetId="12">#REF!</definedName>
    <definedName name="_113CS_40_34_1">#REF!</definedName>
    <definedName name="_113CS_40S_1" localSheetId="2">#REF!</definedName>
    <definedName name="_113CS_40S_1" localSheetId="12">#REF!</definedName>
    <definedName name="_113CS_40S_1">#REF!</definedName>
    <definedName name="_113CS_60_5_1" localSheetId="2">#REF!</definedName>
    <definedName name="_113CS_60_5_1" localSheetId="12">#REF!</definedName>
    <definedName name="_113CS_60_5_1">#REF!</definedName>
    <definedName name="_113CS_80_1" localSheetId="2">#REF!</definedName>
    <definedName name="_113CS_80_1" localSheetId="12">#REF!</definedName>
    <definedName name="_113CS_80_1">#REF!</definedName>
    <definedName name="_113CS_XS_33_1" localSheetId="2">#REF!</definedName>
    <definedName name="_113CS_XS_33_1" localSheetId="12">#REF!</definedName>
    <definedName name="_113CS_XS_33_1">#REF!</definedName>
    <definedName name="_113CS_XXS_33_1" localSheetId="2">#REF!</definedName>
    <definedName name="_113CS_XXS_33_1" localSheetId="12">#REF!</definedName>
    <definedName name="_113CS_XXS_33_1">#REF!</definedName>
    <definedName name="_1142CS_80S_5_1" localSheetId="2">#REF!</definedName>
    <definedName name="_1142CS_80S_5_1" localSheetId="12">#REF!</definedName>
    <definedName name="_1142CS_80S_5_1">#REF!</definedName>
    <definedName name="_114CS_60_5_1" localSheetId="2">#REF!</definedName>
    <definedName name="_114CS_60_5_1" localSheetId="12">#REF!</definedName>
    <definedName name="_114CS_60_5_1">#REF!</definedName>
    <definedName name="_114CS_80_1" localSheetId="2">#REF!</definedName>
    <definedName name="_114CS_80_1" localSheetId="12">#REF!</definedName>
    <definedName name="_114CS_80_1">#REF!</definedName>
    <definedName name="_114CS_XS_34_1" localSheetId="2">#REF!</definedName>
    <definedName name="_114CS_XS_34_1" localSheetId="12">#REF!</definedName>
    <definedName name="_114CS_XS_34_1">#REF!</definedName>
    <definedName name="_114CS_XXS_34_1" localSheetId="2">#REF!</definedName>
    <definedName name="_114CS_XXS_34_1" localSheetId="12">#REF!</definedName>
    <definedName name="_114CS_XXS_34_1">#REF!</definedName>
    <definedName name="_115CS_100_34_1" localSheetId="2">#REF!</definedName>
    <definedName name="_115CS_100_34_1" localSheetId="12">#REF!</definedName>
    <definedName name="_115CS_100_34_1">#REF!</definedName>
    <definedName name="_115CS_10S_1" localSheetId="2">#REF!</definedName>
    <definedName name="_115CS_10S_1" localSheetId="12">#REF!</definedName>
    <definedName name="_115CS_10S_1">#REF!</definedName>
    <definedName name="_115CS_40_5_1" localSheetId="2">#REF!</definedName>
    <definedName name="_115CS_40_5_1" localSheetId="12">#REF!</definedName>
    <definedName name="_115CS_40_5_1">#REF!</definedName>
    <definedName name="_115CS_40S_33_1" localSheetId="2">#REF!</definedName>
    <definedName name="_115CS_40S_33_1" localSheetId="12">#REF!</definedName>
    <definedName name="_115CS_40S_33_1">#REF!</definedName>
    <definedName name="_115CS_80_1" localSheetId="2">#REF!</definedName>
    <definedName name="_115CS_80_1" localSheetId="12">#REF!</definedName>
    <definedName name="_115CS_80_1">#REF!</definedName>
    <definedName name="_115CS_80_33_1" localSheetId="2">#REF!</definedName>
    <definedName name="_115CS_80_33_1" localSheetId="12">#REF!</definedName>
    <definedName name="_115CS_80_33_1">#REF!</definedName>
    <definedName name="_115CS_XS_5_1" localSheetId="2">#REF!</definedName>
    <definedName name="_115CS_XS_5_1" localSheetId="12">#REF!</definedName>
    <definedName name="_115CS_XS_5_1">#REF!</definedName>
    <definedName name="_115CS_XXS_5_1" localSheetId="2">#REF!</definedName>
    <definedName name="_115CS_XXS_5_1" localSheetId="12">#REF!</definedName>
    <definedName name="_115CS_XXS_5_1">#REF!</definedName>
    <definedName name="_115SOÁ_CTÖØ" localSheetId="2">#REF!</definedName>
    <definedName name="_115SOÁ_CTÖØ" localSheetId="12">#REF!</definedName>
    <definedName name="_115SOÁ_CTÖØ">#REF!</definedName>
    <definedName name="_1160CS_STD_1" localSheetId="2">#REF!</definedName>
    <definedName name="_1160CS_STD_1" localSheetId="12">#REF!</definedName>
    <definedName name="_1160CS_STD_1">#REF!</definedName>
    <definedName name="_116CS_10S_34_1" localSheetId="2">#REF!</definedName>
    <definedName name="_116CS_10S_34_1" localSheetId="12">#REF!</definedName>
    <definedName name="_116CS_10S_34_1">#REF!</definedName>
    <definedName name="_116CS_80_1" localSheetId="2">#REF!</definedName>
    <definedName name="_116CS_80_1" localSheetId="12">#REF!</definedName>
    <definedName name="_116CS_80_1">#REF!</definedName>
    <definedName name="_116CS_80_34_1" localSheetId="2">#REF!</definedName>
    <definedName name="_116CS_80_34_1" localSheetId="12">#REF!</definedName>
    <definedName name="_116CS_80_34_1">#REF!</definedName>
    <definedName name="_116CS_XXS_1" localSheetId="2">#REF!</definedName>
    <definedName name="_116CS_XXS_1" localSheetId="12">#REF!</definedName>
    <definedName name="_116CS_XXS_1">#REF!</definedName>
    <definedName name="_116ÑÔN_GIAÙ" localSheetId="2">#REF!</definedName>
    <definedName name="_116ÑÔN_GIAÙ" localSheetId="12">#REF!</definedName>
    <definedName name="_116ÑÔN_GIAÙ">#REF!</definedName>
    <definedName name="_116SOÁ_LÖÔÏNG" localSheetId="2">#REF!</definedName>
    <definedName name="_116SOÁ_LÖÔÏNG" localSheetId="12">#REF!</definedName>
    <definedName name="_116SOÁ_LÖÔÏNG">#REF!</definedName>
    <definedName name="_1178CS_STD_33_1" localSheetId="2">#REF!</definedName>
    <definedName name="_1178CS_STD_33_1" localSheetId="12">#REF!</definedName>
    <definedName name="_1178CS_STD_33_1">#REF!</definedName>
    <definedName name="_117CS_40S_1" localSheetId="2">#REF!</definedName>
    <definedName name="_117CS_40S_1" localSheetId="12">#REF!</definedName>
    <definedName name="_117CS_40S_1">#REF!</definedName>
    <definedName name="_117CS_40S_34_1" localSheetId="2">#REF!</definedName>
    <definedName name="_117CS_40S_34_1" localSheetId="12">#REF!</definedName>
    <definedName name="_117CS_40S_34_1">#REF!</definedName>
    <definedName name="_117CS_80_33_1" localSheetId="2">#REF!</definedName>
    <definedName name="_117CS_80_33_1" localSheetId="12">#REF!</definedName>
    <definedName name="_117CS_80_33_1">#REF!</definedName>
    <definedName name="_117CS_80_34_1" localSheetId="2">#REF!</definedName>
    <definedName name="_117CS_80_34_1" localSheetId="12">#REF!</definedName>
    <definedName name="_117CS_80_34_1">#REF!</definedName>
    <definedName name="_117CS_80_5_1" localSheetId="2">#REF!</definedName>
    <definedName name="_117CS_80_5_1" localSheetId="12">#REF!</definedName>
    <definedName name="_117CS_80_5_1">#REF!</definedName>
    <definedName name="_117CS_XXS_33_1" localSheetId="2">#REF!</definedName>
    <definedName name="_117CS_XXS_33_1" localSheetId="12">#REF!</definedName>
    <definedName name="_117CS_XXS_33_1">#REF!</definedName>
    <definedName name="_117SOÁ_CTÖØ" localSheetId="2">#REF!</definedName>
    <definedName name="_117SOÁ_CTÖØ" localSheetId="12">#REF!</definedName>
    <definedName name="_117SOÁ_CTÖØ">#REF!</definedName>
    <definedName name="_117SORT_1" localSheetId="2">#REF!</definedName>
    <definedName name="_117SORT_1" localSheetId="12">#REF!</definedName>
    <definedName name="_117SORT_1">#REF!</definedName>
    <definedName name="_118CS_80_33_1" localSheetId="2">#REF!</definedName>
    <definedName name="_118CS_80_33_1" localSheetId="12">#REF!</definedName>
    <definedName name="_118CS_80_33_1">#REF!</definedName>
    <definedName name="_118CS_80S_1" localSheetId="2">#REF!</definedName>
    <definedName name="_118CS_80S_1" localSheetId="12">#REF!</definedName>
    <definedName name="_118CS_80S_1">#REF!</definedName>
    <definedName name="_118CS_XXS_34_1" localSheetId="2">#REF!</definedName>
    <definedName name="_118CS_XXS_34_1" localSheetId="12">#REF!</definedName>
    <definedName name="_118CS_XXS_34_1">#REF!</definedName>
    <definedName name="_118SOÁ_LÖÔÏNG" localSheetId="2">#REF!</definedName>
    <definedName name="_118SOÁ_LÖÔÏNG" localSheetId="12">#REF!</definedName>
    <definedName name="_118SOÁ_LÖÔÏNG">#REF!</definedName>
    <definedName name="_118SORT_33_1" localSheetId="2">#REF!</definedName>
    <definedName name="_118SORT_33_1" localSheetId="12">#REF!</definedName>
    <definedName name="_118SORT_33_1">#REF!</definedName>
    <definedName name="_1196CS_STD_34_1" localSheetId="2">#REF!</definedName>
    <definedName name="_1196CS_STD_34_1" localSheetId="12">#REF!</definedName>
    <definedName name="_1196CS_STD_34_1">#REF!</definedName>
    <definedName name="_119CS_100_5_1" localSheetId="2">#REF!</definedName>
    <definedName name="_119CS_100_5_1" localSheetId="12">#REF!</definedName>
    <definedName name="_119CS_100_5_1">#REF!</definedName>
    <definedName name="_119CS_10S_5_1" localSheetId="2">#REF!</definedName>
    <definedName name="_119CS_10S_5_1" localSheetId="12">#REF!</definedName>
    <definedName name="_119CS_10S_5_1">#REF!</definedName>
    <definedName name="_119CS_40S_33_1" localSheetId="2">#REF!</definedName>
    <definedName name="_119CS_40S_33_1" localSheetId="12">#REF!</definedName>
    <definedName name="_119CS_40S_33_1">#REF!</definedName>
    <definedName name="_119CS_40S_5_1" localSheetId="2">#REF!</definedName>
    <definedName name="_119CS_40S_5_1" localSheetId="12">#REF!</definedName>
    <definedName name="_119CS_40S_5_1">#REF!</definedName>
    <definedName name="_119CS_80_34_1" localSheetId="2">#REF!</definedName>
    <definedName name="_119CS_80_34_1" localSheetId="12">#REF!</definedName>
    <definedName name="_119CS_80_34_1">#REF!</definedName>
    <definedName name="_119CS_80_5_1" localSheetId="2">#REF!</definedName>
    <definedName name="_119CS_80_5_1" localSheetId="12">#REF!</definedName>
    <definedName name="_119CS_80_5_1">#REF!</definedName>
    <definedName name="_119CS_80S_33_1" localSheetId="2">#REF!</definedName>
    <definedName name="_119CS_80S_33_1" localSheetId="12">#REF!</definedName>
    <definedName name="_119CS_80S_33_1">#REF!</definedName>
    <definedName name="_119CS_XXS_5_1" localSheetId="2">#REF!</definedName>
    <definedName name="_119CS_XXS_5_1" localSheetId="12">#REF!</definedName>
    <definedName name="_119CS_XXS_5_1">#REF!</definedName>
    <definedName name="_119SORT_1" localSheetId="2">#REF!</definedName>
    <definedName name="_119SORT_1" localSheetId="12">#REF!</definedName>
    <definedName name="_119SORT_1">#REF!</definedName>
    <definedName name="_119SORT_34_1" localSheetId="2">#REF!</definedName>
    <definedName name="_119SORT_34_1" localSheetId="12">#REF!</definedName>
    <definedName name="_119SORT_34_1">#REF!</definedName>
    <definedName name="_11AAA_34_1">#N/A</definedName>
    <definedName name="_11CS_10_1" localSheetId="2">#REF!</definedName>
    <definedName name="_11CS_10_1" localSheetId="12">#REF!</definedName>
    <definedName name="_11CS_10_1">#REF!</definedName>
    <definedName name="_11CS_10_33_1" localSheetId="2">#REF!</definedName>
    <definedName name="_11CS_10_33_1" localSheetId="12">#REF!</definedName>
    <definedName name="_11CS_10_33_1">#REF!</definedName>
    <definedName name="_11MAÕ_SOÁ_THUEÁ" localSheetId="2">#REF!</definedName>
    <definedName name="_11MAÕ_SOÁ_THUEÁ" localSheetId="12">#REF!</definedName>
    <definedName name="_11MAÕ_SOÁ_THUEÁ">#REF!</definedName>
    <definedName name="_11TEÂN_KHAÙCH_HAØ" localSheetId="2">#REF!</definedName>
    <definedName name="_11TEÂN_KHAÙCH_HAØ" localSheetId="12">#REF!</definedName>
    <definedName name="_11TEÂN_KHAÙCH_HAØ">#REF!</definedName>
    <definedName name="_12_0xoa_" localSheetId="2">#REF!</definedName>
    <definedName name="_12_0xoa_" localSheetId="12">#REF!</definedName>
    <definedName name="_12_0xoa_">#REF!</definedName>
    <definedName name="_120CS_80_34_1" localSheetId="2">#REF!</definedName>
    <definedName name="_120CS_80_34_1" localSheetId="12">#REF!</definedName>
    <definedName name="_120CS_80_34_1">#REF!</definedName>
    <definedName name="_120CS_80S_34_1" localSheetId="2">#REF!</definedName>
    <definedName name="_120CS_80S_34_1" localSheetId="12">#REF!</definedName>
    <definedName name="_120CS_80S_34_1">#REF!</definedName>
    <definedName name="_120SORT_33_1" localSheetId="2">#REF!</definedName>
    <definedName name="_120SORT_33_1" localSheetId="12">#REF!</definedName>
    <definedName name="_120SORT_33_1">#REF!</definedName>
    <definedName name="_120SORT_5_1" localSheetId="2">#REF!</definedName>
    <definedName name="_120SORT_5_1" localSheetId="12">#REF!</definedName>
    <definedName name="_120SORT_5_1">#REF!</definedName>
    <definedName name="_1214CS_STD_5_1" localSheetId="2">#REF!</definedName>
    <definedName name="_1214CS_STD_5_1" localSheetId="12">#REF!</definedName>
    <definedName name="_1214CS_STD_5_1">#REF!</definedName>
    <definedName name="_121CS_40S_34_1" localSheetId="2">#REF!</definedName>
    <definedName name="_121CS_40S_34_1" localSheetId="12">#REF!</definedName>
    <definedName name="_121CS_40S_34_1">#REF!</definedName>
    <definedName name="_121CS_5S_1" localSheetId="2">#REF!</definedName>
    <definedName name="_121CS_5S_1" localSheetId="12">#REF!</definedName>
    <definedName name="_121CS_5S_1">#REF!</definedName>
    <definedName name="_121CS_80_5_1" localSheetId="2">#REF!</definedName>
    <definedName name="_121CS_80_5_1" localSheetId="12">#REF!</definedName>
    <definedName name="_121CS_80_5_1">#REF!</definedName>
    <definedName name="_121CS_80S_1" localSheetId="2">#REF!</definedName>
    <definedName name="_121CS_80S_1" localSheetId="12">#REF!</definedName>
    <definedName name="_121CS_80S_1">#REF!</definedName>
    <definedName name="_121CS_80S_5_1" localSheetId="2">#REF!</definedName>
    <definedName name="_121CS_80S_5_1" localSheetId="12">#REF!</definedName>
    <definedName name="_121CS_80S_5_1">#REF!</definedName>
    <definedName name="_121SORT_34_1" localSheetId="2">#REF!</definedName>
    <definedName name="_121SORT_34_1" localSheetId="12">#REF!</definedName>
    <definedName name="_121SORT_34_1">#REF!</definedName>
    <definedName name="_121SORT_AREA_1" localSheetId="2">#REF!</definedName>
    <definedName name="_121SORT_AREA_1" localSheetId="12">#REF!</definedName>
    <definedName name="_121SORT_AREA_1">#REF!</definedName>
    <definedName name="_122CS_10S_33_1" localSheetId="2">#REF!</definedName>
    <definedName name="_122CS_10S_33_1" localSheetId="12">#REF!</definedName>
    <definedName name="_122CS_10S_33_1">#REF!</definedName>
    <definedName name="_122CS_120_1" localSheetId="2">#REF!</definedName>
    <definedName name="_122CS_120_1" localSheetId="12">#REF!</definedName>
    <definedName name="_122CS_120_1">#REF!</definedName>
    <definedName name="_122CS_80_5_1" localSheetId="2">#REF!</definedName>
    <definedName name="_122CS_80_5_1" localSheetId="12">#REF!</definedName>
    <definedName name="_122CS_80_5_1">#REF!</definedName>
    <definedName name="_122CS_STD_1" localSheetId="2">#REF!</definedName>
    <definedName name="_122CS_STD_1" localSheetId="12">#REF!</definedName>
    <definedName name="_122CS_STD_1">#REF!</definedName>
    <definedName name="_122SORT_1" localSheetId="2">#REF!</definedName>
    <definedName name="_122SORT_1" localSheetId="12">#REF!</definedName>
    <definedName name="_122SORT_1">#REF!</definedName>
    <definedName name="_122SORT_5_1" localSheetId="2">#REF!</definedName>
    <definedName name="_122SORT_5_1" localSheetId="12">#REF!</definedName>
    <definedName name="_122SORT_5_1">#REF!</definedName>
    <definedName name="_122SORT_AREA_33_1" localSheetId="2">#REF!</definedName>
    <definedName name="_122SORT_AREA_33_1" localSheetId="12">#REF!</definedName>
    <definedName name="_122SORT_AREA_33_1">#REF!</definedName>
    <definedName name="_1232CS_XS_1" localSheetId="2">#REF!</definedName>
    <definedName name="_1232CS_XS_1" localSheetId="12">#REF!</definedName>
    <definedName name="_1232CS_XS_1">#REF!</definedName>
    <definedName name="_123CS_10S_1" localSheetId="2">#REF!</definedName>
    <definedName name="_123CS_10S_1" localSheetId="12">#REF!</definedName>
    <definedName name="_123CS_10S_1">#REF!</definedName>
    <definedName name="_123CS_40S_5_1" localSheetId="2">#REF!</definedName>
    <definedName name="_123CS_40S_5_1" localSheetId="12">#REF!</definedName>
    <definedName name="_123CS_40S_5_1">#REF!</definedName>
    <definedName name="_123CS_5S_33_1" localSheetId="2">#REF!</definedName>
    <definedName name="_123CS_5S_33_1" localSheetId="12">#REF!</definedName>
    <definedName name="_123CS_5S_33_1">#REF!</definedName>
    <definedName name="_123CS_80S_1" localSheetId="2">#REF!</definedName>
    <definedName name="_123CS_80S_1" localSheetId="12">#REF!</definedName>
    <definedName name="_123CS_80S_1">#REF!</definedName>
    <definedName name="_123CS_80S_33_1" localSheetId="2">#REF!</definedName>
    <definedName name="_123CS_80S_33_1" localSheetId="12">#REF!</definedName>
    <definedName name="_123CS_80S_33_1">#REF!</definedName>
    <definedName name="_123CS_STD_33_1" localSheetId="2">#REF!</definedName>
    <definedName name="_123CS_STD_33_1" localSheetId="12">#REF!</definedName>
    <definedName name="_123CS_STD_33_1">#REF!</definedName>
    <definedName name="_123SORT_33_1" localSheetId="2">#REF!</definedName>
    <definedName name="_123SORT_33_1" localSheetId="12">#REF!</definedName>
    <definedName name="_123SORT_33_1">#REF!</definedName>
    <definedName name="_123SORT_AREA_34_1" localSheetId="2">#REF!</definedName>
    <definedName name="_123SORT_AREA_34_1" localSheetId="12">#REF!</definedName>
    <definedName name="_123SORT_AREA_34_1">#REF!</definedName>
    <definedName name="_124CS_80S_1" localSheetId="2">#REF!</definedName>
    <definedName name="_124CS_80S_1" localSheetId="12">#REF!</definedName>
    <definedName name="_124CS_80S_1">#REF!</definedName>
    <definedName name="_124CS_STD_34_1" localSheetId="2">#REF!</definedName>
    <definedName name="_124CS_STD_34_1" localSheetId="12">#REF!</definedName>
    <definedName name="_124CS_STD_34_1">#REF!</definedName>
    <definedName name="_124SORT_34_1" localSheetId="2">#REF!</definedName>
    <definedName name="_124SORT_34_1" localSheetId="12">#REF!</definedName>
    <definedName name="_124SORT_34_1">#REF!</definedName>
    <definedName name="_124SORT_AREA_5_1" localSheetId="2">#REF!</definedName>
    <definedName name="_124SORT_AREA_5_1" localSheetId="12">#REF!</definedName>
    <definedName name="_124SORT_AREA_5_1">#REF!</definedName>
    <definedName name="_1250CS_XS_33_1" localSheetId="2">#REF!</definedName>
    <definedName name="_1250CS_XS_33_1" localSheetId="12">#REF!</definedName>
    <definedName name="_1250CS_XS_33_1">#REF!</definedName>
    <definedName name="_125CS_120_33_1" localSheetId="2">#REF!</definedName>
    <definedName name="_125CS_120_33_1" localSheetId="12">#REF!</definedName>
    <definedName name="_125CS_120_33_1">#REF!</definedName>
    <definedName name="_125CS_5S_1" localSheetId="2">#REF!</definedName>
    <definedName name="_125CS_5S_1" localSheetId="12">#REF!</definedName>
    <definedName name="_125CS_5S_1">#REF!</definedName>
    <definedName name="_125CS_5S_34_1" localSheetId="2">#REF!</definedName>
    <definedName name="_125CS_5S_34_1" localSheetId="12">#REF!</definedName>
    <definedName name="_125CS_5S_34_1">#REF!</definedName>
    <definedName name="_125CS_80S_33_1" localSheetId="2">#REF!</definedName>
    <definedName name="_125CS_80S_33_1" localSheetId="12">#REF!</definedName>
    <definedName name="_125CS_80S_33_1">#REF!</definedName>
    <definedName name="_125CS_80S_34_1" localSheetId="2">#REF!</definedName>
    <definedName name="_125CS_80S_34_1" localSheetId="12">#REF!</definedName>
    <definedName name="_125CS_80S_34_1">#REF!</definedName>
    <definedName name="_125CS_STD_5_1" localSheetId="2">#REF!</definedName>
    <definedName name="_125CS_STD_5_1" localSheetId="12">#REF!</definedName>
    <definedName name="_125CS_STD_5_1">#REF!</definedName>
    <definedName name="_125SORT_5_1" localSheetId="2">#REF!</definedName>
    <definedName name="_125SORT_5_1" localSheetId="12">#REF!</definedName>
    <definedName name="_125SORT_5_1">#REF!</definedName>
    <definedName name="_1268CS_XS_34_1" localSheetId="2">#REF!</definedName>
    <definedName name="_1268CS_XS_34_1" localSheetId="12">#REF!</definedName>
    <definedName name="_1268CS_XS_34_1">#REF!</definedName>
    <definedName name="_126CS_80S_33_1" localSheetId="2">#REF!</definedName>
    <definedName name="_126CS_80S_33_1" localSheetId="12">#REF!</definedName>
    <definedName name="_126CS_80S_33_1">#REF!</definedName>
    <definedName name="_126CS_XS_1" localSheetId="2">#REF!</definedName>
    <definedName name="_126CS_XS_1" localSheetId="12">#REF!</definedName>
    <definedName name="_126CS_XS_1">#REF!</definedName>
    <definedName name="_127CS_10S_33_1" localSheetId="2">#REF!</definedName>
    <definedName name="_127CS_10S_33_1" localSheetId="12">#REF!</definedName>
    <definedName name="_127CS_10S_33_1">#REF!</definedName>
    <definedName name="_127CS_5S_33_1" localSheetId="2">#REF!</definedName>
    <definedName name="_127CS_5S_33_1" localSheetId="12">#REF!</definedName>
    <definedName name="_127CS_5S_33_1">#REF!</definedName>
    <definedName name="_127CS_5S_5_1" localSheetId="2">#REF!</definedName>
    <definedName name="_127CS_5S_5_1" localSheetId="12">#REF!</definedName>
    <definedName name="_127CS_5S_5_1">#REF!</definedName>
    <definedName name="_127CS_80S_34_1" localSheetId="2">#REF!</definedName>
    <definedName name="_127CS_80S_34_1" localSheetId="12">#REF!</definedName>
    <definedName name="_127CS_80S_34_1">#REF!</definedName>
    <definedName name="_127CS_80S_5_1" localSheetId="2">#REF!</definedName>
    <definedName name="_127CS_80S_5_1" localSheetId="12">#REF!</definedName>
    <definedName name="_127CS_80S_5_1">#REF!</definedName>
    <definedName name="_127CS_XS_33_1" localSheetId="2">#REF!</definedName>
    <definedName name="_127CS_XS_33_1" localSheetId="12">#REF!</definedName>
    <definedName name="_127CS_XS_33_1">#REF!</definedName>
    <definedName name="_1286CS_XS_5_1" localSheetId="2">#REF!</definedName>
    <definedName name="_1286CS_XS_5_1" localSheetId="12">#REF!</definedName>
    <definedName name="_1286CS_XS_5_1">#REF!</definedName>
    <definedName name="_128CS_120_34_1" localSheetId="2">#REF!</definedName>
    <definedName name="_128CS_120_34_1" localSheetId="12">#REF!</definedName>
    <definedName name="_128CS_120_34_1">#REF!</definedName>
    <definedName name="_128CS_80S_34_1" localSheetId="2">#REF!</definedName>
    <definedName name="_128CS_80S_34_1" localSheetId="12">#REF!</definedName>
    <definedName name="_128CS_80S_34_1">#REF!</definedName>
    <definedName name="_128CS_XS_34_1" localSheetId="2">#REF!</definedName>
    <definedName name="_128CS_XS_34_1" localSheetId="12">#REF!</definedName>
    <definedName name="_128CS_XS_34_1">#REF!</definedName>
    <definedName name="_128TEÂN_HAØNG" localSheetId="2">#REF!</definedName>
    <definedName name="_128TEÂN_HAØNG" localSheetId="12">#REF!</definedName>
    <definedName name="_128TEÂN_HAØNG">#REF!</definedName>
    <definedName name="_129CS_10S_34_1" localSheetId="2">#REF!</definedName>
    <definedName name="_129CS_10S_34_1" localSheetId="12">#REF!</definedName>
    <definedName name="_129CS_10S_34_1">#REF!</definedName>
    <definedName name="_129CS_5S_34_1" localSheetId="2">#REF!</definedName>
    <definedName name="_129CS_5S_34_1" localSheetId="12">#REF!</definedName>
    <definedName name="_129CS_5S_34_1">#REF!</definedName>
    <definedName name="_129CS_60_1" localSheetId="2">#REF!</definedName>
    <definedName name="_129CS_60_1" localSheetId="12">#REF!</definedName>
    <definedName name="_129CS_60_1">#REF!</definedName>
    <definedName name="_129CS_80S_5_1" localSheetId="2">#REF!</definedName>
    <definedName name="_129CS_80S_5_1" localSheetId="12">#REF!</definedName>
    <definedName name="_129CS_80S_5_1">#REF!</definedName>
    <definedName name="_129CS_STD_1" localSheetId="2">#REF!</definedName>
    <definedName name="_129CS_STD_1" localSheetId="12">#REF!</definedName>
    <definedName name="_129CS_STD_1">#REF!</definedName>
    <definedName name="_129CS_XS_5_1" localSheetId="2">#REF!</definedName>
    <definedName name="_129CS_XS_5_1" localSheetId="12">#REF!</definedName>
    <definedName name="_129CS_XS_5_1">#REF!</definedName>
    <definedName name="_12AAA_34_1" localSheetId="2">#REF!</definedName>
    <definedName name="_12AAA_34_1" localSheetId="12">#REF!</definedName>
    <definedName name="_12AAA_34_1">#REF!</definedName>
    <definedName name="_12CS_10_33_1" localSheetId="2">#REF!</definedName>
    <definedName name="_12CS_10_33_1" localSheetId="12">#REF!</definedName>
    <definedName name="_12CS_10_33_1">#REF!</definedName>
    <definedName name="_12CS_10_34_1" localSheetId="2">#REF!</definedName>
    <definedName name="_12CS_10_34_1" localSheetId="12">#REF!</definedName>
    <definedName name="_12CS_10_34_1">#REF!</definedName>
    <definedName name="_12SOÁ_CTÖØ">#REF!</definedName>
    <definedName name="_12THAØNH_TIEÀN" localSheetId="2">#REF!</definedName>
    <definedName name="_12THAØNH_TIEÀN" localSheetId="12">#REF!</definedName>
    <definedName name="_12THAØNH_TIEÀN">#REF!</definedName>
    <definedName name="_1304CS_XXS_1" localSheetId="2">#REF!</definedName>
    <definedName name="_1304CS_XXS_1" localSheetId="12">#REF!</definedName>
    <definedName name="_1304CS_XXS_1">#REF!</definedName>
    <definedName name="_130CS_80S_5_1" localSheetId="2">#REF!</definedName>
    <definedName name="_130CS_80S_5_1" localSheetId="12">#REF!</definedName>
    <definedName name="_130CS_80S_5_1">#REF!</definedName>
    <definedName name="_130CS_XXS_1" localSheetId="2">#REF!</definedName>
    <definedName name="_130CS_XXS_1" localSheetId="12">#REF!</definedName>
    <definedName name="_130CS_XXS_1">#REF!</definedName>
    <definedName name="_130TEÂN_HAØNG" localSheetId="2">#REF!</definedName>
    <definedName name="_130TEÂN_HAØNG" localSheetId="12">#REF!</definedName>
    <definedName name="_130TEÂN_HAØNG">#REF!</definedName>
    <definedName name="_130TEÂN_KHAÙCH_HAØ" localSheetId="2">#REF!</definedName>
    <definedName name="_130TEÂN_KHAÙCH_HAØ" localSheetId="12">#REF!</definedName>
    <definedName name="_130TEÂN_KHAÙCH_HAØ">#REF!</definedName>
    <definedName name="_131CS_10S_34_1" localSheetId="2">#REF!</definedName>
    <definedName name="_131CS_10S_34_1" localSheetId="12">#REF!</definedName>
    <definedName name="_131CS_10S_34_1">#REF!</definedName>
    <definedName name="_131CS_120_5_1" localSheetId="2">#REF!</definedName>
    <definedName name="_131CS_120_5_1" localSheetId="12">#REF!</definedName>
    <definedName name="_131CS_120_5_1">#REF!</definedName>
    <definedName name="_131CS_5S_5_1" localSheetId="2">#REF!</definedName>
    <definedName name="_131CS_5S_5_1" localSheetId="12">#REF!</definedName>
    <definedName name="_131CS_5S_5_1">#REF!</definedName>
    <definedName name="_131CS_60_33_1" localSheetId="2">#REF!</definedName>
    <definedName name="_131CS_60_33_1" localSheetId="12">#REF!</definedName>
    <definedName name="_131CS_60_33_1">#REF!</definedName>
    <definedName name="_131CS_STD_1" localSheetId="2">#REF!</definedName>
    <definedName name="_131CS_STD_1" localSheetId="12">#REF!</definedName>
    <definedName name="_131CS_STD_1">#REF!</definedName>
    <definedName name="_131CS_STD_33_1" localSheetId="2">#REF!</definedName>
    <definedName name="_131CS_STD_33_1" localSheetId="12">#REF!</definedName>
    <definedName name="_131CS_STD_33_1">#REF!</definedName>
    <definedName name="_131CS_XXS_33_1" localSheetId="2">#REF!</definedName>
    <definedName name="_131CS_XXS_33_1" localSheetId="12">#REF!</definedName>
    <definedName name="_131CS_XXS_33_1">#REF!</definedName>
    <definedName name="_131SORT_1" localSheetId="2">#REF!</definedName>
    <definedName name="_131SORT_1" localSheetId="12">#REF!</definedName>
    <definedName name="_131SORT_1">#REF!</definedName>
    <definedName name="_1322CS_XXS_33_1" localSheetId="2">#REF!</definedName>
    <definedName name="_1322CS_XXS_33_1" localSheetId="12">#REF!</definedName>
    <definedName name="_1322CS_XXS_33_1">#REF!</definedName>
    <definedName name="_132CS_STD_1" localSheetId="2">#REF!</definedName>
    <definedName name="_132CS_STD_1" localSheetId="12">#REF!</definedName>
    <definedName name="_132CS_STD_1">#REF!</definedName>
    <definedName name="_132CS_XXS_34_1" localSheetId="2">#REF!</definedName>
    <definedName name="_132CS_XXS_34_1" localSheetId="12">#REF!</definedName>
    <definedName name="_132CS_XXS_34_1">#REF!</definedName>
    <definedName name="_132SORT_33_1" localSheetId="2">#REF!</definedName>
    <definedName name="_132SORT_33_1" localSheetId="12">#REF!</definedName>
    <definedName name="_132SORT_33_1">#REF!</definedName>
    <definedName name="_132TEÂN_KHAÙCH_HAØ" localSheetId="2">#REF!</definedName>
    <definedName name="_132TEÂN_KHAÙCH_HAØ" localSheetId="12">#REF!</definedName>
    <definedName name="_132TEÂN_KHAÙCH_HAØ">#REF!</definedName>
    <definedName name="_132THAØNH_TIEÀN" localSheetId="2">#REF!</definedName>
    <definedName name="_132THAØNH_TIEÀN" localSheetId="12">#REF!</definedName>
    <definedName name="_132THAØNH_TIEÀN">#REF!</definedName>
    <definedName name="_133CS_60_1" localSheetId="2">#REF!</definedName>
    <definedName name="_133CS_60_1" localSheetId="12">#REF!</definedName>
    <definedName name="_133CS_60_1">#REF!</definedName>
    <definedName name="_133CS_60_34_1" localSheetId="2">#REF!</definedName>
    <definedName name="_133CS_60_34_1" localSheetId="12">#REF!</definedName>
    <definedName name="_133CS_60_34_1">#REF!</definedName>
    <definedName name="_133CS_STD_33_1" localSheetId="2">#REF!</definedName>
    <definedName name="_133CS_STD_33_1" localSheetId="12">#REF!</definedName>
    <definedName name="_133CS_STD_33_1">#REF!</definedName>
    <definedName name="_133CS_STD_34_1" localSheetId="2">#REF!</definedName>
    <definedName name="_133CS_STD_34_1" localSheetId="12">#REF!</definedName>
    <definedName name="_133CS_STD_34_1">#REF!</definedName>
    <definedName name="_133CS_XXS_5_1" localSheetId="2">#REF!</definedName>
    <definedName name="_133CS_XXS_5_1" localSheetId="12">#REF!</definedName>
    <definedName name="_133CS_XXS_5_1">#REF!</definedName>
    <definedName name="_133SORT_34_1" localSheetId="2">#REF!</definedName>
    <definedName name="_133SORT_34_1" localSheetId="12">#REF!</definedName>
    <definedName name="_133SORT_34_1">#REF!</definedName>
    <definedName name="_1340CS_XXS_34_1" localSheetId="2">#REF!</definedName>
    <definedName name="_1340CS_XXS_34_1" localSheetId="12">#REF!</definedName>
    <definedName name="_1340CS_XXS_34_1">#REF!</definedName>
    <definedName name="_134CS_140_1" localSheetId="2">#REF!</definedName>
    <definedName name="_134CS_140_1" localSheetId="12">#REF!</definedName>
    <definedName name="_134CS_140_1">#REF!</definedName>
    <definedName name="_134CS_STD_33_1" localSheetId="2">#REF!</definedName>
    <definedName name="_134CS_STD_33_1" localSheetId="12">#REF!</definedName>
    <definedName name="_134CS_STD_33_1">#REF!</definedName>
    <definedName name="_134SORT_5_1" localSheetId="2">#REF!</definedName>
    <definedName name="_134SORT_5_1" localSheetId="12">#REF!</definedName>
    <definedName name="_134SORT_5_1">#REF!</definedName>
    <definedName name="_134THAØNH_TIEÀN" localSheetId="2">#REF!</definedName>
    <definedName name="_134THAØNH_TIEÀN" localSheetId="12">#REF!</definedName>
    <definedName name="_134THAØNH_TIEÀN">#REF!</definedName>
    <definedName name="_134TRÒ_GIAÙ" localSheetId="2">#REF!</definedName>
    <definedName name="_134TRÒ_GIAÙ" localSheetId="12">#REF!</definedName>
    <definedName name="_134TRÒ_GIAÙ">#REF!</definedName>
    <definedName name="_1358CS_XXS_5_1" localSheetId="2">#REF!</definedName>
    <definedName name="_1358CS_XXS_5_1" localSheetId="12">#REF!</definedName>
    <definedName name="_1358CS_XXS_5_1">#REF!</definedName>
    <definedName name="_135CS_10S_5_1" localSheetId="2">#REF!</definedName>
    <definedName name="_135CS_10S_5_1" localSheetId="12">#REF!</definedName>
    <definedName name="_135CS_10S_5_1">#REF!</definedName>
    <definedName name="_135CS_60_33_1" localSheetId="2">#REF!</definedName>
    <definedName name="_135CS_60_33_1" localSheetId="12">#REF!</definedName>
    <definedName name="_135CS_60_33_1">#REF!</definedName>
    <definedName name="_135CS_60_5_1" localSheetId="2">#REF!</definedName>
    <definedName name="_135CS_60_5_1" localSheetId="12">#REF!</definedName>
    <definedName name="_135CS_60_5_1">#REF!</definedName>
    <definedName name="_135CS_STD_34_1" localSheetId="2">#REF!</definedName>
    <definedName name="_135CS_STD_34_1" localSheetId="12">#REF!</definedName>
    <definedName name="_135CS_STD_34_1">#REF!</definedName>
    <definedName name="_135CS_STD_5_1" localSheetId="2">#REF!</definedName>
    <definedName name="_135CS_STD_5_1" localSheetId="12">#REF!</definedName>
    <definedName name="_135CS_STD_5_1">#REF!</definedName>
    <definedName name="_136CS_10S_5_1" localSheetId="2">#REF!</definedName>
    <definedName name="_136CS_10S_5_1" localSheetId="12">#REF!</definedName>
    <definedName name="_136CS_10S_5_1">#REF!</definedName>
    <definedName name="_136CS_STD_34_1" localSheetId="2">#REF!</definedName>
    <definedName name="_136CS_STD_34_1" localSheetId="12">#REF!</definedName>
    <definedName name="_136CS_STD_34_1">#REF!</definedName>
    <definedName name="_136TRÒ_GIAÙ" localSheetId="2">#REF!</definedName>
    <definedName name="_136TRÒ_GIAÙ" localSheetId="12">#REF!</definedName>
    <definedName name="_136TRÒ_GIAÙ">#REF!</definedName>
    <definedName name="_136TRÒ_GIAÙ__VAT" localSheetId="2">#REF!</definedName>
    <definedName name="_136TRÒ_GIAÙ__VAT" localSheetId="12">#REF!</definedName>
    <definedName name="_136TRÒ_GIAÙ__VAT">#REF!</definedName>
    <definedName name="_137CS_140_33_1" localSheetId="2">#REF!</definedName>
    <definedName name="_137CS_140_33_1" localSheetId="12">#REF!</definedName>
    <definedName name="_137CS_140_33_1">#REF!</definedName>
    <definedName name="_137CS_60_34_1" localSheetId="2">#REF!</definedName>
    <definedName name="_137CS_60_34_1" localSheetId="12">#REF!</definedName>
    <definedName name="_137CS_60_34_1">#REF!</definedName>
    <definedName name="_137CS_80_1" localSheetId="2">#REF!</definedName>
    <definedName name="_137CS_80_1" localSheetId="12">#REF!</definedName>
    <definedName name="_137CS_80_1">#REF!</definedName>
    <definedName name="_137CS_STD_5_1" localSheetId="2">#REF!</definedName>
    <definedName name="_137CS_STD_5_1" localSheetId="12">#REF!</definedName>
    <definedName name="_137CS_STD_5_1">#REF!</definedName>
    <definedName name="_137CS_XS_1" localSheetId="2">#REF!</definedName>
    <definedName name="_137CS_XS_1" localSheetId="12">#REF!</definedName>
    <definedName name="_137CS_XS_1">#REF!</definedName>
    <definedName name="_137SOÁ_CTÖØ" localSheetId="2">#REF!</definedName>
    <definedName name="_137SOÁ_CTÖØ" localSheetId="12">#REF!</definedName>
    <definedName name="_137SOÁ_CTÖØ">#REF!</definedName>
    <definedName name="_138CS_STD_5_1" localSheetId="2">#REF!</definedName>
    <definedName name="_138CS_STD_5_1" localSheetId="12">#REF!</definedName>
    <definedName name="_138CS_STD_5_1">#REF!</definedName>
    <definedName name="_138SOÁ_LÖÔÏNG" localSheetId="2">#REF!</definedName>
    <definedName name="_138SOÁ_LÖÔÏNG" localSheetId="12">#REF!</definedName>
    <definedName name="_138SOÁ_LÖÔÏNG">#REF!</definedName>
    <definedName name="_138TRÒ_GIAÙ__VAT" localSheetId="2">#REF!</definedName>
    <definedName name="_138TRÒ_GIAÙ__VAT" localSheetId="12">#REF!</definedName>
    <definedName name="_138TRÒ_GIAÙ__VAT">#REF!</definedName>
    <definedName name="_139CS_120_1" localSheetId="2">#REF!</definedName>
    <definedName name="_139CS_120_1" localSheetId="12">#REF!</definedName>
    <definedName name="_139CS_120_1">#REF!</definedName>
    <definedName name="_139CS_60_5_1" localSheetId="2">#REF!</definedName>
    <definedName name="_139CS_60_5_1" localSheetId="12">#REF!</definedName>
    <definedName name="_139CS_60_5_1">#REF!</definedName>
    <definedName name="_139CS_80_33_1" localSheetId="2">#REF!</definedName>
    <definedName name="_139CS_80_33_1" localSheetId="12">#REF!</definedName>
    <definedName name="_139CS_80_33_1">#REF!</definedName>
    <definedName name="_139CS_XS_1" localSheetId="2">#REF!</definedName>
    <definedName name="_139CS_XS_1" localSheetId="12">#REF!</definedName>
    <definedName name="_139CS_XS_1">#REF!</definedName>
    <definedName name="_139CS_XS_33_1" localSheetId="2">#REF!</definedName>
    <definedName name="_139CS_XS_33_1" localSheetId="12">#REF!</definedName>
    <definedName name="_139CS_XS_33_1">#REF!</definedName>
    <definedName name="_139SORT_1" localSheetId="2">#REF!</definedName>
    <definedName name="_139SORT_1" localSheetId="12">#REF!</definedName>
    <definedName name="_139SORT_1">#REF!</definedName>
    <definedName name="_13AAA_5_1">#N/A</definedName>
    <definedName name="_13CS_10_34_1" localSheetId="2">#REF!</definedName>
    <definedName name="_13CS_10_34_1" localSheetId="12">#REF!</definedName>
    <definedName name="_13CS_10_34_1">#REF!</definedName>
    <definedName name="_13CS_10_5_1" localSheetId="2">#REF!</definedName>
    <definedName name="_13CS_10_5_1" localSheetId="12">#REF!</definedName>
    <definedName name="_13CS_10_5_1">#REF!</definedName>
    <definedName name="_13MAÕ_HAØNG" localSheetId="2">#REF!</definedName>
    <definedName name="_13MAÕ_HAØNG" localSheetId="12">#REF!</definedName>
    <definedName name="_13MAÕ_HAØNG">#REF!</definedName>
    <definedName name="_13ÑÔN_GIAÙ" localSheetId="2">#REF!</definedName>
    <definedName name="_13ÑÔN_GIAÙ" localSheetId="12">#REF!</definedName>
    <definedName name="_13ÑÔN_GIAÙ">#REF!</definedName>
    <definedName name="_13TRÒ_GIAÙ" localSheetId="2">#REF!</definedName>
    <definedName name="_13TRÒ_GIAÙ" localSheetId="12">#REF!</definedName>
    <definedName name="_13TRÒ_GIAÙ">#REF!</definedName>
    <definedName name="_140CS_140_34_1" localSheetId="2">#REF!</definedName>
    <definedName name="_140CS_140_34_1" localSheetId="12">#REF!</definedName>
    <definedName name="_140CS_140_34_1">#REF!</definedName>
    <definedName name="_140CS_XS_1" localSheetId="2">#REF!</definedName>
    <definedName name="_140CS_XS_1" localSheetId="12">#REF!</definedName>
    <definedName name="_140CS_XS_1">#REF!</definedName>
    <definedName name="_140SORT_33_1" localSheetId="2">#REF!</definedName>
    <definedName name="_140SORT_33_1" localSheetId="12">#REF!</definedName>
    <definedName name="_140SORT_33_1">#REF!</definedName>
    <definedName name="_141CS_80_1" localSheetId="2">#REF!</definedName>
    <definedName name="_141CS_80_1" localSheetId="12">#REF!</definedName>
    <definedName name="_141CS_80_1">#REF!</definedName>
    <definedName name="_141CS_80_34_1" localSheetId="2">#REF!</definedName>
    <definedName name="_141CS_80_34_1" localSheetId="12">#REF!</definedName>
    <definedName name="_141CS_80_34_1">#REF!</definedName>
    <definedName name="_141CS_XS_33_1" localSheetId="2">#REF!</definedName>
    <definedName name="_141CS_XS_33_1" localSheetId="12">#REF!</definedName>
    <definedName name="_141CS_XS_33_1">#REF!</definedName>
    <definedName name="_141CS_XS_34_1" localSheetId="2">#REF!</definedName>
    <definedName name="_141CS_XS_34_1" localSheetId="12">#REF!</definedName>
    <definedName name="_141CS_XS_34_1">#REF!</definedName>
    <definedName name="_141SORT_34_1" localSheetId="2">#REF!</definedName>
    <definedName name="_141SORT_34_1" localSheetId="12">#REF!</definedName>
    <definedName name="_141SORT_34_1">#REF!</definedName>
    <definedName name="_142CS_XS_33_1" localSheetId="2">#REF!</definedName>
    <definedName name="_142CS_XS_33_1" localSheetId="12">#REF!</definedName>
    <definedName name="_142CS_XS_33_1">#REF!</definedName>
    <definedName name="_142SORT_5_1" localSheetId="2">#REF!</definedName>
    <definedName name="_142SORT_5_1" localSheetId="12">#REF!</definedName>
    <definedName name="_142SORT_5_1">#REF!</definedName>
    <definedName name="_143CS_120_1" localSheetId="2">#REF!</definedName>
    <definedName name="_143CS_120_1" localSheetId="12">#REF!</definedName>
    <definedName name="_143CS_120_1">#REF!</definedName>
    <definedName name="_143CS_120_33_1" localSheetId="2">#REF!</definedName>
    <definedName name="_143CS_120_33_1" localSheetId="12">#REF!</definedName>
    <definedName name="_143CS_120_33_1">#REF!</definedName>
    <definedName name="_143CS_140_5_1" localSheetId="2">#REF!</definedName>
    <definedName name="_143CS_140_5_1" localSheetId="12">#REF!</definedName>
    <definedName name="_143CS_140_5_1">#REF!</definedName>
    <definedName name="_143CS_80_33_1" localSheetId="2">#REF!</definedName>
    <definedName name="_143CS_80_33_1" localSheetId="12">#REF!</definedName>
    <definedName name="_143CS_80_33_1">#REF!</definedName>
    <definedName name="_143CS_80_5_1" localSheetId="2">#REF!</definedName>
    <definedName name="_143CS_80_5_1" localSheetId="12">#REF!</definedName>
    <definedName name="_143CS_80_5_1">#REF!</definedName>
    <definedName name="_143CS_XS_34_1" localSheetId="2">#REF!</definedName>
    <definedName name="_143CS_XS_34_1" localSheetId="12">#REF!</definedName>
    <definedName name="_143CS_XS_34_1">#REF!</definedName>
    <definedName name="_143CS_XS_5_1" localSheetId="2">#REF!</definedName>
    <definedName name="_143CS_XS_5_1" localSheetId="12">#REF!</definedName>
    <definedName name="_143CS_XS_5_1">#REF!</definedName>
    <definedName name="_144CS_XS_34_1" localSheetId="2">#REF!</definedName>
    <definedName name="_144CS_XS_34_1" localSheetId="12">#REF!</definedName>
    <definedName name="_144CS_XS_34_1">#REF!</definedName>
    <definedName name="_145_____SORT_1" localSheetId="2">#REF!</definedName>
    <definedName name="_145_____SORT_1" localSheetId="12">#REF!</definedName>
    <definedName name="_145_____SORT_1">#REF!</definedName>
    <definedName name="_145CS_80_34_1" localSheetId="2">#REF!</definedName>
    <definedName name="_145CS_80_34_1" localSheetId="12">#REF!</definedName>
    <definedName name="_145CS_80_34_1">#REF!</definedName>
    <definedName name="_145CS_80S_1" localSheetId="2">#REF!</definedName>
    <definedName name="_145CS_80S_1" localSheetId="12">#REF!</definedName>
    <definedName name="_145CS_80S_1">#REF!</definedName>
    <definedName name="_145CS_XS_5_1" localSheetId="2">#REF!</definedName>
    <definedName name="_145CS_XS_5_1" localSheetId="12">#REF!</definedName>
    <definedName name="_145CS_XS_5_1">#REF!</definedName>
    <definedName name="_145CS_XXS_1" localSheetId="2">#REF!</definedName>
    <definedName name="_145CS_XXS_1" localSheetId="12">#REF!</definedName>
    <definedName name="_145CS_XXS_1">#REF!</definedName>
    <definedName name="_146_____SORT_33_1" localSheetId="2">#REF!</definedName>
    <definedName name="_146_____SORT_33_1" localSheetId="12">#REF!</definedName>
    <definedName name="_146_____SORT_33_1">#REF!</definedName>
    <definedName name="_146CS_160_1" localSheetId="2">#REF!</definedName>
    <definedName name="_146CS_160_1" localSheetId="12">#REF!</definedName>
    <definedName name="_146CS_160_1">#REF!</definedName>
    <definedName name="_146CS_XS_5_1" localSheetId="2">#REF!</definedName>
    <definedName name="_146CS_XS_5_1" localSheetId="12">#REF!</definedName>
    <definedName name="_146CS_XS_5_1">#REF!</definedName>
    <definedName name="_147_____SORT_34_1" localSheetId="2">#REF!</definedName>
    <definedName name="_147_____SORT_34_1" localSheetId="12">#REF!</definedName>
    <definedName name="_147_____SORT_34_1">#REF!</definedName>
    <definedName name="_147CS_120_34_1" localSheetId="2">#REF!</definedName>
    <definedName name="_147CS_120_34_1" localSheetId="12">#REF!</definedName>
    <definedName name="_147CS_120_34_1">#REF!</definedName>
    <definedName name="_147CS_80_5_1" localSheetId="2">#REF!</definedName>
    <definedName name="_147CS_80_5_1" localSheetId="12">#REF!</definedName>
    <definedName name="_147CS_80_5_1">#REF!</definedName>
    <definedName name="_147CS_80S_33_1" localSheetId="2">#REF!</definedName>
    <definedName name="_147CS_80S_33_1" localSheetId="12">#REF!</definedName>
    <definedName name="_147CS_80S_33_1">#REF!</definedName>
    <definedName name="_147CS_XXS_1" localSheetId="2">#REF!</definedName>
    <definedName name="_147CS_XXS_1" localSheetId="12">#REF!</definedName>
    <definedName name="_147CS_XXS_1">#REF!</definedName>
    <definedName name="_147CS_XXS_33_1" localSheetId="2">#REF!</definedName>
    <definedName name="_147CS_XXS_33_1" localSheetId="12">#REF!</definedName>
    <definedName name="_147CS_XXS_33_1">#REF!</definedName>
    <definedName name="_148_____SORT_5_1" localSheetId="2">#REF!</definedName>
    <definedName name="_148_____SORT_5_1" localSheetId="12">#REF!</definedName>
    <definedName name="_148_____SORT_5_1">#REF!</definedName>
    <definedName name="_148CS_XXS_1" localSheetId="2">#REF!</definedName>
    <definedName name="_148CS_XXS_1" localSheetId="12">#REF!</definedName>
    <definedName name="_148CS_XXS_1">#REF!</definedName>
    <definedName name="_1498SORT_1" localSheetId="2">#REF!</definedName>
    <definedName name="_1498SORT_1" localSheetId="12">#REF!</definedName>
    <definedName name="_1498SORT_1">#REF!</definedName>
    <definedName name="_149CS_160_33_1" localSheetId="2">#REF!</definedName>
    <definedName name="_149CS_160_33_1" localSheetId="12">#REF!</definedName>
    <definedName name="_149CS_160_33_1">#REF!</definedName>
    <definedName name="_149CS_80S_1" localSheetId="2">#REF!</definedName>
    <definedName name="_149CS_80S_1" localSheetId="12">#REF!</definedName>
    <definedName name="_149CS_80S_1">#REF!</definedName>
    <definedName name="_149CS_80S_34_1" localSheetId="2">#REF!</definedName>
    <definedName name="_149CS_80S_34_1" localSheetId="12">#REF!</definedName>
    <definedName name="_149CS_80S_34_1">#REF!</definedName>
    <definedName name="_149CS_XXS_33_1" localSheetId="2">#REF!</definedName>
    <definedName name="_149CS_XXS_33_1" localSheetId="12">#REF!</definedName>
    <definedName name="_149CS_XXS_33_1">#REF!</definedName>
    <definedName name="_149CS_XXS_34_1" localSheetId="2">#REF!</definedName>
    <definedName name="_149CS_XXS_34_1" localSheetId="12">#REF!</definedName>
    <definedName name="_149CS_XXS_34_1">#REF!</definedName>
    <definedName name="_14AAA_5_1" localSheetId="2">#REF!</definedName>
    <definedName name="_14AAA_5_1" localSheetId="12">#REF!</definedName>
    <definedName name="_14AAA_5_1">#REF!</definedName>
    <definedName name="_14B_1">#N/A</definedName>
    <definedName name="_14CS_10_5_1" localSheetId="2">#REF!</definedName>
    <definedName name="_14CS_10_5_1" localSheetId="12">#REF!</definedName>
    <definedName name="_14CS_10_5_1">#REF!</definedName>
    <definedName name="_14CS_100_1" localSheetId="2">#REF!</definedName>
    <definedName name="_14CS_100_1" localSheetId="12">#REF!</definedName>
    <definedName name="_14CS_100_1">#REF!</definedName>
    <definedName name="_14TRÒ_GIAÙ__VAT" localSheetId="2">#REF!</definedName>
    <definedName name="_14TRÒ_GIAÙ__VAT" localSheetId="12">#REF!</definedName>
    <definedName name="_14TRÒ_GIAÙ__VAT">#REF!</definedName>
    <definedName name="_150CS_120_33_1" localSheetId="2">#REF!</definedName>
    <definedName name="_150CS_120_33_1" localSheetId="12">#REF!</definedName>
    <definedName name="_150CS_120_33_1">#REF!</definedName>
    <definedName name="_150CS_XXS_33_1" localSheetId="2">#REF!</definedName>
    <definedName name="_150CS_XXS_33_1" localSheetId="12">#REF!</definedName>
    <definedName name="_150CS_XXS_33_1">#REF!</definedName>
    <definedName name="_1516SORT_33_1" localSheetId="2">#REF!</definedName>
    <definedName name="_1516SORT_33_1" localSheetId="12">#REF!</definedName>
    <definedName name="_1516SORT_33_1">#REF!</definedName>
    <definedName name="_151CS_120_5_1" localSheetId="2">#REF!</definedName>
    <definedName name="_151CS_120_5_1" localSheetId="12">#REF!</definedName>
    <definedName name="_151CS_120_5_1">#REF!</definedName>
    <definedName name="_151CS_80S_33_1" localSheetId="2">#REF!</definedName>
    <definedName name="_151CS_80S_33_1" localSheetId="12">#REF!</definedName>
    <definedName name="_151CS_80S_33_1">#REF!</definedName>
    <definedName name="_151CS_80S_5_1" localSheetId="2">#REF!</definedName>
    <definedName name="_151CS_80S_5_1" localSheetId="12">#REF!</definedName>
    <definedName name="_151CS_80S_5_1">#REF!</definedName>
    <definedName name="_151CS_XXS_34_1" localSheetId="2">#REF!</definedName>
    <definedName name="_151CS_XXS_34_1" localSheetId="12">#REF!</definedName>
    <definedName name="_151CS_XXS_34_1">#REF!</definedName>
    <definedName name="_151CS_XXS_5_1" localSheetId="2">#REF!</definedName>
    <definedName name="_151CS_XXS_5_1" localSheetId="12">#REF!</definedName>
    <definedName name="_151CS_XXS_5_1">#REF!</definedName>
    <definedName name="_152CS_10_1" localSheetId="2">#REF!</definedName>
    <definedName name="_152CS_10_1" localSheetId="12">#REF!</definedName>
    <definedName name="_152CS_10_1">#REF!</definedName>
    <definedName name="_152CS_160_34_1" localSheetId="2">#REF!</definedName>
    <definedName name="_152CS_160_34_1" localSheetId="12">#REF!</definedName>
    <definedName name="_152CS_160_34_1">#REF!</definedName>
    <definedName name="_152CS_XXS_34_1" localSheetId="2">#REF!</definedName>
    <definedName name="_152CS_XXS_34_1" localSheetId="12">#REF!</definedName>
    <definedName name="_152CS_XXS_34_1">#REF!</definedName>
    <definedName name="_152FP_1">#N/A</definedName>
    <definedName name="_152SORT_1" localSheetId="2">#REF!</definedName>
    <definedName name="_152SORT_1" localSheetId="12">#REF!</definedName>
    <definedName name="_152SORT_1">#REF!</definedName>
    <definedName name="_152TEÂN_HAØNG" localSheetId="2">#REF!</definedName>
    <definedName name="_152TEÂN_HAØNG" localSheetId="12">#REF!</definedName>
    <definedName name="_152TEÂN_HAØNG">#REF!</definedName>
    <definedName name="_1534SORT_34_1" localSheetId="2">#REF!</definedName>
    <definedName name="_1534SORT_34_1" localSheetId="12">#REF!</definedName>
    <definedName name="_1534SORT_34_1">#REF!</definedName>
    <definedName name="_153CS_80S_34_1" localSheetId="2">#REF!</definedName>
    <definedName name="_153CS_80S_34_1" localSheetId="12">#REF!</definedName>
    <definedName name="_153CS_80S_34_1">#REF!</definedName>
    <definedName name="_153CS_STD_1" localSheetId="2">#REF!</definedName>
    <definedName name="_153CS_STD_1" localSheetId="12">#REF!</definedName>
    <definedName name="_153CS_STD_1">#REF!</definedName>
    <definedName name="_153CS_XXS_5_1" localSheetId="2">#REF!</definedName>
    <definedName name="_153CS_XXS_5_1" localSheetId="12">#REF!</definedName>
    <definedName name="_153CS_XXS_5_1">#REF!</definedName>
    <definedName name="_153IO_1">#N/A</definedName>
    <definedName name="_153SORT_33_1" localSheetId="2">#REF!</definedName>
    <definedName name="_153SORT_33_1" localSheetId="12">#REF!</definedName>
    <definedName name="_153SORT_33_1">#REF!</definedName>
    <definedName name="_154CS_XXS_5_1" localSheetId="2">#REF!</definedName>
    <definedName name="_154CS_XXS_5_1" localSheetId="12">#REF!</definedName>
    <definedName name="_154CS_XXS_5_1">#REF!</definedName>
    <definedName name="_154FP_1" localSheetId="2">#REF!</definedName>
    <definedName name="_154FP_1" localSheetId="12">#REF!</definedName>
    <definedName name="_154FP_1">#REF!</definedName>
    <definedName name="_154MAT_1">#N/A</definedName>
    <definedName name="_154SORT_34_1" localSheetId="2">#REF!</definedName>
    <definedName name="_154SORT_34_1" localSheetId="12">#REF!</definedName>
    <definedName name="_154SORT_34_1">#REF!</definedName>
    <definedName name="_1552SORT_5_1" localSheetId="2">#REF!</definedName>
    <definedName name="_1552SORT_5_1" localSheetId="12">#REF!</definedName>
    <definedName name="_1552SORT_5_1">#REF!</definedName>
    <definedName name="_155CS_140_1" localSheetId="2">#REF!</definedName>
    <definedName name="_155CS_140_1" localSheetId="12">#REF!</definedName>
    <definedName name="_155CS_140_1">#REF!</definedName>
    <definedName name="_155CS_160_5_1" localSheetId="2">#REF!</definedName>
    <definedName name="_155CS_160_5_1" localSheetId="12">#REF!</definedName>
    <definedName name="_155CS_160_5_1">#REF!</definedName>
    <definedName name="_155CS_80S_5_1" localSheetId="2">#REF!</definedName>
    <definedName name="_155CS_80S_5_1" localSheetId="12">#REF!</definedName>
    <definedName name="_155CS_80S_5_1">#REF!</definedName>
    <definedName name="_155CS_STD_33_1" localSheetId="2">#REF!</definedName>
    <definedName name="_155CS_STD_33_1" localSheetId="12">#REF!</definedName>
    <definedName name="_155CS_STD_33_1">#REF!</definedName>
    <definedName name="_155IO_1" localSheetId="2">#REF!</definedName>
    <definedName name="_155IO_1" localSheetId="12">#REF!</definedName>
    <definedName name="_155IO_1">#REF!</definedName>
    <definedName name="_155MF_1">#N/A</definedName>
    <definedName name="_155SORT_5_1" localSheetId="2">#REF!</definedName>
    <definedName name="_155SORT_5_1" localSheetId="12">#REF!</definedName>
    <definedName name="_155SORT_5_1">#REF!</definedName>
    <definedName name="_155TEÂN_KHAÙCH_HAØ" localSheetId="2">#REF!</definedName>
    <definedName name="_155TEÂN_KHAÙCH_HAØ" localSheetId="12">#REF!</definedName>
    <definedName name="_155TEÂN_KHAÙCH_HAØ">#REF!</definedName>
    <definedName name="_156MAT_1" localSheetId="2">#REF!</definedName>
    <definedName name="_156MAT_1" localSheetId="12">#REF!</definedName>
    <definedName name="_156MAT_1">#REF!</definedName>
    <definedName name="_156P_1">#N/A</definedName>
    <definedName name="_157CS_120_34_1" localSheetId="2">#REF!</definedName>
    <definedName name="_157CS_120_34_1" localSheetId="12">#REF!</definedName>
    <definedName name="_157CS_120_34_1">#REF!</definedName>
    <definedName name="_157CS_STD_1" localSheetId="2">#REF!</definedName>
    <definedName name="_157CS_STD_1" localSheetId="12">#REF!</definedName>
    <definedName name="_157CS_STD_1">#REF!</definedName>
    <definedName name="_157CS_STD_34_1" localSheetId="2">#REF!</definedName>
    <definedName name="_157CS_STD_34_1" localSheetId="12">#REF!</definedName>
    <definedName name="_157CS_STD_34_1">#REF!</definedName>
    <definedName name="_157MF_1" localSheetId="2">#REF!</definedName>
    <definedName name="_157MF_1" localSheetId="12">#REF!</definedName>
    <definedName name="_157MF_1">#REF!</definedName>
    <definedName name="_157PEJM_1">#N/A</definedName>
    <definedName name="_158CS_20_1" localSheetId="2">#REF!</definedName>
    <definedName name="_158CS_20_1" localSheetId="12">#REF!</definedName>
    <definedName name="_158CS_20_1">#REF!</definedName>
    <definedName name="_158P_1" localSheetId="2">#REF!</definedName>
    <definedName name="_158P_1" localSheetId="12">#REF!</definedName>
    <definedName name="_158P_1">#REF!</definedName>
    <definedName name="_158PF_1">#N/A</definedName>
    <definedName name="_159CS_140_33_1" localSheetId="2">#REF!</definedName>
    <definedName name="_159CS_140_33_1" localSheetId="12">#REF!</definedName>
    <definedName name="_159CS_140_33_1">#REF!</definedName>
    <definedName name="_159CS_STD_33_1" localSheetId="2">#REF!</definedName>
    <definedName name="_159CS_STD_33_1" localSheetId="12">#REF!</definedName>
    <definedName name="_159CS_STD_33_1">#REF!</definedName>
    <definedName name="_159CS_STD_5_1" localSheetId="2">#REF!</definedName>
    <definedName name="_159CS_STD_5_1" localSheetId="12">#REF!</definedName>
    <definedName name="_159CS_STD_5_1">#REF!</definedName>
    <definedName name="_159PEJM_1" localSheetId="2">#REF!</definedName>
    <definedName name="_159PEJM_1" localSheetId="12">#REF!</definedName>
    <definedName name="_159PEJM_1">#REF!</definedName>
    <definedName name="_159PM_1">#N/A</definedName>
    <definedName name="_15COAT_1">#N/A</definedName>
    <definedName name="_15CS_100_1" localSheetId="2">#REF!</definedName>
    <definedName name="_15CS_100_1" localSheetId="12">#REF!</definedName>
    <definedName name="_15CS_100_1">#REF!</definedName>
    <definedName name="_15CS_100_33_1" localSheetId="2">#REF!</definedName>
    <definedName name="_15CS_100_33_1" localSheetId="12">#REF!</definedName>
    <definedName name="_15CS_100_33_1">#REF!</definedName>
    <definedName name="_15SOÁ_CTÖØ" localSheetId="2">#REF!</definedName>
    <definedName name="_15SOÁ_CTÖØ" localSheetId="12">#REF!</definedName>
    <definedName name="_15SOÁ_CTÖØ">#REF!</definedName>
    <definedName name="_15SOÁ_LÖÔÏNG">#REF!</definedName>
    <definedName name="_160PF_1" localSheetId="2">#REF!</definedName>
    <definedName name="_160PF_1" localSheetId="12">#REF!</definedName>
    <definedName name="_160PF_1">#REF!</definedName>
    <definedName name="_161CS_20_33_1" localSheetId="2">#REF!</definedName>
    <definedName name="_161CS_20_33_1" localSheetId="12">#REF!</definedName>
    <definedName name="_161CS_20_33_1">#REF!</definedName>
    <definedName name="_161CS_STD_34_1" localSheetId="2">#REF!</definedName>
    <definedName name="_161CS_STD_34_1" localSheetId="12">#REF!</definedName>
    <definedName name="_161CS_STD_34_1">#REF!</definedName>
    <definedName name="_161CS_XS_1" localSheetId="2">#REF!</definedName>
    <definedName name="_161CS_XS_1" localSheetId="12">#REF!</definedName>
    <definedName name="_161CS_XS_1">#REF!</definedName>
    <definedName name="_161PM_1" localSheetId="2">#REF!</definedName>
    <definedName name="_161PM_1" localSheetId="12">#REF!</definedName>
    <definedName name="_161PM_1">#REF!</definedName>
    <definedName name="_162SORT_1" localSheetId="2">#REF!</definedName>
    <definedName name="_162SORT_1" localSheetId="12">#REF!</definedName>
    <definedName name="_162SORT_1">#REF!</definedName>
    <definedName name="_163CS_140_34_1" localSheetId="2">#REF!</definedName>
    <definedName name="_163CS_140_34_1" localSheetId="12">#REF!</definedName>
    <definedName name="_163CS_140_34_1">#REF!</definedName>
    <definedName name="_163CS_STD_5_1" localSheetId="2">#REF!</definedName>
    <definedName name="_163CS_STD_5_1" localSheetId="12">#REF!</definedName>
    <definedName name="_163CS_STD_5_1">#REF!</definedName>
    <definedName name="_163CS_XS_33_1" localSheetId="2">#REF!</definedName>
    <definedName name="_163CS_XS_33_1" localSheetId="12">#REF!</definedName>
    <definedName name="_163CS_XS_33_1">#REF!</definedName>
    <definedName name="_163Print_Area_MI_1" localSheetId="2">#REF!</definedName>
    <definedName name="_163Print_Area_MI_1" localSheetId="12">#REF!</definedName>
    <definedName name="_163Print_Area_MI_1">#REF!</definedName>
    <definedName name="_163SORT_33_1" localSheetId="2">#REF!</definedName>
    <definedName name="_163SORT_33_1" localSheetId="12">#REF!</definedName>
    <definedName name="_163SORT_33_1">#REF!</definedName>
    <definedName name="_164CS_120_5_1" localSheetId="2">#REF!</definedName>
    <definedName name="_164CS_120_5_1" localSheetId="12">#REF!</definedName>
    <definedName name="_164CS_120_5_1">#REF!</definedName>
    <definedName name="_164CS_20_34_1" localSheetId="2">#REF!</definedName>
    <definedName name="_164CS_20_34_1" localSheetId="12">#REF!</definedName>
    <definedName name="_164CS_20_34_1">#REF!</definedName>
    <definedName name="_164SORT_34_1" localSheetId="2">#REF!</definedName>
    <definedName name="_164SORT_34_1" localSheetId="12">#REF!</definedName>
    <definedName name="_164SORT_34_1">#REF!</definedName>
    <definedName name="_164TRÒ_GIAÙ__VAT" localSheetId="2">#REF!</definedName>
    <definedName name="_164TRÒ_GIAÙ__VAT" localSheetId="12">#REF!</definedName>
    <definedName name="_164TRÒ_GIAÙ__VAT">#REF!</definedName>
    <definedName name="_165CS_XS_1" localSheetId="2">#REF!</definedName>
    <definedName name="_165CS_XS_1" localSheetId="12">#REF!</definedName>
    <definedName name="_165CS_XS_1">#REF!</definedName>
    <definedName name="_165CS_XS_34_1" localSheetId="2">#REF!</definedName>
    <definedName name="_165CS_XS_34_1" localSheetId="12">#REF!</definedName>
    <definedName name="_165CS_XS_34_1">#REF!</definedName>
    <definedName name="_165Print_Area_MI_33_1" localSheetId="2">#REF!</definedName>
    <definedName name="_165Print_Area_MI_33_1" localSheetId="12">#REF!</definedName>
    <definedName name="_165Print_Area_MI_33_1">#REF!</definedName>
    <definedName name="_165SORT_5_1" localSheetId="2">#REF!</definedName>
    <definedName name="_165SORT_5_1" localSheetId="12">#REF!</definedName>
    <definedName name="_165SORT_5_1">#REF!</definedName>
    <definedName name="_167CS_140_5_1" localSheetId="2">#REF!</definedName>
    <definedName name="_167CS_140_5_1" localSheetId="12">#REF!</definedName>
    <definedName name="_167CS_140_5_1">#REF!</definedName>
    <definedName name="_167CS_20_5_1" localSheetId="2">#REF!</definedName>
    <definedName name="_167CS_20_5_1" localSheetId="12">#REF!</definedName>
    <definedName name="_167CS_20_5_1">#REF!</definedName>
    <definedName name="_167CS_XS_33_1" localSheetId="2">#REF!</definedName>
    <definedName name="_167CS_XS_33_1" localSheetId="12">#REF!</definedName>
    <definedName name="_167CS_XS_33_1">#REF!</definedName>
    <definedName name="_167CS_XS_5_1" localSheetId="2">#REF!</definedName>
    <definedName name="_167CS_XS_5_1" localSheetId="12">#REF!</definedName>
    <definedName name="_167CS_XS_5_1">#REF!</definedName>
    <definedName name="_167Print_Area_MI_34_1" localSheetId="2">#REF!</definedName>
    <definedName name="_167Print_Area_MI_34_1" localSheetId="12">#REF!</definedName>
    <definedName name="_167Print_Area_MI_34_1">#REF!</definedName>
    <definedName name="_168RT_1">#N/A</definedName>
    <definedName name="_169CS_XS_34_1" localSheetId="2">#REF!</definedName>
    <definedName name="_169CS_XS_34_1" localSheetId="12">#REF!</definedName>
    <definedName name="_169CS_XS_34_1">#REF!</definedName>
    <definedName name="_169CS_XXS_1" localSheetId="2">#REF!</definedName>
    <definedName name="_169CS_XXS_1" localSheetId="12">#REF!</definedName>
    <definedName name="_169CS_XXS_1">#REF!</definedName>
    <definedName name="_169Print_Area_MI_5_1" localSheetId="2">#REF!</definedName>
    <definedName name="_169Print_Area_MI_5_1" localSheetId="12">#REF!</definedName>
    <definedName name="_169Print_Area_MI_5_1">#REF!</definedName>
    <definedName name="_169SB_1">#N/A</definedName>
    <definedName name="_16B_1" localSheetId="2">#REF!</definedName>
    <definedName name="_16B_1" localSheetId="12">#REF!</definedName>
    <definedName name="_16B_1">#REF!</definedName>
    <definedName name="_16CS_10_1" localSheetId="2">#REF!</definedName>
    <definedName name="_16CS_10_1" localSheetId="12">#REF!</definedName>
    <definedName name="_16CS_10_1">#REF!</definedName>
    <definedName name="_16CS_100_33_1" localSheetId="2">#REF!</definedName>
    <definedName name="_16CS_100_33_1" localSheetId="12">#REF!</definedName>
    <definedName name="_16CS_100_33_1">#REF!</definedName>
    <definedName name="_16CS_100_34_1" localSheetId="2">#REF!</definedName>
    <definedName name="_16CS_100_34_1" localSheetId="12">#REF!</definedName>
    <definedName name="_16CS_100_34_1">#REF!</definedName>
    <definedName name="_16SOÁ_LÖÔÏNG" localSheetId="2">#REF!</definedName>
    <definedName name="_16SOÁ_LÖÔÏNG" localSheetId="12">#REF!</definedName>
    <definedName name="_16SOÁ_LÖÔÏNG">#REF!</definedName>
    <definedName name="_170CS_10_33_1" localSheetId="2">#REF!</definedName>
    <definedName name="_170CS_10_33_1" localSheetId="12">#REF!</definedName>
    <definedName name="_170CS_10_33_1">#REF!</definedName>
    <definedName name="_170CS_30_1" localSheetId="2">#REF!</definedName>
    <definedName name="_170CS_30_1" localSheetId="12">#REF!</definedName>
    <definedName name="_170CS_30_1">#REF!</definedName>
    <definedName name="_170RT_1" localSheetId="2">#REF!</definedName>
    <definedName name="_170RT_1" localSheetId="12">#REF!</definedName>
    <definedName name="_170RT_1">#REF!</definedName>
    <definedName name="_171CS_140_1" localSheetId="2">#REF!</definedName>
    <definedName name="_171CS_140_1" localSheetId="12">#REF!</definedName>
    <definedName name="_171CS_140_1">#REF!</definedName>
    <definedName name="_171CS_160_1" localSheetId="2">#REF!</definedName>
    <definedName name="_171CS_160_1" localSheetId="12">#REF!</definedName>
    <definedName name="_171CS_160_1">#REF!</definedName>
    <definedName name="_171CS_XS_5_1" localSheetId="2">#REF!</definedName>
    <definedName name="_171CS_XS_5_1" localSheetId="12">#REF!</definedName>
    <definedName name="_171CS_XS_5_1">#REF!</definedName>
    <definedName name="_171CS_XXS_33_1" localSheetId="2">#REF!</definedName>
    <definedName name="_171CS_XXS_33_1" localSheetId="12">#REF!</definedName>
    <definedName name="_171CS_XXS_33_1">#REF!</definedName>
    <definedName name="_171SB_1" localSheetId="2">#REF!</definedName>
    <definedName name="_171SB_1" localSheetId="12">#REF!</definedName>
    <definedName name="_171SB_1">#REF!</definedName>
    <definedName name="_171SORT_1" localSheetId="2">#REF!</definedName>
    <definedName name="_171SORT_1" localSheetId="12">#REF!</definedName>
    <definedName name="_171SORT_1">#REF!</definedName>
    <definedName name="_173CS_30_33_1" localSheetId="2">#REF!</definedName>
    <definedName name="_173CS_30_33_1" localSheetId="12">#REF!</definedName>
    <definedName name="_173CS_30_33_1">#REF!</definedName>
    <definedName name="_173CS_XXS_1" localSheetId="2">#REF!</definedName>
    <definedName name="_173CS_XXS_1" localSheetId="12">#REF!</definedName>
    <definedName name="_173CS_XXS_1">#REF!</definedName>
    <definedName name="_173CS_XXS_34_1" localSheetId="2">#REF!</definedName>
    <definedName name="_173CS_XXS_34_1" localSheetId="12">#REF!</definedName>
    <definedName name="_173CS_XXS_34_1">#REF!</definedName>
    <definedName name="_173SORT_1" localSheetId="2">#REF!</definedName>
    <definedName name="_173SORT_1" localSheetId="12">#REF!</definedName>
    <definedName name="_173SORT_1">#REF!</definedName>
    <definedName name="_173SORT_33_1" localSheetId="2">#REF!</definedName>
    <definedName name="_173SORT_33_1" localSheetId="12">#REF!</definedName>
    <definedName name="_173SORT_33_1">#REF!</definedName>
    <definedName name="_174SORT_1" localSheetId="2">#REF!</definedName>
    <definedName name="_174SORT_1" localSheetId="12">#REF!</definedName>
    <definedName name="_174SORT_1">#REF!</definedName>
    <definedName name="_175CS_160_33_1" localSheetId="2">#REF!</definedName>
    <definedName name="_175CS_160_33_1" localSheetId="12">#REF!</definedName>
    <definedName name="_175CS_160_33_1">#REF!</definedName>
    <definedName name="_175CS_XXS_33_1" localSheetId="2">#REF!</definedName>
    <definedName name="_175CS_XXS_33_1" localSheetId="12">#REF!</definedName>
    <definedName name="_175CS_XXS_33_1">#REF!</definedName>
    <definedName name="_175CS_XXS_5_1" localSheetId="2">#REF!</definedName>
    <definedName name="_175CS_XXS_5_1" localSheetId="12">#REF!</definedName>
    <definedName name="_175CS_XXS_5_1">#REF!</definedName>
    <definedName name="_175SORT_33_1" localSheetId="2">#REF!</definedName>
    <definedName name="_175SORT_33_1" localSheetId="12">#REF!</definedName>
    <definedName name="_175SORT_33_1">#REF!</definedName>
    <definedName name="_175SORT_34_1" localSheetId="2">#REF!</definedName>
    <definedName name="_175SORT_34_1" localSheetId="12">#REF!</definedName>
    <definedName name="_175SORT_34_1">#REF!</definedName>
    <definedName name="_176CS_30_34_1" localSheetId="2">#REF!</definedName>
    <definedName name="_176CS_30_34_1" localSheetId="12">#REF!</definedName>
    <definedName name="_176CS_30_34_1">#REF!</definedName>
    <definedName name="_176SORT_33_1" localSheetId="2">#REF!</definedName>
    <definedName name="_176SORT_33_1" localSheetId="12">#REF!</definedName>
    <definedName name="_176SORT_33_1">#REF!</definedName>
    <definedName name="_177CS_XXS_34_1" localSheetId="2">#REF!</definedName>
    <definedName name="_177CS_XXS_34_1" localSheetId="12">#REF!</definedName>
    <definedName name="_177CS_XXS_34_1">#REF!</definedName>
    <definedName name="_177SORT_34_1" localSheetId="2">#REF!</definedName>
    <definedName name="_177SORT_34_1" localSheetId="12">#REF!</definedName>
    <definedName name="_177SORT_34_1">#REF!</definedName>
    <definedName name="_177SORT_5_1" localSheetId="2">#REF!</definedName>
    <definedName name="_177SORT_5_1" localSheetId="12">#REF!</definedName>
    <definedName name="_177SORT_5_1">#REF!</definedName>
    <definedName name="_178CS_140_33_1" localSheetId="2">#REF!</definedName>
    <definedName name="_178CS_140_33_1" localSheetId="12">#REF!</definedName>
    <definedName name="_178CS_140_33_1">#REF!</definedName>
    <definedName name="_178SORT_34_1" localSheetId="2">#REF!</definedName>
    <definedName name="_178SORT_34_1" localSheetId="12">#REF!</definedName>
    <definedName name="_178SORT_34_1">#REF!</definedName>
    <definedName name="_179CS_160_34_1" localSheetId="2">#REF!</definedName>
    <definedName name="_179CS_160_34_1" localSheetId="12">#REF!</definedName>
    <definedName name="_179CS_160_34_1">#REF!</definedName>
    <definedName name="_179CS_30_5_1" localSheetId="2">#REF!</definedName>
    <definedName name="_179CS_30_5_1" localSheetId="12">#REF!</definedName>
    <definedName name="_179CS_30_5_1">#REF!</definedName>
    <definedName name="_179CS_XXS_5_1" localSheetId="2">#REF!</definedName>
    <definedName name="_179CS_XXS_5_1" localSheetId="12">#REF!</definedName>
    <definedName name="_179CS_XXS_5_1">#REF!</definedName>
    <definedName name="_179SORT_5_1" localSheetId="2">#REF!</definedName>
    <definedName name="_179SORT_5_1" localSheetId="12">#REF!</definedName>
    <definedName name="_179SORT_5_1">#REF!</definedName>
    <definedName name="_17COAT_1" localSheetId="2">#REF!</definedName>
    <definedName name="_17COAT_1" localSheetId="12">#REF!</definedName>
    <definedName name="_17COAT_1">#REF!</definedName>
    <definedName name="_17CS_10_1">#N/A</definedName>
    <definedName name="_17CS_10_33_1" localSheetId="2">#REF!</definedName>
    <definedName name="_17CS_10_33_1" localSheetId="12">#REF!</definedName>
    <definedName name="_17CS_10_33_1">#REF!</definedName>
    <definedName name="_17CS_100_34_1" localSheetId="2">#REF!</definedName>
    <definedName name="_17CS_100_34_1" localSheetId="12">#REF!</definedName>
    <definedName name="_17CS_100_34_1">#REF!</definedName>
    <definedName name="_17CS_100_5_1" localSheetId="2">#REF!</definedName>
    <definedName name="_17CS_100_5_1" localSheetId="12">#REF!</definedName>
    <definedName name="_17CS_100_5_1">#REF!</definedName>
    <definedName name="_17MAÕ_SOÁ_THUEÁ" localSheetId="2">#REF!</definedName>
    <definedName name="_17MAÕ_SOÁ_THUEÁ" localSheetId="12">#REF!</definedName>
    <definedName name="_17MAÕ_SOÁ_THUEÁ">#REF!</definedName>
    <definedName name="_180SORT_5_1" localSheetId="2">#REF!</definedName>
    <definedName name="_180SORT_5_1" localSheetId="12">#REF!</definedName>
    <definedName name="_180SORT_5_1">#REF!</definedName>
    <definedName name="_181SORT_AREA_1" localSheetId="2">#REF!</definedName>
    <definedName name="_181SORT_AREA_1" localSheetId="12">#REF!</definedName>
    <definedName name="_181SORT_AREA_1">#REF!</definedName>
    <definedName name="_182CS_40_1" localSheetId="2">#REF!</definedName>
    <definedName name="_182CS_40_1" localSheetId="12">#REF!</definedName>
    <definedName name="_182CS_40_1">#REF!</definedName>
    <definedName name="_182SORT_1" localSheetId="2">#REF!</definedName>
    <definedName name="_182SORT_1" localSheetId="12">#REF!</definedName>
    <definedName name="_182SORT_1">#REF!</definedName>
    <definedName name="_183CS_160_5_1" localSheetId="2">#REF!</definedName>
    <definedName name="_183CS_160_5_1" localSheetId="12">#REF!</definedName>
    <definedName name="_183CS_160_5_1">#REF!</definedName>
    <definedName name="_183SORT_33_1" localSheetId="2">#REF!</definedName>
    <definedName name="_183SORT_33_1" localSheetId="12">#REF!</definedName>
    <definedName name="_183SORT_33_1">#REF!</definedName>
    <definedName name="_183SORT_AREA_33_1" localSheetId="2">#REF!</definedName>
    <definedName name="_183SORT_AREA_33_1" localSheetId="12">#REF!</definedName>
    <definedName name="_183SORT_AREA_33_1">#REF!</definedName>
    <definedName name="_184SORT_34_1" localSheetId="2">#REF!</definedName>
    <definedName name="_184SORT_34_1" localSheetId="12">#REF!</definedName>
    <definedName name="_184SORT_34_1">#REF!</definedName>
    <definedName name="_185CS_140_34_1" localSheetId="2">#REF!</definedName>
    <definedName name="_185CS_140_34_1" localSheetId="12">#REF!</definedName>
    <definedName name="_185CS_140_34_1">#REF!</definedName>
    <definedName name="_185CS_40_33_1" localSheetId="2">#REF!</definedName>
    <definedName name="_185CS_40_33_1" localSheetId="12">#REF!</definedName>
    <definedName name="_185CS_40_33_1">#REF!</definedName>
    <definedName name="_185SORT_5_1" localSheetId="2">#REF!</definedName>
    <definedName name="_185SORT_5_1" localSheetId="12">#REF!</definedName>
    <definedName name="_185SORT_5_1">#REF!</definedName>
    <definedName name="_185SORT_AREA_34_1" localSheetId="2">#REF!</definedName>
    <definedName name="_185SORT_AREA_34_1" localSheetId="12">#REF!</definedName>
    <definedName name="_185SORT_AREA_34_1">#REF!</definedName>
    <definedName name="_186SP_1">#N/A</definedName>
    <definedName name="_187CS_20_1" localSheetId="2">#REF!</definedName>
    <definedName name="_187CS_20_1" localSheetId="12">#REF!</definedName>
    <definedName name="_187CS_20_1">#REF!</definedName>
    <definedName name="_187SORT_AREA_5_1" localSheetId="2">#REF!</definedName>
    <definedName name="_187SORT_AREA_5_1" localSheetId="12">#REF!</definedName>
    <definedName name="_187SORT_AREA_5_1">#REF!</definedName>
    <definedName name="_188CS_10_34_1" localSheetId="2">#REF!</definedName>
    <definedName name="_188CS_10_34_1" localSheetId="12">#REF!</definedName>
    <definedName name="_188CS_10_34_1">#REF!</definedName>
    <definedName name="_188CS_40_34_1" localSheetId="2">#REF!</definedName>
    <definedName name="_188CS_40_34_1" localSheetId="12">#REF!</definedName>
    <definedName name="_188CS_40_34_1">#REF!</definedName>
    <definedName name="_188SP_1" localSheetId="2">#REF!</definedName>
    <definedName name="_188SP_1" localSheetId="12">#REF!</definedName>
    <definedName name="_188SP_1">#REF!</definedName>
    <definedName name="_18CS_10_33_1" localSheetId="2">#REF!</definedName>
    <definedName name="_18CS_10_33_1" localSheetId="12">#REF!</definedName>
    <definedName name="_18CS_10_33_1">#REF!</definedName>
    <definedName name="_18CS_10_34_1" localSheetId="2">#REF!</definedName>
    <definedName name="_18CS_10_34_1" localSheetId="12">#REF!</definedName>
    <definedName name="_18CS_10_34_1">#REF!</definedName>
    <definedName name="_18CS_100_5_1" localSheetId="2">#REF!</definedName>
    <definedName name="_18CS_100_5_1" localSheetId="12">#REF!</definedName>
    <definedName name="_18CS_100_5_1">#REF!</definedName>
    <definedName name="_18CS_10S_1" localSheetId="2">#REF!</definedName>
    <definedName name="_18CS_10S_1" localSheetId="12">#REF!</definedName>
    <definedName name="_18CS_10S_1">#REF!</definedName>
    <definedName name="_18TEÂN_HAØNG" localSheetId="2">#REF!</definedName>
    <definedName name="_18TEÂN_HAØNG" localSheetId="12">#REF!</definedName>
    <definedName name="_18TEÂN_HAØNG">#REF!</definedName>
    <definedName name="_191CS_20_33_1" localSheetId="2">#REF!</definedName>
    <definedName name="_191CS_20_33_1" localSheetId="12">#REF!</definedName>
    <definedName name="_191CS_20_33_1">#REF!</definedName>
    <definedName name="_191CS_40_5_1" localSheetId="2">#REF!</definedName>
    <definedName name="_191CS_40_5_1" localSheetId="12">#REF!</definedName>
    <definedName name="_191CS_40_5_1">#REF!</definedName>
    <definedName name="_192CS_140_5_1" localSheetId="2">#REF!</definedName>
    <definedName name="_192CS_140_5_1" localSheetId="12">#REF!</definedName>
    <definedName name="_192CS_140_5_1">#REF!</definedName>
    <definedName name="_194CS_40S_1" localSheetId="2">#REF!</definedName>
    <definedName name="_194CS_40S_1" localSheetId="12">#REF!</definedName>
    <definedName name="_194CS_40S_1">#REF!</definedName>
    <definedName name="_195CS_20_34_1" localSheetId="2">#REF!</definedName>
    <definedName name="_195CS_20_34_1" localSheetId="12">#REF!</definedName>
    <definedName name="_195CS_20_34_1">#REF!</definedName>
    <definedName name="_197CS_40S_33_1" localSheetId="2">#REF!</definedName>
    <definedName name="_197CS_40S_33_1" localSheetId="12">#REF!</definedName>
    <definedName name="_197CS_40S_33_1">#REF!</definedName>
    <definedName name="_199CS_160_1" localSheetId="2">#REF!</definedName>
    <definedName name="_199CS_160_1" localSheetId="12">#REF!</definedName>
    <definedName name="_199CS_160_1">#REF!</definedName>
    <definedName name="_199CS_20_5_1" localSheetId="2">#REF!</definedName>
    <definedName name="_199CS_20_5_1" localSheetId="12">#REF!</definedName>
    <definedName name="_199CS_20_5_1">#REF!</definedName>
    <definedName name="_19CS_10_1" localSheetId="2">#REF!</definedName>
    <definedName name="_19CS_10_1" localSheetId="12">#REF!</definedName>
    <definedName name="_19CS_10_1">#REF!</definedName>
    <definedName name="_19CS_10_33_1" localSheetId="2">#REF!</definedName>
    <definedName name="_19CS_10_33_1" localSheetId="12">#REF!</definedName>
    <definedName name="_19CS_10_33_1">#REF!</definedName>
    <definedName name="_19CS_10_34_1" localSheetId="2">#REF!</definedName>
    <definedName name="_19CS_10_34_1" localSheetId="12">#REF!</definedName>
    <definedName name="_19CS_10_34_1">#REF!</definedName>
    <definedName name="_19CS_10_5_1" localSheetId="2">#REF!</definedName>
    <definedName name="_19CS_10_5_1" localSheetId="12">#REF!</definedName>
    <definedName name="_19CS_10_5_1">#REF!</definedName>
    <definedName name="_19CS_10S_1" localSheetId="2">#REF!</definedName>
    <definedName name="_19CS_10S_1" localSheetId="12">#REF!</definedName>
    <definedName name="_19CS_10S_1">#REF!</definedName>
    <definedName name="_19CS_10S_33_1" localSheetId="2">#REF!</definedName>
    <definedName name="_19CS_10S_33_1" localSheetId="12">#REF!</definedName>
    <definedName name="_19CS_10S_33_1">#REF!</definedName>
    <definedName name="_1BA2500" localSheetId="2">#REF!</definedName>
    <definedName name="_1BA2500" localSheetId="12">#REF!</definedName>
    <definedName name="_1BA2500">#REF!</definedName>
    <definedName name="_1BA3250" localSheetId="2">#REF!</definedName>
    <definedName name="_1BA3250" localSheetId="12">#REF!</definedName>
    <definedName name="_1BA3250">#REF!</definedName>
    <definedName name="_1BA400P" localSheetId="2">#REF!</definedName>
    <definedName name="_1BA400P" localSheetId="12">#REF!</definedName>
    <definedName name="_1BA400P">#REF!</definedName>
    <definedName name="_1CAP001" localSheetId="2">#REF!</definedName>
    <definedName name="_1CAP001" localSheetId="12">#REF!</definedName>
    <definedName name="_1CAP001">#REF!</definedName>
    <definedName name="_1CAP011">#REF!</definedName>
    <definedName name="_1CAP012">#REF!</definedName>
    <definedName name="_1CDHT03">#REF!</definedName>
    <definedName name="_1CHANG2">#REF!</definedName>
    <definedName name="_1DADOI1">#REF!</definedName>
    <definedName name="_1DAU002" localSheetId="2">#REF!</definedName>
    <definedName name="_1DAU002" localSheetId="12">#REF!</definedName>
    <definedName name="_1DAU002">#REF!</definedName>
    <definedName name="_1DDAY03" localSheetId="2">#REF!</definedName>
    <definedName name="_1DDAY03" localSheetId="12">#REF!</definedName>
    <definedName name="_1DDAY03">#REF!</definedName>
    <definedName name="_1DDTT01" localSheetId="2">#REF!</definedName>
    <definedName name="_1DDTT01" localSheetId="12">#REF!</definedName>
    <definedName name="_1DDTT01">#REF!</definedName>
    <definedName name="_1FCO101" localSheetId="2">#REF!</definedName>
    <definedName name="_1FCO101" localSheetId="12">#REF!</definedName>
    <definedName name="_1FCO101">#REF!</definedName>
    <definedName name="_1GIA101" localSheetId="2">#REF!</definedName>
    <definedName name="_1GIA101" localSheetId="12">#REF!</definedName>
    <definedName name="_1GIA101">#REF!</definedName>
    <definedName name="_1LA1001" localSheetId="2">#REF!</definedName>
    <definedName name="_1LA1001" localSheetId="12">#REF!</definedName>
    <definedName name="_1LA1001">#REF!</definedName>
    <definedName name="_1MCCBO2" localSheetId="2">#REF!</definedName>
    <definedName name="_1MCCBO2" localSheetId="12">#REF!</definedName>
    <definedName name="_1MCCBO2">#REF!</definedName>
    <definedName name="_1PKCAP1" localSheetId="2">#REF!</definedName>
    <definedName name="_1PKCAP1" localSheetId="12">#REF!</definedName>
    <definedName name="_1PKCAP1">#REF!</definedName>
    <definedName name="_1PKIEN2">#REF!</definedName>
    <definedName name="_1PKTT01" localSheetId="2">#REF!</definedName>
    <definedName name="_1PKTT01" localSheetId="12">#REF!</definedName>
    <definedName name="_1PKTT01">#REF!</definedName>
    <definedName name="_1TCD101" localSheetId="2">#REF!</definedName>
    <definedName name="_1TCD101" localSheetId="12">#REF!</definedName>
    <definedName name="_1TCD101">#REF!</definedName>
    <definedName name="_1TCD201" localSheetId="2">#REF!</definedName>
    <definedName name="_1TCD201" localSheetId="12">#REF!</definedName>
    <definedName name="_1TCD201">#REF!</definedName>
    <definedName name="_1TCD203">#REF!</definedName>
    <definedName name="_1TD2001" localSheetId="2">#REF!</definedName>
    <definedName name="_1TD2001" localSheetId="12">#REF!</definedName>
    <definedName name="_1TD2001">#REF!</definedName>
    <definedName name="_1TIHT01" localSheetId="2">#REF!</definedName>
    <definedName name="_1TIHT01" localSheetId="12">#REF!</definedName>
    <definedName name="_1TIHT01">#REF!</definedName>
    <definedName name="_1TIHT06">#REF!</definedName>
    <definedName name="_1TIHT07">#REF!</definedName>
    <definedName name="_1TRU121" localSheetId="2">#REF!</definedName>
    <definedName name="_1TRU121" localSheetId="12">#REF!</definedName>
    <definedName name="_1TRU121">#REF!</definedName>
    <definedName name="_2" localSheetId="2">#REF!</definedName>
    <definedName name="_2" localSheetId="12">#REF!</definedName>
    <definedName name="_2">#REF!</definedName>
    <definedName name="_2_?" localSheetId="2">#REF!</definedName>
    <definedName name="_2_?" localSheetId="12">#REF!</definedName>
    <definedName name="_2_?">#REF!</definedName>
    <definedName name="_2_??????" localSheetId="2">#REF!</definedName>
    <definedName name="_2_??????" localSheetId="12">#REF!</definedName>
    <definedName name="_2_??????">#REF!</definedName>
    <definedName name="_2_Builtin0_32_1">#N/A</definedName>
    <definedName name="_200CS_40S_34_1" localSheetId="2">#REF!</definedName>
    <definedName name="_200CS_40S_34_1" localSheetId="12">#REF!</definedName>
    <definedName name="_200CS_40S_34_1">#REF!</definedName>
    <definedName name="_203CS_30_1" localSheetId="2">#REF!</definedName>
    <definedName name="_203CS_30_1" localSheetId="12">#REF!</definedName>
    <definedName name="_203CS_30_1">#REF!</definedName>
    <definedName name="_203CS_40S_5_1" localSheetId="2">#REF!</definedName>
    <definedName name="_203CS_40S_5_1" localSheetId="12">#REF!</definedName>
    <definedName name="_203CS_40S_5_1">#REF!</definedName>
    <definedName name="_206CS_10_5_1" localSheetId="2">#REF!</definedName>
    <definedName name="_206CS_10_5_1" localSheetId="12">#REF!</definedName>
    <definedName name="_206CS_10_5_1">#REF!</definedName>
    <definedName name="_206CS_160_33_1" localSheetId="2">#REF!</definedName>
    <definedName name="_206CS_160_33_1" localSheetId="12">#REF!</definedName>
    <definedName name="_206CS_160_33_1">#REF!</definedName>
    <definedName name="_206CS_5S_1" localSheetId="2">#REF!</definedName>
    <definedName name="_206CS_5S_1" localSheetId="12">#REF!</definedName>
    <definedName name="_206CS_5S_1">#REF!</definedName>
    <definedName name="_207CS_30_33_1" localSheetId="2">#REF!</definedName>
    <definedName name="_207CS_30_33_1" localSheetId="12">#REF!</definedName>
    <definedName name="_207CS_30_33_1">#REF!</definedName>
    <definedName name="_209CS_5S_33_1" localSheetId="2">#REF!</definedName>
    <definedName name="_209CS_5S_33_1" localSheetId="12">#REF!</definedName>
    <definedName name="_209CS_5S_33_1">#REF!</definedName>
    <definedName name="_20CS_10_1" localSheetId="2">#REF!</definedName>
    <definedName name="_20CS_10_1" localSheetId="12">#REF!</definedName>
    <definedName name="_20CS_10_1">#REF!</definedName>
    <definedName name="_20CS_10_33_1" localSheetId="2">#REF!</definedName>
    <definedName name="_20CS_10_33_1" localSheetId="12">#REF!</definedName>
    <definedName name="_20CS_10_33_1">#REF!</definedName>
    <definedName name="_20CS_10_5_1" localSheetId="2">#REF!</definedName>
    <definedName name="_20CS_10_5_1" localSheetId="12">#REF!</definedName>
    <definedName name="_20CS_10_5_1">#REF!</definedName>
    <definedName name="_20CS_100_1" localSheetId="2">#REF!</definedName>
    <definedName name="_20CS_100_1" localSheetId="12">#REF!</definedName>
    <definedName name="_20CS_100_1">#REF!</definedName>
    <definedName name="_20CS_10S_33_1" localSheetId="2">#REF!</definedName>
    <definedName name="_20CS_10S_33_1" localSheetId="12">#REF!</definedName>
    <definedName name="_20CS_10S_33_1">#REF!</definedName>
    <definedName name="_20CS_10S_34_1" localSheetId="2">#REF!</definedName>
    <definedName name="_20CS_10S_34_1" localSheetId="12">#REF!</definedName>
    <definedName name="_20CS_10S_34_1">#REF!</definedName>
    <definedName name="_20TEÂN_KHAÙCH_HAØ" localSheetId="2">#REF!</definedName>
    <definedName name="_20TEÂN_KHAÙCH_HAØ" localSheetId="12">#REF!</definedName>
    <definedName name="_20TEÂN_KHAÙCH_HAØ">#REF!</definedName>
    <definedName name="_211CS_30_34_1" localSheetId="2">#REF!</definedName>
    <definedName name="_211CS_30_34_1" localSheetId="12">#REF!</definedName>
    <definedName name="_211CS_30_34_1">#REF!</definedName>
    <definedName name="_212CS_5S_34_1" localSheetId="2">#REF!</definedName>
    <definedName name="_212CS_5S_34_1" localSheetId="12">#REF!</definedName>
    <definedName name="_212CS_5S_34_1">#REF!</definedName>
    <definedName name="_212SORT_1" localSheetId="2">#REF!</definedName>
    <definedName name="_212SORT_1" localSheetId="12">#REF!</definedName>
    <definedName name="_212SORT_1">#REF!</definedName>
    <definedName name="_213CS_160_34_1" localSheetId="2">#REF!</definedName>
    <definedName name="_213CS_160_34_1" localSheetId="12">#REF!</definedName>
    <definedName name="_213CS_160_34_1">#REF!</definedName>
    <definedName name="_213SORT_33_1" localSheetId="2">#REF!</definedName>
    <definedName name="_213SORT_33_1" localSheetId="12">#REF!</definedName>
    <definedName name="_213SORT_33_1">#REF!</definedName>
    <definedName name="_214SORT_34_1" localSheetId="2">#REF!</definedName>
    <definedName name="_214SORT_34_1" localSheetId="12">#REF!</definedName>
    <definedName name="_214SORT_34_1">#REF!</definedName>
    <definedName name="_215CS_30_5_1" localSheetId="2">#REF!</definedName>
    <definedName name="_215CS_30_5_1" localSheetId="12">#REF!</definedName>
    <definedName name="_215CS_30_5_1">#REF!</definedName>
    <definedName name="_215CS_5S_5_1" localSheetId="2">#REF!</definedName>
    <definedName name="_215CS_5S_5_1" localSheetId="12">#REF!</definedName>
    <definedName name="_215CS_5S_5_1">#REF!</definedName>
    <definedName name="_215SORT_5_1" localSheetId="2">#REF!</definedName>
    <definedName name="_215SORT_5_1" localSheetId="12">#REF!</definedName>
    <definedName name="_215SORT_5_1">#REF!</definedName>
    <definedName name="_218CS_60_1" localSheetId="2">#REF!</definedName>
    <definedName name="_218CS_60_1" localSheetId="12">#REF!</definedName>
    <definedName name="_218CS_60_1">#REF!</definedName>
    <definedName name="_219CS_40_1" localSheetId="2">#REF!</definedName>
    <definedName name="_219CS_40_1" localSheetId="12">#REF!</definedName>
    <definedName name="_219CS_40_1">#REF!</definedName>
    <definedName name="_21CS_10_33_1" localSheetId="2">#REF!</definedName>
    <definedName name="_21CS_10_33_1" localSheetId="12">#REF!</definedName>
    <definedName name="_21CS_10_33_1">#REF!</definedName>
    <definedName name="_21CS_10_34_1" localSheetId="2">#REF!</definedName>
    <definedName name="_21CS_10_34_1" localSheetId="12">#REF!</definedName>
    <definedName name="_21CS_10_34_1">#REF!</definedName>
    <definedName name="_21CS_100_1" localSheetId="2">#REF!</definedName>
    <definedName name="_21CS_100_1" localSheetId="12">#REF!</definedName>
    <definedName name="_21CS_100_1">#REF!</definedName>
    <definedName name="_21CS_100_33_1" localSheetId="2">#REF!</definedName>
    <definedName name="_21CS_100_33_1" localSheetId="12">#REF!</definedName>
    <definedName name="_21CS_100_33_1">#REF!</definedName>
    <definedName name="_21CS_10S_34_1" localSheetId="2">#REF!</definedName>
    <definedName name="_21CS_10S_34_1" localSheetId="12">#REF!</definedName>
    <definedName name="_21CS_10S_34_1">#REF!</definedName>
    <definedName name="_21CS_10S_5_1" localSheetId="2">#REF!</definedName>
    <definedName name="_21CS_10S_5_1" localSheetId="12">#REF!</definedName>
    <definedName name="_21CS_10S_5_1">#REF!</definedName>
    <definedName name="_21ÑÔN_GIAÙ" localSheetId="2">#REF!</definedName>
    <definedName name="_21ÑÔN_GIAÙ" localSheetId="12">#REF!</definedName>
    <definedName name="_21ÑÔN_GIAÙ">#REF!</definedName>
    <definedName name="_21TEÂN_KHAÙCH_HAØ">#REF!</definedName>
    <definedName name="_220CS_160_5_1" localSheetId="2">#REF!</definedName>
    <definedName name="_220CS_160_5_1" localSheetId="12">#REF!</definedName>
    <definedName name="_220CS_160_5_1">#REF!</definedName>
    <definedName name="_221CS_60_33_1" localSheetId="2">#REF!</definedName>
    <definedName name="_221CS_60_33_1" localSheetId="12">#REF!</definedName>
    <definedName name="_221CS_60_33_1">#REF!</definedName>
    <definedName name="_223CS_40_33_1" localSheetId="2">#REF!</definedName>
    <definedName name="_223CS_40_33_1" localSheetId="12">#REF!</definedName>
    <definedName name="_223CS_40_33_1">#REF!</definedName>
    <definedName name="_224CS_100_1" localSheetId="2">#REF!</definedName>
    <definedName name="_224CS_100_1" localSheetId="12">#REF!</definedName>
    <definedName name="_224CS_100_1">#REF!</definedName>
    <definedName name="_224CS_60_34_1" localSheetId="2">#REF!</definedName>
    <definedName name="_224CS_60_34_1" localSheetId="12">#REF!</definedName>
    <definedName name="_224CS_60_34_1">#REF!</definedName>
    <definedName name="_227CS_20_1" localSheetId="2">#REF!</definedName>
    <definedName name="_227CS_20_1" localSheetId="12">#REF!</definedName>
    <definedName name="_227CS_20_1">#REF!</definedName>
    <definedName name="_227CS_40_34_1" localSheetId="2">#REF!</definedName>
    <definedName name="_227CS_40_34_1" localSheetId="12">#REF!</definedName>
    <definedName name="_227CS_40_34_1">#REF!</definedName>
    <definedName name="_227CS_60_5_1" localSheetId="2">#REF!</definedName>
    <definedName name="_227CS_60_5_1" localSheetId="12">#REF!</definedName>
    <definedName name="_227CS_60_5_1">#REF!</definedName>
    <definedName name="_227SORT_1" localSheetId="2">#REF!</definedName>
    <definedName name="_227SORT_1" localSheetId="12">#REF!</definedName>
    <definedName name="_227SORT_1">#REF!</definedName>
    <definedName name="_229SORT_33_1" localSheetId="2">#REF!</definedName>
    <definedName name="_229SORT_33_1" localSheetId="12">#REF!</definedName>
    <definedName name="_229SORT_33_1">#REF!</definedName>
    <definedName name="_22CS_10_33_1" localSheetId="2">#REF!</definedName>
    <definedName name="_22CS_10_33_1" localSheetId="12">#REF!</definedName>
    <definedName name="_22CS_10_33_1">#REF!</definedName>
    <definedName name="_22CS_10_5_1" localSheetId="2">#REF!</definedName>
    <definedName name="_22CS_10_5_1" localSheetId="12">#REF!</definedName>
    <definedName name="_22CS_10_5_1">#REF!</definedName>
    <definedName name="_22CS_100_33_1" localSheetId="2">#REF!</definedName>
    <definedName name="_22CS_100_33_1" localSheetId="12">#REF!</definedName>
    <definedName name="_22CS_100_33_1">#REF!</definedName>
    <definedName name="_22CS_100_34_1" localSheetId="2">#REF!</definedName>
    <definedName name="_22CS_100_34_1" localSheetId="12">#REF!</definedName>
    <definedName name="_22CS_100_34_1">#REF!</definedName>
    <definedName name="_22CS_10S_5_1" localSheetId="2">#REF!</definedName>
    <definedName name="_22CS_10S_5_1" localSheetId="12">#REF!</definedName>
    <definedName name="_22CS_10S_5_1">#REF!</definedName>
    <definedName name="_22CS_120_1" localSheetId="2">#REF!</definedName>
    <definedName name="_22CS_120_1" localSheetId="12">#REF!</definedName>
    <definedName name="_22CS_120_1">#REF!</definedName>
    <definedName name="_22THAØNH_TIEÀN" localSheetId="2">#REF!</definedName>
    <definedName name="_22THAØNH_TIEÀN" localSheetId="12">#REF!</definedName>
    <definedName name="_22THAØNH_TIEÀN">#REF!</definedName>
    <definedName name="_230CS_80_1" localSheetId="2">#REF!</definedName>
    <definedName name="_230CS_80_1" localSheetId="12">#REF!</definedName>
    <definedName name="_230CS_80_1">#REF!</definedName>
    <definedName name="_231CS_40_5_1" localSheetId="2">#REF!</definedName>
    <definedName name="_231CS_40_5_1" localSheetId="12">#REF!</definedName>
    <definedName name="_231CS_40_5_1">#REF!</definedName>
    <definedName name="_231SORT_1" localSheetId="2">#REF!</definedName>
    <definedName name="_231SORT_1" localSheetId="12">#REF!</definedName>
    <definedName name="_231SORT_1">#REF!</definedName>
    <definedName name="_231SORT_34_1" localSheetId="2">#REF!</definedName>
    <definedName name="_231SORT_34_1" localSheetId="12">#REF!</definedName>
    <definedName name="_231SORT_34_1">#REF!</definedName>
    <definedName name="_233CS_80_33_1" localSheetId="2">#REF!</definedName>
    <definedName name="_233CS_80_33_1" localSheetId="12">#REF!</definedName>
    <definedName name="_233CS_80_33_1">#REF!</definedName>
    <definedName name="_233SORT_33_1" localSheetId="2">#REF!</definedName>
    <definedName name="_233SORT_33_1" localSheetId="12">#REF!</definedName>
    <definedName name="_233SORT_33_1">#REF!</definedName>
    <definedName name="_233SORT_5_1" localSheetId="2">#REF!</definedName>
    <definedName name="_233SORT_5_1" localSheetId="12">#REF!</definedName>
    <definedName name="_233SORT_5_1">#REF!</definedName>
    <definedName name="_234CS_20_33_1" localSheetId="2">#REF!</definedName>
    <definedName name="_234CS_20_33_1" localSheetId="12">#REF!</definedName>
    <definedName name="_234CS_20_33_1">#REF!</definedName>
    <definedName name="_235CS_40S_1" localSheetId="2">#REF!</definedName>
    <definedName name="_235CS_40S_1" localSheetId="12">#REF!</definedName>
    <definedName name="_235CS_40S_1">#REF!</definedName>
    <definedName name="_235SORT_34_1" localSheetId="2">#REF!</definedName>
    <definedName name="_235SORT_34_1" localSheetId="12">#REF!</definedName>
    <definedName name="_235SORT_34_1">#REF!</definedName>
    <definedName name="_236CS_80_34_1" localSheetId="2">#REF!</definedName>
    <definedName name="_236CS_80_34_1" localSheetId="12">#REF!</definedName>
    <definedName name="_236CS_80_34_1">#REF!</definedName>
    <definedName name="_237SORT_5_1" localSheetId="2">#REF!</definedName>
    <definedName name="_237SORT_5_1" localSheetId="12">#REF!</definedName>
    <definedName name="_237SORT_5_1">#REF!</definedName>
    <definedName name="_239CS_40S_33_1" localSheetId="2">#REF!</definedName>
    <definedName name="_239CS_40S_33_1" localSheetId="12">#REF!</definedName>
    <definedName name="_239CS_40S_33_1">#REF!</definedName>
    <definedName name="_239CS_80_5_1" localSheetId="2">#REF!</definedName>
    <definedName name="_239CS_80_5_1" localSheetId="12">#REF!</definedName>
    <definedName name="_239CS_80_5_1">#REF!</definedName>
    <definedName name="_23CS_10_34_1" localSheetId="2">#REF!</definedName>
    <definedName name="_23CS_10_34_1" localSheetId="12">#REF!</definedName>
    <definedName name="_23CS_10_34_1">#REF!</definedName>
    <definedName name="_23CS_10_5_1" localSheetId="2">#REF!</definedName>
    <definedName name="_23CS_10_5_1" localSheetId="12">#REF!</definedName>
    <definedName name="_23CS_10_5_1">#REF!</definedName>
    <definedName name="_23CS_100_1" localSheetId="2">#REF!</definedName>
    <definedName name="_23CS_100_1" localSheetId="12">#REF!</definedName>
    <definedName name="_23CS_100_1">#REF!</definedName>
    <definedName name="_23CS_100_34_1" localSheetId="2">#REF!</definedName>
    <definedName name="_23CS_100_34_1" localSheetId="12">#REF!</definedName>
    <definedName name="_23CS_100_34_1">#REF!</definedName>
    <definedName name="_23CS_100_5_1" localSheetId="2">#REF!</definedName>
    <definedName name="_23CS_100_5_1" localSheetId="12">#REF!</definedName>
    <definedName name="_23CS_100_5_1">#REF!</definedName>
    <definedName name="_23CS_120_1" localSheetId="2">#REF!</definedName>
    <definedName name="_23CS_120_1" localSheetId="12">#REF!</definedName>
    <definedName name="_23CS_120_1">#REF!</definedName>
    <definedName name="_23CS_120_33_1" localSheetId="2">#REF!</definedName>
    <definedName name="_23CS_120_33_1" localSheetId="12">#REF!</definedName>
    <definedName name="_23CS_120_33_1">#REF!</definedName>
    <definedName name="_241CS_20_34_1" localSheetId="2">#REF!</definedName>
    <definedName name="_241CS_20_34_1" localSheetId="12">#REF!</definedName>
    <definedName name="_241CS_20_34_1">#REF!</definedName>
    <definedName name="_242CS_100_33_1" localSheetId="2">#REF!</definedName>
    <definedName name="_242CS_100_33_1" localSheetId="12">#REF!</definedName>
    <definedName name="_242CS_100_33_1">#REF!</definedName>
    <definedName name="_242CS_80S_1" localSheetId="2">#REF!</definedName>
    <definedName name="_242CS_80S_1" localSheetId="12">#REF!</definedName>
    <definedName name="_242CS_80S_1">#REF!</definedName>
    <definedName name="_243CS_40S_34_1" localSheetId="2">#REF!</definedName>
    <definedName name="_243CS_40S_34_1" localSheetId="12">#REF!</definedName>
    <definedName name="_243CS_40S_34_1">#REF!</definedName>
    <definedName name="_245CS_80S_33_1" localSheetId="2">#REF!</definedName>
    <definedName name="_245CS_80S_33_1" localSheetId="12">#REF!</definedName>
    <definedName name="_245CS_80S_33_1">#REF!</definedName>
    <definedName name="_247CS_40S_5_1" localSheetId="2">#REF!</definedName>
    <definedName name="_247CS_40S_5_1" localSheetId="12">#REF!</definedName>
    <definedName name="_247CS_40S_5_1">#REF!</definedName>
    <definedName name="_248CS_20_5_1" localSheetId="2">#REF!</definedName>
    <definedName name="_248CS_20_5_1" localSheetId="12">#REF!</definedName>
    <definedName name="_248CS_20_5_1">#REF!</definedName>
    <definedName name="_248CS_80S_34_1" localSheetId="2">#REF!</definedName>
    <definedName name="_248CS_80S_34_1" localSheetId="12">#REF!</definedName>
    <definedName name="_248CS_80S_34_1">#REF!</definedName>
    <definedName name="_24CS_10_1" localSheetId="2">#REF!</definedName>
    <definedName name="_24CS_10_1" localSheetId="12">#REF!</definedName>
    <definedName name="_24CS_10_1">#REF!</definedName>
    <definedName name="_24CS_10_34_1" localSheetId="2">#REF!</definedName>
    <definedName name="_24CS_10_34_1" localSheetId="12">#REF!</definedName>
    <definedName name="_24CS_10_34_1">#REF!</definedName>
    <definedName name="_24CS_100_33_1" localSheetId="2">#REF!</definedName>
    <definedName name="_24CS_100_33_1" localSheetId="12">#REF!</definedName>
    <definedName name="_24CS_100_33_1">#REF!</definedName>
    <definedName name="_24CS_100_5_1" localSheetId="2">#REF!</definedName>
    <definedName name="_24CS_100_5_1" localSheetId="12">#REF!</definedName>
    <definedName name="_24CS_100_5_1">#REF!</definedName>
    <definedName name="_24CS_10S_1" localSheetId="2">#REF!</definedName>
    <definedName name="_24CS_10S_1" localSheetId="12">#REF!</definedName>
    <definedName name="_24CS_10S_1">#REF!</definedName>
    <definedName name="_24CS_120_33_1" localSheetId="2">#REF!</definedName>
    <definedName name="_24CS_120_33_1" localSheetId="12">#REF!</definedName>
    <definedName name="_24CS_120_33_1">#REF!</definedName>
    <definedName name="_24CS_120_34_1" localSheetId="2">#REF!</definedName>
    <definedName name="_24CS_120_34_1" localSheetId="12">#REF!</definedName>
    <definedName name="_24CS_120_34_1">#REF!</definedName>
    <definedName name="_24THAØNH_TIEÀN">#REF!</definedName>
    <definedName name="_24TRÒ_GIAÙ" localSheetId="2">#REF!</definedName>
    <definedName name="_24TRÒ_GIAÙ" localSheetId="12">#REF!</definedName>
    <definedName name="_24TRÒ_GIAÙ">#REF!</definedName>
    <definedName name="_251CS_5S_1" localSheetId="2">#REF!</definedName>
    <definedName name="_251CS_5S_1" localSheetId="12">#REF!</definedName>
    <definedName name="_251CS_5S_1">#REF!</definedName>
    <definedName name="_251CS_80S_5_1" localSheetId="2">#REF!</definedName>
    <definedName name="_251CS_80S_5_1" localSheetId="12">#REF!</definedName>
    <definedName name="_251CS_80S_5_1">#REF!</definedName>
    <definedName name="_253CS_10_1" localSheetId="2">#REF!</definedName>
    <definedName name="_253CS_10_1" localSheetId="12">#REF!</definedName>
    <definedName name="_253CS_10_1">#REF!</definedName>
    <definedName name="_254CS_STD_1" localSheetId="2">#REF!</definedName>
    <definedName name="_254CS_STD_1" localSheetId="12">#REF!</definedName>
    <definedName name="_254CS_STD_1">#REF!</definedName>
    <definedName name="_255CS_30_1" localSheetId="2">#REF!</definedName>
    <definedName name="_255CS_30_1" localSheetId="12">#REF!</definedName>
    <definedName name="_255CS_30_1">#REF!</definedName>
    <definedName name="_255CS_5S_33_1" localSheetId="2">#REF!</definedName>
    <definedName name="_255CS_5S_33_1" localSheetId="12">#REF!</definedName>
    <definedName name="_255CS_5S_33_1">#REF!</definedName>
    <definedName name="_257CS_STD_33_1" localSheetId="2">#REF!</definedName>
    <definedName name="_257CS_STD_33_1" localSheetId="12">#REF!</definedName>
    <definedName name="_257CS_STD_33_1">#REF!</definedName>
    <definedName name="_258CS_10_33_1" localSheetId="2">#REF!</definedName>
    <definedName name="_258CS_10_33_1" localSheetId="12">#REF!</definedName>
    <definedName name="_258CS_10_33_1">#REF!</definedName>
    <definedName name="_259CS_5S_34_1" localSheetId="2">#REF!</definedName>
    <definedName name="_259CS_5S_34_1" localSheetId="12">#REF!</definedName>
    <definedName name="_259CS_5S_34_1">#REF!</definedName>
    <definedName name="_25CS_10_33_1" localSheetId="2">#REF!</definedName>
    <definedName name="_25CS_10_33_1" localSheetId="12">#REF!</definedName>
    <definedName name="_25CS_10_33_1">#REF!</definedName>
    <definedName name="_25CS_10_5_1" localSheetId="2">#REF!</definedName>
    <definedName name="_25CS_10_5_1" localSheetId="12">#REF!</definedName>
    <definedName name="_25CS_10_5_1">#REF!</definedName>
    <definedName name="_25CS_100_1" localSheetId="2">#REF!</definedName>
    <definedName name="_25CS_100_1" localSheetId="12">#REF!</definedName>
    <definedName name="_25CS_100_1">#REF!</definedName>
    <definedName name="_25CS_100_34_1" localSheetId="2">#REF!</definedName>
    <definedName name="_25CS_100_34_1" localSheetId="12">#REF!</definedName>
    <definedName name="_25CS_100_34_1">#REF!</definedName>
    <definedName name="_25CS_10S_1" localSheetId="2">#REF!</definedName>
    <definedName name="_25CS_10S_1" localSheetId="12">#REF!</definedName>
    <definedName name="_25CS_10S_1">#REF!</definedName>
    <definedName name="_25CS_10S_33_1" localSheetId="2">#REF!</definedName>
    <definedName name="_25CS_10S_33_1" localSheetId="12">#REF!</definedName>
    <definedName name="_25CS_10S_33_1">#REF!</definedName>
    <definedName name="_25CS_120_34_1" localSheetId="2">#REF!</definedName>
    <definedName name="_25CS_120_34_1" localSheetId="12">#REF!</definedName>
    <definedName name="_25CS_120_34_1">#REF!</definedName>
    <definedName name="_25CS_120_5_1" localSheetId="2">#REF!</definedName>
    <definedName name="_25CS_120_5_1" localSheetId="12">#REF!</definedName>
    <definedName name="_25CS_120_5_1">#REF!</definedName>
    <definedName name="_25SOÁ_CTÖØ" localSheetId="2">#REF!</definedName>
    <definedName name="_25SOÁ_CTÖØ" localSheetId="12">#REF!</definedName>
    <definedName name="_25SOÁ_CTÖØ">#REF!</definedName>
    <definedName name="_260_____0ten_" localSheetId="2" hidden="1">#REF!</definedName>
    <definedName name="_260_____0ten_" localSheetId="9" hidden="1">#REF!</definedName>
    <definedName name="_260_____0ten_" localSheetId="12" hidden="1">#REF!</definedName>
    <definedName name="_260_____0ten_" hidden="1">#REF!</definedName>
    <definedName name="_260CS_100_34_1" localSheetId="2">#REF!</definedName>
    <definedName name="_260CS_100_34_1" localSheetId="12">#REF!</definedName>
    <definedName name="_260CS_100_34_1">#REF!</definedName>
    <definedName name="_260CS_STD_34_1" localSheetId="2">#REF!</definedName>
    <definedName name="_260CS_STD_34_1" localSheetId="12">#REF!</definedName>
    <definedName name="_260CS_STD_34_1">#REF!</definedName>
    <definedName name="_262CS_30_33_1" localSheetId="2">#REF!</definedName>
    <definedName name="_262CS_30_33_1" localSheetId="12">#REF!</definedName>
    <definedName name="_262CS_30_33_1">#REF!</definedName>
    <definedName name="_263CS_10_34_1" localSheetId="2">#REF!</definedName>
    <definedName name="_263CS_10_34_1" localSheetId="12">#REF!</definedName>
    <definedName name="_263CS_10_34_1">#REF!</definedName>
    <definedName name="_263CS_5S_5_1" localSheetId="2">#REF!</definedName>
    <definedName name="_263CS_5S_5_1" localSheetId="12">#REF!</definedName>
    <definedName name="_263CS_5S_5_1">#REF!</definedName>
    <definedName name="_263CS_STD_5_1" localSheetId="2">#REF!</definedName>
    <definedName name="_263CS_STD_5_1" localSheetId="12">#REF!</definedName>
    <definedName name="_263CS_STD_5_1">#REF!</definedName>
    <definedName name="_264_____0xoa_" localSheetId="2" hidden="1">#REF!</definedName>
    <definedName name="_264_____0xoa_" localSheetId="9" hidden="1">#REF!</definedName>
    <definedName name="_264_____0xoa_" localSheetId="12" hidden="1">#REF!</definedName>
    <definedName name="_264_____0xoa_" hidden="1">#REF!</definedName>
    <definedName name="_266CS_XS_1" localSheetId="2">#REF!</definedName>
    <definedName name="_266CS_XS_1" localSheetId="12">#REF!</definedName>
    <definedName name="_266CS_XS_1">#REF!</definedName>
    <definedName name="_267CS_60_1" localSheetId="2">#REF!</definedName>
    <definedName name="_267CS_60_1" localSheetId="12">#REF!</definedName>
    <definedName name="_267CS_60_1">#REF!</definedName>
    <definedName name="_268CS_10_5_1" localSheetId="2">#REF!</definedName>
    <definedName name="_268CS_10_5_1" localSheetId="12">#REF!</definedName>
    <definedName name="_268CS_10_5_1">#REF!</definedName>
    <definedName name="_269CS_30_34_1" localSheetId="2">#REF!</definedName>
    <definedName name="_269CS_30_34_1" localSheetId="12">#REF!</definedName>
    <definedName name="_269CS_30_34_1">#REF!</definedName>
    <definedName name="_269CS_XS_33_1" localSheetId="2">#REF!</definedName>
    <definedName name="_269CS_XS_33_1" localSheetId="12">#REF!</definedName>
    <definedName name="_269CS_XS_33_1">#REF!</definedName>
    <definedName name="_26CS_10_34_1" localSheetId="2">#REF!</definedName>
    <definedName name="_26CS_10_34_1" localSheetId="12">#REF!</definedName>
    <definedName name="_26CS_10_34_1">#REF!</definedName>
    <definedName name="_26CS_10_5_1" localSheetId="2">#REF!</definedName>
    <definedName name="_26CS_10_5_1" localSheetId="12">#REF!</definedName>
    <definedName name="_26CS_10_5_1">#REF!</definedName>
    <definedName name="_26CS_100_5_1" localSheetId="2">#REF!</definedName>
    <definedName name="_26CS_100_5_1" localSheetId="12">#REF!</definedName>
    <definedName name="_26CS_100_5_1">#REF!</definedName>
    <definedName name="_26CS_10S_33_1" localSheetId="2">#REF!</definedName>
    <definedName name="_26CS_10S_33_1" localSheetId="12">#REF!</definedName>
    <definedName name="_26CS_10S_33_1">#REF!</definedName>
    <definedName name="_26CS_10S_34_1" localSheetId="2">#REF!</definedName>
    <definedName name="_26CS_10S_34_1" localSheetId="12">#REF!</definedName>
    <definedName name="_26CS_10S_34_1">#REF!</definedName>
    <definedName name="_26CS_120_5_1" localSheetId="2">#REF!</definedName>
    <definedName name="_26CS_120_5_1" localSheetId="12">#REF!</definedName>
    <definedName name="_26CS_120_5_1">#REF!</definedName>
    <definedName name="_26CS_140_1" localSheetId="2">#REF!</definedName>
    <definedName name="_26CS_140_1" localSheetId="12">#REF!</definedName>
    <definedName name="_26CS_140_1">#REF!</definedName>
    <definedName name="_26SOÁ_LÖÔÏNG" localSheetId="2">#REF!</definedName>
    <definedName name="_26SOÁ_LÖÔÏNG" localSheetId="12">#REF!</definedName>
    <definedName name="_26SOÁ_LÖÔÏNG">#REF!</definedName>
    <definedName name="_26TRÒ_GIAÙ__VAT" localSheetId="2">#REF!</definedName>
    <definedName name="_26TRÒ_GIAÙ__VAT" localSheetId="12">#REF!</definedName>
    <definedName name="_26TRÒ_GIAÙ__VAT">#REF!</definedName>
    <definedName name="_27_02_01">#REF!</definedName>
    <definedName name="_271CS_60_33_1" localSheetId="2">#REF!</definedName>
    <definedName name="_271CS_60_33_1" localSheetId="12">#REF!</definedName>
    <definedName name="_271CS_60_33_1">#REF!</definedName>
    <definedName name="_272CS_XS_34_1" localSheetId="2">#REF!</definedName>
    <definedName name="_272CS_XS_34_1" localSheetId="12">#REF!</definedName>
    <definedName name="_272CS_XS_34_1">#REF!</definedName>
    <definedName name="_273CS_100_1" localSheetId="2">#REF!</definedName>
    <definedName name="_273CS_100_1" localSheetId="12">#REF!</definedName>
    <definedName name="_273CS_100_1">#REF!</definedName>
    <definedName name="_275CS_60_34_1" localSheetId="2">#REF!</definedName>
    <definedName name="_275CS_60_34_1" localSheetId="12">#REF!</definedName>
    <definedName name="_275CS_60_34_1">#REF!</definedName>
    <definedName name="_275CS_XS_5_1" localSheetId="2">#REF!</definedName>
    <definedName name="_275CS_XS_5_1" localSheetId="12">#REF!</definedName>
    <definedName name="_275CS_XS_5_1">#REF!</definedName>
    <definedName name="_276CS_30_5_1" localSheetId="2">#REF!</definedName>
    <definedName name="_276CS_30_5_1" localSheetId="12">#REF!</definedName>
    <definedName name="_276CS_30_5_1">#REF!</definedName>
    <definedName name="_278CS_100_33_1" localSheetId="2">#REF!</definedName>
    <definedName name="_278CS_100_33_1" localSheetId="12">#REF!</definedName>
    <definedName name="_278CS_100_33_1">#REF!</definedName>
    <definedName name="_278CS_100_5_1" localSheetId="2">#REF!</definedName>
    <definedName name="_278CS_100_5_1" localSheetId="12">#REF!</definedName>
    <definedName name="_278CS_100_5_1">#REF!</definedName>
    <definedName name="_278CS_XXS_1" localSheetId="2">#REF!</definedName>
    <definedName name="_278CS_XXS_1" localSheetId="12">#REF!</definedName>
    <definedName name="_278CS_XXS_1">#REF!</definedName>
    <definedName name="_279CS_60_5_1" localSheetId="2">#REF!</definedName>
    <definedName name="_279CS_60_5_1" localSheetId="12">#REF!</definedName>
    <definedName name="_279CS_60_5_1">#REF!</definedName>
    <definedName name="_27CS_10_1" localSheetId="2">#REF!</definedName>
    <definedName name="_27CS_10_1" localSheetId="12">#REF!</definedName>
    <definedName name="_27CS_10_1">#REF!</definedName>
    <definedName name="_27CS_10_5_1" localSheetId="2">#REF!</definedName>
    <definedName name="_27CS_10_5_1" localSheetId="12">#REF!</definedName>
    <definedName name="_27CS_10_5_1">#REF!</definedName>
    <definedName name="_27CS_100_1" localSheetId="2">#REF!</definedName>
    <definedName name="_27CS_100_1" localSheetId="12">#REF!</definedName>
    <definedName name="_27CS_100_1">#REF!</definedName>
    <definedName name="_27CS_100_33_1" localSheetId="2">#REF!</definedName>
    <definedName name="_27CS_100_33_1" localSheetId="12">#REF!</definedName>
    <definedName name="_27CS_100_33_1">#REF!</definedName>
    <definedName name="_27CS_10S_1" localSheetId="2">#REF!</definedName>
    <definedName name="_27CS_10S_1" localSheetId="12">#REF!</definedName>
    <definedName name="_27CS_10S_1">#REF!</definedName>
    <definedName name="_27CS_10S_34_1" localSheetId="2">#REF!</definedName>
    <definedName name="_27CS_10S_34_1" localSheetId="12">#REF!</definedName>
    <definedName name="_27CS_10S_34_1">#REF!</definedName>
    <definedName name="_27CS_10S_5_1" localSheetId="2">#REF!</definedName>
    <definedName name="_27CS_10S_5_1" localSheetId="12">#REF!</definedName>
    <definedName name="_27CS_10S_5_1">#REF!</definedName>
    <definedName name="_27CS_140_1" localSheetId="2">#REF!</definedName>
    <definedName name="_27CS_140_1" localSheetId="12">#REF!</definedName>
    <definedName name="_27CS_140_1">#REF!</definedName>
    <definedName name="_27CS_140_33_1" localSheetId="2">#REF!</definedName>
    <definedName name="_27CS_140_33_1" localSheetId="12">#REF!</definedName>
    <definedName name="_27CS_140_33_1">#REF!</definedName>
    <definedName name="_27TRÒ_GIAÙ">#REF!</definedName>
    <definedName name="_281CS_XXS_33_1" localSheetId="2">#REF!</definedName>
    <definedName name="_281CS_XXS_33_1" localSheetId="12">#REF!</definedName>
    <definedName name="_281CS_XXS_33_1">#REF!</definedName>
    <definedName name="_283CS_100_34_1" localSheetId="2">#REF!</definedName>
    <definedName name="_283CS_100_34_1" localSheetId="12">#REF!</definedName>
    <definedName name="_283CS_100_34_1">#REF!</definedName>
    <definedName name="_283CS_40_1" localSheetId="2">#REF!</definedName>
    <definedName name="_283CS_40_1" localSheetId="12">#REF!</definedName>
    <definedName name="_283CS_40_1">#REF!</definedName>
    <definedName name="_283CS_80_1" localSheetId="2">#REF!</definedName>
    <definedName name="_283CS_80_1" localSheetId="12">#REF!</definedName>
    <definedName name="_283CS_80_1">#REF!</definedName>
    <definedName name="_284CS_XXS_34_1" localSheetId="2">#REF!</definedName>
    <definedName name="_284CS_XXS_34_1" localSheetId="12">#REF!</definedName>
    <definedName name="_284CS_XXS_34_1">#REF!</definedName>
    <definedName name="_287CS_80_33_1" localSheetId="2">#REF!</definedName>
    <definedName name="_287CS_80_33_1" localSheetId="12">#REF!</definedName>
    <definedName name="_287CS_80_33_1">#REF!</definedName>
    <definedName name="_287CS_XXS_5_1" localSheetId="2">#REF!</definedName>
    <definedName name="_287CS_XXS_5_1" localSheetId="12">#REF!</definedName>
    <definedName name="_287CS_XXS_5_1">#REF!</definedName>
    <definedName name="_288CS_100_5_1" localSheetId="2">#REF!</definedName>
    <definedName name="_288CS_100_5_1" localSheetId="12">#REF!</definedName>
    <definedName name="_288CS_100_5_1">#REF!</definedName>
    <definedName name="_28CS_10_33_1" localSheetId="2">#REF!</definedName>
    <definedName name="_28CS_10_33_1" localSheetId="12">#REF!</definedName>
    <definedName name="_28CS_10_33_1">#REF!</definedName>
    <definedName name="_28CS_100_1" localSheetId="2">#REF!</definedName>
    <definedName name="_28CS_100_1" localSheetId="12">#REF!</definedName>
    <definedName name="_28CS_100_1">#REF!</definedName>
    <definedName name="_28CS_10S_33_1" localSheetId="2">#REF!</definedName>
    <definedName name="_28CS_10S_33_1" localSheetId="12">#REF!</definedName>
    <definedName name="_28CS_10S_33_1">#REF!</definedName>
    <definedName name="_28CS_10S_5_1" localSheetId="2">#REF!</definedName>
    <definedName name="_28CS_10S_5_1" localSheetId="12">#REF!</definedName>
    <definedName name="_28CS_10S_5_1">#REF!</definedName>
    <definedName name="_28CS_120_1" localSheetId="2">#REF!</definedName>
    <definedName name="_28CS_120_1" localSheetId="12">#REF!</definedName>
    <definedName name="_28CS_120_1">#REF!</definedName>
    <definedName name="_28CS_140_33_1" localSheetId="2">#REF!</definedName>
    <definedName name="_28CS_140_33_1" localSheetId="12">#REF!</definedName>
    <definedName name="_28CS_140_33_1">#REF!</definedName>
    <definedName name="_28CS_140_34_1" localSheetId="2">#REF!</definedName>
    <definedName name="_28CS_140_34_1" localSheetId="12">#REF!</definedName>
    <definedName name="_28CS_140_34_1">#REF!</definedName>
    <definedName name="_290CS_40_33_1" localSheetId="2">#REF!</definedName>
    <definedName name="_290CS_40_33_1" localSheetId="12">#REF!</definedName>
    <definedName name="_290CS_40_33_1">#REF!</definedName>
    <definedName name="_291CS_80_34_1" localSheetId="2">#REF!</definedName>
    <definedName name="_291CS_80_34_1" localSheetId="12">#REF!</definedName>
    <definedName name="_291CS_80_34_1">#REF!</definedName>
    <definedName name="_293CS_10S_1" localSheetId="2">#REF!</definedName>
    <definedName name="_293CS_10S_1" localSheetId="12">#REF!</definedName>
    <definedName name="_293CS_10S_1">#REF!</definedName>
    <definedName name="_295___CS_10_1" localSheetId="2">#REF!</definedName>
    <definedName name="_295___CS_10_1" localSheetId="12">#REF!</definedName>
    <definedName name="_295___CS_10_1">#REF!</definedName>
    <definedName name="_295CS_80_5_1" localSheetId="2">#REF!</definedName>
    <definedName name="_295CS_80_5_1" localSheetId="12">#REF!</definedName>
    <definedName name="_295CS_80_5_1">#REF!</definedName>
    <definedName name="_296___CS_10_33_1" localSheetId="2">#REF!</definedName>
    <definedName name="_296___CS_10_33_1" localSheetId="12">#REF!</definedName>
    <definedName name="_296___CS_10_33_1">#REF!</definedName>
    <definedName name="_296CS_10S_1" localSheetId="2">#REF!</definedName>
    <definedName name="_296CS_10S_1" localSheetId="12">#REF!</definedName>
    <definedName name="_296CS_10S_1">#REF!</definedName>
    <definedName name="_297___CS_10_34_1" localSheetId="2">#REF!</definedName>
    <definedName name="_297___CS_10_34_1" localSheetId="12">#REF!</definedName>
    <definedName name="_297___CS_10_34_1">#REF!</definedName>
    <definedName name="_297CS_40_34_1" localSheetId="2">#REF!</definedName>
    <definedName name="_297CS_40_34_1" localSheetId="12">#REF!</definedName>
    <definedName name="_297CS_40_34_1">#REF!</definedName>
    <definedName name="_298___CS_10_5_1" localSheetId="2">#REF!</definedName>
    <definedName name="_298___CS_10_5_1" localSheetId="12">#REF!</definedName>
    <definedName name="_298___CS_10_5_1">#REF!</definedName>
    <definedName name="_298CS_10S_33_1" localSheetId="2">#REF!</definedName>
    <definedName name="_298CS_10S_33_1" localSheetId="12">#REF!</definedName>
    <definedName name="_298CS_10S_33_1">#REF!</definedName>
    <definedName name="_299___CS_100_1" localSheetId="2">#REF!</definedName>
    <definedName name="_299___CS_100_1" localSheetId="12">#REF!</definedName>
    <definedName name="_299___CS_100_1">#REF!</definedName>
    <definedName name="_299CS_80S_1" localSheetId="2">#REF!</definedName>
    <definedName name="_299CS_80S_1" localSheetId="12">#REF!</definedName>
    <definedName name="_299CS_80S_1">#REF!</definedName>
    <definedName name="_29CS_10_1" localSheetId="2">#REF!</definedName>
    <definedName name="_29CS_10_1" localSheetId="12">#REF!</definedName>
    <definedName name="_29CS_10_1">#REF!</definedName>
    <definedName name="_29CS_10_34_1" localSheetId="2">#REF!</definedName>
    <definedName name="_29CS_10_34_1" localSheetId="12">#REF!</definedName>
    <definedName name="_29CS_10_34_1">#REF!</definedName>
    <definedName name="_29CS_100_33_1" localSheetId="2">#REF!</definedName>
    <definedName name="_29CS_100_33_1" localSheetId="12">#REF!</definedName>
    <definedName name="_29CS_100_33_1">#REF!</definedName>
    <definedName name="_29CS_100_34_1" localSheetId="2">#REF!</definedName>
    <definedName name="_29CS_100_34_1" localSheetId="12">#REF!</definedName>
    <definedName name="_29CS_100_34_1">#REF!</definedName>
    <definedName name="_29CS_10S_34_1" localSheetId="2">#REF!</definedName>
    <definedName name="_29CS_10S_34_1" localSheetId="12">#REF!</definedName>
    <definedName name="_29CS_10S_34_1">#REF!</definedName>
    <definedName name="_29CS_120_1" localSheetId="2">#REF!</definedName>
    <definedName name="_29CS_120_1" localSheetId="12">#REF!</definedName>
    <definedName name="_29CS_120_1">#REF!</definedName>
    <definedName name="_29CS_120_33_1" localSheetId="2">#REF!</definedName>
    <definedName name="_29CS_120_33_1" localSheetId="12">#REF!</definedName>
    <definedName name="_29CS_120_33_1">#REF!</definedName>
    <definedName name="_29CS_140_34_1" localSheetId="2">#REF!</definedName>
    <definedName name="_29CS_140_34_1" localSheetId="12">#REF!</definedName>
    <definedName name="_29CS_140_34_1">#REF!</definedName>
    <definedName name="_29CS_140_5_1" localSheetId="2">#REF!</definedName>
    <definedName name="_29CS_140_5_1" localSheetId="12">#REF!</definedName>
    <definedName name="_29CS_140_5_1">#REF!</definedName>
    <definedName name="_2BLA100" localSheetId="2">#REF!</definedName>
    <definedName name="_2BLA100" localSheetId="12">#REF!</definedName>
    <definedName name="_2BLA100">#REF!</definedName>
    <definedName name="_2CHANG1">#REF!</definedName>
    <definedName name="_2CHANG2">#REF!</definedName>
    <definedName name="_2DADOI1">#REF!</definedName>
    <definedName name="_2DAL201" localSheetId="2">#REF!</definedName>
    <definedName name="_2DAL201" localSheetId="12">#REF!</definedName>
    <definedName name="_2DAL201">#REF!</definedName>
    <definedName name="_2KD0222">#REF!</definedName>
    <definedName name="_2TD2001">#REF!</definedName>
    <definedName name="_3_0ten_" hidden="1">#REF!</definedName>
    <definedName name="_300___CS_100_33_1" localSheetId="2">#REF!</definedName>
    <definedName name="_300___CS_100_33_1" localSheetId="12">#REF!</definedName>
    <definedName name="_300___CS_100_33_1">#REF!</definedName>
    <definedName name="_301___CS_100_34_1" localSheetId="2">#REF!</definedName>
    <definedName name="_301___CS_100_34_1" localSheetId="12">#REF!</definedName>
    <definedName name="_301___CS_100_34_1">#REF!</definedName>
    <definedName name="_302___CS_100_5_1" localSheetId="2">#REF!</definedName>
    <definedName name="_302___CS_100_5_1" localSheetId="12">#REF!</definedName>
    <definedName name="_302___CS_100_5_1">#REF!</definedName>
    <definedName name="_303___CS_10S_1" localSheetId="2">#REF!</definedName>
    <definedName name="_303___CS_10S_1" localSheetId="12">#REF!</definedName>
    <definedName name="_303___CS_10S_1">#REF!</definedName>
    <definedName name="_303CS_10S_34_1" localSheetId="2">#REF!</definedName>
    <definedName name="_303CS_10S_34_1" localSheetId="12">#REF!</definedName>
    <definedName name="_303CS_10S_34_1">#REF!</definedName>
    <definedName name="_303CS_80S_33_1" localSheetId="2">#REF!</definedName>
    <definedName name="_303CS_80S_33_1" localSheetId="12">#REF!</definedName>
    <definedName name="_303CS_80S_33_1">#REF!</definedName>
    <definedName name="_304___CS_10S_33_1" localSheetId="2">#REF!</definedName>
    <definedName name="_304___CS_10S_33_1" localSheetId="12">#REF!</definedName>
    <definedName name="_304___CS_10S_33_1">#REF!</definedName>
    <definedName name="_304CS_40_5_1" localSheetId="2">#REF!</definedName>
    <definedName name="_304CS_40_5_1" localSheetId="12">#REF!</definedName>
    <definedName name="_304CS_40_5_1">#REF!</definedName>
    <definedName name="_305___CS_10S_34_1" localSheetId="2">#REF!</definedName>
    <definedName name="_305___CS_10S_34_1" localSheetId="12">#REF!</definedName>
    <definedName name="_305___CS_10S_34_1">#REF!</definedName>
    <definedName name="_306___CS_10S_5_1" localSheetId="2">#REF!</definedName>
    <definedName name="_306___CS_10S_5_1" localSheetId="12">#REF!</definedName>
    <definedName name="_306___CS_10S_5_1">#REF!</definedName>
    <definedName name="_307___CS_120_1" localSheetId="2">#REF!</definedName>
    <definedName name="_307___CS_120_1" localSheetId="12">#REF!</definedName>
    <definedName name="_307___CS_120_1">#REF!</definedName>
    <definedName name="_307CS_80S_34_1" localSheetId="2">#REF!</definedName>
    <definedName name="_307CS_80S_34_1" localSheetId="12">#REF!</definedName>
    <definedName name="_307CS_80S_34_1">#REF!</definedName>
    <definedName name="_308___CS_120_33_1" localSheetId="2">#REF!</definedName>
    <definedName name="_308___CS_120_33_1" localSheetId="12">#REF!</definedName>
    <definedName name="_308___CS_120_33_1">#REF!</definedName>
    <definedName name="_308CS_10S_5_1" localSheetId="2">#REF!</definedName>
    <definedName name="_308CS_10S_5_1" localSheetId="12">#REF!</definedName>
    <definedName name="_308CS_10S_5_1">#REF!</definedName>
    <definedName name="_309___CS_120_34_1" localSheetId="2">#REF!</definedName>
    <definedName name="_309___CS_120_34_1" localSheetId="12">#REF!</definedName>
    <definedName name="_309___CS_120_34_1">#REF!</definedName>
    <definedName name="_30CS_10_33_1" localSheetId="2">#REF!</definedName>
    <definedName name="_30CS_10_33_1" localSheetId="12">#REF!</definedName>
    <definedName name="_30CS_10_33_1">#REF!</definedName>
    <definedName name="_30CS_10_5_1" localSheetId="2">#REF!</definedName>
    <definedName name="_30CS_10_5_1" localSheetId="12">#REF!</definedName>
    <definedName name="_30CS_10_5_1">#REF!</definedName>
    <definedName name="_30CS_100_33_1" localSheetId="2">#REF!</definedName>
    <definedName name="_30CS_100_33_1" localSheetId="12">#REF!</definedName>
    <definedName name="_30CS_100_33_1">#REF!</definedName>
    <definedName name="_30CS_100_34_1" localSheetId="2">#REF!</definedName>
    <definedName name="_30CS_100_34_1" localSheetId="12">#REF!</definedName>
    <definedName name="_30CS_100_34_1">#REF!</definedName>
    <definedName name="_30CS_10S_5_1" localSheetId="2">#REF!</definedName>
    <definedName name="_30CS_10S_5_1" localSheetId="12">#REF!</definedName>
    <definedName name="_30CS_10S_5_1">#REF!</definedName>
    <definedName name="_30CS_120_33_1" localSheetId="2">#REF!</definedName>
    <definedName name="_30CS_120_33_1" localSheetId="12">#REF!</definedName>
    <definedName name="_30CS_120_33_1">#REF!</definedName>
    <definedName name="_30CS_120_34_1" localSheetId="2">#REF!</definedName>
    <definedName name="_30CS_120_34_1" localSheetId="12">#REF!</definedName>
    <definedName name="_30CS_120_34_1">#REF!</definedName>
    <definedName name="_30CS_140_5_1" localSheetId="2">#REF!</definedName>
    <definedName name="_30CS_140_5_1" localSheetId="12">#REF!</definedName>
    <definedName name="_30CS_140_5_1">#REF!</definedName>
    <definedName name="_30CS_160_1" localSheetId="2">#REF!</definedName>
    <definedName name="_30CS_160_1" localSheetId="12">#REF!</definedName>
    <definedName name="_30CS_160_1">#REF!</definedName>
    <definedName name="_30TEÂN_HAØNG" localSheetId="2">#REF!</definedName>
    <definedName name="_30TEÂN_HAØNG" localSheetId="12">#REF!</definedName>
    <definedName name="_30TEÂN_HAØNG">#REF!</definedName>
    <definedName name="_30TRÒ_GIAÙ__VAT">#REF!</definedName>
    <definedName name="_310___CS_120_5_1" localSheetId="2">#REF!</definedName>
    <definedName name="_310___CS_120_5_1" localSheetId="12">#REF!</definedName>
    <definedName name="_310___CS_120_5_1">#REF!</definedName>
    <definedName name="_311___CS_140_1" localSheetId="2">#REF!</definedName>
    <definedName name="_311___CS_140_1" localSheetId="12">#REF!</definedName>
    <definedName name="_311___CS_140_1">#REF!</definedName>
    <definedName name="_311CS_40S_1" localSheetId="2">#REF!</definedName>
    <definedName name="_311CS_40S_1" localSheetId="12">#REF!</definedName>
    <definedName name="_311CS_40S_1">#REF!</definedName>
    <definedName name="_311CS_80S_5_1" localSheetId="2">#REF!</definedName>
    <definedName name="_311CS_80S_5_1" localSheetId="12">#REF!</definedName>
    <definedName name="_311CS_80S_5_1">#REF!</definedName>
    <definedName name="_312___CS_140_33_1" localSheetId="2">#REF!</definedName>
    <definedName name="_312___CS_140_33_1" localSheetId="12">#REF!</definedName>
    <definedName name="_312___CS_140_33_1">#REF!</definedName>
    <definedName name="_313___CS_140_34_1" localSheetId="2">#REF!</definedName>
    <definedName name="_313___CS_140_34_1" localSheetId="12">#REF!</definedName>
    <definedName name="_313___CS_140_34_1">#REF!</definedName>
    <definedName name="_313CS_120_1" localSheetId="2">#REF!</definedName>
    <definedName name="_313CS_120_1" localSheetId="12">#REF!</definedName>
    <definedName name="_313CS_120_1">#REF!</definedName>
    <definedName name="_314___CS_140_5_1" localSheetId="2">#REF!</definedName>
    <definedName name="_314___CS_140_5_1" localSheetId="12">#REF!</definedName>
    <definedName name="_314___CS_140_5_1">#REF!</definedName>
    <definedName name="_314CS_10S_33_1" localSheetId="2">#REF!</definedName>
    <definedName name="_314CS_10S_33_1" localSheetId="12">#REF!</definedName>
    <definedName name="_314CS_10S_33_1">#REF!</definedName>
    <definedName name="_315___CS_160_1" localSheetId="2">#REF!</definedName>
    <definedName name="_315___CS_160_1" localSheetId="12">#REF!</definedName>
    <definedName name="_315___CS_160_1">#REF!</definedName>
    <definedName name="_315CS_STD_1" localSheetId="2">#REF!</definedName>
    <definedName name="_315CS_STD_1" localSheetId="12">#REF!</definedName>
    <definedName name="_315CS_STD_1">#REF!</definedName>
    <definedName name="_316___CS_160_33_1" localSheetId="2">#REF!</definedName>
    <definedName name="_316___CS_160_33_1" localSheetId="12">#REF!</definedName>
    <definedName name="_316___CS_160_33_1">#REF!</definedName>
    <definedName name="_317___CS_160_34_1" localSheetId="2">#REF!</definedName>
    <definedName name="_317___CS_160_34_1" localSheetId="12">#REF!</definedName>
    <definedName name="_317___CS_160_34_1">#REF!</definedName>
    <definedName name="_318___CS_160_5_1" localSheetId="2">#REF!</definedName>
    <definedName name="_318___CS_160_5_1" localSheetId="12">#REF!</definedName>
    <definedName name="_318___CS_160_5_1">#REF!</definedName>
    <definedName name="_318CS_120_33_1" localSheetId="2">#REF!</definedName>
    <definedName name="_318CS_120_33_1" localSheetId="12">#REF!</definedName>
    <definedName name="_318CS_120_33_1">#REF!</definedName>
    <definedName name="_318CS_40S_33_1" localSheetId="2">#REF!</definedName>
    <definedName name="_318CS_40S_33_1" localSheetId="12">#REF!</definedName>
    <definedName name="_318CS_40S_33_1">#REF!</definedName>
    <definedName name="_319___CS_20_1" localSheetId="2">#REF!</definedName>
    <definedName name="_319___CS_20_1" localSheetId="12">#REF!</definedName>
    <definedName name="_319___CS_20_1">#REF!</definedName>
    <definedName name="_319CS_STD_33_1" localSheetId="2">#REF!</definedName>
    <definedName name="_319CS_STD_33_1" localSheetId="12">#REF!</definedName>
    <definedName name="_319CS_STD_33_1">#REF!</definedName>
    <definedName name="_31CS_10_34_1" localSheetId="2">#REF!</definedName>
    <definedName name="_31CS_10_34_1" localSheetId="12">#REF!</definedName>
    <definedName name="_31CS_10_34_1">#REF!</definedName>
    <definedName name="_31CS_100_1" localSheetId="2">#REF!</definedName>
    <definedName name="_31CS_100_1" localSheetId="12">#REF!</definedName>
    <definedName name="_31CS_100_1">#REF!</definedName>
    <definedName name="_31CS_100_34_1" localSheetId="2">#REF!</definedName>
    <definedName name="_31CS_100_34_1" localSheetId="12">#REF!</definedName>
    <definedName name="_31CS_100_34_1">#REF!</definedName>
    <definedName name="_31CS_100_5_1" localSheetId="2">#REF!</definedName>
    <definedName name="_31CS_100_5_1" localSheetId="12">#REF!</definedName>
    <definedName name="_31CS_100_5_1">#REF!</definedName>
    <definedName name="_31CS_120_1" localSheetId="2">#REF!</definedName>
    <definedName name="_31CS_120_1" localSheetId="12">#REF!</definedName>
    <definedName name="_31CS_120_1">#REF!</definedName>
    <definedName name="_31CS_120_34_1" localSheetId="2">#REF!</definedName>
    <definedName name="_31CS_120_34_1" localSheetId="12">#REF!</definedName>
    <definedName name="_31CS_120_34_1">#REF!</definedName>
    <definedName name="_31CS_120_5_1" localSheetId="2">#REF!</definedName>
    <definedName name="_31CS_120_5_1" localSheetId="12">#REF!</definedName>
    <definedName name="_31CS_120_5_1">#REF!</definedName>
    <definedName name="_31CS_160_1" localSheetId="2">#REF!</definedName>
    <definedName name="_31CS_160_1" localSheetId="12">#REF!</definedName>
    <definedName name="_31CS_160_1">#REF!</definedName>
    <definedName name="_31CS_160_33_1" localSheetId="2">#REF!</definedName>
    <definedName name="_31CS_160_33_1" localSheetId="12">#REF!</definedName>
    <definedName name="_31CS_160_33_1">#REF!</definedName>
    <definedName name="_320___CS_20_33_1" localSheetId="2">#REF!</definedName>
    <definedName name="_320___CS_20_33_1" localSheetId="12">#REF!</definedName>
    <definedName name="_320___CS_20_33_1">#REF!</definedName>
    <definedName name="_321___CS_20_34_1" localSheetId="2">#REF!</definedName>
    <definedName name="_321___CS_20_34_1" localSheetId="12">#REF!</definedName>
    <definedName name="_321___CS_20_34_1">#REF!</definedName>
    <definedName name="_322___CS_20_5_1" localSheetId="2">#REF!</definedName>
    <definedName name="_322___CS_20_5_1" localSheetId="12">#REF!</definedName>
    <definedName name="_322___CS_20_5_1">#REF!</definedName>
    <definedName name="_323___CS_30_1" localSheetId="2">#REF!</definedName>
    <definedName name="_323___CS_30_1" localSheetId="12">#REF!</definedName>
    <definedName name="_323___CS_30_1">#REF!</definedName>
    <definedName name="_323CS_120_34_1" localSheetId="2">#REF!</definedName>
    <definedName name="_323CS_120_34_1" localSheetId="12">#REF!</definedName>
    <definedName name="_323CS_120_34_1">#REF!</definedName>
    <definedName name="_323CS_STD_34_1" localSheetId="2">#REF!</definedName>
    <definedName name="_323CS_STD_34_1" localSheetId="12">#REF!</definedName>
    <definedName name="_323CS_STD_34_1">#REF!</definedName>
    <definedName name="_324___CS_30_33_1" localSheetId="2">#REF!</definedName>
    <definedName name="_324___CS_30_33_1" localSheetId="12">#REF!</definedName>
    <definedName name="_324___CS_30_33_1">#REF!</definedName>
    <definedName name="_325___CS_30_34_1" localSheetId="2">#REF!</definedName>
    <definedName name="_325___CS_30_34_1" localSheetId="12">#REF!</definedName>
    <definedName name="_325___CS_30_34_1">#REF!</definedName>
    <definedName name="_325CS_40S_34_1" localSheetId="2">#REF!</definedName>
    <definedName name="_325CS_40S_34_1" localSheetId="12">#REF!</definedName>
    <definedName name="_325CS_40S_34_1">#REF!</definedName>
    <definedName name="_326___CS_30_5_1" localSheetId="2">#REF!</definedName>
    <definedName name="_326___CS_30_5_1" localSheetId="12">#REF!</definedName>
    <definedName name="_326___CS_30_5_1">#REF!</definedName>
    <definedName name="_327___CS_40_1" localSheetId="2">#REF!</definedName>
    <definedName name="_327___CS_40_1" localSheetId="12">#REF!</definedName>
    <definedName name="_327___CS_40_1">#REF!</definedName>
    <definedName name="_327CS_STD_5_1" localSheetId="2">#REF!</definedName>
    <definedName name="_327CS_STD_5_1" localSheetId="12">#REF!</definedName>
    <definedName name="_327CS_STD_5_1">#REF!</definedName>
    <definedName name="_328___CS_40_33_1" localSheetId="2">#REF!</definedName>
    <definedName name="_328___CS_40_33_1" localSheetId="12">#REF!</definedName>
    <definedName name="_328___CS_40_33_1">#REF!</definedName>
    <definedName name="_328CS_120_5_1" localSheetId="2">#REF!</definedName>
    <definedName name="_328CS_120_5_1" localSheetId="12">#REF!</definedName>
    <definedName name="_328CS_120_5_1">#REF!</definedName>
    <definedName name="_329___CS_40_34_1" localSheetId="2">#REF!</definedName>
    <definedName name="_329___CS_40_34_1" localSheetId="12">#REF!</definedName>
    <definedName name="_329___CS_40_34_1">#REF!</definedName>
    <definedName name="_32CS_10_5_1" localSheetId="2">#REF!</definedName>
    <definedName name="_32CS_10_5_1" localSheetId="12">#REF!</definedName>
    <definedName name="_32CS_10_5_1">#REF!</definedName>
    <definedName name="_32CS_100_33_1" localSheetId="2">#REF!</definedName>
    <definedName name="_32CS_100_33_1" localSheetId="12">#REF!</definedName>
    <definedName name="_32CS_100_33_1">#REF!</definedName>
    <definedName name="_32CS_100_34_1" localSheetId="2">#REF!</definedName>
    <definedName name="_32CS_100_34_1" localSheetId="12">#REF!</definedName>
    <definedName name="_32CS_100_34_1">#REF!</definedName>
    <definedName name="_32CS_10S_1" localSheetId="2">#REF!</definedName>
    <definedName name="_32CS_10S_1" localSheetId="12">#REF!</definedName>
    <definedName name="_32CS_10S_1">#REF!</definedName>
    <definedName name="_32CS_120_33_1" localSheetId="2">#REF!</definedName>
    <definedName name="_32CS_120_33_1" localSheetId="12">#REF!</definedName>
    <definedName name="_32CS_120_33_1">#REF!</definedName>
    <definedName name="_32CS_120_5_1" localSheetId="2">#REF!</definedName>
    <definedName name="_32CS_120_5_1" localSheetId="12">#REF!</definedName>
    <definedName name="_32CS_120_5_1">#REF!</definedName>
    <definedName name="_32CS_140_1" localSheetId="2">#REF!</definedName>
    <definedName name="_32CS_140_1" localSheetId="12">#REF!</definedName>
    <definedName name="_32CS_140_1">#REF!</definedName>
    <definedName name="_32CS_160_33_1" localSheetId="2">#REF!</definedName>
    <definedName name="_32CS_160_33_1" localSheetId="12">#REF!</definedName>
    <definedName name="_32CS_160_33_1">#REF!</definedName>
    <definedName name="_32CS_160_34_1" localSheetId="2">#REF!</definedName>
    <definedName name="_32CS_160_34_1" localSheetId="12">#REF!</definedName>
    <definedName name="_32CS_160_34_1">#REF!</definedName>
    <definedName name="_330___CS_40_5_1" localSheetId="2">#REF!</definedName>
    <definedName name="_330___CS_40_5_1" localSheetId="12">#REF!</definedName>
    <definedName name="_330___CS_40_5_1">#REF!</definedName>
    <definedName name="_331___CS_40S_1" localSheetId="2">#REF!</definedName>
    <definedName name="_331___CS_40S_1" localSheetId="12">#REF!</definedName>
    <definedName name="_331___CS_40S_1">#REF!</definedName>
    <definedName name="_331CS_XS_1" localSheetId="2">#REF!</definedName>
    <definedName name="_331CS_XS_1" localSheetId="12">#REF!</definedName>
    <definedName name="_331CS_XS_1">#REF!</definedName>
    <definedName name="_332___CS_40S_33_1" localSheetId="2">#REF!</definedName>
    <definedName name="_332___CS_40S_33_1" localSheetId="12">#REF!</definedName>
    <definedName name="_332___CS_40S_33_1">#REF!</definedName>
    <definedName name="_332CS_10S_34_1" localSheetId="2">#REF!</definedName>
    <definedName name="_332CS_10S_34_1" localSheetId="12">#REF!</definedName>
    <definedName name="_332CS_10S_34_1">#REF!</definedName>
    <definedName name="_332CS_40S_5_1" localSheetId="2">#REF!</definedName>
    <definedName name="_332CS_40S_5_1" localSheetId="12">#REF!</definedName>
    <definedName name="_332CS_40S_5_1">#REF!</definedName>
    <definedName name="_333___CS_40S_34_1" localSheetId="2">#REF!</definedName>
    <definedName name="_333___CS_40S_34_1" localSheetId="12">#REF!</definedName>
    <definedName name="_333___CS_40S_34_1">#REF!</definedName>
    <definedName name="_333CS_140_1" localSheetId="2">#REF!</definedName>
    <definedName name="_333CS_140_1" localSheetId="12">#REF!</definedName>
    <definedName name="_333CS_140_1">#REF!</definedName>
    <definedName name="_334___CS_40S_5_1" localSheetId="2">#REF!</definedName>
    <definedName name="_334___CS_40S_5_1" localSheetId="12">#REF!</definedName>
    <definedName name="_334___CS_40S_5_1">#REF!</definedName>
    <definedName name="_335___CS_5S_1" localSheetId="2">#REF!</definedName>
    <definedName name="_335___CS_5S_1" localSheetId="12">#REF!</definedName>
    <definedName name="_335___CS_5S_1">#REF!</definedName>
    <definedName name="_335CS_XS_33_1" localSheetId="2">#REF!</definedName>
    <definedName name="_335CS_XS_33_1" localSheetId="12">#REF!</definedName>
    <definedName name="_335CS_XS_33_1">#REF!</definedName>
    <definedName name="_336___CS_5S_33_1" localSheetId="2">#REF!</definedName>
    <definedName name="_336___CS_5S_33_1" localSheetId="12">#REF!</definedName>
    <definedName name="_336___CS_5S_33_1">#REF!</definedName>
    <definedName name="_337___CS_5S_34_1" localSheetId="2">#REF!</definedName>
    <definedName name="_337___CS_5S_34_1" localSheetId="12">#REF!</definedName>
    <definedName name="_337___CS_5S_34_1">#REF!</definedName>
    <definedName name="_338___CS_5S_5_1" localSheetId="2">#REF!</definedName>
    <definedName name="_338___CS_5S_5_1" localSheetId="12">#REF!</definedName>
    <definedName name="_338___CS_5S_5_1">#REF!</definedName>
    <definedName name="_338CS_140_33_1" localSheetId="2">#REF!</definedName>
    <definedName name="_338CS_140_33_1" localSheetId="12">#REF!</definedName>
    <definedName name="_338CS_140_33_1">#REF!</definedName>
    <definedName name="_339___CS_60_1" localSheetId="2">#REF!</definedName>
    <definedName name="_339___CS_60_1" localSheetId="12">#REF!</definedName>
    <definedName name="_339___CS_60_1">#REF!</definedName>
    <definedName name="_339CS_5S_1" localSheetId="2">#REF!</definedName>
    <definedName name="_339CS_5S_1" localSheetId="12">#REF!</definedName>
    <definedName name="_339CS_5S_1">#REF!</definedName>
    <definedName name="_339CS_XS_34_1" localSheetId="2">#REF!</definedName>
    <definedName name="_339CS_XS_34_1" localSheetId="12">#REF!</definedName>
    <definedName name="_339CS_XS_34_1">#REF!</definedName>
    <definedName name="_33CS_10_1" localSheetId="2">#REF!</definedName>
    <definedName name="_33CS_10_1" localSheetId="12">#REF!</definedName>
    <definedName name="_33CS_10_1">#REF!</definedName>
    <definedName name="_33CS_100_1" localSheetId="2">#REF!</definedName>
    <definedName name="_33CS_100_1" localSheetId="12">#REF!</definedName>
    <definedName name="_33CS_100_1">#REF!</definedName>
    <definedName name="_33CS_100_34_1" localSheetId="2">#REF!</definedName>
    <definedName name="_33CS_100_34_1" localSheetId="12">#REF!</definedName>
    <definedName name="_33CS_100_34_1">#REF!</definedName>
    <definedName name="_33CS_100_5_1" localSheetId="2">#REF!</definedName>
    <definedName name="_33CS_100_5_1" localSheetId="12">#REF!</definedName>
    <definedName name="_33CS_100_5_1">#REF!</definedName>
    <definedName name="_33CS_10S_1" localSheetId="2">#REF!</definedName>
    <definedName name="_33CS_10S_1" localSheetId="12">#REF!</definedName>
    <definedName name="_33CS_10S_1">#REF!</definedName>
    <definedName name="_33CS_10S_33_1" localSheetId="2">#REF!</definedName>
    <definedName name="_33CS_10S_33_1" localSheetId="12">#REF!</definedName>
    <definedName name="_33CS_10S_33_1">#REF!</definedName>
    <definedName name="_33CS_120_34_1" localSheetId="2">#REF!</definedName>
    <definedName name="_33CS_120_34_1" localSheetId="12">#REF!</definedName>
    <definedName name="_33CS_120_34_1">#REF!</definedName>
    <definedName name="_33CS_140_1" localSheetId="2">#REF!</definedName>
    <definedName name="_33CS_140_1" localSheetId="12">#REF!</definedName>
    <definedName name="_33CS_140_1">#REF!</definedName>
    <definedName name="_33CS_140_33_1" localSheetId="2">#REF!</definedName>
    <definedName name="_33CS_140_33_1" localSheetId="12">#REF!</definedName>
    <definedName name="_33CS_140_33_1">#REF!</definedName>
    <definedName name="_33CS_160_34_1" localSheetId="2">#REF!</definedName>
    <definedName name="_33CS_160_34_1" localSheetId="12">#REF!</definedName>
    <definedName name="_33CS_160_34_1">#REF!</definedName>
    <definedName name="_33CS_160_5_1" localSheetId="2">#REF!</definedName>
    <definedName name="_33CS_160_5_1" localSheetId="12">#REF!</definedName>
    <definedName name="_33CS_160_5_1">#REF!</definedName>
    <definedName name="_340___CS_60_33_1" localSheetId="2">#REF!</definedName>
    <definedName name="_340___CS_60_33_1" localSheetId="12">#REF!</definedName>
    <definedName name="_340___CS_60_33_1">#REF!</definedName>
    <definedName name="_341___CS_60_34_1" localSheetId="2">#REF!</definedName>
    <definedName name="_341___CS_60_34_1" localSheetId="12">#REF!</definedName>
    <definedName name="_341___CS_60_34_1">#REF!</definedName>
    <definedName name="_342___CS_60_5_1" localSheetId="2">#REF!</definedName>
    <definedName name="_342___CS_60_5_1" localSheetId="12">#REF!</definedName>
    <definedName name="_342___CS_60_5_1">#REF!</definedName>
    <definedName name="_343___CS_80_1" localSheetId="2">#REF!</definedName>
    <definedName name="_343___CS_80_1" localSheetId="12">#REF!</definedName>
    <definedName name="_343___CS_80_1">#REF!</definedName>
    <definedName name="_343CS_140_34_1" localSheetId="2">#REF!</definedName>
    <definedName name="_343CS_140_34_1" localSheetId="12">#REF!</definedName>
    <definedName name="_343CS_140_34_1">#REF!</definedName>
    <definedName name="_343CS_XS_5_1" localSheetId="2">#REF!</definedName>
    <definedName name="_343CS_XS_5_1" localSheetId="12">#REF!</definedName>
    <definedName name="_343CS_XS_5_1">#REF!</definedName>
    <definedName name="_344___CS_80_33_1" localSheetId="2">#REF!</definedName>
    <definedName name="_344___CS_80_33_1" localSheetId="12">#REF!</definedName>
    <definedName name="_344___CS_80_33_1">#REF!</definedName>
    <definedName name="_345___CS_80_34_1" localSheetId="2">#REF!</definedName>
    <definedName name="_345___CS_80_34_1" localSheetId="12">#REF!</definedName>
    <definedName name="_345___CS_80_34_1">#REF!</definedName>
    <definedName name="_346___CS_80_5_1" localSheetId="2">#REF!</definedName>
    <definedName name="_346___CS_80_5_1" localSheetId="12">#REF!</definedName>
    <definedName name="_346___CS_80_5_1">#REF!</definedName>
    <definedName name="_346CS_5S_33_1" localSheetId="2">#REF!</definedName>
    <definedName name="_346CS_5S_33_1" localSheetId="12">#REF!</definedName>
    <definedName name="_346CS_5S_33_1">#REF!</definedName>
    <definedName name="_347___CS_80S_1" localSheetId="2">#REF!</definedName>
    <definedName name="_347___CS_80S_1" localSheetId="12">#REF!</definedName>
    <definedName name="_347___CS_80S_1">#REF!</definedName>
    <definedName name="_347CS_XXS_1" localSheetId="2">#REF!</definedName>
    <definedName name="_347CS_XXS_1" localSheetId="12">#REF!</definedName>
    <definedName name="_347CS_XXS_1">#REF!</definedName>
    <definedName name="_348___CS_80S_33_1" localSheetId="2">#REF!</definedName>
    <definedName name="_348___CS_80S_33_1" localSheetId="12">#REF!</definedName>
    <definedName name="_348___CS_80S_33_1">#REF!</definedName>
    <definedName name="_348CS_140_5_1" localSheetId="2">#REF!</definedName>
    <definedName name="_348CS_140_5_1" localSheetId="12">#REF!</definedName>
    <definedName name="_348CS_140_5_1">#REF!</definedName>
    <definedName name="_349___CS_80S_34_1" localSheetId="2">#REF!</definedName>
    <definedName name="_349___CS_80S_34_1" localSheetId="12">#REF!</definedName>
    <definedName name="_349___CS_80S_34_1">#REF!</definedName>
    <definedName name="_34CS_10_33_1" localSheetId="2">#REF!</definedName>
    <definedName name="_34CS_10_33_1" localSheetId="12">#REF!</definedName>
    <definedName name="_34CS_10_33_1">#REF!</definedName>
    <definedName name="_34CS_100_33_1" localSheetId="2">#REF!</definedName>
    <definedName name="_34CS_100_33_1" localSheetId="12">#REF!</definedName>
    <definedName name="_34CS_100_33_1">#REF!</definedName>
    <definedName name="_34CS_100_5_1" localSheetId="2">#REF!</definedName>
    <definedName name="_34CS_100_5_1" localSheetId="12">#REF!</definedName>
    <definedName name="_34CS_100_5_1">#REF!</definedName>
    <definedName name="_34CS_10S_34_1" localSheetId="2">#REF!</definedName>
    <definedName name="_34CS_10S_34_1" localSheetId="12">#REF!</definedName>
    <definedName name="_34CS_10S_34_1">#REF!</definedName>
    <definedName name="_34CS_120_5_1" localSheetId="2">#REF!</definedName>
    <definedName name="_34CS_120_5_1" localSheetId="12">#REF!</definedName>
    <definedName name="_34CS_120_5_1">#REF!</definedName>
    <definedName name="_34CS_140_33_1" localSheetId="2">#REF!</definedName>
    <definedName name="_34CS_140_33_1" localSheetId="12">#REF!</definedName>
    <definedName name="_34CS_140_33_1">#REF!</definedName>
    <definedName name="_34CS_140_34_1" localSheetId="2">#REF!</definedName>
    <definedName name="_34CS_140_34_1" localSheetId="12">#REF!</definedName>
    <definedName name="_34CS_140_34_1">#REF!</definedName>
    <definedName name="_34CS_160_5_1" localSheetId="2">#REF!</definedName>
    <definedName name="_34CS_160_5_1" localSheetId="12">#REF!</definedName>
    <definedName name="_34CS_160_5_1">#REF!</definedName>
    <definedName name="_34CS_20_1" localSheetId="2">#REF!</definedName>
    <definedName name="_34CS_20_1" localSheetId="12">#REF!</definedName>
    <definedName name="_34CS_20_1">#REF!</definedName>
    <definedName name="_34TEÂN_KHAÙCH_HAØ" localSheetId="2">#REF!</definedName>
    <definedName name="_34TEÂN_KHAÙCH_HAØ" localSheetId="12">#REF!</definedName>
    <definedName name="_34TEÂN_KHAÙCH_HAØ">#REF!</definedName>
    <definedName name="_350___CS_80S_5_1" localSheetId="2">#REF!</definedName>
    <definedName name="_350___CS_80S_5_1" localSheetId="12">#REF!</definedName>
    <definedName name="_350___CS_80S_5_1">#REF!</definedName>
    <definedName name="_350CS_10S_5_1" localSheetId="2">#REF!</definedName>
    <definedName name="_350CS_10S_5_1" localSheetId="12">#REF!</definedName>
    <definedName name="_350CS_10S_5_1">#REF!</definedName>
    <definedName name="_351___CS_STD_1" localSheetId="2">#REF!</definedName>
    <definedName name="_351___CS_STD_1" localSheetId="12">#REF!</definedName>
    <definedName name="_351___CS_STD_1">#REF!</definedName>
    <definedName name="_351CS_XXS_33_1" localSheetId="2">#REF!</definedName>
    <definedName name="_351CS_XXS_33_1" localSheetId="12">#REF!</definedName>
    <definedName name="_351CS_XXS_33_1">#REF!</definedName>
    <definedName name="_352___CS_STD_33_1" localSheetId="2">#REF!</definedName>
    <definedName name="_352___CS_STD_33_1" localSheetId="12">#REF!</definedName>
    <definedName name="_352___CS_STD_33_1">#REF!</definedName>
    <definedName name="_353___CS_STD_34_1" localSheetId="2">#REF!</definedName>
    <definedName name="_353___CS_STD_34_1" localSheetId="12">#REF!</definedName>
    <definedName name="_353___CS_STD_34_1">#REF!</definedName>
    <definedName name="_353CS_160_1" localSheetId="2">#REF!</definedName>
    <definedName name="_353CS_160_1" localSheetId="12">#REF!</definedName>
    <definedName name="_353CS_160_1">#REF!</definedName>
    <definedName name="_353CS_5S_34_1" localSheetId="2">#REF!</definedName>
    <definedName name="_353CS_5S_34_1" localSheetId="12">#REF!</definedName>
    <definedName name="_353CS_5S_34_1">#REF!</definedName>
    <definedName name="_354___CS_STD_5_1" localSheetId="2">#REF!</definedName>
    <definedName name="_354___CS_STD_5_1" localSheetId="12">#REF!</definedName>
    <definedName name="_354___CS_STD_5_1">#REF!</definedName>
    <definedName name="_355___CS_XS_1" localSheetId="2">#REF!</definedName>
    <definedName name="_355___CS_XS_1" localSheetId="12">#REF!</definedName>
    <definedName name="_355___CS_XS_1">#REF!</definedName>
    <definedName name="_355CS_XXS_34_1" localSheetId="2">#REF!</definedName>
    <definedName name="_355CS_XXS_34_1" localSheetId="12">#REF!</definedName>
    <definedName name="_355CS_XXS_34_1">#REF!</definedName>
    <definedName name="_356___CS_XS_33_1" localSheetId="2">#REF!</definedName>
    <definedName name="_356___CS_XS_33_1" localSheetId="12">#REF!</definedName>
    <definedName name="_356___CS_XS_33_1">#REF!</definedName>
    <definedName name="_357___CS_XS_34_1" localSheetId="2">#REF!</definedName>
    <definedName name="_357___CS_XS_34_1" localSheetId="12">#REF!</definedName>
    <definedName name="_357___CS_XS_34_1">#REF!</definedName>
    <definedName name="_358___CS_XS_5_1" localSheetId="2">#REF!</definedName>
    <definedName name="_358___CS_XS_5_1" localSheetId="12">#REF!</definedName>
    <definedName name="_358___CS_XS_5_1">#REF!</definedName>
    <definedName name="_358CS_160_33_1" localSheetId="2">#REF!</definedName>
    <definedName name="_358CS_160_33_1" localSheetId="12">#REF!</definedName>
    <definedName name="_358CS_160_33_1">#REF!</definedName>
    <definedName name="_359___CS_XXS_1" localSheetId="2">#REF!</definedName>
    <definedName name="_359___CS_XXS_1" localSheetId="12">#REF!</definedName>
    <definedName name="_359___CS_XXS_1">#REF!</definedName>
    <definedName name="_359CS_XXS_5_1" localSheetId="2">#REF!</definedName>
    <definedName name="_359CS_XXS_5_1" localSheetId="12">#REF!</definedName>
    <definedName name="_359CS_XXS_5_1">#REF!</definedName>
    <definedName name="_35CS_10_34_1" localSheetId="2">#REF!</definedName>
    <definedName name="_35CS_10_34_1" localSheetId="12">#REF!</definedName>
    <definedName name="_35CS_10_34_1">#REF!</definedName>
    <definedName name="_35CS_100_34_1" localSheetId="2">#REF!</definedName>
    <definedName name="_35CS_100_34_1" localSheetId="12">#REF!</definedName>
    <definedName name="_35CS_100_34_1">#REF!</definedName>
    <definedName name="_35CS_10S_1" localSheetId="2">#REF!</definedName>
    <definedName name="_35CS_10S_1" localSheetId="12">#REF!</definedName>
    <definedName name="_35CS_10S_1">#REF!</definedName>
    <definedName name="_35CS_10S_33_1" localSheetId="2">#REF!</definedName>
    <definedName name="_35CS_10S_33_1" localSheetId="12">#REF!</definedName>
    <definedName name="_35CS_10S_33_1">#REF!</definedName>
    <definedName name="_35CS_10S_5_1" localSheetId="2">#REF!</definedName>
    <definedName name="_35CS_10S_5_1" localSheetId="12">#REF!</definedName>
    <definedName name="_35CS_10S_5_1">#REF!</definedName>
    <definedName name="_35CS_140_1" localSheetId="2">#REF!</definedName>
    <definedName name="_35CS_140_1" localSheetId="12">#REF!</definedName>
    <definedName name="_35CS_140_1">#REF!</definedName>
    <definedName name="_35CS_140_34_1" localSheetId="2">#REF!</definedName>
    <definedName name="_35CS_140_34_1" localSheetId="12">#REF!</definedName>
    <definedName name="_35CS_140_34_1">#REF!</definedName>
    <definedName name="_35CS_140_5_1" localSheetId="2">#REF!</definedName>
    <definedName name="_35CS_140_5_1" localSheetId="12">#REF!</definedName>
    <definedName name="_35CS_140_5_1">#REF!</definedName>
    <definedName name="_35CS_20_1" localSheetId="2">#REF!</definedName>
    <definedName name="_35CS_20_1" localSheetId="12">#REF!</definedName>
    <definedName name="_35CS_20_1">#REF!</definedName>
    <definedName name="_35CS_20_33_1" localSheetId="2">#REF!</definedName>
    <definedName name="_35CS_20_33_1" localSheetId="12">#REF!</definedName>
    <definedName name="_35CS_20_33_1">#REF!</definedName>
    <definedName name="_36_0ten_" localSheetId="2" hidden="1">#REF!</definedName>
    <definedName name="_36_0ten_" localSheetId="9" hidden="1">#REF!</definedName>
    <definedName name="_36_0ten_" localSheetId="12" hidden="1">#REF!</definedName>
    <definedName name="_36_0ten_" hidden="1">#REF!</definedName>
    <definedName name="_360___CS_XXS_33_1" localSheetId="2">#REF!</definedName>
    <definedName name="_360___CS_XXS_33_1" localSheetId="12">#REF!</definedName>
    <definedName name="_360___CS_XXS_33_1">#REF!</definedName>
    <definedName name="_360CS_5S_5_1" localSheetId="2">#REF!</definedName>
    <definedName name="_360CS_5S_5_1" localSheetId="12">#REF!</definedName>
    <definedName name="_360CS_5S_5_1">#REF!</definedName>
    <definedName name="_361___CS_XXS_34_1" localSheetId="2">#REF!</definedName>
    <definedName name="_361___CS_XXS_34_1" localSheetId="12">#REF!</definedName>
    <definedName name="_361___CS_XXS_34_1">#REF!</definedName>
    <definedName name="_362___CS_XXS_5_1" localSheetId="2">#REF!</definedName>
    <definedName name="_362___CS_XXS_5_1" localSheetId="12">#REF!</definedName>
    <definedName name="_362___CS_XXS_5_1">#REF!</definedName>
    <definedName name="_363CS_160_34_1" localSheetId="2">#REF!</definedName>
    <definedName name="_363CS_160_34_1" localSheetId="12">#REF!</definedName>
    <definedName name="_363CS_160_34_1">#REF!</definedName>
    <definedName name="_367CS_60_1" localSheetId="2">#REF!</definedName>
    <definedName name="_367CS_60_1" localSheetId="12">#REF!</definedName>
    <definedName name="_367CS_60_1">#REF!</definedName>
    <definedName name="_368CS_120_1" localSheetId="2">#REF!</definedName>
    <definedName name="_368CS_120_1" localSheetId="12">#REF!</definedName>
    <definedName name="_368CS_120_1">#REF!</definedName>
    <definedName name="_368CS_160_5_1" localSheetId="2">#REF!</definedName>
    <definedName name="_368CS_160_5_1" localSheetId="12">#REF!</definedName>
    <definedName name="_368CS_160_5_1">#REF!</definedName>
    <definedName name="_36CS_10_5_1" localSheetId="2">#REF!</definedName>
    <definedName name="_36CS_10_5_1" localSheetId="12">#REF!</definedName>
    <definedName name="_36CS_10_5_1">#REF!</definedName>
    <definedName name="_36CS_100_5_1" localSheetId="2">#REF!</definedName>
    <definedName name="_36CS_100_5_1" localSheetId="12">#REF!</definedName>
    <definedName name="_36CS_100_5_1">#REF!</definedName>
    <definedName name="_36CS_10S_1" localSheetId="2">#REF!</definedName>
    <definedName name="_36CS_10S_1" localSheetId="12">#REF!</definedName>
    <definedName name="_36CS_10S_1">#REF!</definedName>
    <definedName name="_36CS_10S_33_1" localSheetId="2">#REF!</definedName>
    <definedName name="_36CS_10S_33_1" localSheetId="12">#REF!</definedName>
    <definedName name="_36CS_10S_33_1">#REF!</definedName>
    <definedName name="_36CS_120_1" localSheetId="2">#REF!</definedName>
    <definedName name="_36CS_120_1" localSheetId="12">#REF!</definedName>
    <definedName name="_36CS_120_1">#REF!</definedName>
    <definedName name="_36CS_140_33_1" localSheetId="2">#REF!</definedName>
    <definedName name="_36CS_140_33_1" localSheetId="12">#REF!</definedName>
    <definedName name="_36CS_140_33_1">#REF!</definedName>
    <definedName name="_36CS_140_5_1" localSheetId="2">#REF!</definedName>
    <definedName name="_36CS_140_5_1" localSheetId="12">#REF!</definedName>
    <definedName name="_36CS_140_5_1">#REF!</definedName>
    <definedName name="_36CS_160_1" localSheetId="2">#REF!</definedName>
    <definedName name="_36CS_160_1" localSheetId="12">#REF!</definedName>
    <definedName name="_36CS_160_1">#REF!</definedName>
    <definedName name="_36CS_20_33_1" localSheetId="2">#REF!</definedName>
    <definedName name="_36CS_20_33_1" localSheetId="12">#REF!</definedName>
    <definedName name="_36CS_20_33_1">#REF!</definedName>
    <definedName name="_36CS_20_34_1" localSheetId="2">#REF!</definedName>
    <definedName name="_36CS_20_34_1" localSheetId="12">#REF!</definedName>
    <definedName name="_36CS_20_34_1">#REF!</definedName>
    <definedName name="_373CS_20_1" localSheetId="2">#REF!</definedName>
    <definedName name="_373CS_20_1" localSheetId="12">#REF!</definedName>
    <definedName name="_373CS_20_1">#REF!</definedName>
    <definedName name="_374CS_60_33_1" localSheetId="2">#REF!</definedName>
    <definedName name="_374CS_60_33_1" localSheetId="12">#REF!</definedName>
    <definedName name="_374CS_60_33_1">#REF!</definedName>
    <definedName name="_378CS_20_33_1" localSheetId="2">#REF!</definedName>
    <definedName name="_378CS_20_33_1" localSheetId="12">#REF!</definedName>
    <definedName name="_378CS_20_33_1">#REF!</definedName>
    <definedName name="_37CS_100_1" localSheetId="2">#REF!</definedName>
    <definedName name="_37CS_100_1" localSheetId="12">#REF!</definedName>
    <definedName name="_37CS_100_1">#REF!</definedName>
    <definedName name="_37CS_10S_1" localSheetId="2">#REF!</definedName>
    <definedName name="_37CS_10S_1" localSheetId="12">#REF!</definedName>
    <definedName name="_37CS_10S_1">#REF!</definedName>
    <definedName name="_37CS_10S_33_1" localSheetId="2">#REF!</definedName>
    <definedName name="_37CS_10S_33_1" localSheetId="12">#REF!</definedName>
    <definedName name="_37CS_10S_33_1">#REF!</definedName>
    <definedName name="_37CS_10S_34_1" localSheetId="2">#REF!</definedName>
    <definedName name="_37CS_10S_34_1" localSheetId="12">#REF!</definedName>
    <definedName name="_37CS_10S_34_1">#REF!</definedName>
    <definedName name="_37CS_120_33_1" localSheetId="2">#REF!</definedName>
    <definedName name="_37CS_120_33_1" localSheetId="12">#REF!</definedName>
    <definedName name="_37CS_120_33_1">#REF!</definedName>
    <definedName name="_37CS_140_34_1" localSheetId="2">#REF!</definedName>
    <definedName name="_37CS_140_34_1" localSheetId="12">#REF!</definedName>
    <definedName name="_37CS_140_34_1">#REF!</definedName>
    <definedName name="_37CS_160_1" localSheetId="2">#REF!</definedName>
    <definedName name="_37CS_160_1" localSheetId="12">#REF!</definedName>
    <definedName name="_37CS_160_1">#REF!</definedName>
    <definedName name="_37CS_160_33_1" localSheetId="2">#REF!</definedName>
    <definedName name="_37CS_160_33_1" localSheetId="12">#REF!</definedName>
    <definedName name="_37CS_160_33_1">#REF!</definedName>
    <definedName name="_37CS_20_34_1" localSheetId="2">#REF!</definedName>
    <definedName name="_37CS_20_34_1" localSheetId="12">#REF!</definedName>
    <definedName name="_37CS_20_34_1">#REF!</definedName>
    <definedName name="_37CS_20_5_1" localSheetId="2">#REF!</definedName>
    <definedName name="_37CS_20_5_1" localSheetId="12">#REF!</definedName>
    <definedName name="_37CS_20_5_1">#REF!</definedName>
    <definedName name="_381CS_60_34_1" localSheetId="2">#REF!</definedName>
    <definedName name="_381CS_60_34_1" localSheetId="12">#REF!</definedName>
    <definedName name="_381CS_60_34_1">#REF!</definedName>
    <definedName name="_383CS_20_34_1" localSheetId="2">#REF!</definedName>
    <definedName name="_383CS_20_34_1" localSheetId="12">#REF!</definedName>
    <definedName name="_383CS_20_34_1">#REF!</definedName>
    <definedName name="_386CS_120_33_1" localSheetId="2">#REF!</definedName>
    <definedName name="_386CS_120_33_1" localSheetId="12">#REF!</definedName>
    <definedName name="_386CS_120_33_1">#REF!</definedName>
    <definedName name="_388CS_20_5_1" localSheetId="2">#REF!</definedName>
    <definedName name="_388CS_20_5_1" localSheetId="12">#REF!</definedName>
    <definedName name="_388CS_20_5_1">#REF!</definedName>
    <definedName name="_388CS_60_5_1" localSheetId="2">#REF!</definedName>
    <definedName name="_388CS_60_5_1" localSheetId="12">#REF!</definedName>
    <definedName name="_388CS_60_5_1">#REF!</definedName>
    <definedName name="_38CS_10_1" localSheetId="2">#REF!</definedName>
    <definedName name="_38CS_10_1" localSheetId="12">#REF!</definedName>
    <definedName name="_38CS_10_1">#REF!</definedName>
    <definedName name="_38CS_100_33_1" localSheetId="2">#REF!</definedName>
    <definedName name="_38CS_100_33_1" localSheetId="12">#REF!</definedName>
    <definedName name="_38CS_100_33_1">#REF!</definedName>
    <definedName name="_38CS_10S_33_1" localSheetId="2">#REF!</definedName>
    <definedName name="_38CS_10S_33_1" localSheetId="12">#REF!</definedName>
    <definedName name="_38CS_10S_33_1">#REF!</definedName>
    <definedName name="_38CS_10S_5_1" localSheetId="2">#REF!</definedName>
    <definedName name="_38CS_10S_5_1" localSheetId="12">#REF!</definedName>
    <definedName name="_38CS_10S_5_1">#REF!</definedName>
    <definedName name="_38CS_120_34_1" localSheetId="2">#REF!</definedName>
    <definedName name="_38CS_120_34_1" localSheetId="12">#REF!</definedName>
    <definedName name="_38CS_120_34_1">#REF!</definedName>
    <definedName name="_38CS_140_5_1" localSheetId="2">#REF!</definedName>
    <definedName name="_38CS_140_5_1" localSheetId="12">#REF!</definedName>
    <definedName name="_38CS_140_5_1">#REF!</definedName>
    <definedName name="_38CS_160_33_1" localSheetId="2">#REF!</definedName>
    <definedName name="_38CS_160_33_1" localSheetId="12">#REF!</definedName>
    <definedName name="_38CS_160_33_1">#REF!</definedName>
    <definedName name="_38CS_160_34_1" localSheetId="2">#REF!</definedName>
    <definedName name="_38CS_160_34_1" localSheetId="12">#REF!</definedName>
    <definedName name="_38CS_160_34_1">#REF!</definedName>
    <definedName name="_38CS_20_5_1" localSheetId="2">#REF!</definedName>
    <definedName name="_38CS_20_5_1" localSheetId="12">#REF!</definedName>
    <definedName name="_38CS_20_5_1">#REF!</definedName>
    <definedName name="_38CS_30_1" localSheetId="2">#REF!</definedName>
    <definedName name="_38CS_30_1" localSheetId="12">#REF!</definedName>
    <definedName name="_38CS_30_1">#REF!</definedName>
    <definedName name="_38THAØNH_TIEÀN" localSheetId="2">#REF!</definedName>
    <definedName name="_38THAØNH_TIEÀN" localSheetId="12">#REF!</definedName>
    <definedName name="_38THAØNH_TIEÀN">#REF!</definedName>
    <definedName name="_392SORT_1" localSheetId="2">#REF!</definedName>
    <definedName name="_392SORT_1" localSheetId="12">#REF!</definedName>
    <definedName name="_392SORT_1">#REF!</definedName>
    <definedName name="_393CS_30_1" localSheetId="2">#REF!</definedName>
    <definedName name="_393CS_30_1" localSheetId="12">#REF!</definedName>
    <definedName name="_393CS_30_1">#REF!</definedName>
    <definedName name="_395CS_80_1" localSheetId="2">#REF!</definedName>
    <definedName name="_395CS_80_1" localSheetId="12">#REF!</definedName>
    <definedName name="_395CS_80_1">#REF!</definedName>
    <definedName name="_395SORT_33_1" localSheetId="2">#REF!</definedName>
    <definedName name="_395SORT_33_1" localSheetId="12">#REF!</definedName>
    <definedName name="_395SORT_33_1">#REF!</definedName>
    <definedName name="_398CS_30_33_1" localSheetId="2">#REF!</definedName>
    <definedName name="_398CS_30_33_1" localSheetId="12">#REF!</definedName>
    <definedName name="_398CS_30_33_1">#REF!</definedName>
    <definedName name="_398SORT_34_1" localSheetId="2">#REF!</definedName>
    <definedName name="_398SORT_34_1" localSheetId="12">#REF!</definedName>
    <definedName name="_398SORT_34_1">#REF!</definedName>
    <definedName name="_39CS_10_33_1" localSheetId="2">#REF!</definedName>
    <definedName name="_39CS_10_33_1" localSheetId="12">#REF!</definedName>
    <definedName name="_39CS_10_33_1">#REF!</definedName>
    <definedName name="_39CS_100_34_1" localSheetId="2">#REF!</definedName>
    <definedName name="_39CS_100_34_1" localSheetId="12">#REF!</definedName>
    <definedName name="_39CS_100_34_1">#REF!</definedName>
    <definedName name="_39CS_10S_34_1" localSheetId="2">#REF!</definedName>
    <definedName name="_39CS_10S_34_1" localSheetId="12">#REF!</definedName>
    <definedName name="_39CS_10S_34_1">#REF!</definedName>
    <definedName name="_39CS_10S_5_1" localSheetId="2">#REF!</definedName>
    <definedName name="_39CS_10S_5_1" localSheetId="12">#REF!</definedName>
    <definedName name="_39CS_10S_5_1">#REF!</definedName>
    <definedName name="_39CS_120_1" localSheetId="2">#REF!</definedName>
    <definedName name="_39CS_120_1" localSheetId="12">#REF!</definedName>
    <definedName name="_39CS_120_1">#REF!</definedName>
    <definedName name="_39CS_120_5_1" localSheetId="2">#REF!</definedName>
    <definedName name="_39CS_120_5_1" localSheetId="12">#REF!</definedName>
    <definedName name="_39CS_120_5_1">#REF!</definedName>
    <definedName name="_39CS_160_1" localSheetId="2">#REF!</definedName>
    <definedName name="_39CS_160_1" localSheetId="12">#REF!</definedName>
    <definedName name="_39CS_160_1">#REF!</definedName>
    <definedName name="_39CS_160_34_1" localSheetId="2">#REF!</definedName>
    <definedName name="_39CS_160_34_1" localSheetId="12">#REF!</definedName>
    <definedName name="_39CS_160_34_1">#REF!</definedName>
    <definedName name="_39CS_160_5_1" localSheetId="2">#REF!</definedName>
    <definedName name="_39CS_160_5_1" localSheetId="12">#REF!</definedName>
    <definedName name="_39CS_160_5_1">#REF!</definedName>
    <definedName name="_39CS_30_1" localSheetId="2">#REF!</definedName>
    <definedName name="_39CS_30_1" localSheetId="12">#REF!</definedName>
    <definedName name="_39CS_30_1">#REF!</definedName>
    <definedName name="_39CS_30_33_1" localSheetId="2">#REF!</definedName>
    <definedName name="_39CS_30_33_1" localSheetId="12">#REF!</definedName>
    <definedName name="_39CS_30_33_1">#REF!</definedName>
    <definedName name="_3BLXMD" localSheetId="2">#REF!</definedName>
    <definedName name="_3BLXMD" localSheetId="12">#REF!</definedName>
    <definedName name="_3BLXMD">#REF!</definedName>
    <definedName name="_3BOAG01">#REF!</definedName>
    <definedName name="_3COSSE1">#REF!</definedName>
    <definedName name="_3CTKHAC">#REF!</definedName>
    <definedName name="_3DMINO1">#REF!</definedName>
    <definedName name="_3DMINO2">#REF!</definedName>
    <definedName name="_3DUPSSS">#REF!</definedName>
    <definedName name="_3HTTR01">#REF!</definedName>
    <definedName name="_3HTTR02">#REF!</definedName>
    <definedName name="_3HTTR03">#REF!</definedName>
    <definedName name="_3HTTR04">#REF!</definedName>
    <definedName name="_3HTTR05">#REF!</definedName>
    <definedName name="_3PKDOM1">#REF!</definedName>
    <definedName name="_3PKDOM2">#REF!</definedName>
    <definedName name="_3TRU122">#REF!</definedName>
    <definedName name="_3TU0609" localSheetId="2">#REF!</definedName>
    <definedName name="_3TU0609" localSheetId="12">#REF!</definedName>
    <definedName name="_3TU0609">#REF!</definedName>
    <definedName name="_4_?" localSheetId="2">#REF!</definedName>
    <definedName name="_4_?" localSheetId="12">#REF!</definedName>
    <definedName name="_4_?">#REF!</definedName>
    <definedName name="_4_??????" localSheetId="2">#REF!</definedName>
    <definedName name="_4_??????" localSheetId="12">#REF!</definedName>
    <definedName name="_4_??????">#REF!</definedName>
    <definedName name="_4_0ten_" localSheetId="2" hidden="1">#REF!</definedName>
    <definedName name="_4_0ten_" localSheetId="9" hidden="1">#REF!</definedName>
    <definedName name="_4_0ten_" localSheetId="12" hidden="1">#REF!</definedName>
    <definedName name="_4_0ten_" hidden="1">#REF!</definedName>
    <definedName name="_4_Builtin0_32_2">#N/A</definedName>
    <definedName name="_401___SORT_1" localSheetId="2">#REF!</definedName>
    <definedName name="_401___SORT_1" localSheetId="12">#REF!</definedName>
    <definedName name="_401___SORT_1">#REF!</definedName>
    <definedName name="_401SORT_5_1" localSheetId="2">#REF!</definedName>
    <definedName name="_401SORT_5_1" localSheetId="12">#REF!</definedName>
    <definedName name="_401SORT_5_1">#REF!</definedName>
    <definedName name="_402___SORT_33_1" localSheetId="2">#REF!</definedName>
    <definedName name="_402___SORT_33_1" localSheetId="12">#REF!</definedName>
    <definedName name="_402___SORT_33_1">#REF!</definedName>
    <definedName name="_402CS_80_33_1" localSheetId="2">#REF!</definedName>
    <definedName name="_402CS_80_33_1" localSheetId="12">#REF!</definedName>
    <definedName name="_402CS_80_33_1">#REF!</definedName>
    <definedName name="_403___SORT_34_1" localSheetId="2">#REF!</definedName>
    <definedName name="_403___SORT_34_1" localSheetId="12">#REF!</definedName>
    <definedName name="_403___SORT_34_1">#REF!</definedName>
    <definedName name="_403CS_30_34_1" localSheetId="2">#REF!</definedName>
    <definedName name="_403CS_30_34_1" localSheetId="12">#REF!</definedName>
    <definedName name="_403CS_30_34_1">#REF!</definedName>
    <definedName name="_404___SORT_5_1" localSheetId="2">#REF!</definedName>
    <definedName name="_404___SORT_5_1" localSheetId="12">#REF!</definedName>
    <definedName name="_404___SORT_5_1">#REF!</definedName>
    <definedName name="_404CS_120_34_1" localSheetId="2">#REF!</definedName>
    <definedName name="_404CS_120_34_1" localSheetId="12">#REF!</definedName>
    <definedName name="_404CS_120_34_1">#REF!</definedName>
    <definedName name="_408CS_30_5_1" localSheetId="2">#REF!</definedName>
    <definedName name="_408CS_30_5_1" localSheetId="12">#REF!</definedName>
    <definedName name="_408CS_30_5_1">#REF!</definedName>
    <definedName name="_409CS_80_34_1" localSheetId="2">#REF!</definedName>
    <definedName name="_409CS_80_34_1" localSheetId="12">#REF!</definedName>
    <definedName name="_409CS_80_34_1">#REF!</definedName>
    <definedName name="_40CS_10_34_1" localSheetId="2">#REF!</definedName>
    <definedName name="_40CS_10_34_1" localSheetId="12">#REF!</definedName>
    <definedName name="_40CS_10_34_1">#REF!</definedName>
    <definedName name="_40CS_100_5_1" localSheetId="2">#REF!</definedName>
    <definedName name="_40CS_100_5_1" localSheetId="12">#REF!</definedName>
    <definedName name="_40CS_100_5_1">#REF!</definedName>
    <definedName name="_40CS_10S_34_1" localSheetId="2">#REF!</definedName>
    <definedName name="_40CS_10S_34_1" localSheetId="12">#REF!</definedName>
    <definedName name="_40CS_10S_34_1">#REF!</definedName>
    <definedName name="_40CS_10S_5_1" localSheetId="2">#REF!</definedName>
    <definedName name="_40CS_10S_5_1" localSheetId="12">#REF!</definedName>
    <definedName name="_40CS_10S_5_1">#REF!</definedName>
    <definedName name="_40CS_120_33_1" localSheetId="2">#REF!</definedName>
    <definedName name="_40CS_120_33_1" localSheetId="12">#REF!</definedName>
    <definedName name="_40CS_120_33_1">#REF!</definedName>
    <definedName name="_40CS_140_1" localSheetId="2">#REF!</definedName>
    <definedName name="_40CS_140_1" localSheetId="12">#REF!</definedName>
    <definedName name="_40CS_140_1">#REF!</definedName>
    <definedName name="_40CS_160_33_1" localSheetId="2">#REF!</definedName>
    <definedName name="_40CS_160_33_1" localSheetId="12">#REF!</definedName>
    <definedName name="_40CS_160_33_1">#REF!</definedName>
    <definedName name="_40CS_160_5_1" localSheetId="2">#REF!</definedName>
    <definedName name="_40CS_160_5_1" localSheetId="12">#REF!</definedName>
    <definedName name="_40CS_160_5_1">#REF!</definedName>
    <definedName name="_40CS_20_1" localSheetId="2">#REF!</definedName>
    <definedName name="_40CS_20_1" localSheetId="12">#REF!</definedName>
    <definedName name="_40CS_20_1">#REF!</definedName>
    <definedName name="_40CS_30_33_1" localSheetId="2">#REF!</definedName>
    <definedName name="_40CS_30_33_1" localSheetId="12">#REF!</definedName>
    <definedName name="_40CS_30_33_1">#REF!</definedName>
    <definedName name="_40CS_30_34_1" localSheetId="2">#REF!</definedName>
    <definedName name="_40CS_30_34_1" localSheetId="12">#REF!</definedName>
    <definedName name="_40CS_30_34_1">#REF!</definedName>
    <definedName name="_40x4">5100</definedName>
    <definedName name="_41_____CS_10_1" localSheetId="2">#REF!</definedName>
    <definedName name="_41_____CS_10_1" localSheetId="12">#REF!</definedName>
    <definedName name="_41_____CS_10_1">#REF!</definedName>
    <definedName name="_413CS_40_1" localSheetId="2">#REF!</definedName>
    <definedName name="_413CS_40_1" localSheetId="12">#REF!</definedName>
    <definedName name="_413CS_40_1">#REF!</definedName>
    <definedName name="_416CS_80_5_1" localSheetId="2">#REF!</definedName>
    <definedName name="_416CS_80_5_1" localSheetId="12">#REF!</definedName>
    <definedName name="_416CS_80_5_1">#REF!</definedName>
    <definedName name="_418CS_40_33_1" localSheetId="2">#REF!</definedName>
    <definedName name="_418CS_40_33_1" localSheetId="12">#REF!</definedName>
    <definedName name="_418CS_40_33_1">#REF!</definedName>
    <definedName name="_41CS_10_1" localSheetId="2">#REF!</definedName>
    <definedName name="_41CS_10_1" localSheetId="12">#REF!</definedName>
    <definedName name="_41CS_10_1">#REF!</definedName>
    <definedName name="_41CS_10_5_1" localSheetId="2">#REF!</definedName>
    <definedName name="_41CS_10_5_1" localSheetId="12">#REF!</definedName>
    <definedName name="_41CS_10_5_1">#REF!</definedName>
    <definedName name="_41CS_10S_1" localSheetId="2">#REF!</definedName>
    <definedName name="_41CS_10S_1" localSheetId="12">#REF!</definedName>
    <definedName name="_41CS_10S_1">#REF!</definedName>
    <definedName name="_41CS_10S_5_1" localSheetId="2">#REF!</definedName>
    <definedName name="_41CS_10S_5_1" localSheetId="12">#REF!</definedName>
    <definedName name="_41CS_10S_5_1">#REF!</definedName>
    <definedName name="_41CS_120_1">#N/A</definedName>
    <definedName name="_41CS_120_34_1" localSheetId="2">#REF!</definedName>
    <definedName name="_41CS_120_34_1" localSheetId="12">#REF!</definedName>
    <definedName name="_41CS_120_34_1">#REF!</definedName>
    <definedName name="_41CS_140_33_1" localSheetId="2">#REF!</definedName>
    <definedName name="_41CS_140_33_1" localSheetId="12">#REF!</definedName>
    <definedName name="_41CS_140_33_1">#REF!</definedName>
    <definedName name="_41CS_160_34_1" localSheetId="2">#REF!</definedName>
    <definedName name="_41CS_160_34_1" localSheetId="12">#REF!</definedName>
    <definedName name="_41CS_160_34_1">#REF!</definedName>
    <definedName name="_41CS_20_1" localSheetId="2">#REF!</definedName>
    <definedName name="_41CS_20_1" localSheetId="12">#REF!</definedName>
    <definedName name="_41CS_20_1">#REF!</definedName>
    <definedName name="_41CS_20_33_1" localSheetId="2">#REF!</definedName>
    <definedName name="_41CS_20_33_1" localSheetId="12">#REF!</definedName>
    <definedName name="_41CS_20_33_1">#REF!</definedName>
    <definedName name="_41CS_30_34_1" localSheetId="2">#REF!</definedName>
    <definedName name="_41CS_30_34_1" localSheetId="12">#REF!</definedName>
    <definedName name="_41CS_30_34_1">#REF!</definedName>
    <definedName name="_41CS_30_5_1" localSheetId="2">#REF!</definedName>
    <definedName name="_41CS_30_5_1" localSheetId="12">#REF!</definedName>
    <definedName name="_41CS_30_5_1">#REF!</definedName>
    <definedName name="_42_____CS_10_33_1" localSheetId="2">#REF!</definedName>
    <definedName name="_42_____CS_10_33_1" localSheetId="12">#REF!</definedName>
    <definedName name="_42_____CS_10_33_1">#REF!</definedName>
    <definedName name="_422CS_120_5_1" localSheetId="2">#REF!</definedName>
    <definedName name="_422CS_120_5_1" localSheetId="12">#REF!</definedName>
    <definedName name="_422CS_120_5_1">#REF!</definedName>
    <definedName name="_423CS_40_34_1" localSheetId="2">#REF!</definedName>
    <definedName name="_423CS_40_34_1" localSheetId="12">#REF!</definedName>
    <definedName name="_423CS_40_34_1">#REF!</definedName>
    <definedName name="_423CS_80S_1" localSheetId="2">#REF!</definedName>
    <definedName name="_423CS_80S_1" localSheetId="12">#REF!</definedName>
    <definedName name="_423CS_80S_1">#REF!</definedName>
    <definedName name="_428CS_40_5_1" localSheetId="2">#REF!</definedName>
    <definedName name="_428CS_40_5_1" localSheetId="12">#REF!</definedName>
    <definedName name="_428CS_40_5_1">#REF!</definedName>
    <definedName name="_42CS_100_1" localSheetId="2">#REF!</definedName>
    <definedName name="_42CS_100_1" localSheetId="12">#REF!</definedName>
    <definedName name="_42CS_100_1">#REF!</definedName>
    <definedName name="_42CS_10S_33_1" localSheetId="2">#REF!</definedName>
    <definedName name="_42CS_10S_33_1" localSheetId="12">#REF!</definedName>
    <definedName name="_42CS_10S_33_1">#REF!</definedName>
    <definedName name="_42CS_10S_5_1" localSheetId="2">#REF!</definedName>
    <definedName name="_42CS_10S_5_1" localSheetId="12">#REF!</definedName>
    <definedName name="_42CS_10S_5_1">#REF!</definedName>
    <definedName name="_42CS_120_33_1" localSheetId="2">#REF!</definedName>
    <definedName name="_42CS_120_33_1" localSheetId="12">#REF!</definedName>
    <definedName name="_42CS_120_33_1">#REF!</definedName>
    <definedName name="_42CS_120_5_1" localSheetId="2">#REF!</definedName>
    <definedName name="_42CS_120_5_1" localSheetId="12">#REF!</definedName>
    <definedName name="_42CS_120_5_1">#REF!</definedName>
    <definedName name="_42CS_140_34_1" localSheetId="2">#REF!</definedName>
    <definedName name="_42CS_140_34_1" localSheetId="12">#REF!</definedName>
    <definedName name="_42CS_140_34_1">#REF!</definedName>
    <definedName name="_42CS_160_5_1" localSheetId="2">#REF!</definedName>
    <definedName name="_42CS_160_5_1" localSheetId="12">#REF!</definedName>
    <definedName name="_42CS_160_5_1">#REF!</definedName>
    <definedName name="_42CS_20_33_1" localSheetId="2">#REF!</definedName>
    <definedName name="_42CS_20_33_1" localSheetId="12">#REF!</definedName>
    <definedName name="_42CS_20_33_1">#REF!</definedName>
    <definedName name="_42CS_20_34_1" localSheetId="2">#REF!</definedName>
    <definedName name="_42CS_20_34_1" localSheetId="12">#REF!</definedName>
    <definedName name="_42CS_20_34_1">#REF!</definedName>
    <definedName name="_42CS_30_5_1" localSheetId="2">#REF!</definedName>
    <definedName name="_42CS_30_5_1" localSheetId="12">#REF!</definedName>
    <definedName name="_42CS_30_5_1">#REF!</definedName>
    <definedName name="_42CS_40_1" localSheetId="2">#REF!</definedName>
    <definedName name="_42CS_40_1" localSheetId="12">#REF!</definedName>
    <definedName name="_42CS_40_1">#REF!</definedName>
    <definedName name="_42TRÒ_GIAÙ" localSheetId="2">#REF!</definedName>
    <definedName name="_42TRÒ_GIAÙ" localSheetId="12">#REF!</definedName>
    <definedName name="_42TRÒ_GIAÙ">#REF!</definedName>
    <definedName name="_43_____CS_10_34_1" localSheetId="2">#REF!</definedName>
    <definedName name="_43_____CS_10_34_1" localSheetId="12">#REF!</definedName>
    <definedName name="_43_____CS_10_34_1">#REF!</definedName>
    <definedName name="_430.001">#REF!</definedName>
    <definedName name="_430CS_80S_33_1" localSheetId="2">#REF!</definedName>
    <definedName name="_430CS_80S_33_1" localSheetId="12">#REF!</definedName>
    <definedName name="_430CS_80S_33_1">#REF!</definedName>
    <definedName name="_433CS_40S_1" localSheetId="2">#REF!</definedName>
    <definedName name="_433CS_40S_1" localSheetId="12">#REF!</definedName>
    <definedName name="_433CS_40S_1">#REF!</definedName>
    <definedName name="_437CS_80S_34_1" localSheetId="2">#REF!</definedName>
    <definedName name="_437CS_80S_34_1" localSheetId="12">#REF!</definedName>
    <definedName name="_437CS_80S_34_1">#REF!</definedName>
    <definedName name="_438CS_40S_33_1" localSheetId="2">#REF!</definedName>
    <definedName name="_438CS_40S_33_1" localSheetId="12">#REF!</definedName>
    <definedName name="_438CS_40S_33_1">#REF!</definedName>
    <definedName name="_43CS_10_33_1" localSheetId="2">#REF!</definedName>
    <definedName name="_43CS_10_33_1" localSheetId="12">#REF!</definedName>
    <definedName name="_43CS_10_33_1">#REF!</definedName>
    <definedName name="_43CS_100_33_1" localSheetId="2">#REF!</definedName>
    <definedName name="_43CS_100_33_1" localSheetId="12">#REF!</definedName>
    <definedName name="_43CS_100_33_1">#REF!</definedName>
    <definedName name="_43CS_10S_34_1" localSheetId="2">#REF!</definedName>
    <definedName name="_43CS_10S_34_1" localSheetId="12">#REF!</definedName>
    <definedName name="_43CS_10S_34_1">#REF!</definedName>
    <definedName name="_43CS_120_1" localSheetId="2">#REF!</definedName>
    <definedName name="_43CS_120_1" localSheetId="12">#REF!</definedName>
    <definedName name="_43CS_120_1">#REF!</definedName>
    <definedName name="_43CS_120_33_1" localSheetId="2">#REF!</definedName>
    <definedName name="_43CS_120_33_1" localSheetId="12">#REF!</definedName>
    <definedName name="_43CS_120_33_1">#REF!</definedName>
    <definedName name="_43CS_120_34_1" localSheetId="2">#REF!</definedName>
    <definedName name="_43CS_120_34_1" localSheetId="12">#REF!</definedName>
    <definedName name="_43CS_120_34_1">#REF!</definedName>
    <definedName name="_43CS_140_1" localSheetId="2">#REF!</definedName>
    <definedName name="_43CS_140_1" localSheetId="12">#REF!</definedName>
    <definedName name="_43CS_140_1">#REF!</definedName>
    <definedName name="_43CS_140_5_1" localSheetId="2">#REF!</definedName>
    <definedName name="_43CS_140_5_1" localSheetId="12">#REF!</definedName>
    <definedName name="_43CS_140_5_1">#REF!</definedName>
    <definedName name="_43CS_20_1" localSheetId="2">#REF!</definedName>
    <definedName name="_43CS_20_1" localSheetId="12">#REF!</definedName>
    <definedName name="_43CS_20_1">#REF!</definedName>
    <definedName name="_43CS_20_34_1" localSheetId="2">#REF!</definedName>
    <definedName name="_43CS_20_34_1" localSheetId="12">#REF!</definedName>
    <definedName name="_43CS_20_34_1">#REF!</definedName>
    <definedName name="_43CS_20_5_1" localSheetId="2">#REF!</definedName>
    <definedName name="_43CS_20_5_1" localSheetId="12">#REF!</definedName>
    <definedName name="_43CS_20_5_1">#REF!</definedName>
    <definedName name="_43CS_40_1" localSheetId="2">#REF!</definedName>
    <definedName name="_43CS_40_1" localSheetId="12">#REF!</definedName>
    <definedName name="_43CS_40_1">#REF!</definedName>
    <definedName name="_43CS_40_33_1" localSheetId="2">#REF!</definedName>
    <definedName name="_43CS_40_33_1" localSheetId="12">#REF!</definedName>
    <definedName name="_43CS_40_33_1">#REF!</definedName>
    <definedName name="_44_____CS_10_5_1" localSheetId="2">#REF!</definedName>
    <definedName name="_44_____CS_10_5_1" localSheetId="12">#REF!</definedName>
    <definedName name="_44_____CS_10_5_1">#REF!</definedName>
    <definedName name="_440CS_140_1" localSheetId="2">#REF!</definedName>
    <definedName name="_440CS_140_1" localSheetId="12">#REF!</definedName>
    <definedName name="_440CS_140_1">#REF!</definedName>
    <definedName name="_443CS_40S_34_1" localSheetId="2">#REF!</definedName>
    <definedName name="_443CS_40S_34_1" localSheetId="12">#REF!</definedName>
    <definedName name="_443CS_40S_34_1">#REF!</definedName>
    <definedName name="_444CS_80S_5_1" localSheetId="2">#REF!</definedName>
    <definedName name="_444CS_80S_5_1" localSheetId="12">#REF!</definedName>
    <definedName name="_444CS_80S_5_1">#REF!</definedName>
    <definedName name="_448CS_40S_5_1" localSheetId="2">#REF!</definedName>
    <definedName name="_448CS_40S_5_1" localSheetId="12">#REF!</definedName>
    <definedName name="_448CS_40S_5_1">#REF!</definedName>
    <definedName name="_44CS_100_34_1" localSheetId="2">#REF!</definedName>
    <definedName name="_44CS_100_34_1" localSheetId="12">#REF!</definedName>
    <definedName name="_44CS_100_34_1">#REF!</definedName>
    <definedName name="_44CS_10S_5_1" localSheetId="2">#REF!</definedName>
    <definedName name="_44CS_10S_5_1" localSheetId="12">#REF!</definedName>
    <definedName name="_44CS_10S_5_1">#REF!</definedName>
    <definedName name="_44CS_120_1" localSheetId="2">#REF!</definedName>
    <definedName name="_44CS_120_1" localSheetId="12">#REF!</definedName>
    <definedName name="_44CS_120_1">#REF!</definedName>
    <definedName name="_44CS_120_5_1" localSheetId="2">#REF!</definedName>
    <definedName name="_44CS_120_5_1" localSheetId="12">#REF!</definedName>
    <definedName name="_44CS_120_5_1">#REF!</definedName>
    <definedName name="_44CS_140_33_1" localSheetId="2">#REF!</definedName>
    <definedName name="_44CS_140_33_1" localSheetId="12">#REF!</definedName>
    <definedName name="_44CS_140_33_1">#REF!</definedName>
    <definedName name="_44CS_160_1" localSheetId="2">#REF!</definedName>
    <definedName name="_44CS_160_1" localSheetId="12">#REF!</definedName>
    <definedName name="_44CS_160_1">#REF!</definedName>
    <definedName name="_44CS_20_33_1" localSheetId="2">#REF!</definedName>
    <definedName name="_44CS_20_33_1" localSheetId="12">#REF!</definedName>
    <definedName name="_44CS_20_33_1">#REF!</definedName>
    <definedName name="_44CS_20_5_1" localSheetId="2">#REF!</definedName>
    <definedName name="_44CS_20_5_1" localSheetId="12">#REF!</definedName>
    <definedName name="_44CS_20_5_1">#REF!</definedName>
    <definedName name="_44CS_30_1" localSheetId="2">#REF!</definedName>
    <definedName name="_44CS_30_1" localSheetId="12">#REF!</definedName>
    <definedName name="_44CS_30_1">#REF!</definedName>
    <definedName name="_44CS_40_33_1" localSheetId="2">#REF!</definedName>
    <definedName name="_44CS_40_33_1" localSheetId="12">#REF!</definedName>
    <definedName name="_44CS_40_33_1">#REF!</definedName>
    <definedName name="_44CS_40_34_1" localSheetId="2">#REF!</definedName>
    <definedName name="_44CS_40_34_1" localSheetId="12">#REF!</definedName>
    <definedName name="_44CS_40_34_1">#REF!</definedName>
    <definedName name="_45_____CS_100_1" localSheetId="2">#REF!</definedName>
    <definedName name="_45_____CS_100_1" localSheetId="12">#REF!</definedName>
    <definedName name="_45_____CS_100_1">#REF!</definedName>
    <definedName name="_451CS_STD_1" localSheetId="2">#REF!</definedName>
    <definedName name="_451CS_STD_1" localSheetId="12">#REF!</definedName>
    <definedName name="_451CS_STD_1">#REF!</definedName>
    <definedName name="_453CS_5S_1" localSheetId="2">#REF!</definedName>
    <definedName name="_453CS_5S_1" localSheetId="12">#REF!</definedName>
    <definedName name="_453CS_5S_1">#REF!</definedName>
    <definedName name="_453SORT_1" localSheetId="2">#REF!</definedName>
    <definedName name="_453SORT_1" localSheetId="12">#REF!</definedName>
    <definedName name="_453SORT_1">#REF!</definedName>
    <definedName name="_457SORT_33_1" localSheetId="2">#REF!</definedName>
    <definedName name="_457SORT_33_1" localSheetId="12">#REF!</definedName>
    <definedName name="_457SORT_33_1">#REF!</definedName>
    <definedName name="_458CS_140_33_1" localSheetId="2">#REF!</definedName>
    <definedName name="_458CS_140_33_1" localSheetId="12">#REF!</definedName>
    <definedName name="_458CS_140_33_1">#REF!</definedName>
    <definedName name="_458CS_5S_33_1" localSheetId="2">#REF!</definedName>
    <definedName name="_458CS_5S_33_1" localSheetId="12">#REF!</definedName>
    <definedName name="_458CS_5S_33_1">#REF!</definedName>
    <definedName name="_458CS_STD_33_1" localSheetId="2">#REF!</definedName>
    <definedName name="_458CS_STD_33_1" localSheetId="12">#REF!</definedName>
    <definedName name="_458CS_STD_33_1">#REF!</definedName>
    <definedName name="_45CS_10_1" localSheetId="2">#REF!</definedName>
    <definedName name="_45CS_10_1" localSheetId="12">#REF!</definedName>
    <definedName name="_45CS_10_1">#REF!</definedName>
    <definedName name="_45CS_10_34_1" localSheetId="2">#REF!</definedName>
    <definedName name="_45CS_10_34_1" localSheetId="12">#REF!</definedName>
    <definedName name="_45CS_10_34_1">#REF!</definedName>
    <definedName name="_45CS_100_5_1" localSheetId="2">#REF!</definedName>
    <definedName name="_45CS_100_5_1" localSheetId="12">#REF!</definedName>
    <definedName name="_45CS_100_5_1">#REF!</definedName>
    <definedName name="_45CS_120_1" localSheetId="2">#REF!</definedName>
    <definedName name="_45CS_120_1" localSheetId="12">#REF!</definedName>
    <definedName name="_45CS_120_1">#REF!</definedName>
    <definedName name="_45CS_120_33_1" localSheetId="2">#REF!</definedName>
    <definedName name="_45CS_120_33_1" localSheetId="12">#REF!</definedName>
    <definedName name="_45CS_120_33_1">#REF!</definedName>
    <definedName name="_45CS_120_34_1" localSheetId="2">#REF!</definedName>
    <definedName name="_45CS_120_34_1" localSheetId="12">#REF!</definedName>
    <definedName name="_45CS_120_34_1">#REF!</definedName>
    <definedName name="_45CS_140_1" localSheetId="2">#REF!</definedName>
    <definedName name="_45CS_140_1" localSheetId="12">#REF!</definedName>
    <definedName name="_45CS_140_1">#REF!</definedName>
    <definedName name="_45CS_140_34_1" localSheetId="2">#REF!</definedName>
    <definedName name="_45CS_140_34_1" localSheetId="12">#REF!</definedName>
    <definedName name="_45CS_140_34_1">#REF!</definedName>
    <definedName name="_45CS_160_33_1" localSheetId="2">#REF!</definedName>
    <definedName name="_45CS_160_33_1" localSheetId="12">#REF!</definedName>
    <definedName name="_45CS_160_33_1">#REF!</definedName>
    <definedName name="_45CS_20_34_1" localSheetId="2">#REF!</definedName>
    <definedName name="_45CS_20_34_1" localSheetId="12">#REF!</definedName>
    <definedName name="_45CS_20_34_1">#REF!</definedName>
    <definedName name="_45CS_30_1" localSheetId="2">#REF!</definedName>
    <definedName name="_45CS_30_1" localSheetId="12">#REF!</definedName>
    <definedName name="_45CS_30_1">#REF!</definedName>
    <definedName name="_45CS_30_33_1" localSheetId="2">#REF!</definedName>
    <definedName name="_45CS_30_33_1" localSheetId="12">#REF!</definedName>
    <definedName name="_45CS_30_33_1">#REF!</definedName>
    <definedName name="_45CS_40_34_1" localSheetId="2">#REF!</definedName>
    <definedName name="_45CS_40_34_1" localSheetId="12">#REF!</definedName>
    <definedName name="_45CS_40_34_1">#REF!</definedName>
    <definedName name="_45CS_40_5_1" localSheetId="2">#REF!</definedName>
    <definedName name="_45CS_40_5_1" localSheetId="12">#REF!</definedName>
    <definedName name="_45CS_40_5_1">#REF!</definedName>
    <definedName name="_46_____CS_100_33_1" localSheetId="2">#REF!</definedName>
    <definedName name="_46_____CS_100_33_1" localSheetId="12">#REF!</definedName>
    <definedName name="_46_____CS_100_33_1">#REF!</definedName>
    <definedName name="_461SORT_34_1" localSheetId="2">#REF!</definedName>
    <definedName name="_461SORT_34_1" localSheetId="12">#REF!</definedName>
    <definedName name="_461SORT_34_1">#REF!</definedName>
    <definedName name="_463CS_5S_34_1" localSheetId="2">#REF!</definedName>
    <definedName name="_463CS_5S_34_1" localSheetId="12">#REF!</definedName>
    <definedName name="_463CS_5S_34_1">#REF!</definedName>
    <definedName name="_465CS_STD_34_1" localSheetId="2">#REF!</definedName>
    <definedName name="_465CS_STD_34_1" localSheetId="12">#REF!</definedName>
    <definedName name="_465CS_STD_34_1">#REF!</definedName>
    <definedName name="_465SORT_5_1" localSheetId="2">#REF!</definedName>
    <definedName name="_465SORT_5_1" localSheetId="12">#REF!</definedName>
    <definedName name="_465SORT_5_1">#REF!</definedName>
    <definedName name="_468CS_5S_5_1" localSheetId="2">#REF!</definedName>
    <definedName name="_468CS_5S_5_1" localSheetId="12">#REF!</definedName>
    <definedName name="_468CS_5S_5_1">#REF!</definedName>
    <definedName name="_46CS_10S_1" localSheetId="2">#REF!</definedName>
    <definedName name="_46CS_10S_1" localSheetId="12">#REF!</definedName>
    <definedName name="_46CS_10S_1">#REF!</definedName>
    <definedName name="_46CS_120_33_1" localSheetId="2">#REF!</definedName>
    <definedName name="_46CS_120_33_1" localSheetId="12">#REF!</definedName>
    <definedName name="_46CS_120_33_1">#REF!</definedName>
    <definedName name="_46CS_140_33_1" localSheetId="2">#REF!</definedName>
    <definedName name="_46CS_140_33_1" localSheetId="12">#REF!</definedName>
    <definedName name="_46CS_140_33_1">#REF!</definedName>
    <definedName name="_46CS_140_5_1" localSheetId="2">#REF!</definedName>
    <definedName name="_46CS_140_5_1" localSheetId="12">#REF!</definedName>
    <definedName name="_46CS_140_5_1">#REF!</definedName>
    <definedName name="_46CS_160_34_1" localSheetId="2">#REF!</definedName>
    <definedName name="_46CS_160_34_1" localSheetId="12">#REF!</definedName>
    <definedName name="_46CS_160_34_1">#REF!</definedName>
    <definedName name="_46CS_20_5_1" localSheetId="2">#REF!</definedName>
    <definedName name="_46CS_20_5_1" localSheetId="12">#REF!</definedName>
    <definedName name="_46CS_20_5_1">#REF!</definedName>
    <definedName name="_46CS_30_33_1" localSheetId="2">#REF!</definedName>
    <definedName name="_46CS_30_33_1" localSheetId="12">#REF!</definedName>
    <definedName name="_46CS_30_33_1">#REF!</definedName>
    <definedName name="_46CS_30_34_1" localSheetId="2">#REF!</definedName>
    <definedName name="_46CS_30_34_1" localSheetId="12">#REF!</definedName>
    <definedName name="_46CS_30_34_1">#REF!</definedName>
    <definedName name="_46CS_40_5_1" localSheetId="2">#REF!</definedName>
    <definedName name="_46CS_40_5_1" localSheetId="12">#REF!</definedName>
    <definedName name="_46CS_40_5_1">#REF!</definedName>
    <definedName name="_46CS_40S_1" localSheetId="2">#REF!</definedName>
    <definedName name="_46CS_40S_1" localSheetId="12">#REF!</definedName>
    <definedName name="_46CS_40S_1">#REF!</definedName>
    <definedName name="_46TRÒ_GIAÙ__VAT" localSheetId="2">#REF!</definedName>
    <definedName name="_46TRÒ_GIAÙ__VAT" localSheetId="12">#REF!</definedName>
    <definedName name="_46TRÒ_GIAÙ__VAT">#REF!</definedName>
    <definedName name="_47_____CS_100_34_1" localSheetId="2">#REF!</definedName>
    <definedName name="_47_____CS_100_34_1" localSheetId="12">#REF!</definedName>
    <definedName name="_47_____CS_100_34_1">#REF!</definedName>
    <definedName name="_472CS_STD_5_1" localSheetId="2">#REF!</definedName>
    <definedName name="_472CS_STD_5_1" localSheetId="12">#REF!</definedName>
    <definedName name="_472CS_STD_5_1">#REF!</definedName>
    <definedName name="_473CS_60_1" localSheetId="2">#REF!</definedName>
    <definedName name="_473CS_60_1" localSheetId="12">#REF!</definedName>
    <definedName name="_473CS_60_1">#REF!</definedName>
    <definedName name="_476CS_140_34_1" localSheetId="2">#REF!</definedName>
    <definedName name="_476CS_140_34_1" localSheetId="12">#REF!</definedName>
    <definedName name="_476CS_140_34_1">#REF!</definedName>
    <definedName name="_478CS_60_33_1" localSheetId="2">#REF!</definedName>
    <definedName name="_478CS_60_33_1" localSheetId="12">#REF!</definedName>
    <definedName name="_478CS_60_33_1">#REF!</definedName>
    <definedName name="_479CS_XS_1" localSheetId="2">#REF!</definedName>
    <definedName name="_479CS_XS_1" localSheetId="12">#REF!</definedName>
    <definedName name="_479CS_XS_1">#REF!</definedName>
    <definedName name="_47CS_10_33_1" localSheetId="2">#REF!</definedName>
    <definedName name="_47CS_10_33_1" localSheetId="12">#REF!</definedName>
    <definedName name="_47CS_10_33_1">#REF!</definedName>
    <definedName name="_47CS_10_5_1" localSheetId="2">#REF!</definedName>
    <definedName name="_47CS_10_5_1" localSheetId="12">#REF!</definedName>
    <definedName name="_47CS_10_5_1">#REF!</definedName>
    <definedName name="_47CS_10S_33_1" localSheetId="2">#REF!</definedName>
    <definedName name="_47CS_10S_33_1" localSheetId="12">#REF!</definedName>
    <definedName name="_47CS_10S_33_1">#REF!</definedName>
    <definedName name="_47CS_120_34_1" localSheetId="2">#REF!</definedName>
    <definedName name="_47CS_120_34_1" localSheetId="12">#REF!</definedName>
    <definedName name="_47CS_120_34_1">#REF!</definedName>
    <definedName name="_47CS_120_5_1" localSheetId="2">#REF!</definedName>
    <definedName name="_47CS_120_5_1" localSheetId="12">#REF!</definedName>
    <definedName name="_47CS_120_5_1">#REF!</definedName>
    <definedName name="_47CS_140_34_1" localSheetId="2">#REF!</definedName>
    <definedName name="_47CS_140_34_1" localSheetId="12">#REF!</definedName>
    <definedName name="_47CS_140_34_1">#REF!</definedName>
    <definedName name="_47CS_160_1" localSheetId="2">#REF!</definedName>
    <definedName name="_47CS_160_1" localSheetId="12">#REF!</definedName>
    <definedName name="_47CS_160_1">#REF!</definedName>
    <definedName name="_47CS_160_5_1" localSheetId="2">#REF!</definedName>
    <definedName name="_47CS_160_5_1" localSheetId="12">#REF!</definedName>
    <definedName name="_47CS_160_5_1">#REF!</definedName>
    <definedName name="_47CS_30_1" localSheetId="2">#REF!</definedName>
    <definedName name="_47CS_30_1" localSheetId="12">#REF!</definedName>
    <definedName name="_47CS_30_1">#REF!</definedName>
    <definedName name="_47CS_30_34_1" localSheetId="2">#REF!</definedName>
    <definedName name="_47CS_30_34_1" localSheetId="12">#REF!</definedName>
    <definedName name="_47CS_30_34_1">#REF!</definedName>
    <definedName name="_47CS_30_5_1" localSheetId="2">#REF!</definedName>
    <definedName name="_47CS_30_5_1" localSheetId="12">#REF!</definedName>
    <definedName name="_47CS_30_5_1">#REF!</definedName>
    <definedName name="_47CS_40S_1" localSheetId="2">#REF!</definedName>
    <definedName name="_47CS_40S_1" localSheetId="12">#REF!</definedName>
    <definedName name="_47CS_40S_1">#REF!</definedName>
    <definedName name="_47CS_40S_33_1" localSheetId="2">#REF!</definedName>
    <definedName name="_47CS_40S_33_1" localSheetId="12">#REF!</definedName>
    <definedName name="_47CS_40S_33_1">#REF!</definedName>
    <definedName name="_48_____CS_100_5_1" localSheetId="2">#REF!</definedName>
    <definedName name="_48_____CS_100_5_1" localSheetId="12">#REF!</definedName>
    <definedName name="_48_____CS_100_5_1">#REF!</definedName>
    <definedName name="_483CS_60_34_1" localSheetId="2">#REF!</definedName>
    <definedName name="_483CS_60_34_1" localSheetId="12">#REF!</definedName>
    <definedName name="_483CS_60_34_1">#REF!</definedName>
    <definedName name="_486CS_XS_33_1" localSheetId="2">#REF!</definedName>
    <definedName name="_486CS_XS_33_1" localSheetId="12">#REF!</definedName>
    <definedName name="_486CS_XS_33_1">#REF!</definedName>
    <definedName name="_488CS_60_5_1" localSheetId="2">#REF!</definedName>
    <definedName name="_488CS_60_5_1" localSheetId="12">#REF!</definedName>
    <definedName name="_488CS_60_5_1">#REF!</definedName>
    <definedName name="_48CS_10_1" localSheetId="2">#REF!</definedName>
    <definedName name="_48CS_10_1" localSheetId="12">#REF!</definedName>
    <definedName name="_48CS_10_1">#REF!</definedName>
    <definedName name="_48CS_10S_34_1" localSheetId="2">#REF!</definedName>
    <definedName name="_48CS_10S_34_1" localSheetId="12">#REF!</definedName>
    <definedName name="_48CS_10S_34_1">#REF!</definedName>
    <definedName name="_48CS_120_34_1" localSheetId="2">#REF!</definedName>
    <definedName name="_48CS_120_34_1" localSheetId="12">#REF!</definedName>
    <definedName name="_48CS_120_34_1">#REF!</definedName>
    <definedName name="_48CS_120_5_1" localSheetId="2">#REF!</definedName>
    <definedName name="_48CS_120_5_1" localSheetId="12">#REF!</definedName>
    <definedName name="_48CS_120_5_1">#REF!</definedName>
    <definedName name="_48CS_140_5_1" localSheetId="2">#REF!</definedName>
    <definedName name="_48CS_140_5_1" localSheetId="12">#REF!</definedName>
    <definedName name="_48CS_140_5_1">#REF!</definedName>
    <definedName name="_48CS_160_33_1" localSheetId="2">#REF!</definedName>
    <definedName name="_48CS_160_33_1" localSheetId="12">#REF!</definedName>
    <definedName name="_48CS_160_33_1">#REF!</definedName>
    <definedName name="_48CS_20_1" localSheetId="2">#REF!</definedName>
    <definedName name="_48CS_20_1" localSheetId="12">#REF!</definedName>
    <definedName name="_48CS_20_1">#REF!</definedName>
    <definedName name="_48CS_30_33_1" localSheetId="2">#REF!</definedName>
    <definedName name="_48CS_30_33_1" localSheetId="12">#REF!</definedName>
    <definedName name="_48CS_30_33_1">#REF!</definedName>
    <definedName name="_48CS_30_5_1" localSheetId="2">#REF!</definedName>
    <definedName name="_48CS_30_5_1" localSheetId="12">#REF!</definedName>
    <definedName name="_48CS_30_5_1">#REF!</definedName>
    <definedName name="_48CS_40_1" localSheetId="2">#REF!</definedName>
    <definedName name="_48CS_40_1" localSheetId="12">#REF!</definedName>
    <definedName name="_48CS_40_1">#REF!</definedName>
    <definedName name="_48CS_40S_33_1" localSheetId="2">#REF!</definedName>
    <definedName name="_48CS_40S_33_1" localSheetId="12">#REF!</definedName>
    <definedName name="_48CS_40S_33_1">#REF!</definedName>
    <definedName name="_48CS_40S_34_1" localSheetId="2">#REF!</definedName>
    <definedName name="_48CS_40S_34_1" localSheetId="12">#REF!</definedName>
    <definedName name="_48CS_40S_34_1">#REF!</definedName>
    <definedName name="_49_____CS_10S_1" localSheetId="2">#REF!</definedName>
    <definedName name="_49_____CS_10S_1" localSheetId="12">#REF!</definedName>
    <definedName name="_49_____CS_10S_1">#REF!</definedName>
    <definedName name="_493CS_80_1" localSheetId="2">#REF!</definedName>
    <definedName name="_493CS_80_1" localSheetId="12">#REF!</definedName>
    <definedName name="_493CS_80_1">#REF!</definedName>
    <definedName name="_493CS_XS_34_1" localSheetId="2">#REF!</definedName>
    <definedName name="_493CS_XS_34_1" localSheetId="12">#REF!</definedName>
    <definedName name="_493CS_XS_34_1">#REF!</definedName>
    <definedName name="_494CS_140_5_1" localSheetId="2">#REF!</definedName>
    <definedName name="_494CS_140_5_1" localSheetId="12">#REF!</definedName>
    <definedName name="_494CS_140_5_1">#REF!</definedName>
    <definedName name="_498CS_80_33_1" localSheetId="2">#REF!</definedName>
    <definedName name="_498CS_80_33_1" localSheetId="12">#REF!</definedName>
    <definedName name="_498CS_80_33_1">#REF!</definedName>
    <definedName name="_49CS_10_33_1" localSheetId="2">#REF!</definedName>
    <definedName name="_49CS_10_33_1" localSheetId="12">#REF!</definedName>
    <definedName name="_49CS_10_33_1">#REF!</definedName>
    <definedName name="_49CS_10_34_1" localSheetId="2">#REF!</definedName>
    <definedName name="_49CS_10_34_1" localSheetId="12">#REF!</definedName>
    <definedName name="_49CS_10_34_1">#REF!</definedName>
    <definedName name="_49CS_100_1" localSheetId="2">#REF!</definedName>
    <definedName name="_49CS_100_1" localSheetId="12">#REF!</definedName>
    <definedName name="_49CS_100_1">#REF!</definedName>
    <definedName name="_49CS_10S_5_1" localSheetId="2">#REF!</definedName>
    <definedName name="_49CS_10S_5_1" localSheetId="12">#REF!</definedName>
    <definedName name="_49CS_10S_5_1">#REF!</definedName>
    <definedName name="_49CS_120_5_1" localSheetId="2">#REF!</definedName>
    <definedName name="_49CS_120_5_1" localSheetId="12">#REF!</definedName>
    <definedName name="_49CS_120_5_1">#REF!</definedName>
    <definedName name="_49CS_140_1" localSheetId="2">#REF!</definedName>
    <definedName name="_49CS_140_1" localSheetId="12">#REF!</definedName>
    <definedName name="_49CS_140_1">#REF!</definedName>
    <definedName name="_49CS_160_1" localSheetId="2">#REF!</definedName>
    <definedName name="_49CS_160_1" localSheetId="12">#REF!</definedName>
    <definedName name="_49CS_160_1">#REF!</definedName>
    <definedName name="_49CS_160_34_1" localSheetId="2">#REF!</definedName>
    <definedName name="_49CS_160_34_1" localSheetId="12">#REF!</definedName>
    <definedName name="_49CS_160_34_1">#REF!</definedName>
    <definedName name="_49CS_20_33_1" localSheetId="2">#REF!</definedName>
    <definedName name="_49CS_20_33_1" localSheetId="12">#REF!</definedName>
    <definedName name="_49CS_20_33_1">#REF!</definedName>
    <definedName name="_49CS_30_34_1" localSheetId="2">#REF!</definedName>
    <definedName name="_49CS_30_34_1" localSheetId="12">#REF!</definedName>
    <definedName name="_49CS_30_34_1">#REF!</definedName>
    <definedName name="_49CS_40_1" localSheetId="2">#REF!</definedName>
    <definedName name="_49CS_40_1" localSheetId="12">#REF!</definedName>
    <definedName name="_49CS_40_1">#REF!</definedName>
    <definedName name="_49CS_40_33_1" localSheetId="2">#REF!</definedName>
    <definedName name="_49CS_40_33_1" localSheetId="12">#REF!</definedName>
    <definedName name="_49CS_40_33_1">#REF!</definedName>
    <definedName name="_49CS_40S_34_1" localSheetId="2">#REF!</definedName>
    <definedName name="_49CS_40S_34_1" localSheetId="12">#REF!</definedName>
    <definedName name="_49CS_40S_34_1">#REF!</definedName>
    <definedName name="_49CS_40S_5_1" localSheetId="2">#REF!</definedName>
    <definedName name="_49CS_40S_5_1" localSheetId="12">#REF!</definedName>
    <definedName name="_49CS_40S_5_1">#REF!</definedName>
    <definedName name="_4CNT240" localSheetId="2">#REF!</definedName>
    <definedName name="_4CNT240" localSheetId="12">#REF!</definedName>
    <definedName name="_4CNT240">#REF!</definedName>
    <definedName name="_4CTL240" localSheetId="2">#REF!</definedName>
    <definedName name="_4CTL240" localSheetId="12">#REF!</definedName>
    <definedName name="_4CTL240">#REF!</definedName>
    <definedName name="_4FCO100" localSheetId="2">#REF!</definedName>
    <definedName name="_4FCO100" localSheetId="12">#REF!</definedName>
    <definedName name="_4FCO100">#REF!</definedName>
    <definedName name="_4HDCTT4" localSheetId="2">#REF!</definedName>
    <definedName name="_4HDCTT4" localSheetId="12">#REF!</definedName>
    <definedName name="_4HDCTT4">#REF!</definedName>
    <definedName name="_4HNCTT4" localSheetId="2">#REF!</definedName>
    <definedName name="_4HNCTT4" localSheetId="12">#REF!</definedName>
    <definedName name="_4HNCTT4">#REF!</definedName>
    <definedName name="_4LBCO01" localSheetId="2">#REF!</definedName>
    <definedName name="_4LBCO01" localSheetId="12">#REF!</definedName>
    <definedName name="_4LBCO01">#REF!</definedName>
    <definedName name="_4OSLCTT" localSheetId="2">#REF!</definedName>
    <definedName name="_4OSLCTT" localSheetId="12">#REF!</definedName>
    <definedName name="_4OSLCTT">#REF!</definedName>
    <definedName name="_5_0xoa_" localSheetId="2" hidden="1">#REF!</definedName>
    <definedName name="_5_0xoa_" localSheetId="9" hidden="1">#REF!</definedName>
    <definedName name="_5_0xoa_" localSheetId="12" hidden="1">#REF!</definedName>
    <definedName name="_5_0xoa_" hidden="1">#REF!</definedName>
    <definedName name="_50_____CS_10S_33_1" localSheetId="2">#REF!</definedName>
    <definedName name="_50_____CS_10S_33_1" localSheetId="12">#REF!</definedName>
    <definedName name="_50_____CS_10S_33_1">#REF!</definedName>
    <definedName name="_500CS_XS_5_1" localSheetId="2">#REF!</definedName>
    <definedName name="_500CS_XS_5_1" localSheetId="12">#REF!</definedName>
    <definedName name="_500CS_XS_5_1">#REF!</definedName>
    <definedName name="_503CS_80_34_1" localSheetId="2">#REF!</definedName>
    <definedName name="_503CS_80_34_1" localSheetId="12">#REF!</definedName>
    <definedName name="_503CS_80_34_1">#REF!</definedName>
    <definedName name="_507CS_XXS_1" localSheetId="2">#REF!</definedName>
    <definedName name="_507CS_XXS_1" localSheetId="12">#REF!</definedName>
    <definedName name="_507CS_XXS_1">#REF!</definedName>
    <definedName name="_5080591">#REF!</definedName>
    <definedName name="_508CS_80_5_1" localSheetId="2">#REF!</definedName>
    <definedName name="_508CS_80_5_1" localSheetId="12">#REF!</definedName>
    <definedName name="_508CS_80_5_1">#REF!</definedName>
    <definedName name="_50CS_10_34_1" localSheetId="2">#REF!</definedName>
    <definedName name="_50CS_10_34_1" localSheetId="12">#REF!</definedName>
    <definedName name="_50CS_10_34_1">#REF!</definedName>
    <definedName name="_50CS_120_1" localSheetId="2">#REF!</definedName>
    <definedName name="_50CS_120_1" localSheetId="12">#REF!</definedName>
    <definedName name="_50CS_120_1">#REF!</definedName>
    <definedName name="_50CS_120_5_1" localSheetId="2">#REF!</definedName>
    <definedName name="_50CS_120_5_1" localSheetId="12">#REF!</definedName>
    <definedName name="_50CS_120_5_1">#REF!</definedName>
    <definedName name="_50CS_140_33_1" localSheetId="2">#REF!</definedName>
    <definedName name="_50CS_140_33_1" localSheetId="12">#REF!</definedName>
    <definedName name="_50CS_140_33_1">#REF!</definedName>
    <definedName name="_50CS_160_33_1" localSheetId="2">#REF!</definedName>
    <definedName name="_50CS_160_33_1" localSheetId="12">#REF!</definedName>
    <definedName name="_50CS_160_33_1">#REF!</definedName>
    <definedName name="_50CS_160_5_1" localSheetId="2">#REF!</definedName>
    <definedName name="_50CS_160_5_1" localSheetId="12">#REF!</definedName>
    <definedName name="_50CS_160_5_1">#REF!</definedName>
    <definedName name="_50CS_20_34_1" localSheetId="2">#REF!</definedName>
    <definedName name="_50CS_20_34_1" localSheetId="12">#REF!</definedName>
    <definedName name="_50CS_20_34_1">#REF!</definedName>
    <definedName name="_50CS_30_5_1" localSheetId="2">#REF!</definedName>
    <definedName name="_50CS_30_5_1" localSheetId="12">#REF!</definedName>
    <definedName name="_50CS_30_5_1">#REF!</definedName>
    <definedName name="_50CS_40_33_1" localSheetId="2">#REF!</definedName>
    <definedName name="_50CS_40_33_1" localSheetId="12">#REF!</definedName>
    <definedName name="_50CS_40_33_1">#REF!</definedName>
    <definedName name="_50CS_40_34_1" localSheetId="2">#REF!</definedName>
    <definedName name="_50CS_40_34_1" localSheetId="12">#REF!</definedName>
    <definedName name="_50CS_40_34_1">#REF!</definedName>
    <definedName name="_50CS_40S_5_1" localSheetId="2">#REF!</definedName>
    <definedName name="_50CS_40S_5_1" localSheetId="12">#REF!</definedName>
    <definedName name="_50CS_40S_5_1">#REF!</definedName>
    <definedName name="_50CS_5S_1" localSheetId="2">#REF!</definedName>
    <definedName name="_50CS_5S_1" localSheetId="12">#REF!</definedName>
    <definedName name="_50CS_5S_1">#REF!</definedName>
    <definedName name="_51_____CS_10S_34_1" localSheetId="2">#REF!</definedName>
    <definedName name="_51_____CS_10S_34_1" localSheetId="12">#REF!</definedName>
    <definedName name="_51_____CS_10S_34_1">#REF!</definedName>
    <definedName name="_512CS_160_1" localSheetId="2">#REF!</definedName>
    <definedName name="_512CS_160_1" localSheetId="12">#REF!</definedName>
    <definedName name="_512CS_160_1">#REF!</definedName>
    <definedName name="_513CS_80S_1" localSheetId="2">#REF!</definedName>
    <definedName name="_513CS_80S_1" localSheetId="12">#REF!</definedName>
    <definedName name="_513CS_80S_1">#REF!</definedName>
    <definedName name="_514CS_XXS_33_1" localSheetId="2">#REF!</definedName>
    <definedName name="_514CS_XXS_33_1" localSheetId="12">#REF!</definedName>
    <definedName name="_514CS_XXS_33_1">#REF!</definedName>
    <definedName name="_518___0ten_" localSheetId="2" hidden="1">#REF!</definedName>
    <definedName name="_518___0ten_" localSheetId="9" hidden="1">#REF!</definedName>
    <definedName name="_518___0ten_" localSheetId="12" hidden="1">#REF!</definedName>
    <definedName name="_518___0ten_" hidden="1">#REF!</definedName>
    <definedName name="_518CS_80S_33_1" localSheetId="2">#REF!</definedName>
    <definedName name="_518CS_80S_33_1" localSheetId="12">#REF!</definedName>
    <definedName name="_518CS_80S_33_1">#REF!</definedName>
    <definedName name="_51CS_10_5_1" localSheetId="2">#REF!</definedName>
    <definedName name="_51CS_10_5_1" localSheetId="12">#REF!</definedName>
    <definedName name="_51CS_10_5_1">#REF!</definedName>
    <definedName name="_51CS_100_33_1" localSheetId="2">#REF!</definedName>
    <definedName name="_51CS_100_33_1" localSheetId="12">#REF!</definedName>
    <definedName name="_51CS_100_33_1">#REF!</definedName>
    <definedName name="_51CS_120_33_1" localSheetId="2">#REF!</definedName>
    <definedName name="_51CS_120_33_1" localSheetId="12">#REF!</definedName>
    <definedName name="_51CS_120_33_1">#REF!</definedName>
    <definedName name="_51CS_140_1" localSheetId="2">#REF!</definedName>
    <definedName name="_51CS_140_1" localSheetId="12">#REF!</definedName>
    <definedName name="_51CS_140_1">#REF!</definedName>
    <definedName name="_51CS_140_33_1" localSheetId="2">#REF!</definedName>
    <definedName name="_51CS_140_33_1" localSheetId="12">#REF!</definedName>
    <definedName name="_51CS_140_33_1">#REF!</definedName>
    <definedName name="_51CS_140_34_1" localSheetId="2">#REF!</definedName>
    <definedName name="_51CS_140_34_1" localSheetId="12">#REF!</definedName>
    <definedName name="_51CS_140_34_1">#REF!</definedName>
    <definedName name="_51CS_160_34_1" localSheetId="2">#REF!</definedName>
    <definedName name="_51CS_160_34_1" localSheetId="12">#REF!</definedName>
    <definedName name="_51CS_160_34_1">#REF!</definedName>
    <definedName name="_51CS_20_1" localSheetId="2">#REF!</definedName>
    <definedName name="_51CS_20_1" localSheetId="12">#REF!</definedName>
    <definedName name="_51CS_20_1">#REF!</definedName>
    <definedName name="_51CS_20_5_1" localSheetId="2">#REF!</definedName>
    <definedName name="_51CS_20_5_1" localSheetId="12">#REF!</definedName>
    <definedName name="_51CS_20_5_1">#REF!</definedName>
    <definedName name="_51CS_40_1" localSheetId="2">#REF!</definedName>
    <definedName name="_51CS_40_1" localSheetId="12">#REF!</definedName>
    <definedName name="_51CS_40_1">#REF!</definedName>
    <definedName name="_51CS_40_34_1" localSheetId="2">#REF!</definedName>
    <definedName name="_51CS_40_34_1" localSheetId="12">#REF!</definedName>
    <definedName name="_51CS_40_34_1">#REF!</definedName>
    <definedName name="_51CS_40_5_1" localSheetId="2">#REF!</definedName>
    <definedName name="_51CS_40_5_1" localSheetId="12">#REF!</definedName>
    <definedName name="_51CS_40_5_1">#REF!</definedName>
    <definedName name="_51CS_5S_1" localSheetId="2">#REF!</definedName>
    <definedName name="_51CS_5S_1" localSheetId="12">#REF!</definedName>
    <definedName name="_51CS_5S_1">#REF!</definedName>
    <definedName name="_51CS_5S_33_1" localSheetId="2">#REF!</definedName>
    <definedName name="_51CS_5S_33_1" localSheetId="12">#REF!</definedName>
    <definedName name="_51CS_5S_33_1">#REF!</definedName>
    <definedName name="_52_____CS_10S_5_1" localSheetId="2">#REF!</definedName>
    <definedName name="_52_____CS_10S_5_1" localSheetId="12">#REF!</definedName>
    <definedName name="_52_____CS_10S_5_1">#REF!</definedName>
    <definedName name="_521CS_XXS_34_1" localSheetId="2">#REF!</definedName>
    <definedName name="_521CS_XXS_34_1" localSheetId="12">#REF!</definedName>
    <definedName name="_521CS_XXS_34_1">#REF!</definedName>
    <definedName name="_522___0xoa_" localSheetId="2" hidden="1">#REF!</definedName>
    <definedName name="_522___0xoa_" localSheetId="9" hidden="1">#REF!</definedName>
    <definedName name="_522___0xoa_" localSheetId="12" hidden="1">#REF!</definedName>
    <definedName name="_522___0xoa_" hidden="1">#REF!</definedName>
    <definedName name="_523CS_80S_34_1" localSheetId="2">#REF!</definedName>
    <definedName name="_523CS_80S_34_1" localSheetId="12">#REF!</definedName>
    <definedName name="_523CS_80S_34_1">#REF!</definedName>
    <definedName name="_528CS_80S_5_1" localSheetId="2">#REF!</definedName>
    <definedName name="_528CS_80S_5_1" localSheetId="12">#REF!</definedName>
    <definedName name="_528CS_80S_5_1">#REF!</definedName>
    <definedName name="_528CS_XXS_5_1" localSheetId="2">#REF!</definedName>
    <definedName name="_528CS_XXS_5_1" localSheetId="12">#REF!</definedName>
    <definedName name="_528CS_XXS_5_1">#REF!</definedName>
    <definedName name="_52CS_10_1" localSheetId="2">#REF!</definedName>
    <definedName name="_52CS_10_1" localSheetId="12">#REF!</definedName>
    <definedName name="_52CS_10_1">#REF!</definedName>
    <definedName name="_52CS_100_1" localSheetId="2">#REF!</definedName>
    <definedName name="_52CS_100_1" localSheetId="12">#REF!</definedName>
    <definedName name="_52CS_100_1">#REF!</definedName>
    <definedName name="_52CS_120_34_1" localSheetId="2">#REF!</definedName>
    <definedName name="_52CS_120_34_1" localSheetId="12">#REF!</definedName>
    <definedName name="_52CS_120_34_1">#REF!</definedName>
    <definedName name="_52CS_140_1" localSheetId="2">#REF!</definedName>
    <definedName name="_52CS_140_1" localSheetId="12">#REF!</definedName>
    <definedName name="_52CS_140_1">#REF!</definedName>
    <definedName name="_52CS_140_5_1" localSheetId="2">#REF!</definedName>
    <definedName name="_52CS_140_5_1" localSheetId="12">#REF!</definedName>
    <definedName name="_52CS_140_5_1">#REF!</definedName>
    <definedName name="_52CS_160_5_1" localSheetId="2">#REF!</definedName>
    <definedName name="_52CS_160_5_1" localSheetId="12">#REF!</definedName>
    <definedName name="_52CS_160_5_1">#REF!</definedName>
    <definedName name="_52CS_20_33_1" localSheetId="2">#REF!</definedName>
    <definedName name="_52CS_20_33_1" localSheetId="12">#REF!</definedName>
    <definedName name="_52CS_20_33_1">#REF!</definedName>
    <definedName name="_52CS_30_1" localSheetId="2">#REF!</definedName>
    <definedName name="_52CS_30_1" localSheetId="12">#REF!</definedName>
    <definedName name="_52CS_30_1">#REF!</definedName>
    <definedName name="_52CS_40_33_1" localSheetId="2">#REF!</definedName>
    <definedName name="_52CS_40_33_1" localSheetId="12">#REF!</definedName>
    <definedName name="_52CS_40_33_1">#REF!</definedName>
    <definedName name="_52CS_40_5_1" localSheetId="2">#REF!</definedName>
    <definedName name="_52CS_40_5_1" localSheetId="12">#REF!</definedName>
    <definedName name="_52CS_40_5_1">#REF!</definedName>
    <definedName name="_52CS_40S_1" localSheetId="2">#REF!</definedName>
    <definedName name="_52CS_40S_1" localSheetId="12">#REF!</definedName>
    <definedName name="_52CS_40S_1">#REF!</definedName>
    <definedName name="_52CS_5S_33_1" localSheetId="2">#REF!</definedName>
    <definedName name="_52CS_5S_33_1" localSheetId="12">#REF!</definedName>
    <definedName name="_52CS_5S_33_1">#REF!</definedName>
    <definedName name="_52CS_5S_34_1" localSheetId="2">#REF!</definedName>
    <definedName name="_52CS_5S_34_1" localSheetId="12">#REF!</definedName>
    <definedName name="_52CS_5S_34_1">#REF!</definedName>
    <definedName name="_53_____CS_120_1" localSheetId="2">#REF!</definedName>
    <definedName name="_53_____CS_120_1" localSheetId="12">#REF!</definedName>
    <definedName name="_53_____CS_120_1">#REF!</definedName>
    <definedName name="_530CS_160_33_1" localSheetId="2">#REF!</definedName>
    <definedName name="_530CS_160_33_1" localSheetId="12">#REF!</definedName>
    <definedName name="_530CS_160_33_1">#REF!</definedName>
    <definedName name="_533CS_STD_1" localSheetId="2">#REF!</definedName>
    <definedName name="_533CS_STD_1" localSheetId="12">#REF!</definedName>
    <definedName name="_533CS_STD_1">#REF!</definedName>
    <definedName name="_535MAÕ_HAØNG" localSheetId="2">#REF!</definedName>
    <definedName name="_535MAÕ_HAØNG" localSheetId="12">#REF!</definedName>
    <definedName name="_535MAÕ_HAØNG">#REF!</definedName>
    <definedName name="_536MAÕ_SOÁ_THUEÁ" localSheetId="2">#REF!</definedName>
    <definedName name="_536MAÕ_SOÁ_THUEÁ" localSheetId="12">#REF!</definedName>
    <definedName name="_536MAÕ_SOÁ_THUEÁ">#REF!</definedName>
    <definedName name="_538CS_STD_33_1" localSheetId="2">#REF!</definedName>
    <definedName name="_538CS_STD_33_1" localSheetId="12">#REF!</definedName>
    <definedName name="_538CS_STD_33_1">#REF!</definedName>
    <definedName name="_53CS_10_33_1" localSheetId="2">#REF!</definedName>
    <definedName name="_53CS_10_33_1" localSheetId="12">#REF!</definedName>
    <definedName name="_53CS_10_33_1">#REF!</definedName>
    <definedName name="_53CS_100_1" localSheetId="2">#REF!</definedName>
    <definedName name="_53CS_100_1" localSheetId="12">#REF!</definedName>
    <definedName name="_53CS_100_1">#REF!</definedName>
    <definedName name="_53CS_100_33_1" localSheetId="2">#REF!</definedName>
    <definedName name="_53CS_100_33_1" localSheetId="12">#REF!</definedName>
    <definedName name="_53CS_100_33_1">#REF!</definedName>
    <definedName name="_53CS_100_34_1" localSheetId="2">#REF!</definedName>
    <definedName name="_53CS_100_34_1" localSheetId="12">#REF!</definedName>
    <definedName name="_53CS_100_34_1">#REF!</definedName>
    <definedName name="_53CS_120_5_1" localSheetId="2">#REF!</definedName>
    <definedName name="_53CS_120_5_1" localSheetId="12">#REF!</definedName>
    <definedName name="_53CS_120_5_1">#REF!</definedName>
    <definedName name="_53CS_140_33_1" localSheetId="2">#REF!</definedName>
    <definedName name="_53CS_140_33_1" localSheetId="12">#REF!</definedName>
    <definedName name="_53CS_140_33_1">#REF!</definedName>
    <definedName name="_53CS_140_34_1" localSheetId="2">#REF!</definedName>
    <definedName name="_53CS_140_34_1" localSheetId="12">#REF!</definedName>
    <definedName name="_53CS_140_34_1">#REF!</definedName>
    <definedName name="_53CS_160_1" localSheetId="2">#REF!</definedName>
    <definedName name="_53CS_160_1" localSheetId="12">#REF!</definedName>
    <definedName name="_53CS_160_1">#REF!</definedName>
    <definedName name="_53CS_20_1" localSheetId="2">#REF!</definedName>
    <definedName name="_53CS_20_1" localSheetId="12">#REF!</definedName>
    <definedName name="_53CS_20_1">#REF!</definedName>
    <definedName name="_53CS_20_34_1" localSheetId="2">#REF!</definedName>
    <definedName name="_53CS_20_34_1" localSheetId="12">#REF!</definedName>
    <definedName name="_53CS_20_34_1">#REF!</definedName>
    <definedName name="_53CS_30_33_1" localSheetId="2">#REF!</definedName>
    <definedName name="_53CS_30_33_1" localSheetId="12">#REF!</definedName>
    <definedName name="_53CS_30_33_1">#REF!</definedName>
    <definedName name="_53CS_40_34_1" localSheetId="2">#REF!</definedName>
    <definedName name="_53CS_40_34_1" localSheetId="12">#REF!</definedName>
    <definedName name="_53CS_40_34_1">#REF!</definedName>
    <definedName name="_53CS_40S_1" localSheetId="2">#REF!</definedName>
    <definedName name="_53CS_40S_1" localSheetId="12">#REF!</definedName>
    <definedName name="_53CS_40S_1">#REF!</definedName>
    <definedName name="_53CS_40S_33_1" localSheetId="2">#REF!</definedName>
    <definedName name="_53CS_40S_33_1" localSheetId="12">#REF!</definedName>
    <definedName name="_53CS_40S_33_1">#REF!</definedName>
    <definedName name="_53CS_5S_34_1" localSheetId="2">#REF!</definedName>
    <definedName name="_53CS_5S_34_1" localSheetId="12">#REF!</definedName>
    <definedName name="_53CS_5S_34_1">#REF!</definedName>
    <definedName name="_53CS_5S_5_1" localSheetId="2">#REF!</definedName>
    <definedName name="_53CS_5S_5_1" localSheetId="12">#REF!</definedName>
    <definedName name="_53CS_5S_5_1">#REF!</definedName>
    <definedName name="_54_____CS_120_33_1" localSheetId="2">#REF!</definedName>
    <definedName name="_54_____CS_120_33_1" localSheetId="12">#REF!</definedName>
    <definedName name="_54_____CS_120_33_1">#REF!</definedName>
    <definedName name="_543CS_STD_34_1" localSheetId="2">#REF!</definedName>
    <definedName name="_543CS_STD_34_1" localSheetId="12">#REF!</definedName>
    <definedName name="_543CS_STD_34_1">#REF!</definedName>
    <definedName name="_543ÑÔN_GIAÙ" localSheetId="2">#REF!</definedName>
    <definedName name="_543ÑÔN_GIAÙ" localSheetId="12">#REF!</definedName>
    <definedName name="_543ÑÔN_GIAÙ">#REF!</definedName>
    <definedName name="_548CS_160_34_1" localSheetId="2">#REF!</definedName>
    <definedName name="_548CS_160_34_1" localSheetId="12">#REF!</definedName>
    <definedName name="_548CS_160_34_1">#REF!</definedName>
    <definedName name="_548CS_STD_5_1" localSheetId="2">#REF!</definedName>
    <definedName name="_548CS_STD_5_1" localSheetId="12">#REF!</definedName>
    <definedName name="_548CS_STD_5_1">#REF!</definedName>
    <definedName name="_54CS_10_34_1" localSheetId="2">#REF!</definedName>
    <definedName name="_54CS_10_34_1" localSheetId="12">#REF!</definedName>
    <definedName name="_54CS_10_34_1">#REF!</definedName>
    <definedName name="_54CS_100_34_1" localSheetId="2">#REF!</definedName>
    <definedName name="_54CS_100_34_1" localSheetId="12">#REF!</definedName>
    <definedName name="_54CS_100_34_1">#REF!</definedName>
    <definedName name="_54CS_140_1" localSheetId="2">#REF!</definedName>
    <definedName name="_54CS_140_1" localSheetId="12">#REF!</definedName>
    <definedName name="_54CS_140_1">#REF!</definedName>
    <definedName name="_54CS_140_33_1" localSheetId="2">#REF!</definedName>
    <definedName name="_54CS_140_33_1" localSheetId="12">#REF!</definedName>
    <definedName name="_54CS_140_33_1">#REF!</definedName>
    <definedName name="_54CS_160_33_1" localSheetId="2">#REF!</definedName>
    <definedName name="_54CS_160_33_1" localSheetId="12">#REF!</definedName>
    <definedName name="_54CS_160_33_1">#REF!</definedName>
    <definedName name="_54CS_20_33_1" localSheetId="2">#REF!</definedName>
    <definedName name="_54CS_20_33_1" localSheetId="12">#REF!</definedName>
    <definedName name="_54CS_20_33_1">#REF!</definedName>
    <definedName name="_54CS_20_5_1" localSheetId="2">#REF!</definedName>
    <definedName name="_54CS_20_5_1" localSheetId="12">#REF!</definedName>
    <definedName name="_54CS_20_5_1">#REF!</definedName>
    <definedName name="_54CS_30_34_1" localSheetId="2">#REF!</definedName>
    <definedName name="_54CS_30_34_1" localSheetId="12">#REF!</definedName>
    <definedName name="_54CS_30_34_1">#REF!</definedName>
    <definedName name="_54CS_40_5_1" localSheetId="2">#REF!</definedName>
    <definedName name="_54CS_40_5_1" localSheetId="12">#REF!</definedName>
    <definedName name="_54CS_40_5_1">#REF!</definedName>
    <definedName name="_54CS_40S_33_1" localSheetId="2">#REF!</definedName>
    <definedName name="_54CS_40S_33_1" localSheetId="12">#REF!</definedName>
    <definedName name="_54CS_40S_33_1">#REF!</definedName>
    <definedName name="_54CS_40S_34_1" localSheetId="2">#REF!</definedName>
    <definedName name="_54CS_40S_34_1" localSheetId="12">#REF!</definedName>
    <definedName name="_54CS_40S_34_1">#REF!</definedName>
    <definedName name="_54CS_5S_5_1" localSheetId="2">#REF!</definedName>
    <definedName name="_54CS_5S_5_1" localSheetId="12">#REF!</definedName>
    <definedName name="_54CS_5S_5_1">#REF!</definedName>
    <definedName name="_54CS_60_1" localSheetId="2">#REF!</definedName>
    <definedName name="_54CS_60_1" localSheetId="12">#REF!</definedName>
    <definedName name="_54CS_60_1">#REF!</definedName>
    <definedName name="_55_____CS_120_34_1" localSheetId="2">#REF!</definedName>
    <definedName name="_55_____CS_120_34_1" localSheetId="12">#REF!</definedName>
    <definedName name="_55_____CS_120_34_1">#REF!</definedName>
    <definedName name="_551_CS_10_1" localSheetId="2">#REF!</definedName>
    <definedName name="_551_CS_10_1" localSheetId="12">#REF!</definedName>
    <definedName name="_551_CS_10_1">#REF!</definedName>
    <definedName name="_552_CS_10_33_1" localSheetId="2">#REF!</definedName>
    <definedName name="_552_CS_10_33_1" localSheetId="12">#REF!</definedName>
    <definedName name="_552_CS_10_33_1">#REF!</definedName>
    <definedName name="_553_CS_10_34_1" localSheetId="2">#REF!</definedName>
    <definedName name="_553_CS_10_34_1" localSheetId="12">#REF!</definedName>
    <definedName name="_553_CS_10_34_1">#REF!</definedName>
    <definedName name="_553CS_XS_1" localSheetId="2">#REF!</definedName>
    <definedName name="_553CS_XS_1" localSheetId="12">#REF!</definedName>
    <definedName name="_553CS_XS_1">#REF!</definedName>
    <definedName name="_554_CS_10_5_1" localSheetId="2">#REF!</definedName>
    <definedName name="_554_CS_10_5_1" localSheetId="12">#REF!</definedName>
    <definedName name="_554_CS_10_5_1">#REF!</definedName>
    <definedName name="_555_CS_100_1" localSheetId="2">#REF!</definedName>
    <definedName name="_555_CS_100_1" localSheetId="12">#REF!</definedName>
    <definedName name="_555_CS_100_1">#REF!</definedName>
    <definedName name="_556_CS_100_33_1" localSheetId="2">#REF!</definedName>
    <definedName name="_556_CS_100_33_1" localSheetId="12">#REF!</definedName>
    <definedName name="_556_CS_100_33_1">#REF!</definedName>
    <definedName name="_557_CS_100_34_1" localSheetId="2">#REF!</definedName>
    <definedName name="_557_CS_100_34_1" localSheetId="12">#REF!</definedName>
    <definedName name="_557_CS_100_34_1">#REF!</definedName>
    <definedName name="_558_CS_100_5_1" localSheetId="2">#REF!</definedName>
    <definedName name="_558_CS_100_5_1" localSheetId="12">#REF!</definedName>
    <definedName name="_558_CS_100_5_1">#REF!</definedName>
    <definedName name="_558CS_XS_33_1" localSheetId="2">#REF!</definedName>
    <definedName name="_558CS_XS_33_1" localSheetId="12">#REF!</definedName>
    <definedName name="_558CS_XS_33_1">#REF!</definedName>
    <definedName name="_559_CS_10S_1" localSheetId="2">#REF!</definedName>
    <definedName name="_559_CS_10S_1" localSheetId="12">#REF!</definedName>
    <definedName name="_559_CS_10S_1">#REF!</definedName>
    <definedName name="_55CS_10_5_1" localSheetId="2">#REF!</definedName>
    <definedName name="_55CS_10_5_1" localSheetId="12">#REF!</definedName>
    <definedName name="_55CS_10_5_1">#REF!</definedName>
    <definedName name="_55CS_100_33_1" localSheetId="2">#REF!</definedName>
    <definedName name="_55CS_100_33_1" localSheetId="12">#REF!</definedName>
    <definedName name="_55CS_100_33_1">#REF!</definedName>
    <definedName name="_55CS_100_5_1" localSheetId="2">#REF!</definedName>
    <definedName name="_55CS_100_5_1" localSheetId="12">#REF!</definedName>
    <definedName name="_55CS_100_5_1">#REF!</definedName>
    <definedName name="_55CS_140_33_1" localSheetId="2">#REF!</definedName>
    <definedName name="_55CS_140_33_1" localSheetId="12">#REF!</definedName>
    <definedName name="_55CS_140_33_1">#REF!</definedName>
    <definedName name="_55CS_140_34_1" localSheetId="2">#REF!</definedName>
    <definedName name="_55CS_140_34_1" localSheetId="12">#REF!</definedName>
    <definedName name="_55CS_140_34_1">#REF!</definedName>
    <definedName name="_55CS_140_5_1" localSheetId="2">#REF!</definedName>
    <definedName name="_55CS_140_5_1" localSheetId="12">#REF!</definedName>
    <definedName name="_55CS_140_5_1">#REF!</definedName>
    <definedName name="_55CS_160_34_1" localSheetId="2">#REF!</definedName>
    <definedName name="_55CS_160_34_1" localSheetId="12">#REF!</definedName>
    <definedName name="_55CS_160_34_1">#REF!</definedName>
    <definedName name="_55CS_20_34_1" localSheetId="2">#REF!</definedName>
    <definedName name="_55CS_20_34_1" localSheetId="12">#REF!</definedName>
    <definedName name="_55CS_20_34_1">#REF!</definedName>
    <definedName name="_55CS_30_1" localSheetId="2">#REF!</definedName>
    <definedName name="_55CS_30_1" localSheetId="12">#REF!</definedName>
    <definedName name="_55CS_30_1">#REF!</definedName>
    <definedName name="_55CS_30_5_1" localSheetId="2">#REF!</definedName>
    <definedName name="_55CS_30_5_1" localSheetId="12">#REF!</definedName>
    <definedName name="_55CS_30_5_1">#REF!</definedName>
    <definedName name="_55CS_40S_1" localSheetId="2">#REF!</definedName>
    <definedName name="_55CS_40S_1" localSheetId="12">#REF!</definedName>
    <definedName name="_55CS_40S_1">#REF!</definedName>
    <definedName name="_55CS_40S_34_1" localSheetId="2">#REF!</definedName>
    <definedName name="_55CS_40S_34_1" localSheetId="12">#REF!</definedName>
    <definedName name="_55CS_40S_34_1">#REF!</definedName>
    <definedName name="_55CS_40S_5_1" localSheetId="2">#REF!</definedName>
    <definedName name="_55CS_40S_5_1" localSheetId="12">#REF!</definedName>
    <definedName name="_55CS_40S_5_1">#REF!</definedName>
    <definedName name="_55CS_60_1" localSheetId="2">#REF!</definedName>
    <definedName name="_55CS_60_1" localSheetId="12">#REF!</definedName>
    <definedName name="_55CS_60_1">#REF!</definedName>
    <definedName name="_55CS_60_33_1" localSheetId="2">#REF!</definedName>
    <definedName name="_55CS_60_33_1" localSheetId="12">#REF!</definedName>
    <definedName name="_55CS_60_33_1">#REF!</definedName>
    <definedName name="_56_____CS_120_5_1" localSheetId="2">#REF!</definedName>
    <definedName name="_56_____CS_120_5_1" localSheetId="12">#REF!</definedName>
    <definedName name="_56_____CS_120_5_1">#REF!</definedName>
    <definedName name="_560_CS_10S_33_1" localSheetId="2">#REF!</definedName>
    <definedName name="_560_CS_10S_33_1" localSheetId="12">#REF!</definedName>
    <definedName name="_560_CS_10S_33_1">#REF!</definedName>
    <definedName name="_561_CS_10S_34_1" localSheetId="2">#REF!</definedName>
    <definedName name="_561_CS_10S_34_1" localSheetId="12">#REF!</definedName>
    <definedName name="_561_CS_10S_34_1">#REF!</definedName>
    <definedName name="_562_CS_10S_5_1" localSheetId="2">#REF!</definedName>
    <definedName name="_562_CS_10S_5_1" localSheetId="12">#REF!</definedName>
    <definedName name="_562_CS_10S_5_1">#REF!</definedName>
    <definedName name="_563_CS_120_1" localSheetId="2">#REF!</definedName>
    <definedName name="_563_CS_120_1" localSheetId="12">#REF!</definedName>
    <definedName name="_563_CS_120_1">#REF!</definedName>
    <definedName name="_563CS_XS_34_1" localSheetId="2">#REF!</definedName>
    <definedName name="_563CS_XS_34_1" localSheetId="12">#REF!</definedName>
    <definedName name="_563CS_XS_34_1">#REF!</definedName>
    <definedName name="_564_CS_120_33_1" localSheetId="2">#REF!</definedName>
    <definedName name="_564_CS_120_33_1" localSheetId="12">#REF!</definedName>
    <definedName name="_564_CS_120_33_1">#REF!</definedName>
    <definedName name="_565_CS_120_34_1" localSheetId="2">#REF!</definedName>
    <definedName name="_565_CS_120_34_1" localSheetId="12">#REF!</definedName>
    <definedName name="_565_CS_120_34_1">#REF!</definedName>
    <definedName name="_566_CS_120_5_1" localSheetId="2">#REF!</definedName>
    <definedName name="_566_CS_120_5_1" localSheetId="12">#REF!</definedName>
    <definedName name="_566_CS_120_5_1">#REF!</definedName>
    <definedName name="_566CS_160_5_1" localSheetId="2">#REF!</definedName>
    <definedName name="_566CS_160_5_1" localSheetId="12">#REF!</definedName>
    <definedName name="_566CS_160_5_1">#REF!</definedName>
    <definedName name="_567_CS_140_1" localSheetId="2">#REF!</definedName>
    <definedName name="_567_CS_140_1" localSheetId="12">#REF!</definedName>
    <definedName name="_567_CS_140_1">#REF!</definedName>
    <definedName name="_568_CS_140_33_1" localSheetId="2">#REF!</definedName>
    <definedName name="_568_CS_140_33_1" localSheetId="12">#REF!</definedName>
    <definedName name="_568_CS_140_33_1">#REF!</definedName>
    <definedName name="_568CS_XS_5_1" localSheetId="2">#REF!</definedName>
    <definedName name="_568CS_XS_5_1" localSheetId="12">#REF!</definedName>
    <definedName name="_568CS_XS_5_1">#REF!</definedName>
    <definedName name="_569_CS_140_34_1" localSheetId="2">#REF!</definedName>
    <definedName name="_569_CS_140_34_1" localSheetId="12">#REF!</definedName>
    <definedName name="_569_CS_140_34_1">#REF!</definedName>
    <definedName name="_56CS_100_1" localSheetId="2">#REF!</definedName>
    <definedName name="_56CS_100_1" localSheetId="12">#REF!</definedName>
    <definedName name="_56CS_100_1">#REF!</definedName>
    <definedName name="_56CS_10S_1" localSheetId="2">#REF!</definedName>
    <definedName name="_56CS_10S_1" localSheetId="12">#REF!</definedName>
    <definedName name="_56CS_10S_1">#REF!</definedName>
    <definedName name="_56CS_140_34_1" localSheetId="2">#REF!</definedName>
    <definedName name="_56CS_140_34_1" localSheetId="12">#REF!</definedName>
    <definedName name="_56CS_140_34_1">#REF!</definedName>
    <definedName name="_56CS_160_5_1" localSheetId="2">#REF!</definedName>
    <definedName name="_56CS_160_5_1" localSheetId="12">#REF!</definedName>
    <definedName name="_56CS_160_5_1">#REF!</definedName>
    <definedName name="_56CS_20_5_1" localSheetId="2">#REF!</definedName>
    <definedName name="_56CS_20_5_1" localSheetId="12">#REF!</definedName>
    <definedName name="_56CS_20_5_1">#REF!</definedName>
    <definedName name="_56CS_30_33_1" localSheetId="2">#REF!</definedName>
    <definedName name="_56CS_30_33_1" localSheetId="12">#REF!</definedName>
    <definedName name="_56CS_30_33_1">#REF!</definedName>
    <definedName name="_56CS_40_1" localSheetId="2">#REF!</definedName>
    <definedName name="_56CS_40_1" localSheetId="12">#REF!</definedName>
    <definedName name="_56CS_40_1">#REF!</definedName>
    <definedName name="_56CS_40S_33_1" localSheetId="2">#REF!</definedName>
    <definedName name="_56CS_40S_33_1" localSheetId="12">#REF!</definedName>
    <definedName name="_56CS_40S_33_1">#REF!</definedName>
    <definedName name="_56CS_40S_5_1" localSheetId="2">#REF!</definedName>
    <definedName name="_56CS_40S_5_1" localSheetId="12">#REF!</definedName>
    <definedName name="_56CS_40S_5_1">#REF!</definedName>
    <definedName name="_56CS_5S_1" localSheetId="2">#REF!</definedName>
    <definedName name="_56CS_5S_1" localSheetId="12">#REF!</definedName>
    <definedName name="_56CS_5S_1">#REF!</definedName>
    <definedName name="_56CS_60_33_1" localSheetId="2">#REF!</definedName>
    <definedName name="_56CS_60_33_1" localSheetId="12">#REF!</definedName>
    <definedName name="_56CS_60_33_1">#REF!</definedName>
    <definedName name="_56CS_60_34_1" localSheetId="2">#REF!</definedName>
    <definedName name="_56CS_60_34_1" localSheetId="12">#REF!</definedName>
    <definedName name="_56CS_60_34_1">#REF!</definedName>
    <definedName name="_57_____CS_140_1" localSheetId="2">#REF!</definedName>
    <definedName name="_57_____CS_140_1" localSheetId="12">#REF!</definedName>
    <definedName name="_57_____CS_140_1">#REF!</definedName>
    <definedName name="_570_CS_140_5_1" localSheetId="2">#REF!</definedName>
    <definedName name="_570_CS_140_5_1" localSheetId="12">#REF!</definedName>
    <definedName name="_570_CS_140_5_1">#REF!</definedName>
    <definedName name="_571_CS_160_1" localSheetId="2">#REF!</definedName>
    <definedName name="_571_CS_160_1" localSheetId="12">#REF!</definedName>
    <definedName name="_571_CS_160_1">#REF!</definedName>
    <definedName name="_572_CS_160_33_1" localSheetId="2">#REF!</definedName>
    <definedName name="_572_CS_160_33_1" localSheetId="12">#REF!</definedName>
    <definedName name="_572_CS_160_33_1">#REF!</definedName>
    <definedName name="_573_CS_160_34_1" localSheetId="2">#REF!</definedName>
    <definedName name="_573_CS_160_34_1" localSheetId="12">#REF!</definedName>
    <definedName name="_573_CS_160_34_1">#REF!</definedName>
    <definedName name="_573CS_XXS_1" localSheetId="2">#REF!</definedName>
    <definedName name="_573CS_XXS_1" localSheetId="12">#REF!</definedName>
    <definedName name="_573CS_XXS_1">#REF!</definedName>
    <definedName name="_574_CS_160_5_1" localSheetId="2">#REF!</definedName>
    <definedName name="_574_CS_160_5_1" localSheetId="12">#REF!</definedName>
    <definedName name="_574_CS_160_5_1">#REF!</definedName>
    <definedName name="_575_CS_20_1" localSheetId="2">#REF!</definedName>
    <definedName name="_575_CS_20_1" localSheetId="12">#REF!</definedName>
    <definedName name="_575_CS_20_1">#REF!</definedName>
    <definedName name="_576_CS_20_33_1" localSheetId="2">#REF!</definedName>
    <definedName name="_576_CS_20_33_1" localSheetId="12">#REF!</definedName>
    <definedName name="_576_CS_20_33_1">#REF!</definedName>
    <definedName name="_577_CS_20_34_1" localSheetId="2">#REF!</definedName>
    <definedName name="_577_CS_20_34_1" localSheetId="12">#REF!</definedName>
    <definedName name="_577_CS_20_34_1">#REF!</definedName>
    <definedName name="_578_CS_20_5_1" localSheetId="2">#REF!</definedName>
    <definedName name="_578_CS_20_5_1" localSheetId="12">#REF!</definedName>
    <definedName name="_578_CS_20_5_1">#REF!</definedName>
    <definedName name="_578CS_XXS_33_1" localSheetId="2">#REF!</definedName>
    <definedName name="_578CS_XXS_33_1" localSheetId="12">#REF!</definedName>
    <definedName name="_578CS_XXS_33_1">#REF!</definedName>
    <definedName name="_579_CS_30_1" localSheetId="2">#REF!</definedName>
    <definedName name="_579_CS_30_1" localSheetId="12">#REF!</definedName>
    <definedName name="_579_CS_30_1">#REF!</definedName>
    <definedName name="_57CS_100_33_1" localSheetId="2">#REF!</definedName>
    <definedName name="_57CS_100_33_1" localSheetId="12">#REF!</definedName>
    <definedName name="_57CS_100_33_1">#REF!</definedName>
    <definedName name="_57CS_100_34_1" localSheetId="2">#REF!</definedName>
    <definedName name="_57CS_100_34_1" localSheetId="12">#REF!</definedName>
    <definedName name="_57CS_100_34_1">#REF!</definedName>
    <definedName name="_57CS_10S_1" localSheetId="2">#REF!</definedName>
    <definedName name="_57CS_10S_1" localSheetId="12">#REF!</definedName>
    <definedName name="_57CS_10S_1">#REF!</definedName>
    <definedName name="_57CS_10S_33_1" localSheetId="2">#REF!</definedName>
    <definedName name="_57CS_10S_33_1" localSheetId="12">#REF!</definedName>
    <definedName name="_57CS_10S_33_1">#REF!</definedName>
    <definedName name="_57CS_140_5_1" localSheetId="2">#REF!</definedName>
    <definedName name="_57CS_140_5_1" localSheetId="12">#REF!</definedName>
    <definedName name="_57CS_140_5_1">#REF!</definedName>
    <definedName name="_57CS_160_1" localSheetId="2">#REF!</definedName>
    <definedName name="_57CS_160_1" localSheetId="12">#REF!</definedName>
    <definedName name="_57CS_160_1">#REF!</definedName>
    <definedName name="_57CS_20_1" localSheetId="2">#REF!</definedName>
    <definedName name="_57CS_20_1" localSheetId="12">#REF!</definedName>
    <definedName name="_57CS_20_1">#REF!</definedName>
    <definedName name="_57CS_30_1" localSheetId="2">#REF!</definedName>
    <definedName name="_57CS_30_1" localSheetId="12">#REF!</definedName>
    <definedName name="_57CS_30_1">#REF!</definedName>
    <definedName name="_57CS_30_34_1" localSheetId="2">#REF!</definedName>
    <definedName name="_57CS_30_34_1" localSheetId="12">#REF!</definedName>
    <definedName name="_57CS_30_34_1">#REF!</definedName>
    <definedName name="_57CS_40_33_1" localSheetId="2">#REF!</definedName>
    <definedName name="_57CS_40_33_1" localSheetId="12">#REF!</definedName>
    <definedName name="_57CS_40_33_1">#REF!</definedName>
    <definedName name="_57CS_40S_34_1" localSheetId="2">#REF!</definedName>
    <definedName name="_57CS_40S_34_1" localSheetId="12">#REF!</definedName>
    <definedName name="_57CS_40S_34_1">#REF!</definedName>
    <definedName name="_57CS_5S_1" localSheetId="2">#REF!</definedName>
    <definedName name="_57CS_5S_1" localSheetId="12">#REF!</definedName>
    <definedName name="_57CS_5S_1">#REF!</definedName>
    <definedName name="_57CS_5S_33_1" localSheetId="2">#REF!</definedName>
    <definedName name="_57CS_5S_33_1" localSheetId="12">#REF!</definedName>
    <definedName name="_57CS_5S_33_1">#REF!</definedName>
    <definedName name="_57CS_60_34_1" localSheetId="2">#REF!</definedName>
    <definedName name="_57CS_60_34_1" localSheetId="12">#REF!</definedName>
    <definedName name="_57CS_60_34_1">#REF!</definedName>
    <definedName name="_57CS_60_5_1" localSheetId="2">#REF!</definedName>
    <definedName name="_57CS_60_5_1" localSheetId="12">#REF!</definedName>
    <definedName name="_57CS_60_5_1">#REF!</definedName>
    <definedName name="_58_____CS_140_33_1" localSheetId="2">#REF!</definedName>
    <definedName name="_58_____CS_140_33_1" localSheetId="12">#REF!</definedName>
    <definedName name="_58_____CS_140_33_1">#REF!</definedName>
    <definedName name="_580_CS_30_33_1" localSheetId="2">#REF!</definedName>
    <definedName name="_580_CS_30_33_1" localSheetId="12">#REF!</definedName>
    <definedName name="_580_CS_30_33_1">#REF!</definedName>
    <definedName name="_581_CS_30_34_1" localSheetId="2">#REF!</definedName>
    <definedName name="_581_CS_30_34_1" localSheetId="12">#REF!</definedName>
    <definedName name="_581_CS_30_34_1">#REF!</definedName>
    <definedName name="_582_CS_30_5_1" localSheetId="2">#REF!</definedName>
    <definedName name="_582_CS_30_5_1" localSheetId="12">#REF!</definedName>
    <definedName name="_582_CS_30_5_1">#REF!</definedName>
    <definedName name="_583_CS_40_1" localSheetId="2">#REF!</definedName>
    <definedName name="_583_CS_40_1" localSheetId="12">#REF!</definedName>
    <definedName name="_583_CS_40_1">#REF!</definedName>
    <definedName name="_583CS_XXS_34_1" localSheetId="2">#REF!</definedName>
    <definedName name="_583CS_XXS_34_1" localSheetId="12">#REF!</definedName>
    <definedName name="_583CS_XXS_34_1">#REF!</definedName>
    <definedName name="_584_CS_40_33_1" localSheetId="2">#REF!</definedName>
    <definedName name="_584_CS_40_33_1" localSheetId="12">#REF!</definedName>
    <definedName name="_584_CS_40_33_1">#REF!</definedName>
    <definedName name="_584CS_20_1" localSheetId="2">#REF!</definedName>
    <definedName name="_584CS_20_1" localSheetId="12">#REF!</definedName>
    <definedName name="_584CS_20_1">#REF!</definedName>
    <definedName name="_585_CS_40_34_1" localSheetId="2">#REF!</definedName>
    <definedName name="_585_CS_40_34_1" localSheetId="12">#REF!</definedName>
    <definedName name="_585_CS_40_34_1">#REF!</definedName>
    <definedName name="_586_CS_40_5_1" localSheetId="2">#REF!</definedName>
    <definedName name="_586_CS_40_5_1" localSheetId="12">#REF!</definedName>
    <definedName name="_586_CS_40_5_1">#REF!</definedName>
    <definedName name="_587_CS_40S_1" localSheetId="2">#REF!</definedName>
    <definedName name="_587_CS_40S_1" localSheetId="12">#REF!</definedName>
    <definedName name="_587_CS_40S_1">#REF!</definedName>
    <definedName name="_588_CS_40S_33_1" localSheetId="2">#REF!</definedName>
    <definedName name="_588_CS_40S_33_1" localSheetId="12">#REF!</definedName>
    <definedName name="_588_CS_40S_33_1">#REF!</definedName>
    <definedName name="_588CS_XXS_5_1" localSheetId="2">#REF!</definedName>
    <definedName name="_588CS_XXS_5_1" localSheetId="12">#REF!</definedName>
    <definedName name="_588CS_XXS_5_1">#REF!</definedName>
    <definedName name="_589_CS_40S_34_1" localSheetId="2">#REF!</definedName>
    <definedName name="_589_CS_40S_34_1" localSheetId="12">#REF!</definedName>
    <definedName name="_589_CS_40S_34_1">#REF!</definedName>
    <definedName name="_58CS_100_34_1" localSheetId="2">#REF!</definedName>
    <definedName name="_58CS_100_34_1" localSheetId="12">#REF!</definedName>
    <definedName name="_58CS_100_34_1">#REF!</definedName>
    <definedName name="_58CS_10S_34_1" localSheetId="2">#REF!</definedName>
    <definedName name="_58CS_10S_34_1" localSheetId="12">#REF!</definedName>
    <definedName name="_58CS_10S_34_1">#REF!</definedName>
    <definedName name="_58CS_140_5_1" localSheetId="2">#REF!</definedName>
    <definedName name="_58CS_140_5_1" localSheetId="12">#REF!</definedName>
    <definedName name="_58CS_140_5_1">#REF!</definedName>
    <definedName name="_58CS_160_1" localSheetId="2">#REF!</definedName>
    <definedName name="_58CS_160_1" localSheetId="12">#REF!</definedName>
    <definedName name="_58CS_160_1">#REF!</definedName>
    <definedName name="_58CS_20_33_1" localSheetId="2">#REF!</definedName>
    <definedName name="_58CS_20_33_1" localSheetId="12">#REF!</definedName>
    <definedName name="_58CS_20_33_1">#REF!</definedName>
    <definedName name="_58CS_30_33_1" localSheetId="2">#REF!</definedName>
    <definedName name="_58CS_30_33_1" localSheetId="12">#REF!</definedName>
    <definedName name="_58CS_30_33_1">#REF!</definedName>
    <definedName name="_58CS_30_5_1" localSheetId="2">#REF!</definedName>
    <definedName name="_58CS_30_5_1" localSheetId="12">#REF!</definedName>
    <definedName name="_58CS_30_5_1">#REF!</definedName>
    <definedName name="_58CS_40_34_1" localSheetId="2">#REF!</definedName>
    <definedName name="_58CS_40_34_1" localSheetId="12">#REF!</definedName>
    <definedName name="_58CS_40_34_1">#REF!</definedName>
    <definedName name="_58CS_40S_5_1" localSheetId="2">#REF!</definedName>
    <definedName name="_58CS_40S_5_1" localSheetId="12">#REF!</definedName>
    <definedName name="_58CS_40S_5_1">#REF!</definedName>
    <definedName name="_58CS_5S_33_1" localSheetId="2">#REF!</definedName>
    <definedName name="_58CS_5S_33_1" localSheetId="12">#REF!</definedName>
    <definedName name="_58CS_5S_33_1">#REF!</definedName>
    <definedName name="_58CS_5S_34_1" localSheetId="2">#REF!</definedName>
    <definedName name="_58CS_5S_34_1" localSheetId="12">#REF!</definedName>
    <definedName name="_58CS_5S_34_1">#REF!</definedName>
    <definedName name="_58CS_60_5_1" localSheetId="2">#REF!</definedName>
    <definedName name="_58CS_60_5_1" localSheetId="12">#REF!</definedName>
    <definedName name="_58CS_60_5_1">#REF!</definedName>
    <definedName name="_58CS_80_1" localSheetId="2">#REF!</definedName>
    <definedName name="_58CS_80_1" localSheetId="12">#REF!</definedName>
    <definedName name="_58CS_80_1">#REF!</definedName>
    <definedName name="_59_____CS_140_34_1" localSheetId="2">#REF!</definedName>
    <definedName name="_59_____CS_140_34_1" localSheetId="12">#REF!</definedName>
    <definedName name="_59_____CS_140_34_1">#REF!</definedName>
    <definedName name="_590_CS_40S_5_1" localSheetId="2">#REF!</definedName>
    <definedName name="_590_CS_40S_5_1" localSheetId="12">#REF!</definedName>
    <definedName name="_590_CS_40S_5_1">#REF!</definedName>
    <definedName name="_590SOÁ_CTÖØ" localSheetId="2">#REF!</definedName>
    <definedName name="_590SOÁ_CTÖØ" localSheetId="12">#REF!</definedName>
    <definedName name="_590SOÁ_CTÖØ">#REF!</definedName>
    <definedName name="_591_CS_5S_1" localSheetId="2">#REF!</definedName>
    <definedName name="_591_CS_5S_1" localSheetId="12">#REF!</definedName>
    <definedName name="_591_CS_5S_1">#REF!</definedName>
    <definedName name="_591SOÁ_LÖÔÏNG" localSheetId="2">#REF!</definedName>
    <definedName name="_591SOÁ_LÖÔÏNG" localSheetId="12">#REF!</definedName>
    <definedName name="_591SOÁ_LÖÔÏNG">#REF!</definedName>
    <definedName name="_592_CS_5S_33_1" localSheetId="2">#REF!</definedName>
    <definedName name="_592_CS_5S_33_1" localSheetId="12">#REF!</definedName>
    <definedName name="_592_CS_5S_33_1">#REF!</definedName>
    <definedName name="_593_CS_5S_34_1" localSheetId="2">#REF!</definedName>
    <definedName name="_593_CS_5S_34_1" localSheetId="12">#REF!</definedName>
    <definedName name="_593_CS_5S_34_1">#REF!</definedName>
    <definedName name="_594_CS_5S_5_1" localSheetId="2">#REF!</definedName>
    <definedName name="_594_CS_5S_5_1" localSheetId="12">#REF!</definedName>
    <definedName name="_594_CS_5S_5_1">#REF!</definedName>
    <definedName name="_595_CS_60_1" localSheetId="2">#REF!</definedName>
    <definedName name="_595_CS_60_1" localSheetId="12">#REF!</definedName>
    <definedName name="_595_CS_60_1">#REF!</definedName>
    <definedName name="_596_CS_60_33_1" localSheetId="2">#REF!</definedName>
    <definedName name="_596_CS_60_33_1" localSheetId="12">#REF!</definedName>
    <definedName name="_596_CS_60_33_1">#REF!</definedName>
    <definedName name="_597_CS_60_34_1" localSheetId="2">#REF!</definedName>
    <definedName name="_597_CS_60_34_1" localSheetId="12">#REF!</definedName>
    <definedName name="_597_CS_60_34_1">#REF!</definedName>
    <definedName name="_598_CS_60_5_1" localSheetId="2">#REF!</definedName>
    <definedName name="_598_CS_60_5_1" localSheetId="12">#REF!</definedName>
    <definedName name="_598_CS_60_5_1">#REF!</definedName>
    <definedName name="_598SORT_1" localSheetId="2">#REF!</definedName>
    <definedName name="_598SORT_1" localSheetId="12">#REF!</definedName>
    <definedName name="_598SORT_1">#REF!</definedName>
    <definedName name="_599_CS_80_1" localSheetId="2">#REF!</definedName>
    <definedName name="_599_CS_80_1" localSheetId="12">#REF!</definedName>
    <definedName name="_599_CS_80_1">#REF!</definedName>
    <definedName name="_59CS_10_1" localSheetId="2">#REF!</definedName>
    <definedName name="_59CS_10_1" localSheetId="12">#REF!</definedName>
    <definedName name="_59CS_10_1">#REF!</definedName>
    <definedName name="_59CS_100_5_1" localSheetId="2">#REF!</definedName>
    <definedName name="_59CS_100_5_1" localSheetId="12">#REF!</definedName>
    <definedName name="_59CS_100_5_1">#REF!</definedName>
    <definedName name="_59CS_10S_33_1" localSheetId="2">#REF!</definedName>
    <definedName name="_59CS_10S_33_1" localSheetId="12">#REF!</definedName>
    <definedName name="_59CS_10S_33_1">#REF!</definedName>
    <definedName name="_59CS_10S_5_1" localSheetId="2">#REF!</definedName>
    <definedName name="_59CS_10S_5_1" localSheetId="12">#REF!</definedName>
    <definedName name="_59CS_10S_5_1">#REF!</definedName>
    <definedName name="_59CS_160_1" localSheetId="2">#REF!</definedName>
    <definedName name="_59CS_160_1" localSheetId="12">#REF!</definedName>
    <definedName name="_59CS_160_1">#REF!</definedName>
    <definedName name="_59CS_160_33_1" localSheetId="2">#REF!</definedName>
    <definedName name="_59CS_160_33_1" localSheetId="12">#REF!</definedName>
    <definedName name="_59CS_160_33_1">#REF!</definedName>
    <definedName name="_59CS_20_34_1" localSheetId="2">#REF!</definedName>
    <definedName name="_59CS_20_34_1" localSheetId="12">#REF!</definedName>
    <definedName name="_59CS_20_34_1">#REF!</definedName>
    <definedName name="_59CS_30_34_1" localSheetId="2">#REF!</definedName>
    <definedName name="_59CS_30_34_1" localSheetId="12">#REF!</definedName>
    <definedName name="_59CS_30_34_1">#REF!</definedName>
    <definedName name="_59CS_40_1" localSheetId="2">#REF!</definedName>
    <definedName name="_59CS_40_1" localSheetId="12">#REF!</definedName>
    <definedName name="_59CS_40_1">#REF!</definedName>
    <definedName name="_59CS_40_5_1" localSheetId="2">#REF!</definedName>
    <definedName name="_59CS_40_5_1" localSheetId="12">#REF!</definedName>
    <definedName name="_59CS_40_5_1">#REF!</definedName>
    <definedName name="_59CS_5S_1" localSheetId="2">#REF!</definedName>
    <definedName name="_59CS_5S_1" localSheetId="12">#REF!</definedName>
    <definedName name="_59CS_5S_1">#REF!</definedName>
    <definedName name="_59CS_5S_34_1" localSheetId="2">#REF!</definedName>
    <definedName name="_59CS_5S_34_1" localSheetId="12">#REF!</definedName>
    <definedName name="_59CS_5S_34_1">#REF!</definedName>
    <definedName name="_59CS_5S_5_1" localSheetId="2">#REF!</definedName>
    <definedName name="_59CS_5S_5_1" localSheetId="12">#REF!</definedName>
    <definedName name="_59CS_5S_5_1">#REF!</definedName>
    <definedName name="_59CS_80_1" localSheetId="2">#REF!</definedName>
    <definedName name="_59CS_80_1" localSheetId="12">#REF!</definedName>
    <definedName name="_59CS_80_1">#REF!</definedName>
    <definedName name="_59CS_80_33_1" localSheetId="2">#REF!</definedName>
    <definedName name="_59CS_80_33_1" localSheetId="12">#REF!</definedName>
    <definedName name="_59CS_80_33_1">#REF!</definedName>
    <definedName name="_5A_1">#N/A</definedName>
    <definedName name="_5MAÕ_HAØNG" localSheetId="2">#REF!</definedName>
    <definedName name="_5MAÕ_HAØNG" localSheetId="12">#REF!</definedName>
    <definedName name="_5MAÕ_HAØNG">#REF!</definedName>
    <definedName name="_6_______0ten_" localSheetId="2" hidden="1">#REF!</definedName>
    <definedName name="_6_______0ten_" localSheetId="9" hidden="1">#REF!</definedName>
    <definedName name="_6_______0ten_" localSheetId="12" hidden="1">#REF!</definedName>
    <definedName name="_6_______0ten_" hidden="1">#REF!</definedName>
    <definedName name="_6_0ten_" localSheetId="2" hidden="1">#REF!</definedName>
    <definedName name="_6_0ten_" localSheetId="9" hidden="1">#REF!</definedName>
    <definedName name="_6_0ten_" localSheetId="12" hidden="1">#REF!</definedName>
    <definedName name="_6_0ten_" hidden="1">#REF!</definedName>
    <definedName name="_6_0xoa_" hidden="1">#REF!</definedName>
    <definedName name="_60_____CS_140_5_1" localSheetId="2">#REF!</definedName>
    <definedName name="_60_____CS_140_5_1" localSheetId="12">#REF!</definedName>
    <definedName name="_60_____CS_140_5_1">#REF!</definedName>
    <definedName name="_600_CS_80_33_1" localSheetId="2">#REF!</definedName>
    <definedName name="_600_CS_80_33_1" localSheetId="12">#REF!</definedName>
    <definedName name="_600_CS_80_33_1">#REF!</definedName>
    <definedName name="_601_CS_80_34_1" localSheetId="2">#REF!</definedName>
    <definedName name="_601_CS_80_34_1" localSheetId="12">#REF!</definedName>
    <definedName name="_601_CS_80_34_1">#REF!</definedName>
    <definedName name="_602_CS_80_5_1" localSheetId="2">#REF!</definedName>
    <definedName name="_602_CS_80_5_1" localSheetId="12">#REF!</definedName>
    <definedName name="_602_CS_80_5_1">#REF!</definedName>
    <definedName name="_602CS_20_33_1" localSheetId="2">#REF!</definedName>
    <definedName name="_602CS_20_33_1" localSheetId="12">#REF!</definedName>
    <definedName name="_602CS_20_33_1">#REF!</definedName>
    <definedName name="_603_CS_80S_1" localSheetId="2">#REF!</definedName>
    <definedName name="_603_CS_80S_1" localSheetId="12">#REF!</definedName>
    <definedName name="_603_CS_80S_1">#REF!</definedName>
    <definedName name="_604_CS_80S_33_1" localSheetId="2">#REF!</definedName>
    <definedName name="_604_CS_80S_33_1" localSheetId="12">#REF!</definedName>
    <definedName name="_604_CS_80S_33_1">#REF!</definedName>
    <definedName name="_605_CS_80S_34_1" localSheetId="2">#REF!</definedName>
    <definedName name="_605_CS_80S_34_1" localSheetId="12">#REF!</definedName>
    <definedName name="_605_CS_80S_34_1">#REF!</definedName>
    <definedName name="_605SORT_33_1" localSheetId="2">#REF!</definedName>
    <definedName name="_605SORT_33_1" localSheetId="12">#REF!</definedName>
    <definedName name="_605SORT_33_1">#REF!</definedName>
    <definedName name="_606_CS_80S_5_1" localSheetId="2">#REF!</definedName>
    <definedName name="_606_CS_80S_5_1" localSheetId="12">#REF!</definedName>
    <definedName name="_606_CS_80S_5_1">#REF!</definedName>
    <definedName name="_607_CS_STD_1" localSheetId="2">#REF!</definedName>
    <definedName name="_607_CS_STD_1" localSheetId="12">#REF!</definedName>
    <definedName name="_607_CS_STD_1">#REF!</definedName>
    <definedName name="_608_CS_STD_33_1" localSheetId="2">#REF!</definedName>
    <definedName name="_608_CS_STD_33_1" localSheetId="12">#REF!</definedName>
    <definedName name="_608_CS_STD_33_1">#REF!</definedName>
    <definedName name="_609_CS_STD_34_1" localSheetId="2">#REF!</definedName>
    <definedName name="_609_CS_STD_34_1" localSheetId="12">#REF!</definedName>
    <definedName name="_609_CS_STD_34_1">#REF!</definedName>
    <definedName name="_60CS_10S_1" localSheetId="2">#REF!</definedName>
    <definedName name="_60CS_10S_1" localSheetId="12">#REF!</definedName>
    <definedName name="_60CS_10S_1">#REF!</definedName>
    <definedName name="_60CS_120_1" localSheetId="2">#REF!</definedName>
    <definedName name="_60CS_120_1" localSheetId="12">#REF!</definedName>
    <definedName name="_60CS_120_1">#REF!</definedName>
    <definedName name="_60CS_160_1" localSheetId="2">#REF!</definedName>
    <definedName name="_60CS_160_1" localSheetId="12">#REF!</definedName>
    <definedName name="_60CS_160_1">#REF!</definedName>
    <definedName name="_60CS_160_34_1" localSheetId="2">#REF!</definedName>
    <definedName name="_60CS_160_34_1" localSheetId="12">#REF!</definedName>
    <definedName name="_60CS_160_34_1">#REF!</definedName>
    <definedName name="_60CS_20_5_1" localSheetId="2">#REF!</definedName>
    <definedName name="_60CS_20_5_1" localSheetId="12">#REF!</definedName>
    <definedName name="_60CS_20_5_1">#REF!</definedName>
    <definedName name="_60CS_30_5_1" localSheetId="2">#REF!</definedName>
    <definedName name="_60CS_30_5_1" localSheetId="12">#REF!</definedName>
    <definedName name="_60CS_30_5_1">#REF!</definedName>
    <definedName name="_60CS_40_33_1" localSheetId="2">#REF!</definedName>
    <definedName name="_60CS_40_33_1" localSheetId="12">#REF!</definedName>
    <definedName name="_60CS_40_33_1">#REF!</definedName>
    <definedName name="_60CS_40S_1" localSheetId="2">#REF!</definedName>
    <definedName name="_60CS_40S_1" localSheetId="12">#REF!</definedName>
    <definedName name="_60CS_40S_1">#REF!</definedName>
    <definedName name="_60CS_5S_33_1" localSheetId="2">#REF!</definedName>
    <definedName name="_60CS_5S_33_1" localSheetId="12">#REF!</definedName>
    <definedName name="_60CS_5S_33_1">#REF!</definedName>
    <definedName name="_60CS_5S_5_1" localSheetId="2">#REF!</definedName>
    <definedName name="_60CS_5S_5_1" localSheetId="12">#REF!</definedName>
    <definedName name="_60CS_5S_5_1">#REF!</definedName>
    <definedName name="_60CS_60_1" localSheetId="2">#REF!</definedName>
    <definedName name="_60CS_60_1" localSheetId="12">#REF!</definedName>
    <definedName name="_60CS_60_1">#REF!</definedName>
    <definedName name="_60CS_80_33_1" localSheetId="2">#REF!</definedName>
    <definedName name="_60CS_80_33_1" localSheetId="12">#REF!</definedName>
    <definedName name="_60CS_80_33_1">#REF!</definedName>
    <definedName name="_60CS_80_34_1" localSheetId="2">#REF!</definedName>
    <definedName name="_60CS_80_34_1" localSheetId="12">#REF!</definedName>
    <definedName name="_60CS_80_34_1">#REF!</definedName>
    <definedName name="_61_____CS_160_1" localSheetId="2">#REF!</definedName>
    <definedName name="_61_____CS_160_1" localSheetId="12">#REF!</definedName>
    <definedName name="_61_____CS_160_1">#REF!</definedName>
    <definedName name="_610_CS_STD_5_1" localSheetId="2">#REF!</definedName>
    <definedName name="_610_CS_STD_5_1" localSheetId="12">#REF!</definedName>
    <definedName name="_610_CS_STD_5_1">#REF!</definedName>
    <definedName name="_611_CS_XS_1" localSheetId="2">#REF!</definedName>
    <definedName name="_611_CS_XS_1" localSheetId="12">#REF!</definedName>
    <definedName name="_611_CS_XS_1">#REF!</definedName>
    <definedName name="_612_CS_XS_33_1" localSheetId="2">#REF!</definedName>
    <definedName name="_612_CS_XS_33_1" localSheetId="12">#REF!</definedName>
    <definedName name="_612_CS_XS_33_1">#REF!</definedName>
    <definedName name="_612SORT_34_1" localSheetId="2">#REF!</definedName>
    <definedName name="_612SORT_34_1" localSheetId="12">#REF!</definedName>
    <definedName name="_612SORT_34_1">#REF!</definedName>
    <definedName name="_613_CS_XS_34_1" localSheetId="2">#REF!</definedName>
    <definedName name="_613_CS_XS_34_1" localSheetId="12">#REF!</definedName>
    <definedName name="_613_CS_XS_34_1">#REF!</definedName>
    <definedName name="_614_CS_XS_5_1" localSheetId="2">#REF!</definedName>
    <definedName name="_614_CS_XS_5_1" localSheetId="12">#REF!</definedName>
    <definedName name="_614_CS_XS_5_1">#REF!</definedName>
    <definedName name="_615_CS_XXS_1" localSheetId="2">#REF!</definedName>
    <definedName name="_615_CS_XXS_1" localSheetId="12">#REF!</definedName>
    <definedName name="_615_CS_XXS_1">#REF!</definedName>
    <definedName name="_616_CS_XXS_33_1" localSheetId="2">#REF!</definedName>
    <definedName name="_616_CS_XXS_33_1" localSheetId="12">#REF!</definedName>
    <definedName name="_616_CS_XXS_33_1">#REF!</definedName>
    <definedName name="_617_CS_XXS_34_1" localSheetId="2">#REF!</definedName>
    <definedName name="_617_CS_XXS_34_1" localSheetId="12">#REF!</definedName>
    <definedName name="_617_CS_XXS_34_1">#REF!</definedName>
    <definedName name="_618_CS_XXS_5_1" localSheetId="2">#REF!</definedName>
    <definedName name="_618_CS_XXS_5_1" localSheetId="12">#REF!</definedName>
    <definedName name="_618_CS_XXS_5_1">#REF!</definedName>
    <definedName name="_619SORT_5_1" localSheetId="2">#REF!</definedName>
    <definedName name="_619SORT_5_1" localSheetId="12">#REF!</definedName>
    <definedName name="_619SORT_5_1">#REF!</definedName>
    <definedName name="_61CS_10S_1" localSheetId="2">#REF!</definedName>
    <definedName name="_61CS_10S_1" localSheetId="12">#REF!</definedName>
    <definedName name="_61CS_10S_1">#REF!</definedName>
    <definedName name="_61CS_10S_33_1" localSheetId="2">#REF!</definedName>
    <definedName name="_61CS_10S_33_1" localSheetId="12">#REF!</definedName>
    <definedName name="_61CS_10S_33_1">#REF!</definedName>
    <definedName name="_61CS_10S_34_1" localSheetId="2">#REF!</definedName>
    <definedName name="_61CS_10S_34_1" localSheetId="12">#REF!</definedName>
    <definedName name="_61CS_10S_34_1">#REF!</definedName>
    <definedName name="_61CS_120_33_1" localSheetId="2">#REF!</definedName>
    <definedName name="_61CS_120_33_1" localSheetId="12">#REF!</definedName>
    <definedName name="_61CS_120_33_1">#REF!</definedName>
    <definedName name="_61CS_160_33_1" localSheetId="2">#REF!</definedName>
    <definedName name="_61CS_160_33_1" localSheetId="12">#REF!</definedName>
    <definedName name="_61CS_160_33_1">#REF!</definedName>
    <definedName name="_61CS_160_34_1" localSheetId="2">#REF!</definedName>
    <definedName name="_61CS_160_34_1" localSheetId="12">#REF!</definedName>
    <definedName name="_61CS_160_34_1">#REF!</definedName>
    <definedName name="_61CS_160_5_1" localSheetId="2">#REF!</definedName>
    <definedName name="_61CS_160_5_1" localSheetId="12">#REF!</definedName>
    <definedName name="_61CS_160_5_1">#REF!</definedName>
    <definedName name="_61CS_30_1" localSheetId="2">#REF!</definedName>
    <definedName name="_61CS_30_1" localSheetId="12">#REF!</definedName>
    <definedName name="_61CS_30_1">#REF!</definedName>
    <definedName name="_61CS_40_1" localSheetId="2">#REF!</definedName>
    <definedName name="_61CS_40_1" localSheetId="12">#REF!</definedName>
    <definedName name="_61CS_40_1">#REF!</definedName>
    <definedName name="_61CS_40_34_1" localSheetId="2">#REF!</definedName>
    <definedName name="_61CS_40_34_1" localSheetId="12">#REF!</definedName>
    <definedName name="_61CS_40_34_1">#REF!</definedName>
    <definedName name="_61CS_40S_33_1" localSheetId="2">#REF!</definedName>
    <definedName name="_61CS_40S_33_1" localSheetId="12">#REF!</definedName>
    <definedName name="_61CS_40S_33_1">#REF!</definedName>
    <definedName name="_61CS_5S_34_1" localSheetId="2">#REF!</definedName>
    <definedName name="_61CS_5S_34_1" localSheetId="12">#REF!</definedName>
    <definedName name="_61CS_5S_34_1">#REF!</definedName>
    <definedName name="_61CS_60_1" localSheetId="2">#REF!</definedName>
    <definedName name="_61CS_60_1" localSheetId="12">#REF!</definedName>
    <definedName name="_61CS_60_1">#REF!</definedName>
    <definedName name="_61CS_60_33_1" localSheetId="2">#REF!</definedName>
    <definedName name="_61CS_60_33_1" localSheetId="12">#REF!</definedName>
    <definedName name="_61CS_60_33_1">#REF!</definedName>
    <definedName name="_61CS_80_34_1" localSheetId="2">#REF!</definedName>
    <definedName name="_61CS_80_34_1" localSheetId="12">#REF!</definedName>
    <definedName name="_61CS_80_34_1">#REF!</definedName>
    <definedName name="_61CS_80_5_1" localSheetId="2">#REF!</definedName>
    <definedName name="_61CS_80_5_1" localSheetId="12">#REF!</definedName>
    <definedName name="_61CS_80_5_1">#REF!</definedName>
    <definedName name="_62_____CS_160_33_1" localSheetId="2">#REF!</definedName>
    <definedName name="_62_____CS_160_33_1" localSheetId="12">#REF!</definedName>
    <definedName name="_62_____CS_160_33_1">#REF!</definedName>
    <definedName name="_62_0xoa_" localSheetId="2" hidden="1">#REF!</definedName>
    <definedName name="_62_0xoa_" localSheetId="9" hidden="1">#REF!</definedName>
    <definedName name="_62_0xoa_" localSheetId="12" hidden="1">#REF!</definedName>
    <definedName name="_62_0xoa_" hidden="1">#REF!</definedName>
    <definedName name="_620CS_20_34_1" localSheetId="2">#REF!</definedName>
    <definedName name="_620CS_20_34_1" localSheetId="12">#REF!</definedName>
    <definedName name="_620CS_20_34_1">#REF!</definedName>
    <definedName name="_62CS_10S_34_1" localSheetId="2">#REF!</definedName>
    <definedName name="_62CS_10S_34_1" localSheetId="12">#REF!</definedName>
    <definedName name="_62CS_10S_34_1">#REF!</definedName>
    <definedName name="_62CS_120_34_1" localSheetId="2">#REF!</definedName>
    <definedName name="_62CS_120_34_1" localSheetId="12">#REF!</definedName>
    <definedName name="_62CS_120_34_1">#REF!</definedName>
    <definedName name="_62CS_160_33_1" localSheetId="2">#REF!</definedName>
    <definedName name="_62CS_160_33_1" localSheetId="12">#REF!</definedName>
    <definedName name="_62CS_160_33_1">#REF!</definedName>
    <definedName name="_62CS_20_1" localSheetId="2">#REF!</definedName>
    <definedName name="_62CS_20_1" localSheetId="12">#REF!</definedName>
    <definedName name="_62CS_20_1">#REF!</definedName>
    <definedName name="_62CS_30_33_1" localSheetId="2">#REF!</definedName>
    <definedName name="_62CS_30_33_1" localSheetId="12">#REF!</definedName>
    <definedName name="_62CS_30_33_1">#REF!</definedName>
    <definedName name="_62CS_40_33_1" localSheetId="2">#REF!</definedName>
    <definedName name="_62CS_40_33_1" localSheetId="12">#REF!</definedName>
    <definedName name="_62CS_40_33_1">#REF!</definedName>
    <definedName name="_62CS_40_5_1" localSheetId="2">#REF!</definedName>
    <definedName name="_62CS_40_5_1" localSheetId="12">#REF!</definedName>
    <definedName name="_62CS_40_5_1">#REF!</definedName>
    <definedName name="_62CS_40S_34_1" localSheetId="2">#REF!</definedName>
    <definedName name="_62CS_40S_34_1" localSheetId="12">#REF!</definedName>
    <definedName name="_62CS_40S_34_1">#REF!</definedName>
    <definedName name="_62CS_5S_5_1" localSheetId="2">#REF!</definedName>
    <definedName name="_62CS_5S_5_1" localSheetId="12">#REF!</definedName>
    <definedName name="_62CS_5S_5_1">#REF!</definedName>
    <definedName name="_62CS_60_33_1" localSheetId="2">#REF!</definedName>
    <definedName name="_62CS_60_33_1" localSheetId="12">#REF!</definedName>
    <definedName name="_62CS_60_33_1">#REF!</definedName>
    <definedName name="_62CS_60_34_1" localSheetId="2">#REF!</definedName>
    <definedName name="_62CS_60_34_1" localSheetId="12">#REF!</definedName>
    <definedName name="_62CS_60_34_1">#REF!</definedName>
    <definedName name="_62CS_80_5_1" localSheetId="2">#REF!</definedName>
    <definedName name="_62CS_80_5_1" localSheetId="12">#REF!</definedName>
    <definedName name="_62CS_80_5_1">#REF!</definedName>
    <definedName name="_62CS_80S_1" localSheetId="2">#REF!</definedName>
    <definedName name="_62CS_80S_1" localSheetId="12">#REF!</definedName>
    <definedName name="_62CS_80S_1">#REF!</definedName>
    <definedName name="_63_____CS_160_34_1" localSheetId="2">#REF!</definedName>
    <definedName name="_63_____CS_160_34_1" localSheetId="12">#REF!</definedName>
    <definedName name="_63_____CS_160_34_1">#REF!</definedName>
    <definedName name="_638CS_20_5_1" localSheetId="2">#REF!</definedName>
    <definedName name="_638CS_20_5_1" localSheetId="12">#REF!</definedName>
    <definedName name="_638CS_20_5_1">#REF!</definedName>
    <definedName name="_63CS_10S_33_1" localSheetId="2">#REF!</definedName>
    <definedName name="_63CS_10S_33_1" localSheetId="12">#REF!</definedName>
    <definedName name="_63CS_10S_33_1">#REF!</definedName>
    <definedName name="_63CS_10S_5_1" localSheetId="2">#REF!</definedName>
    <definedName name="_63CS_10S_5_1" localSheetId="12">#REF!</definedName>
    <definedName name="_63CS_10S_5_1">#REF!</definedName>
    <definedName name="_63CS_120_5_1" localSheetId="2">#REF!</definedName>
    <definedName name="_63CS_120_5_1" localSheetId="12">#REF!</definedName>
    <definedName name="_63CS_120_5_1">#REF!</definedName>
    <definedName name="_63CS_160_34_1" localSheetId="2">#REF!</definedName>
    <definedName name="_63CS_160_34_1" localSheetId="12">#REF!</definedName>
    <definedName name="_63CS_160_34_1">#REF!</definedName>
    <definedName name="_63CS_160_5_1" localSheetId="2">#REF!</definedName>
    <definedName name="_63CS_160_5_1" localSheetId="12">#REF!</definedName>
    <definedName name="_63CS_160_5_1">#REF!</definedName>
    <definedName name="_63CS_20_33_1" localSheetId="2">#REF!</definedName>
    <definedName name="_63CS_20_33_1" localSheetId="12">#REF!</definedName>
    <definedName name="_63CS_20_33_1">#REF!</definedName>
    <definedName name="_63CS_30_34_1" localSheetId="2">#REF!</definedName>
    <definedName name="_63CS_30_34_1" localSheetId="12">#REF!</definedName>
    <definedName name="_63CS_30_34_1">#REF!</definedName>
    <definedName name="_63CS_40_34_1" localSheetId="2">#REF!</definedName>
    <definedName name="_63CS_40_34_1" localSheetId="12">#REF!</definedName>
    <definedName name="_63CS_40_34_1">#REF!</definedName>
    <definedName name="_63CS_40S_1" localSheetId="2">#REF!</definedName>
    <definedName name="_63CS_40S_1" localSheetId="12">#REF!</definedName>
    <definedName name="_63CS_40S_1">#REF!</definedName>
    <definedName name="_63CS_40S_5_1" localSheetId="2">#REF!</definedName>
    <definedName name="_63CS_40S_5_1" localSheetId="12">#REF!</definedName>
    <definedName name="_63CS_40S_5_1">#REF!</definedName>
    <definedName name="_63CS_60_1" localSheetId="2">#REF!</definedName>
    <definedName name="_63CS_60_1" localSheetId="12">#REF!</definedName>
    <definedName name="_63CS_60_1">#REF!</definedName>
    <definedName name="_63CS_60_34_1" localSheetId="2">#REF!</definedName>
    <definedName name="_63CS_60_34_1" localSheetId="12">#REF!</definedName>
    <definedName name="_63CS_60_34_1">#REF!</definedName>
    <definedName name="_63CS_60_5_1" localSheetId="2">#REF!</definedName>
    <definedName name="_63CS_60_5_1" localSheetId="12">#REF!</definedName>
    <definedName name="_63CS_60_5_1">#REF!</definedName>
    <definedName name="_63CS_80S_1" localSheetId="2">#REF!</definedName>
    <definedName name="_63CS_80S_1" localSheetId="12">#REF!</definedName>
    <definedName name="_63CS_80S_1">#REF!</definedName>
    <definedName name="_63CS_80S_33_1" localSheetId="2">#REF!</definedName>
    <definedName name="_63CS_80S_33_1" localSheetId="12">#REF!</definedName>
    <definedName name="_63CS_80S_33_1">#REF!</definedName>
    <definedName name="_64_____CS_160_5_1" localSheetId="2">#REF!</definedName>
    <definedName name="_64_____CS_160_5_1" localSheetId="12">#REF!</definedName>
    <definedName name="_64_____CS_160_5_1">#REF!</definedName>
    <definedName name="_64CS_120_1" localSheetId="2">#REF!</definedName>
    <definedName name="_64CS_120_1" localSheetId="12">#REF!</definedName>
    <definedName name="_64CS_120_1">#REF!</definedName>
    <definedName name="_64CS_140_1" localSheetId="2">#REF!</definedName>
    <definedName name="_64CS_140_1" localSheetId="12">#REF!</definedName>
    <definedName name="_64CS_140_1">#REF!</definedName>
    <definedName name="_64CS_160_34_1" localSheetId="2">#REF!</definedName>
    <definedName name="_64CS_160_34_1" localSheetId="12">#REF!</definedName>
    <definedName name="_64CS_160_34_1">#REF!</definedName>
    <definedName name="_64CS_20_34_1" localSheetId="2">#REF!</definedName>
    <definedName name="_64CS_20_34_1" localSheetId="12">#REF!</definedName>
    <definedName name="_64CS_20_34_1">#REF!</definedName>
    <definedName name="_64CS_30_5_1" localSheetId="2">#REF!</definedName>
    <definedName name="_64CS_30_5_1" localSheetId="12">#REF!</definedName>
    <definedName name="_64CS_30_5_1">#REF!</definedName>
    <definedName name="_64CS_40_5_1" localSheetId="2">#REF!</definedName>
    <definedName name="_64CS_40_5_1" localSheetId="12">#REF!</definedName>
    <definedName name="_64CS_40_5_1">#REF!</definedName>
    <definedName name="_64CS_40S_33_1" localSheetId="2">#REF!</definedName>
    <definedName name="_64CS_40S_33_1" localSheetId="12">#REF!</definedName>
    <definedName name="_64CS_40S_33_1">#REF!</definedName>
    <definedName name="_64CS_5S_1" localSheetId="2">#REF!</definedName>
    <definedName name="_64CS_5S_1" localSheetId="12">#REF!</definedName>
    <definedName name="_64CS_5S_1">#REF!</definedName>
    <definedName name="_64CS_60_33_1" localSheetId="2">#REF!</definedName>
    <definedName name="_64CS_60_33_1" localSheetId="12">#REF!</definedName>
    <definedName name="_64CS_60_33_1">#REF!</definedName>
    <definedName name="_64CS_60_5_1" localSheetId="2">#REF!</definedName>
    <definedName name="_64CS_60_5_1" localSheetId="12">#REF!</definedName>
    <definedName name="_64CS_60_5_1">#REF!</definedName>
    <definedName name="_64CS_80_1" localSheetId="2">#REF!</definedName>
    <definedName name="_64CS_80_1" localSheetId="12">#REF!</definedName>
    <definedName name="_64CS_80_1">#REF!</definedName>
    <definedName name="_64CS_80S_33_1" localSheetId="2">#REF!</definedName>
    <definedName name="_64CS_80S_33_1" localSheetId="12">#REF!</definedName>
    <definedName name="_64CS_80S_33_1">#REF!</definedName>
    <definedName name="_64CS_80S_34_1" localSheetId="2">#REF!</definedName>
    <definedName name="_64CS_80S_34_1" localSheetId="12">#REF!</definedName>
    <definedName name="_64CS_80S_34_1">#REF!</definedName>
    <definedName name="_65_____CS_20_1" localSheetId="2">#REF!</definedName>
    <definedName name="_65_____CS_20_1" localSheetId="12">#REF!</definedName>
    <definedName name="_65_____CS_20_1">#REF!</definedName>
    <definedName name="_651TEÂN_HAØNG" localSheetId="2">#REF!</definedName>
    <definedName name="_651TEÂN_HAØNG" localSheetId="12">#REF!</definedName>
    <definedName name="_651TEÂN_HAØNG">#REF!</definedName>
    <definedName name="_652TEÂN_KHAÙCH_HAØ" localSheetId="2">#REF!</definedName>
    <definedName name="_652TEÂN_KHAÙCH_HAØ" localSheetId="12">#REF!</definedName>
    <definedName name="_652TEÂN_KHAÙCH_HAØ">#REF!</definedName>
    <definedName name="_653THAØNH_TIEÀN" localSheetId="2">#REF!</definedName>
    <definedName name="_653THAØNH_TIEÀN" localSheetId="12">#REF!</definedName>
    <definedName name="_653THAØNH_TIEÀN">#REF!</definedName>
    <definedName name="_654TRÒ_GIAÙ" localSheetId="2">#REF!</definedName>
    <definedName name="_654TRÒ_GIAÙ" localSheetId="12">#REF!</definedName>
    <definedName name="_654TRÒ_GIAÙ">#REF!</definedName>
    <definedName name="_655TRÒ_GIAÙ__VAT" localSheetId="2">#REF!</definedName>
    <definedName name="_655TRÒ_GIAÙ__VAT" localSheetId="12">#REF!</definedName>
    <definedName name="_655TRÒ_GIAÙ__VAT">#REF!</definedName>
    <definedName name="_656CS_30_1" localSheetId="2">#REF!</definedName>
    <definedName name="_656CS_30_1" localSheetId="12">#REF!</definedName>
    <definedName name="_656CS_30_1">#REF!</definedName>
    <definedName name="_657_SORT_1" localSheetId="2">#REF!</definedName>
    <definedName name="_657_SORT_1" localSheetId="12">#REF!</definedName>
    <definedName name="_657_SORT_1">#REF!</definedName>
    <definedName name="_658_SORT_33_1" localSheetId="2">#REF!</definedName>
    <definedName name="_658_SORT_33_1" localSheetId="12">#REF!</definedName>
    <definedName name="_658_SORT_33_1">#REF!</definedName>
    <definedName name="_659_SORT_34_1" localSheetId="2">#REF!</definedName>
    <definedName name="_659_SORT_34_1" localSheetId="12">#REF!</definedName>
    <definedName name="_659_SORT_34_1">#REF!</definedName>
    <definedName name="_65CS_10S_34_1" localSheetId="2">#REF!</definedName>
    <definedName name="_65CS_10S_34_1" localSheetId="12">#REF!</definedName>
    <definedName name="_65CS_10S_34_1">#REF!</definedName>
    <definedName name="_65CS_120_1" localSheetId="2">#REF!</definedName>
    <definedName name="_65CS_120_1" localSheetId="12">#REF!</definedName>
    <definedName name="_65CS_120_1">#REF!</definedName>
    <definedName name="_65CS_120_33_1" localSheetId="2">#REF!</definedName>
    <definedName name="_65CS_120_33_1" localSheetId="12">#REF!</definedName>
    <definedName name="_65CS_120_33_1">#REF!</definedName>
    <definedName name="_65CS_140_33_1" localSheetId="2">#REF!</definedName>
    <definedName name="_65CS_140_33_1" localSheetId="12">#REF!</definedName>
    <definedName name="_65CS_140_33_1">#REF!</definedName>
    <definedName name="_65CS_160_5_1" localSheetId="2">#REF!</definedName>
    <definedName name="_65CS_160_5_1" localSheetId="12">#REF!</definedName>
    <definedName name="_65CS_160_5_1">#REF!</definedName>
    <definedName name="_65CS_20_1" localSheetId="2">#REF!</definedName>
    <definedName name="_65CS_20_1" localSheetId="12">#REF!</definedName>
    <definedName name="_65CS_20_1">#REF!</definedName>
    <definedName name="_65CS_20_5_1" localSheetId="2">#REF!</definedName>
    <definedName name="_65CS_20_5_1" localSheetId="12">#REF!</definedName>
    <definedName name="_65CS_20_5_1">#REF!</definedName>
    <definedName name="_65CS_40_1" localSheetId="2">#REF!</definedName>
    <definedName name="_65CS_40_1" localSheetId="12">#REF!</definedName>
    <definedName name="_65CS_40_1">#REF!</definedName>
    <definedName name="_65CS_40S_1" localSheetId="2">#REF!</definedName>
    <definedName name="_65CS_40S_1" localSheetId="12">#REF!</definedName>
    <definedName name="_65CS_40S_1">#REF!</definedName>
    <definedName name="_65CS_40S_34_1" localSheetId="2">#REF!</definedName>
    <definedName name="_65CS_40S_34_1" localSheetId="12">#REF!</definedName>
    <definedName name="_65CS_40S_34_1">#REF!</definedName>
    <definedName name="_65CS_5S_33_1" localSheetId="2">#REF!</definedName>
    <definedName name="_65CS_5S_33_1" localSheetId="12">#REF!</definedName>
    <definedName name="_65CS_5S_33_1">#REF!</definedName>
    <definedName name="_65CS_60_34_1" localSheetId="2">#REF!</definedName>
    <definedName name="_65CS_60_34_1" localSheetId="12">#REF!</definedName>
    <definedName name="_65CS_60_34_1">#REF!</definedName>
    <definedName name="_65CS_80_1" localSheetId="2">#REF!</definedName>
    <definedName name="_65CS_80_1" localSheetId="12">#REF!</definedName>
    <definedName name="_65CS_80_1">#REF!</definedName>
    <definedName name="_65CS_80_33_1" localSheetId="2">#REF!</definedName>
    <definedName name="_65CS_80_33_1" localSheetId="12">#REF!</definedName>
    <definedName name="_65CS_80_33_1">#REF!</definedName>
    <definedName name="_65CS_80S_34_1" localSheetId="2">#REF!</definedName>
    <definedName name="_65CS_80S_34_1" localSheetId="12">#REF!</definedName>
    <definedName name="_65CS_80S_34_1">#REF!</definedName>
    <definedName name="_65CS_80S_5_1" localSheetId="2">#REF!</definedName>
    <definedName name="_65CS_80S_5_1" localSheetId="12">#REF!</definedName>
    <definedName name="_65CS_80S_5_1">#REF!</definedName>
    <definedName name="_66_____CS_20_33_1" localSheetId="2">#REF!</definedName>
    <definedName name="_66_____CS_20_33_1" localSheetId="12">#REF!</definedName>
    <definedName name="_66_____CS_20_33_1">#REF!</definedName>
    <definedName name="_660_SORT_5_1" localSheetId="2">#REF!</definedName>
    <definedName name="_660_SORT_5_1" localSheetId="12">#REF!</definedName>
    <definedName name="_660_SORT_5_1">#REF!</definedName>
    <definedName name="_66CS_10_1" localSheetId="2">#REF!</definedName>
    <definedName name="_66CS_10_1" localSheetId="12">#REF!</definedName>
    <definedName name="_66CS_10_1">#REF!</definedName>
    <definedName name="_66CS_10_33_1" localSheetId="2">#REF!</definedName>
    <definedName name="_66CS_10_33_1" localSheetId="12">#REF!</definedName>
    <definedName name="_66CS_10_33_1">#REF!</definedName>
    <definedName name="_66CS_120_34_1" localSheetId="2">#REF!</definedName>
    <definedName name="_66CS_120_34_1" localSheetId="12">#REF!</definedName>
    <definedName name="_66CS_120_34_1">#REF!</definedName>
    <definedName name="_66CS_140_34_1" localSheetId="2">#REF!</definedName>
    <definedName name="_66CS_140_34_1" localSheetId="12">#REF!</definedName>
    <definedName name="_66CS_140_34_1">#REF!</definedName>
    <definedName name="_66CS_160_5_1" localSheetId="2">#REF!</definedName>
    <definedName name="_66CS_160_5_1" localSheetId="12">#REF!</definedName>
    <definedName name="_66CS_160_5_1">#REF!</definedName>
    <definedName name="_66CS_30_1" localSheetId="2">#REF!</definedName>
    <definedName name="_66CS_30_1" localSheetId="12">#REF!</definedName>
    <definedName name="_66CS_30_1">#REF!</definedName>
    <definedName name="_66CS_40_33_1" localSheetId="2">#REF!</definedName>
    <definedName name="_66CS_40_33_1" localSheetId="12">#REF!</definedName>
    <definedName name="_66CS_40_33_1">#REF!</definedName>
    <definedName name="_66CS_40S_33_1" localSheetId="2">#REF!</definedName>
    <definedName name="_66CS_40S_33_1" localSheetId="12">#REF!</definedName>
    <definedName name="_66CS_40S_33_1">#REF!</definedName>
    <definedName name="_66CS_40S_5_1" localSheetId="2">#REF!</definedName>
    <definedName name="_66CS_40S_5_1" localSheetId="12">#REF!</definedName>
    <definedName name="_66CS_40S_5_1">#REF!</definedName>
    <definedName name="_66CS_5S_34_1" localSheetId="2">#REF!</definedName>
    <definedName name="_66CS_5S_34_1" localSheetId="12">#REF!</definedName>
    <definedName name="_66CS_5S_34_1">#REF!</definedName>
    <definedName name="_66CS_60_5_1" localSheetId="2">#REF!</definedName>
    <definedName name="_66CS_60_5_1" localSheetId="12">#REF!</definedName>
    <definedName name="_66CS_60_5_1">#REF!</definedName>
    <definedName name="_66CS_80_33_1" localSheetId="2">#REF!</definedName>
    <definedName name="_66CS_80_33_1" localSheetId="12">#REF!</definedName>
    <definedName name="_66CS_80_33_1">#REF!</definedName>
    <definedName name="_66CS_80_34_1" localSheetId="2">#REF!</definedName>
    <definedName name="_66CS_80_34_1" localSheetId="12">#REF!</definedName>
    <definedName name="_66CS_80_34_1">#REF!</definedName>
    <definedName name="_66CS_80S_5_1" localSheetId="2">#REF!</definedName>
    <definedName name="_66CS_80S_5_1" localSheetId="12">#REF!</definedName>
    <definedName name="_66CS_80S_5_1">#REF!</definedName>
    <definedName name="_66CS_STD_1" localSheetId="2">#REF!</definedName>
    <definedName name="_66CS_STD_1" localSheetId="12">#REF!</definedName>
    <definedName name="_66CS_STD_1">#REF!</definedName>
    <definedName name="_67_____CS_20_34_1" localSheetId="2">#REF!</definedName>
    <definedName name="_67_____CS_20_34_1" localSheetId="12">#REF!</definedName>
    <definedName name="_67_____CS_20_34_1">#REF!</definedName>
    <definedName name="_674CS_30_33_1" localSheetId="2">#REF!</definedName>
    <definedName name="_674CS_30_33_1" localSheetId="12">#REF!</definedName>
    <definedName name="_674CS_30_33_1">#REF!</definedName>
    <definedName name="_67CS_10_33_1" localSheetId="2">#REF!</definedName>
    <definedName name="_67CS_10_33_1" localSheetId="12">#REF!</definedName>
    <definedName name="_67CS_10_33_1">#REF!</definedName>
    <definedName name="_67CS_10S_5_1" localSheetId="2">#REF!</definedName>
    <definedName name="_67CS_10S_5_1" localSheetId="12">#REF!</definedName>
    <definedName name="_67CS_10S_5_1">#REF!</definedName>
    <definedName name="_67CS_120_33_1" localSheetId="2">#REF!</definedName>
    <definedName name="_67CS_120_33_1" localSheetId="12">#REF!</definedName>
    <definedName name="_67CS_120_33_1">#REF!</definedName>
    <definedName name="_67CS_120_5_1" localSheetId="2">#REF!</definedName>
    <definedName name="_67CS_120_5_1" localSheetId="12">#REF!</definedName>
    <definedName name="_67CS_120_5_1">#REF!</definedName>
    <definedName name="_67CS_140_5_1" localSheetId="2">#REF!</definedName>
    <definedName name="_67CS_140_5_1" localSheetId="12">#REF!</definedName>
    <definedName name="_67CS_140_5_1">#REF!</definedName>
    <definedName name="_67CS_20_1" localSheetId="2">#REF!</definedName>
    <definedName name="_67CS_20_1" localSheetId="12">#REF!</definedName>
    <definedName name="_67CS_20_1">#REF!</definedName>
    <definedName name="_67CS_20_33_1" localSheetId="2">#REF!</definedName>
    <definedName name="_67CS_20_33_1" localSheetId="12">#REF!</definedName>
    <definedName name="_67CS_20_33_1">#REF!</definedName>
    <definedName name="_67CS_30_33_1" localSheetId="2">#REF!</definedName>
    <definedName name="_67CS_30_33_1" localSheetId="12">#REF!</definedName>
    <definedName name="_67CS_30_33_1">#REF!</definedName>
    <definedName name="_67CS_40_34_1" localSheetId="2">#REF!</definedName>
    <definedName name="_67CS_40_34_1" localSheetId="12">#REF!</definedName>
    <definedName name="_67CS_40_34_1">#REF!</definedName>
    <definedName name="_67CS_40S_34_1" localSheetId="2">#REF!</definedName>
    <definedName name="_67CS_40S_34_1" localSheetId="12">#REF!</definedName>
    <definedName name="_67CS_40S_34_1">#REF!</definedName>
    <definedName name="_67CS_5S_1" localSheetId="2">#REF!</definedName>
    <definedName name="_67CS_5S_1" localSheetId="12">#REF!</definedName>
    <definedName name="_67CS_5S_1">#REF!</definedName>
    <definedName name="_67CS_5S_5_1" localSheetId="2">#REF!</definedName>
    <definedName name="_67CS_5S_5_1" localSheetId="12">#REF!</definedName>
    <definedName name="_67CS_5S_5_1">#REF!</definedName>
    <definedName name="_67CS_80_1" localSheetId="2">#REF!</definedName>
    <definedName name="_67CS_80_1" localSheetId="12">#REF!</definedName>
    <definedName name="_67CS_80_1">#REF!</definedName>
    <definedName name="_67CS_80_34_1" localSheetId="2">#REF!</definedName>
    <definedName name="_67CS_80_34_1" localSheetId="12">#REF!</definedName>
    <definedName name="_67CS_80_34_1">#REF!</definedName>
    <definedName name="_67CS_80_5_1" localSheetId="2">#REF!</definedName>
    <definedName name="_67CS_80_5_1" localSheetId="12">#REF!</definedName>
    <definedName name="_67CS_80_5_1">#REF!</definedName>
    <definedName name="_67CS_STD_1" localSheetId="2">#REF!</definedName>
    <definedName name="_67CS_STD_1" localSheetId="12">#REF!</definedName>
    <definedName name="_67CS_STD_1">#REF!</definedName>
    <definedName name="_67CS_STD_33_1" localSheetId="2">#REF!</definedName>
    <definedName name="_67CS_STD_33_1" localSheetId="12">#REF!</definedName>
    <definedName name="_67CS_STD_33_1">#REF!</definedName>
    <definedName name="_68_____CS_20_5_1" localSheetId="2">#REF!</definedName>
    <definedName name="_68_____CS_20_5_1" localSheetId="12">#REF!</definedName>
    <definedName name="_68_____CS_20_5_1">#REF!</definedName>
    <definedName name="_68CS_10_34_1" localSheetId="2">#REF!</definedName>
    <definedName name="_68CS_10_34_1" localSheetId="12">#REF!</definedName>
    <definedName name="_68CS_10_34_1">#REF!</definedName>
    <definedName name="_68CS_140_1" localSheetId="2">#REF!</definedName>
    <definedName name="_68CS_140_1" localSheetId="12">#REF!</definedName>
    <definedName name="_68CS_140_1">#REF!</definedName>
    <definedName name="_68CS_160_1" localSheetId="2">#REF!</definedName>
    <definedName name="_68CS_160_1" localSheetId="12">#REF!</definedName>
    <definedName name="_68CS_160_1">#REF!</definedName>
    <definedName name="_68CS_20_1" localSheetId="2">#REF!</definedName>
    <definedName name="_68CS_20_1" localSheetId="12">#REF!</definedName>
    <definedName name="_68CS_20_1">#REF!</definedName>
    <definedName name="_68CS_30_34_1" localSheetId="2">#REF!</definedName>
    <definedName name="_68CS_30_34_1" localSheetId="12">#REF!</definedName>
    <definedName name="_68CS_30_34_1">#REF!</definedName>
    <definedName name="_68CS_40_5_1" localSheetId="2">#REF!</definedName>
    <definedName name="_68CS_40_5_1" localSheetId="12">#REF!</definedName>
    <definedName name="_68CS_40_5_1">#REF!</definedName>
    <definedName name="_68CS_40S_5_1" localSheetId="2">#REF!</definedName>
    <definedName name="_68CS_40S_5_1" localSheetId="12">#REF!</definedName>
    <definedName name="_68CS_40S_5_1">#REF!</definedName>
    <definedName name="_68CS_5S_33_1" localSheetId="2">#REF!</definedName>
    <definedName name="_68CS_5S_33_1" localSheetId="12">#REF!</definedName>
    <definedName name="_68CS_5S_33_1">#REF!</definedName>
    <definedName name="_68CS_60_1" localSheetId="2">#REF!</definedName>
    <definedName name="_68CS_60_1" localSheetId="12">#REF!</definedName>
    <definedName name="_68CS_60_1">#REF!</definedName>
    <definedName name="_68CS_80_33_1" localSheetId="2">#REF!</definedName>
    <definedName name="_68CS_80_33_1" localSheetId="12">#REF!</definedName>
    <definedName name="_68CS_80_33_1">#REF!</definedName>
    <definedName name="_68CS_80_5_1" localSheetId="2">#REF!</definedName>
    <definedName name="_68CS_80_5_1" localSheetId="12">#REF!</definedName>
    <definedName name="_68CS_80_5_1">#REF!</definedName>
    <definedName name="_68CS_80S_1" localSheetId="2">#REF!</definedName>
    <definedName name="_68CS_80S_1" localSheetId="12">#REF!</definedName>
    <definedName name="_68CS_80S_1">#REF!</definedName>
    <definedName name="_68CS_STD_33_1" localSheetId="2">#REF!</definedName>
    <definedName name="_68CS_STD_33_1" localSheetId="12">#REF!</definedName>
    <definedName name="_68CS_STD_33_1">#REF!</definedName>
    <definedName name="_68CS_STD_34_1" localSheetId="2">#REF!</definedName>
    <definedName name="_68CS_STD_34_1" localSheetId="12">#REF!</definedName>
    <definedName name="_68CS_STD_34_1">#REF!</definedName>
    <definedName name="_69_____CS_30_1" localSheetId="2">#REF!</definedName>
    <definedName name="_69_____CS_30_1" localSheetId="12">#REF!</definedName>
    <definedName name="_69_____CS_30_1">#REF!</definedName>
    <definedName name="_692CS_30_34_1" localSheetId="2">#REF!</definedName>
    <definedName name="_692CS_30_34_1" localSheetId="12">#REF!</definedName>
    <definedName name="_692CS_30_34_1">#REF!</definedName>
    <definedName name="_69CS_10_5_1" localSheetId="2">#REF!</definedName>
    <definedName name="_69CS_10_5_1" localSheetId="12">#REF!</definedName>
    <definedName name="_69CS_10_5_1">#REF!</definedName>
    <definedName name="_69CS_120_1" localSheetId="2">#REF!</definedName>
    <definedName name="_69CS_120_1" localSheetId="12">#REF!</definedName>
    <definedName name="_69CS_120_1">#REF!</definedName>
    <definedName name="_69CS_120_34_1" localSheetId="2">#REF!</definedName>
    <definedName name="_69CS_120_34_1" localSheetId="12">#REF!</definedName>
    <definedName name="_69CS_120_34_1">#REF!</definedName>
    <definedName name="_69CS_140_33_1" localSheetId="2">#REF!</definedName>
    <definedName name="_69CS_140_33_1" localSheetId="12">#REF!</definedName>
    <definedName name="_69CS_140_33_1">#REF!</definedName>
    <definedName name="_69CS_160_33_1" localSheetId="2">#REF!</definedName>
    <definedName name="_69CS_160_33_1" localSheetId="12">#REF!</definedName>
    <definedName name="_69CS_160_33_1">#REF!</definedName>
    <definedName name="_69CS_20_33_1" localSheetId="2">#REF!</definedName>
    <definedName name="_69CS_20_33_1" localSheetId="12">#REF!</definedName>
    <definedName name="_69CS_20_33_1">#REF!</definedName>
    <definedName name="_69CS_20_34_1" localSheetId="2">#REF!</definedName>
    <definedName name="_69CS_20_34_1" localSheetId="12">#REF!</definedName>
    <definedName name="_69CS_20_34_1">#REF!</definedName>
    <definedName name="_69CS_30_5_1" localSheetId="2">#REF!</definedName>
    <definedName name="_69CS_30_5_1" localSheetId="12">#REF!</definedName>
    <definedName name="_69CS_30_5_1">#REF!</definedName>
    <definedName name="_69CS_40S_1" localSheetId="2">#REF!</definedName>
    <definedName name="_69CS_40S_1" localSheetId="12">#REF!</definedName>
    <definedName name="_69CS_40S_1">#REF!</definedName>
    <definedName name="_69CS_5S_1" localSheetId="2">#REF!</definedName>
    <definedName name="_69CS_5S_1" localSheetId="12">#REF!</definedName>
    <definedName name="_69CS_5S_1">#REF!</definedName>
    <definedName name="_69CS_5S_34_1" localSheetId="2">#REF!</definedName>
    <definedName name="_69CS_5S_34_1" localSheetId="12">#REF!</definedName>
    <definedName name="_69CS_5S_34_1">#REF!</definedName>
    <definedName name="_69CS_60_33_1" localSheetId="2">#REF!</definedName>
    <definedName name="_69CS_60_33_1" localSheetId="12">#REF!</definedName>
    <definedName name="_69CS_60_33_1">#REF!</definedName>
    <definedName name="_69CS_80_34_1" localSheetId="2">#REF!</definedName>
    <definedName name="_69CS_80_34_1" localSheetId="12">#REF!</definedName>
    <definedName name="_69CS_80_34_1">#REF!</definedName>
    <definedName name="_69CS_80S_1" localSheetId="2">#REF!</definedName>
    <definedName name="_69CS_80S_1" localSheetId="12">#REF!</definedName>
    <definedName name="_69CS_80S_1">#REF!</definedName>
    <definedName name="_69CS_80S_33_1" localSheetId="2">#REF!</definedName>
    <definedName name="_69CS_80S_33_1" localSheetId="12">#REF!</definedName>
    <definedName name="_69CS_80S_33_1">#REF!</definedName>
    <definedName name="_69CS_STD_34_1" localSheetId="2">#REF!</definedName>
    <definedName name="_69CS_STD_34_1" localSheetId="12">#REF!</definedName>
    <definedName name="_69CS_STD_34_1">#REF!</definedName>
    <definedName name="_69CS_STD_5_1" localSheetId="2">#REF!</definedName>
    <definedName name="_69CS_STD_5_1" localSheetId="12">#REF!</definedName>
    <definedName name="_69CS_STD_5_1">#REF!</definedName>
    <definedName name="_6A_1" localSheetId="2">#REF!</definedName>
    <definedName name="_6A_1" localSheetId="12">#REF!</definedName>
    <definedName name="_6A_1">#REF!</definedName>
    <definedName name="_6MAÕ_SOÁ_THUEÁ" localSheetId="2">#REF!</definedName>
    <definedName name="_6MAÕ_SOÁ_THUEÁ" localSheetId="12">#REF!</definedName>
    <definedName name="_6MAÕ_SOÁ_THUEÁ">#REF!</definedName>
    <definedName name="_7.37_x_1.5_x_128_x_5000">"®¬n gi¸ 1 trang x hÖ sè khæ x sè trang x sè l­îng cuèn"</definedName>
    <definedName name="_7_0ten_" localSheetId="2">#REF!</definedName>
    <definedName name="_7_0ten_" localSheetId="12">#REF!</definedName>
    <definedName name="_7_0ten_">#REF!</definedName>
    <definedName name="_7_0xoa_" localSheetId="2" hidden="1">#REF!</definedName>
    <definedName name="_7_0xoa_" localSheetId="9" hidden="1">#REF!</definedName>
    <definedName name="_7_0xoa_" localSheetId="12" hidden="1">#REF!</definedName>
    <definedName name="_7_0xoa_" hidden="1">#REF!</definedName>
    <definedName name="_70_____CS_30_33_1" localSheetId="2">#REF!</definedName>
    <definedName name="_70_____CS_30_33_1" localSheetId="12">#REF!</definedName>
    <definedName name="_70_____CS_30_33_1">#REF!</definedName>
    <definedName name="_70CS_100_1" localSheetId="2">#REF!</definedName>
    <definedName name="_70CS_100_1" localSheetId="12">#REF!</definedName>
    <definedName name="_70CS_100_1">#REF!</definedName>
    <definedName name="_70CS_140_34_1" localSheetId="2">#REF!</definedName>
    <definedName name="_70CS_140_34_1" localSheetId="12">#REF!</definedName>
    <definedName name="_70CS_140_34_1">#REF!</definedName>
    <definedName name="_70CS_160_34_1" localSheetId="2">#REF!</definedName>
    <definedName name="_70CS_160_34_1" localSheetId="12">#REF!</definedName>
    <definedName name="_70CS_160_34_1">#REF!</definedName>
    <definedName name="_70CS_20_33_1" localSheetId="2">#REF!</definedName>
    <definedName name="_70CS_20_33_1" localSheetId="12">#REF!</definedName>
    <definedName name="_70CS_20_33_1">#REF!</definedName>
    <definedName name="_70CS_40_1" localSheetId="2">#REF!</definedName>
    <definedName name="_70CS_40_1" localSheetId="12">#REF!</definedName>
    <definedName name="_70CS_40_1">#REF!</definedName>
    <definedName name="_70CS_40S_33_1" localSheetId="2">#REF!</definedName>
    <definedName name="_70CS_40S_33_1" localSheetId="12">#REF!</definedName>
    <definedName name="_70CS_40S_33_1">#REF!</definedName>
    <definedName name="_70CS_5S_33_1" localSheetId="2">#REF!</definedName>
    <definedName name="_70CS_5S_33_1" localSheetId="12">#REF!</definedName>
    <definedName name="_70CS_5S_33_1">#REF!</definedName>
    <definedName name="_70CS_5S_5_1" localSheetId="2">#REF!</definedName>
    <definedName name="_70CS_5S_5_1" localSheetId="12">#REF!</definedName>
    <definedName name="_70CS_5S_5_1">#REF!</definedName>
    <definedName name="_70CS_60_34_1" localSheetId="2">#REF!</definedName>
    <definedName name="_70CS_60_34_1" localSheetId="12">#REF!</definedName>
    <definedName name="_70CS_60_34_1">#REF!</definedName>
    <definedName name="_70CS_80_5_1" localSheetId="2">#REF!</definedName>
    <definedName name="_70CS_80_5_1" localSheetId="12">#REF!</definedName>
    <definedName name="_70CS_80_5_1">#REF!</definedName>
    <definedName name="_70CS_80S_33_1" localSheetId="2">#REF!</definedName>
    <definedName name="_70CS_80S_33_1" localSheetId="12">#REF!</definedName>
    <definedName name="_70CS_80S_33_1">#REF!</definedName>
    <definedName name="_70CS_80S_34_1" localSheetId="2">#REF!</definedName>
    <definedName name="_70CS_80S_34_1" localSheetId="12">#REF!</definedName>
    <definedName name="_70CS_80S_34_1">#REF!</definedName>
    <definedName name="_70CS_STD_5_1" localSheetId="2">#REF!</definedName>
    <definedName name="_70CS_STD_5_1" localSheetId="12">#REF!</definedName>
    <definedName name="_70CS_STD_5_1">#REF!</definedName>
    <definedName name="_70CS_XS_1" localSheetId="2">#REF!</definedName>
    <definedName name="_70CS_XS_1" localSheetId="12">#REF!</definedName>
    <definedName name="_70CS_XS_1">#REF!</definedName>
    <definedName name="_71_____CS_30_34_1" localSheetId="2">#REF!</definedName>
    <definedName name="_71_____CS_30_34_1" localSheetId="12">#REF!</definedName>
    <definedName name="_71_____CS_30_34_1">#REF!</definedName>
    <definedName name="_710CS_30_5_1" localSheetId="2">#REF!</definedName>
    <definedName name="_710CS_30_5_1" localSheetId="12">#REF!</definedName>
    <definedName name="_710CS_30_5_1">#REF!</definedName>
    <definedName name="_71CS_100_33_1" localSheetId="2">#REF!</definedName>
    <definedName name="_71CS_100_33_1" localSheetId="12">#REF!</definedName>
    <definedName name="_71CS_100_33_1">#REF!</definedName>
    <definedName name="_71CS_120_33_1" localSheetId="2">#REF!</definedName>
    <definedName name="_71CS_120_33_1" localSheetId="12">#REF!</definedName>
    <definedName name="_71CS_120_33_1">#REF!</definedName>
    <definedName name="_71CS_120_5_1" localSheetId="2">#REF!</definedName>
    <definedName name="_71CS_120_5_1" localSheetId="12">#REF!</definedName>
    <definedName name="_71CS_120_5_1">#REF!</definedName>
    <definedName name="_71CS_140_5_1" localSheetId="2">#REF!</definedName>
    <definedName name="_71CS_140_5_1" localSheetId="12">#REF!</definedName>
    <definedName name="_71CS_140_5_1">#REF!</definedName>
    <definedName name="_71CS_160_5_1" localSheetId="2">#REF!</definedName>
    <definedName name="_71CS_160_5_1" localSheetId="12">#REF!</definedName>
    <definedName name="_71CS_160_5_1">#REF!</definedName>
    <definedName name="_71CS_20_34_1" localSheetId="2">#REF!</definedName>
    <definedName name="_71CS_20_34_1" localSheetId="12">#REF!</definedName>
    <definedName name="_71CS_20_34_1">#REF!</definedName>
    <definedName name="_71CS_20_5_1" localSheetId="2">#REF!</definedName>
    <definedName name="_71CS_20_5_1" localSheetId="12">#REF!</definedName>
    <definedName name="_71CS_20_5_1">#REF!</definedName>
    <definedName name="_71CS_40_33_1" localSheetId="2">#REF!</definedName>
    <definedName name="_71CS_40_33_1" localSheetId="12">#REF!</definedName>
    <definedName name="_71CS_40_33_1">#REF!</definedName>
    <definedName name="_71CS_40S_34_1" localSheetId="2">#REF!</definedName>
    <definedName name="_71CS_40S_34_1" localSheetId="12">#REF!</definedName>
    <definedName name="_71CS_40S_34_1">#REF!</definedName>
    <definedName name="_71CS_5S_34_1" localSheetId="2">#REF!</definedName>
    <definedName name="_71CS_5S_34_1" localSheetId="12">#REF!</definedName>
    <definedName name="_71CS_5S_34_1">#REF!</definedName>
    <definedName name="_71CS_60_1" localSheetId="2">#REF!</definedName>
    <definedName name="_71CS_60_1" localSheetId="12">#REF!</definedName>
    <definedName name="_71CS_60_1">#REF!</definedName>
    <definedName name="_71CS_60_5_1" localSheetId="2">#REF!</definedName>
    <definedName name="_71CS_60_5_1" localSheetId="12">#REF!</definedName>
    <definedName name="_71CS_60_5_1">#REF!</definedName>
    <definedName name="_71CS_80S_1" localSheetId="2">#REF!</definedName>
    <definedName name="_71CS_80S_1" localSheetId="12">#REF!</definedName>
    <definedName name="_71CS_80S_1">#REF!</definedName>
    <definedName name="_71CS_80S_34_1" localSheetId="2">#REF!</definedName>
    <definedName name="_71CS_80S_34_1" localSheetId="12">#REF!</definedName>
    <definedName name="_71CS_80S_34_1">#REF!</definedName>
    <definedName name="_71CS_80S_5_1" localSheetId="2">#REF!</definedName>
    <definedName name="_71CS_80S_5_1" localSheetId="12">#REF!</definedName>
    <definedName name="_71CS_80S_5_1">#REF!</definedName>
    <definedName name="_71CS_XS_1" localSheetId="2">#REF!</definedName>
    <definedName name="_71CS_XS_1" localSheetId="12">#REF!</definedName>
    <definedName name="_71CS_XS_1">#REF!</definedName>
    <definedName name="_71CS_XS_33_1" localSheetId="2">#REF!</definedName>
    <definedName name="_71CS_XS_33_1" localSheetId="12">#REF!</definedName>
    <definedName name="_71CS_XS_33_1">#REF!</definedName>
    <definedName name="_72_____CS_30_5_1" localSheetId="2">#REF!</definedName>
    <definedName name="_72_____CS_30_5_1" localSheetId="12">#REF!</definedName>
    <definedName name="_72_____CS_30_5_1">#REF!</definedName>
    <definedName name="_728CS_40_1" localSheetId="2">#REF!</definedName>
    <definedName name="_728CS_40_1" localSheetId="12">#REF!</definedName>
    <definedName name="_728CS_40_1">#REF!</definedName>
    <definedName name="_72CS_100_34_1" localSheetId="2">#REF!</definedName>
    <definedName name="_72CS_100_34_1" localSheetId="12">#REF!</definedName>
    <definedName name="_72CS_100_34_1">#REF!</definedName>
    <definedName name="_72CS_160_1" localSheetId="2">#REF!</definedName>
    <definedName name="_72CS_160_1" localSheetId="12">#REF!</definedName>
    <definedName name="_72CS_160_1">#REF!</definedName>
    <definedName name="_72CS_20_1" localSheetId="2">#REF!</definedName>
    <definedName name="_72CS_20_1" localSheetId="12">#REF!</definedName>
    <definedName name="_72CS_20_1">#REF!</definedName>
    <definedName name="_72CS_20_34_1" localSheetId="2">#REF!</definedName>
    <definedName name="_72CS_20_34_1" localSheetId="12">#REF!</definedName>
    <definedName name="_72CS_20_34_1">#REF!</definedName>
    <definedName name="_72CS_40_34_1" localSheetId="2">#REF!</definedName>
    <definedName name="_72CS_40_34_1" localSheetId="12">#REF!</definedName>
    <definedName name="_72CS_40_34_1">#REF!</definedName>
    <definedName name="_72CS_40S_5_1" localSheetId="2">#REF!</definedName>
    <definedName name="_72CS_40S_5_1" localSheetId="12">#REF!</definedName>
    <definedName name="_72CS_40S_5_1">#REF!</definedName>
    <definedName name="_72CS_5S_5_1" localSheetId="2">#REF!</definedName>
    <definedName name="_72CS_5S_5_1" localSheetId="12">#REF!</definedName>
    <definedName name="_72CS_5S_5_1">#REF!</definedName>
    <definedName name="_72CS_60_33_1" localSheetId="2">#REF!</definedName>
    <definedName name="_72CS_60_33_1" localSheetId="12">#REF!</definedName>
    <definedName name="_72CS_60_33_1">#REF!</definedName>
    <definedName name="_72CS_80_1" localSheetId="2">#REF!</definedName>
    <definedName name="_72CS_80_1" localSheetId="12">#REF!</definedName>
    <definedName name="_72CS_80_1">#REF!</definedName>
    <definedName name="_72CS_80S_33_1" localSheetId="2">#REF!</definedName>
    <definedName name="_72CS_80S_33_1" localSheetId="12">#REF!</definedName>
    <definedName name="_72CS_80S_33_1">#REF!</definedName>
    <definedName name="_72CS_80S_5_1" localSheetId="2">#REF!</definedName>
    <definedName name="_72CS_80S_5_1" localSheetId="12">#REF!</definedName>
    <definedName name="_72CS_80S_5_1">#REF!</definedName>
    <definedName name="_72CS_STD_1" localSheetId="2">#REF!</definedName>
    <definedName name="_72CS_STD_1" localSheetId="12">#REF!</definedName>
    <definedName name="_72CS_STD_1">#REF!</definedName>
    <definedName name="_72CS_XS_33_1" localSheetId="2">#REF!</definedName>
    <definedName name="_72CS_XS_33_1" localSheetId="12">#REF!</definedName>
    <definedName name="_72CS_XS_33_1">#REF!</definedName>
    <definedName name="_72CS_XS_34_1" localSheetId="2">#REF!</definedName>
    <definedName name="_72CS_XS_34_1" localSheetId="12">#REF!</definedName>
    <definedName name="_72CS_XS_34_1">#REF!</definedName>
    <definedName name="_73_____CS_40_1" localSheetId="2">#REF!</definedName>
    <definedName name="_73_____CS_40_1" localSheetId="12">#REF!</definedName>
    <definedName name="_73_____CS_40_1">#REF!</definedName>
    <definedName name="_73CS_10_34_1" localSheetId="2">#REF!</definedName>
    <definedName name="_73CS_10_34_1" localSheetId="12">#REF!</definedName>
    <definedName name="_73CS_10_34_1">#REF!</definedName>
    <definedName name="_73CS_100_5_1" localSheetId="2">#REF!</definedName>
    <definedName name="_73CS_100_5_1" localSheetId="12">#REF!</definedName>
    <definedName name="_73CS_100_5_1">#REF!</definedName>
    <definedName name="_73CS_120_34_1" localSheetId="2">#REF!</definedName>
    <definedName name="_73CS_120_34_1" localSheetId="12">#REF!</definedName>
    <definedName name="_73CS_120_34_1">#REF!</definedName>
    <definedName name="_73CS_140_1" localSheetId="2">#REF!</definedName>
    <definedName name="_73CS_140_1" localSheetId="12">#REF!</definedName>
    <definedName name="_73CS_140_1">#REF!</definedName>
    <definedName name="_73CS_160_33_1" localSheetId="2">#REF!</definedName>
    <definedName name="_73CS_160_33_1" localSheetId="12">#REF!</definedName>
    <definedName name="_73CS_160_33_1">#REF!</definedName>
    <definedName name="_73CS_20_33_1" localSheetId="2">#REF!</definedName>
    <definedName name="_73CS_20_33_1" localSheetId="12">#REF!</definedName>
    <definedName name="_73CS_20_33_1">#REF!</definedName>
    <definedName name="_73CS_20_5_1" localSheetId="2">#REF!</definedName>
    <definedName name="_73CS_20_5_1" localSheetId="12">#REF!</definedName>
    <definedName name="_73CS_20_5_1">#REF!</definedName>
    <definedName name="_73CS_30_1" localSheetId="2">#REF!</definedName>
    <definedName name="_73CS_30_1" localSheetId="12">#REF!</definedName>
    <definedName name="_73CS_30_1">#REF!</definedName>
    <definedName name="_73CS_40_5_1" localSheetId="2">#REF!</definedName>
    <definedName name="_73CS_40_5_1" localSheetId="12">#REF!</definedName>
    <definedName name="_73CS_40_5_1">#REF!</definedName>
    <definedName name="_73CS_5S_1" localSheetId="2">#REF!</definedName>
    <definedName name="_73CS_5S_1" localSheetId="12">#REF!</definedName>
    <definedName name="_73CS_5S_1">#REF!</definedName>
    <definedName name="_73CS_60_1" localSheetId="2">#REF!</definedName>
    <definedName name="_73CS_60_1" localSheetId="12">#REF!</definedName>
    <definedName name="_73CS_60_1">#REF!</definedName>
    <definedName name="_73CS_60_34_1" localSheetId="2">#REF!</definedName>
    <definedName name="_73CS_60_34_1" localSheetId="12">#REF!</definedName>
    <definedName name="_73CS_60_34_1">#REF!</definedName>
    <definedName name="_73CS_80_33_1" localSheetId="2">#REF!</definedName>
    <definedName name="_73CS_80_33_1" localSheetId="12">#REF!</definedName>
    <definedName name="_73CS_80_33_1">#REF!</definedName>
    <definedName name="_73CS_80S_34_1" localSheetId="2">#REF!</definedName>
    <definedName name="_73CS_80S_34_1" localSheetId="12">#REF!</definedName>
    <definedName name="_73CS_80S_34_1">#REF!</definedName>
    <definedName name="_73CS_STD_1" localSheetId="2">#REF!</definedName>
    <definedName name="_73CS_STD_1" localSheetId="12">#REF!</definedName>
    <definedName name="_73CS_STD_1">#REF!</definedName>
    <definedName name="_73CS_STD_33_1" localSheetId="2">#REF!</definedName>
    <definedName name="_73CS_STD_33_1" localSheetId="12">#REF!</definedName>
    <definedName name="_73CS_STD_33_1">#REF!</definedName>
    <definedName name="_73CS_XS_34_1" localSheetId="2">#REF!</definedName>
    <definedName name="_73CS_XS_34_1" localSheetId="12">#REF!</definedName>
    <definedName name="_73CS_XS_34_1">#REF!</definedName>
    <definedName name="_73CS_XS_5_1" localSheetId="2">#REF!</definedName>
    <definedName name="_73CS_XS_5_1" localSheetId="12">#REF!</definedName>
    <definedName name="_73CS_XS_5_1">#REF!</definedName>
    <definedName name="_74_____CS_40_33_1" localSheetId="2">#REF!</definedName>
    <definedName name="_74_____CS_40_33_1" localSheetId="12">#REF!</definedName>
    <definedName name="_74_____CS_40_33_1">#REF!</definedName>
    <definedName name="_746CS_40_33_1" localSheetId="2">#REF!</definedName>
    <definedName name="_746CS_40_33_1" localSheetId="12">#REF!</definedName>
    <definedName name="_746CS_40_33_1">#REF!</definedName>
    <definedName name="_74CS_10S_1" localSheetId="2">#REF!</definedName>
    <definedName name="_74CS_10S_1" localSheetId="12">#REF!</definedName>
    <definedName name="_74CS_10S_1">#REF!</definedName>
    <definedName name="_74CS_160_34_1" localSheetId="2">#REF!</definedName>
    <definedName name="_74CS_160_34_1" localSheetId="12">#REF!</definedName>
    <definedName name="_74CS_160_34_1">#REF!</definedName>
    <definedName name="_74CS_20_34_1" localSheetId="2">#REF!</definedName>
    <definedName name="_74CS_20_34_1" localSheetId="12">#REF!</definedName>
    <definedName name="_74CS_20_34_1">#REF!</definedName>
    <definedName name="_74CS_20_5_1" localSheetId="2">#REF!</definedName>
    <definedName name="_74CS_20_5_1" localSheetId="12">#REF!</definedName>
    <definedName name="_74CS_20_5_1">#REF!</definedName>
    <definedName name="_74CS_40S_1" localSheetId="2">#REF!</definedName>
    <definedName name="_74CS_40S_1" localSheetId="12">#REF!</definedName>
    <definedName name="_74CS_40S_1">#REF!</definedName>
    <definedName name="_74CS_5S_33_1" localSheetId="2">#REF!</definedName>
    <definedName name="_74CS_5S_33_1" localSheetId="12">#REF!</definedName>
    <definedName name="_74CS_5S_33_1">#REF!</definedName>
    <definedName name="_74CS_60_33_1" localSheetId="2">#REF!</definedName>
    <definedName name="_74CS_60_33_1" localSheetId="12">#REF!</definedName>
    <definedName name="_74CS_60_33_1">#REF!</definedName>
    <definedName name="_74CS_60_5_1" localSheetId="2">#REF!</definedName>
    <definedName name="_74CS_60_5_1" localSheetId="12">#REF!</definedName>
    <definedName name="_74CS_60_5_1">#REF!</definedName>
    <definedName name="_74CS_80_34_1" localSheetId="2">#REF!</definedName>
    <definedName name="_74CS_80_34_1" localSheetId="12">#REF!</definedName>
    <definedName name="_74CS_80_34_1">#REF!</definedName>
    <definedName name="_74CS_80S_5_1" localSheetId="2">#REF!</definedName>
    <definedName name="_74CS_80S_5_1" localSheetId="12">#REF!</definedName>
    <definedName name="_74CS_80S_5_1">#REF!</definedName>
    <definedName name="_74CS_STD_33_1" localSheetId="2">#REF!</definedName>
    <definedName name="_74CS_STD_33_1" localSheetId="12">#REF!</definedName>
    <definedName name="_74CS_STD_33_1">#REF!</definedName>
    <definedName name="_74CS_STD_34_1" localSheetId="2">#REF!</definedName>
    <definedName name="_74CS_STD_34_1" localSheetId="12">#REF!</definedName>
    <definedName name="_74CS_STD_34_1">#REF!</definedName>
    <definedName name="_74CS_XS_5_1" localSheetId="2">#REF!</definedName>
    <definedName name="_74CS_XS_5_1" localSheetId="12">#REF!</definedName>
    <definedName name="_74CS_XS_5_1">#REF!</definedName>
    <definedName name="_74CS_XXS_1" localSheetId="2">#REF!</definedName>
    <definedName name="_74CS_XXS_1" localSheetId="12">#REF!</definedName>
    <definedName name="_74CS_XXS_1">#REF!</definedName>
    <definedName name="_75_____CS_40_34_1" localSheetId="2">#REF!</definedName>
    <definedName name="_75_____CS_40_34_1" localSheetId="12">#REF!</definedName>
    <definedName name="_75_____CS_40_34_1">#REF!</definedName>
    <definedName name="_75CS_10S_33_1" localSheetId="2">#REF!</definedName>
    <definedName name="_75CS_10S_33_1" localSheetId="12">#REF!</definedName>
    <definedName name="_75CS_10S_33_1">#REF!</definedName>
    <definedName name="_75CS_120_5_1" localSheetId="2">#REF!</definedName>
    <definedName name="_75CS_120_5_1" localSheetId="12">#REF!</definedName>
    <definedName name="_75CS_120_5_1">#REF!</definedName>
    <definedName name="_75CS_140_33_1" localSheetId="2">#REF!</definedName>
    <definedName name="_75CS_140_33_1" localSheetId="12">#REF!</definedName>
    <definedName name="_75CS_140_33_1">#REF!</definedName>
    <definedName name="_75CS_160_5_1" localSheetId="2">#REF!</definedName>
    <definedName name="_75CS_160_5_1" localSheetId="12">#REF!</definedName>
    <definedName name="_75CS_160_5_1">#REF!</definedName>
    <definedName name="_75CS_20_5_1" localSheetId="2">#REF!</definedName>
    <definedName name="_75CS_20_5_1" localSheetId="12">#REF!</definedName>
    <definedName name="_75CS_20_5_1">#REF!</definedName>
    <definedName name="_75CS_30_1" localSheetId="2">#REF!</definedName>
    <definedName name="_75CS_30_1" localSheetId="12">#REF!</definedName>
    <definedName name="_75CS_30_1">#REF!</definedName>
    <definedName name="_75CS_30_33_1" localSheetId="2">#REF!</definedName>
    <definedName name="_75CS_30_33_1" localSheetId="12">#REF!</definedName>
    <definedName name="_75CS_30_33_1">#REF!</definedName>
    <definedName name="_75CS_40S_33_1" localSheetId="2">#REF!</definedName>
    <definedName name="_75CS_40S_33_1" localSheetId="12">#REF!</definedName>
    <definedName name="_75CS_40S_33_1">#REF!</definedName>
    <definedName name="_75CS_5S_34_1" localSheetId="2">#REF!</definedName>
    <definedName name="_75CS_5S_34_1" localSheetId="12">#REF!</definedName>
    <definedName name="_75CS_5S_34_1">#REF!</definedName>
    <definedName name="_75CS_60_34_1" localSheetId="2">#REF!</definedName>
    <definedName name="_75CS_60_34_1" localSheetId="12">#REF!</definedName>
    <definedName name="_75CS_60_34_1">#REF!</definedName>
    <definedName name="_75CS_80_1" localSheetId="2">#REF!</definedName>
    <definedName name="_75CS_80_1" localSheetId="12">#REF!</definedName>
    <definedName name="_75CS_80_1">#REF!</definedName>
    <definedName name="_75CS_80_5_1" localSheetId="2">#REF!</definedName>
    <definedName name="_75CS_80_5_1" localSheetId="12">#REF!</definedName>
    <definedName name="_75CS_80_5_1">#REF!</definedName>
    <definedName name="_75CS_STD_1" localSheetId="2">#REF!</definedName>
    <definedName name="_75CS_STD_1" localSheetId="12">#REF!</definedName>
    <definedName name="_75CS_STD_1">#REF!</definedName>
    <definedName name="_75CS_STD_34_1" localSheetId="2">#REF!</definedName>
    <definedName name="_75CS_STD_34_1" localSheetId="12">#REF!</definedName>
    <definedName name="_75CS_STD_34_1">#REF!</definedName>
    <definedName name="_75CS_STD_5_1" localSheetId="2">#REF!</definedName>
    <definedName name="_75CS_STD_5_1" localSheetId="12">#REF!</definedName>
    <definedName name="_75CS_STD_5_1">#REF!</definedName>
    <definedName name="_75CS_XXS_1" localSheetId="2">#REF!</definedName>
    <definedName name="_75CS_XXS_1" localSheetId="12">#REF!</definedName>
    <definedName name="_75CS_XXS_1">#REF!</definedName>
    <definedName name="_75CS_XXS_33_1" localSheetId="2">#REF!</definedName>
    <definedName name="_75CS_XXS_33_1" localSheetId="12">#REF!</definedName>
    <definedName name="_75CS_XXS_33_1">#REF!</definedName>
    <definedName name="_76_____CS_40_5_1" localSheetId="2">#REF!</definedName>
    <definedName name="_76_____CS_40_5_1" localSheetId="12">#REF!</definedName>
    <definedName name="_76_____CS_40_5_1">#REF!</definedName>
    <definedName name="_764CS_40_34_1" localSheetId="2">#REF!</definedName>
    <definedName name="_764CS_40_34_1" localSheetId="12">#REF!</definedName>
    <definedName name="_764CS_40_34_1">#REF!</definedName>
    <definedName name="_76CS_10S_34_1" localSheetId="2">#REF!</definedName>
    <definedName name="_76CS_10S_34_1" localSheetId="12">#REF!</definedName>
    <definedName name="_76CS_10S_34_1">#REF!</definedName>
    <definedName name="_76CS_20_1" localSheetId="2">#REF!</definedName>
    <definedName name="_76CS_20_1" localSheetId="12">#REF!</definedName>
    <definedName name="_76CS_20_1">#REF!</definedName>
    <definedName name="_76CS_30_1" localSheetId="2">#REF!</definedName>
    <definedName name="_76CS_30_1" localSheetId="12">#REF!</definedName>
    <definedName name="_76CS_30_1">#REF!</definedName>
    <definedName name="_76CS_40S_34_1" localSheetId="2">#REF!</definedName>
    <definedName name="_76CS_40S_34_1" localSheetId="12">#REF!</definedName>
    <definedName name="_76CS_40S_34_1">#REF!</definedName>
    <definedName name="_76CS_5S_5_1" localSheetId="2">#REF!</definedName>
    <definedName name="_76CS_5S_5_1" localSheetId="12">#REF!</definedName>
    <definedName name="_76CS_5S_5_1">#REF!</definedName>
    <definedName name="_76CS_60_5_1" localSheetId="2">#REF!</definedName>
    <definedName name="_76CS_60_5_1" localSheetId="12">#REF!</definedName>
    <definedName name="_76CS_60_5_1">#REF!</definedName>
    <definedName name="_76CS_80_33_1" localSheetId="2">#REF!</definedName>
    <definedName name="_76CS_80_33_1" localSheetId="12">#REF!</definedName>
    <definedName name="_76CS_80_33_1">#REF!</definedName>
    <definedName name="_76CS_80S_1" localSheetId="2">#REF!</definedName>
    <definedName name="_76CS_80S_1" localSheetId="12">#REF!</definedName>
    <definedName name="_76CS_80S_1">#REF!</definedName>
    <definedName name="_76CS_STD_33_1" localSheetId="2">#REF!</definedName>
    <definedName name="_76CS_STD_33_1" localSheetId="12">#REF!</definedName>
    <definedName name="_76CS_STD_33_1">#REF!</definedName>
    <definedName name="_76CS_STD_5_1" localSheetId="2">#REF!</definedName>
    <definedName name="_76CS_STD_5_1" localSheetId="12">#REF!</definedName>
    <definedName name="_76CS_STD_5_1">#REF!</definedName>
    <definedName name="_76CS_XS_1" localSheetId="2">#REF!</definedName>
    <definedName name="_76CS_XS_1" localSheetId="12">#REF!</definedName>
    <definedName name="_76CS_XS_1">#REF!</definedName>
    <definedName name="_76CS_XXS_33_1" localSheetId="2">#REF!</definedName>
    <definedName name="_76CS_XXS_33_1" localSheetId="12">#REF!</definedName>
    <definedName name="_76CS_XXS_33_1">#REF!</definedName>
    <definedName name="_76CS_XXS_34_1" localSheetId="2">#REF!</definedName>
    <definedName name="_76CS_XXS_34_1" localSheetId="12">#REF!</definedName>
    <definedName name="_76CS_XXS_34_1">#REF!</definedName>
    <definedName name="_77_____CS_40S_1" localSheetId="2">#REF!</definedName>
    <definedName name="_77_____CS_40S_1" localSheetId="12">#REF!</definedName>
    <definedName name="_77_____CS_40S_1">#REF!</definedName>
    <definedName name="_77CS_10S_5_1" localSheetId="2">#REF!</definedName>
    <definedName name="_77CS_10S_5_1" localSheetId="12">#REF!</definedName>
    <definedName name="_77CS_10S_5_1">#REF!</definedName>
    <definedName name="_77CS_140_1" localSheetId="2">#REF!</definedName>
    <definedName name="_77CS_140_1" localSheetId="12">#REF!</definedName>
    <definedName name="_77CS_140_1">#REF!</definedName>
    <definedName name="_77CS_140_34_1" localSheetId="2">#REF!</definedName>
    <definedName name="_77CS_140_34_1" localSheetId="12">#REF!</definedName>
    <definedName name="_77CS_140_34_1">#REF!</definedName>
    <definedName name="_77CS_20_33_1" localSheetId="2">#REF!</definedName>
    <definedName name="_77CS_20_33_1" localSheetId="12">#REF!</definedName>
    <definedName name="_77CS_20_33_1">#REF!</definedName>
    <definedName name="_77CS_30_33_1" localSheetId="2">#REF!</definedName>
    <definedName name="_77CS_30_33_1" localSheetId="12">#REF!</definedName>
    <definedName name="_77CS_30_33_1">#REF!</definedName>
    <definedName name="_77CS_30_34_1" localSheetId="2">#REF!</definedName>
    <definedName name="_77CS_30_34_1" localSheetId="12">#REF!</definedName>
    <definedName name="_77CS_30_34_1">#REF!</definedName>
    <definedName name="_77CS_40S_5_1" localSheetId="2">#REF!</definedName>
    <definedName name="_77CS_40S_5_1" localSheetId="12">#REF!</definedName>
    <definedName name="_77CS_40S_5_1">#REF!</definedName>
    <definedName name="_77CS_60_1" localSheetId="2">#REF!</definedName>
    <definedName name="_77CS_60_1" localSheetId="12">#REF!</definedName>
    <definedName name="_77CS_60_1">#REF!</definedName>
    <definedName name="_77CS_80_1" localSheetId="2">#REF!</definedName>
    <definedName name="_77CS_80_1" localSheetId="12">#REF!</definedName>
    <definedName name="_77CS_80_1">#REF!</definedName>
    <definedName name="_77CS_80_34_1" localSheetId="2">#REF!</definedName>
    <definedName name="_77CS_80_34_1" localSheetId="12">#REF!</definedName>
    <definedName name="_77CS_80_34_1">#REF!</definedName>
    <definedName name="_77CS_80S_33_1" localSheetId="2">#REF!</definedName>
    <definedName name="_77CS_80S_33_1" localSheetId="12">#REF!</definedName>
    <definedName name="_77CS_80S_33_1">#REF!</definedName>
    <definedName name="_77CS_STD_34_1" localSheetId="2">#REF!</definedName>
    <definedName name="_77CS_STD_34_1" localSheetId="12">#REF!</definedName>
    <definedName name="_77CS_STD_34_1">#REF!</definedName>
    <definedName name="_77CS_XS_1" localSheetId="2">#REF!</definedName>
    <definedName name="_77CS_XS_1" localSheetId="12">#REF!</definedName>
    <definedName name="_77CS_XS_1">#REF!</definedName>
    <definedName name="_77CS_XS_33_1" localSheetId="2">#REF!</definedName>
    <definedName name="_77CS_XS_33_1" localSheetId="12">#REF!</definedName>
    <definedName name="_77CS_XS_33_1">#REF!</definedName>
    <definedName name="_77CS_XXS_34_1" localSheetId="2">#REF!</definedName>
    <definedName name="_77CS_XXS_34_1" localSheetId="12">#REF!</definedName>
    <definedName name="_77CS_XXS_34_1">#REF!</definedName>
    <definedName name="_77CS_XXS_5_1" localSheetId="2">#REF!</definedName>
    <definedName name="_77CS_XXS_5_1" localSheetId="12">#REF!</definedName>
    <definedName name="_77CS_XXS_5_1">#REF!</definedName>
    <definedName name="_78_____CS_40S_33_1" localSheetId="2">#REF!</definedName>
    <definedName name="_78_____CS_40S_33_1" localSheetId="12">#REF!</definedName>
    <definedName name="_78_____CS_40S_33_1">#REF!</definedName>
    <definedName name="_782CS_40_5_1" localSheetId="2">#REF!</definedName>
    <definedName name="_782CS_40_5_1" localSheetId="12">#REF!</definedName>
    <definedName name="_782CS_40_5_1">#REF!</definedName>
    <definedName name="_78CS_120_1" localSheetId="2">#REF!</definedName>
    <definedName name="_78CS_120_1" localSheetId="12">#REF!</definedName>
    <definedName name="_78CS_120_1">#REF!</definedName>
    <definedName name="_78CS_20_34_1" localSheetId="2">#REF!</definedName>
    <definedName name="_78CS_20_34_1" localSheetId="12">#REF!</definedName>
    <definedName name="_78CS_20_34_1">#REF!</definedName>
    <definedName name="_78CS_30_33_1" localSheetId="2">#REF!</definedName>
    <definedName name="_78CS_30_33_1" localSheetId="12">#REF!</definedName>
    <definedName name="_78CS_30_33_1">#REF!</definedName>
    <definedName name="_78CS_30_34_1" localSheetId="2">#REF!</definedName>
    <definedName name="_78CS_30_34_1" localSheetId="12">#REF!</definedName>
    <definedName name="_78CS_30_34_1">#REF!</definedName>
    <definedName name="_78CS_5S_1" localSheetId="2">#REF!</definedName>
    <definedName name="_78CS_5S_1" localSheetId="12">#REF!</definedName>
    <definedName name="_78CS_5S_1">#REF!</definedName>
    <definedName name="_78CS_60_33_1" localSheetId="2">#REF!</definedName>
    <definedName name="_78CS_60_33_1" localSheetId="12">#REF!</definedName>
    <definedName name="_78CS_60_33_1">#REF!</definedName>
    <definedName name="_78CS_80_33_1" localSheetId="2">#REF!</definedName>
    <definedName name="_78CS_80_33_1" localSheetId="12">#REF!</definedName>
    <definedName name="_78CS_80_33_1">#REF!</definedName>
    <definedName name="_78CS_80_5_1" localSheetId="2">#REF!</definedName>
    <definedName name="_78CS_80_5_1" localSheetId="12">#REF!</definedName>
    <definedName name="_78CS_80_5_1">#REF!</definedName>
    <definedName name="_78CS_80S_34_1" localSheetId="2">#REF!</definedName>
    <definedName name="_78CS_80S_34_1" localSheetId="12">#REF!</definedName>
    <definedName name="_78CS_80S_34_1">#REF!</definedName>
    <definedName name="_78CS_STD_5_1" localSheetId="2">#REF!</definedName>
    <definedName name="_78CS_STD_5_1" localSheetId="12">#REF!</definedName>
    <definedName name="_78CS_STD_5_1">#REF!</definedName>
    <definedName name="_78CS_XS_33_1" localSheetId="2">#REF!</definedName>
    <definedName name="_78CS_XS_33_1" localSheetId="12">#REF!</definedName>
    <definedName name="_78CS_XS_33_1">#REF!</definedName>
    <definedName name="_78CS_XS_34_1" localSheetId="2">#REF!</definedName>
    <definedName name="_78CS_XS_34_1" localSheetId="12">#REF!</definedName>
    <definedName name="_78CS_XS_34_1">#REF!</definedName>
    <definedName name="_78CS_XXS_5_1" localSheetId="2">#REF!</definedName>
    <definedName name="_78CS_XXS_5_1" localSheetId="12">#REF!</definedName>
    <definedName name="_78CS_XXS_5_1">#REF!</definedName>
    <definedName name="_79_____CS_40S_34_1" localSheetId="2">#REF!</definedName>
    <definedName name="_79_____CS_40S_34_1" localSheetId="12">#REF!</definedName>
    <definedName name="_79_____CS_40S_34_1">#REF!</definedName>
    <definedName name="_79CS_120_33_1" localSheetId="2">#REF!</definedName>
    <definedName name="_79CS_120_33_1" localSheetId="12">#REF!</definedName>
    <definedName name="_79CS_120_33_1">#REF!</definedName>
    <definedName name="_79CS_140_33_1" localSheetId="2">#REF!</definedName>
    <definedName name="_79CS_140_33_1" localSheetId="12">#REF!</definedName>
    <definedName name="_79CS_140_33_1">#REF!</definedName>
    <definedName name="_79CS_140_5_1" localSheetId="2">#REF!</definedName>
    <definedName name="_79CS_140_5_1" localSheetId="12">#REF!</definedName>
    <definedName name="_79CS_140_5_1">#REF!</definedName>
    <definedName name="_79CS_20_5_1" localSheetId="2">#REF!</definedName>
    <definedName name="_79CS_20_5_1" localSheetId="12">#REF!</definedName>
    <definedName name="_79CS_20_5_1">#REF!</definedName>
    <definedName name="_79CS_30_34_1" localSheetId="2">#REF!</definedName>
    <definedName name="_79CS_30_34_1" localSheetId="12">#REF!</definedName>
    <definedName name="_79CS_30_34_1">#REF!</definedName>
    <definedName name="_79CS_30_5_1" localSheetId="2">#REF!</definedName>
    <definedName name="_79CS_30_5_1" localSheetId="12">#REF!</definedName>
    <definedName name="_79CS_30_5_1">#REF!</definedName>
    <definedName name="_79CS_5S_33_1" localSheetId="2">#REF!</definedName>
    <definedName name="_79CS_5S_33_1" localSheetId="12">#REF!</definedName>
    <definedName name="_79CS_5S_33_1">#REF!</definedName>
    <definedName name="_79CS_60_34_1" localSheetId="2">#REF!</definedName>
    <definedName name="_79CS_60_34_1" localSheetId="12">#REF!</definedName>
    <definedName name="_79CS_60_34_1">#REF!</definedName>
    <definedName name="_79CS_80_34_1" localSheetId="2">#REF!</definedName>
    <definedName name="_79CS_80_34_1" localSheetId="12">#REF!</definedName>
    <definedName name="_79CS_80_34_1">#REF!</definedName>
    <definedName name="_79CS_80S_1" localSheetId="2">#REF!</definedName>
    <definedName name="_79CS_80S_1" localSheetId="12">#REF!</definedName>
    <definedName name="_79CS_80S_1">#REF!</definedName>
    <definedName name="_79CS_80S_5_1" localSheetId="2">#REF!</definedName>
    <definedName name="_79CS_80S_5_1" localSheetId="12">#REF!</definedName>
    <definedName name="_79CS_80S_5_1">#REF!</definedName>
    <definedName name="_79CS_XS_1" localSheetId="2">#REF!</definedName>
    <definedName name="_79CS_XS_1" localSheetId="12">#REF!</definedName>
    <definedName name="_79CS_XS_1">#REF!</definedName>
    <definedName name="_79CS_XS_34_1" localSheetId="2">#REF!</definedName>
    <definedName name="_79CS_XS_34_1" localSheetId="12">#REF!</definedName>
    <definedName name="_79CS_XS_34_1">#REF!</definedName>
    <definedName name="_79CS_XS_5_1" localSheetId="2">#REF!</definedName>
    <definedName name="_79CS_XS_5_1" localSheetId="12">#REF!</definedName>
    <definedName name="_79CS_XS_5_1">#REF!</definedName>
    <definedName name="_7AAA_1">#N/A</definedName>
    <definedName name="_7ÑÔN_GIAÙ" localSheetId="2">#REF!</definedName>
    <definedName name="_7ÑÔN_GIAÙ" localSheetId="12">#REF!</definedName>
    <definedName name="_7ÑÔN_GIAÙ">#REF!</definedName>
    <definedName name="_8_??????" localSheetId="2">#REF!</definedName>
    <definedName name="_8_??????" localSheetId="12">#REF!</definedName>
    <definedName name="_8_??????">#REF!</definedName>
    <definedName name="_8_0ten_" localSheetId="2" hidden="1">#REF!</definedName>
    <definedName name="_8_0ten_" localSheetId="9" hidden="1">#REF!</definedName>
    <definedName name="_8_0ten_" localSheetId="12" hidden="1">#REF!</definedName>
    <definedName name="_8_0ten_" hidden="1">#REF!</definedName>
    <definedName name="_80_____CS_40S_5_1" localSheetId="2">#REF!</definedName>
    <definedName name="_80_____CS_40S_5_1" localSheetId="12">#REF!</definedName>
    <definedName name="_80_____CS_40S_5_1">#REF!</definedName>
    <definedName name="_800CS_40S_1" localSheetId="2">#REF!</definedName>
    <definedName name="_800CS_40S_1" localSheetId="12">#REF!</definedName>
    <definedName name="_800CS_40S_1">#REF!</definedName>
    <definedName name="_80CS_10_5_1" localSheetId="2">#REF!</definedName>
    <definedName name="_80CS_10_5_1" localSheetId="12">#REF!</definedName>
    <definedName name="_80CS_10_5_1">#REF!</definedName>
    <definedName name="_80CS_120_34_1" localSheetId="2">#REF!</definedName>
    <definedName name="_80CS_120_34_1" localSheetId="12">#REF!</definedName>
    <definedName name="_80CS_120_34_1">#REF!</definedName>
    <definedName name="_80CS_30_1" localSheetId="2">#REF!</definedName>
    <definedName name="_80CS_30_1" localSheetId="12">#REF!</definedName>
    <definedName name="_80CS_30_1">#REF!</definedName>
    <definedName name="_80CS_30_34_1" localSheetId="2">#REF!</definedName>
    <definedName name="_80CS_30_34_1" localSheetId="12">#REF!</definedName>
    <definedName name="_80CS_30_34_1">#REF!</definedName>
    <definedName name="_80CS_40_1" localSheetId="2">#REF!</definedName>
    <definedName name="_80CS_40_1" localSheetId="12">#REF!</definedName>
    <definedName name="_80CS_40_1">#REF!</definedName>
    <definedName name="_80CS_5S_34_1" localSheetId="2">#REF!</definedName>
    <definedName name="_80CS_5S_34_1" localSheetId="12">#REF!</definedName>
    <definedName name="_80CS_5S_34_1">#REF!</definedName>
    <definedName name="_80CS_60_5_1" localSheetId="2">#REF!</definedName>
    <definedName name="_80CS_60_5_1" localSheetId="12">#REF!</definedName>
    <definedName name="_80CS_60_5_1">#REF!</definedName>
    <definedName name="_80CS_80_5_1" localSheetId="2">#REF!</definedName>
    <definedName name="_80CS_80_5_1" localSheetId="12">#REF!</definedName>
    <definedName name="_80CS_80_5_1">#REF!</definedName>
    <definedName name="_80CS_80S_33_1" localSheetId="2">#REF!</definedName>
    <definedName name="_80CS_80S_33_1" localSheetId="12">#REF!</definedName>
    <definedName name="_80CS_80S_33_1">#REF!</definedName>
    <definedName name="_80CS_STD_1" localSheetId="2">#REF!</definedName>
    <definedName name="_80CS_STD_1" localSheetId="12">#REF!</definedName>
    <definedName name="_80CS_STD_1">#REF!</definedName>
    <definedName name="_80CS_XS_33_1" localSheetId="2">#REF!</definedName>
    <definedName name="_80CS_XS_33_1" localSheetId="12">#REF!</definedName>
    <definedName name="_80CS_XS_33_1">#REF!</definedName>
    <definedName name="_80CS_XS_5_1" localSheetId="2">#REF!</definedName>
    <definedName name="_80CS_XS_5_1" localSheetId="12">#REF!</definedName>
    <definedName name="_80CS_XS_5_1">#REF!</definedName>
    <definedName name="_80CS_XXS_1" localSheetId="2">#REF!</definedName>
    <definedName name="_80CS_XXS_1" localSheetId="12">#REF!</definedName>
    <definedName name="_80CS_XXS_1">#REF!</definedName>
    <definedName name="_81_____CS_5S_1" localSheetId="2">#REF!</definedName>
    <definedName name="_81_____CS_5S_1" localSheetId="12">#REF!</definedName>
    <definedName name="_81_____CS_5S_1">#REF!</definedName>
    <definedName name="_818CS_40S_33_1" localSheetId="2">#REF!</definedName>
    <definedName name="_818CS_40S_33_1" localSheetId="12">#REF!</definedName>
    <definedName name="_818CS_40S_33_1">#REF!</definedName>
    <definedName name="_81CS_120_5_1" localSheetId="2">#REF!</definedName>
    <definedName name="_81CS_120_5_1" localSheetId="12">#REF!</definedName>
    <definedName name="_81CS_120_5_1">#REF!</definedName>
    <definedName name="_81CS_140_34_1" localSheetId="2">#REF!</definedName>
    <definedName name="_81CS_140_34_1" localSheetId="12">#REF!</definedName>
    <definedName name="_81CS_140_34_1">#REF!</definedName>
    <definedName name="_81CS_160_1" localSheetId="2">#REF!</definedName>
    <definedName name="_81CS_160_1" localSheetId="12">#REF!</definedName>
    <definedName name="_81CS_160_1">#REF!</definedName>
    <definedName name="_81CS_30_33_1" localSheetId="2">#REF!</definedName>
    <definedName name="_81CS_30_33_1" localSheetId="12">#REF!</definedName>
    <definedName name="_81CS_30_33_1">#REF!</definedName>
    <definedName name="_81CS_30_5_1" localSheetId="2">#REF!</definedName>
    <definedName name="_81CS_30_5_1" localSheetId="12">#REF!</definedName>
    <definedName name="_81CS_30_5_1">#REF!</definedName>
    <definedName name="_81CS_40_1" localSheetId="2">#REF!</definedName>
    <definedName name="_81CS_40_1" localSheetId="12">#REF!</definedName>
    <definedName name="_81CS_40_1">#REF!</definedName>
    <definedName name="_81CS_40_33_1" localSheetId="2">#REF!</definedName>
    <definedName name="_81CS_40_33_1" localSheetId="12">#REF!</definedName>
    <definedName name="_81CS_40_33_1">#REF!</definedName>
    <definedName name="_81CS_5S_5_1" localSheetId="2">#REF!</definedName>
    <definedName name="_81CS_5S_5_1" localSheetId="12">#REF!</definedName>
    <definedName name="_81CS_5S_5_1">#REF!</definedName>
    <definedName name="_81CS_80_1" localSheetId="2">#REF!</definedName>
    <definedName name="_81CS_80_1" localSheetId="12">#REF!</definedName>
    <definedName name="_81CS_80_1">#REF!</definedName>
    <definedName name="_81CS_80S_1" localSheetId="2">#REF!</definedName>
    <definedName name="_81CS_80S_1" localSheetId="12">#REF!</definedName>
    <definedName name="_81CS_80S_1">#REF!</definedName>
    <definedName name="_81CS_80S_34_1" localSheetId="2">#REF!</definedName>
    <definedName name="_81CS_80S_34_1" localSheetId="12">#REF!</definedName>
    <definedName name="_81CS_80S_34_1">#REF!</definedName>
    <definedName name="_81CS_STD_33_1" localSheetId="2">#REF!</definedName>
    <definedName name="_81CS_STD_33_1" localSheetId="12">#REF!</definedName>
    <definedName name="_81CS_STD_33_1">#REF!</definedName>
    <definedName name="_81CS_XS_34_1" localSheetId="2">#REF!</definedName>
    <definedName name="_81CS_XS_34_1" localSheetId="12">#REF!</definedName>
    <definedName name="_81CS_XS_34_1">#REF!</definedName>
    <definedName name="_81CS_XXS_1" localSheetId="2">#REF!</definedName>
    <definedName name="_81CS_XXS_1" localSheetId="12">#REF!</definedName>
    <definedName name="_81CS_XXS_1">#REF!</definedName>
    <definedName name="_81CS_XXS_33_1" localSheetId="2">#REF!</definedName>
    <definedName name="_81CS_XXS_33_1" localSheetId="12">#REF!</definedName>
    <definedName name="_81CS_XXS_33_1">#REF!</definedName>
    <definedName name="_81MAÕ_HAØNG" localSheetId="2">#REF!</definedName>
    <definedName name="_81MAÕ_HAØNG" localSheetId="12">#REF!</definedName>
    <definedName name="_81MAÕ_HAØNG">#REF!</definedName>
    <definedName name="_82_____CS_5S_33_1" localSheetId="2">#REF!</definedName>
    <definedName name="_82_____CS_5S_33_1" localSheetId="12">#REF!</definedName>
    <definedName name="_82_____CS_5S_33_1">#REF!</definedName>
    <definedName name="_823SORT_1" localSheetId="2">#REF!</definedName>
    <definedName name="_823SORT_1" localSheetId="12">#REF!</definedName>
    <definedName name="_823SORT_1">#REF!</definedName>
    <definedName name="_828SORT_33_1" localSheetId="2">#REF!</definedName>
    <definedName name="_828SORT_33_1" localSheetId="12">#REF!</definedName>
    <definedName name="_828SORT_33_1">#REF!</definedName>
    <definedName name="_82CS_140_1" localSheetId="2">#REF!</definedName>
    <definedName name="_82CS_140_1" localSheetId="12">#REF!</definedName>
    <definedName name="_82CS_140_1">#REF!</definedName>
    <definedName name="_82CS_30_34_1" localSheetId="2">#REF!</definedName>
    <definedName name="_82CS_30_34_1" localSheetId="12">#REF!</definedName>
    <definedName name="_82CS_30_34_1">#REF!</definedName>
    <definedName name="_82CS_30_5_1" localSheetId="2">#REF!</definedName>
    <definedName name="_82CS_30_5_1" localSheetId="12">#REF!</definedName>
    <definedName name="_82CS_30_5_1">#REF!</definedName>
    <definedName name="_82CS_40_34_1" localSheetId="2">#REF!</definedName>
    <definedName name="_82CS_40_34_1" localSheetId="12">#REF!</definedName>
    <definedName name="_82CS_40_34_1">#REF!</definedName>
    <definedName name="_82CS_60_1" localSheetId="2">#REF!</definedName>
    <definedName name="_82CS_60_1" localSheetId="12">#REF!</definedName>
    <definedName name="_82CS_60_1">#REF!</definedName>
    <definedName name="_82CS_80_33_1" localSheetId="2">#REF!</definedName>
    <definedName name="_82CS_80_33_1" localSheetId="12">#REF!</definedName>
    <definedName name="_82CS_80_33_1">#REF!</definedName>
    <definedName name="_82CS_80S_33_1" localSheetId="2">#REF!</definedName>
    <definedName name="_82CS_80S_33_1" localSheetId="12">#REF!</definedName>
    <definedName name="_82CS_80S_33_1">#REF!</definedName>
    <definedName name="_82CS_80S_5_1" localSheetId="2">#REF!</definedName>
    <definedName name="_82CS_80S_5_1" localSheetId="12">#REF!</definedName>
    <definedName name="_82CS_80S_5_1">#REF!</definedName>
    <definedName name="_82CS_STD_34_1" localSheetId="2">#REF!</definedName>
    <definedName name="_82CS_STD_34_1" localSheetId="12">#REF!</definedName>
    <definedName name="_82CS_STD_34_1">#REF!</definedName>
    <definedName name="_82CS_XS_5_1" localSheetId="2">#REF!</definedName>
    <definedName name="_82CS_XS_5_1" localSheetId="12">#REF!</definedName>
    <definedName name="_82CS_XS_5_1">#REF!</definedName>
    <definedName name="_82CS_XXS_33_1" localSheetId="2">#REF!</definedName>
    <definedName name="_82CS_XXS_33_1" localSheetId="12">#REF!</definedName>
    <definedName name="_82CS_XXS_33_1">#REF!</definedName>
    <definedName name="_82CS_XXS_34_1" localSheetId="2">#REF!</definedName>
    <definedName name="_82CS_XXS_34_1" localSheetId="12">#REF!</definedName>
    <definedName name="_82CS_XXS_34_1">#REF!</definedName>
    <definedName name="_82MAÕ_SOÁ_THUEÁ" localSheetId="2">#REF!</definedName>
    <definedName name="_82MAÕ_SOÁ_THUEÁ" localSheetId="12">#REF!</definedName>
    <definedName name="_82MAÕ_SOÁ_THUEÁ">#REF!</definedName>
    <definedName name="_83_____CS_5S_34_1" localSheetId="2">#REF!</definedName>
    <definedName name="_83_____CS_5S_34_1" localSheetId="12">#REF!</definedName>
    <definedName name="_83_____CS_5S_34_1">#REF!</definedName>
    <definedName name="_833SORT_34_1" localSheetId="2">#REF!</definedName>
    <definedName name="_833SORT_34_1" localSheetId="12">#REF!</definedName>
    <definedName name="_833SORT_34_1">#REF!</definedName>
    <definedName name="_836CS_40S_34_1" localSheetId="2">#REF!</definedName>
    <definedName name="_836CS_40S_34_1" localSheetId="12">#REF!</definedName>
    <definedName name="_836CS_40S_34_1">#REF!</definedName>
    <definedName name="_838SORT_5_1" localSheetId="2">#REF!</definedName>
    <definedName name="_838SORT_5_1" localSheetId="12">#REF!</definedName>
    <definedName name="_838SORT_5_1">#REF!</definedName>
    <definedName name="_83CS_140_33_1" localSheetId="2">#REF!</definedName>
    <definedName name="_83CS_140_33_1" localSheetId="12">#REF!</definedName>
    <definedName name="_83CS_140_33_1">#REF!</definedName>
    <definedName name="_83CS_140_5_1" localSheetId="2">#REF!</definedName>
    <definedName name="_83CS_140_5_1" localSheetId="12">#REF!</definedName>
    <definedName name="_83CS_140_5_1">#REF!</definedName>
    <definedName name="_83CS_160_33_1" localSheetId="2">#REF!</definedName>
    <definedName name="_83CS_160_33_1" localSheetId="12">#REF!</definedName>
    <definedName name="_83CS_160_33_1">#REF!</definedName>
    <definedName name="_83CS_30_5_1" localSheetId="2">#REF!</definedName>
    <definedName name="_83CS_30_5_1" localSheetId="12">#REF!</definedName>
    <definedName name="_83CS_30_5_1">#REF!</definedName>
    <definedName name="_83CS_40_1" localSheetId="2">#REF!</definedName>
    <definedName name="_83CS_40_1" localSheetId="12">#REF!</definedName>
    <definedName name="_83CS_40_1">#REF!</definedName>
    <definedName name="_83CS_40_33_1" localSheetId="2">#REF!</definedName>
    <definedName name="_83CS_40_33_1" localSheetId="12">#REF!</definedName>
    <definedName name="_83CS_40_33_1">#REF!</definedName>
    <definedName name="_83CS_40_5_1" localSheetId="2">#REF!</definedName>
    <definedName name="_83CS_40_5_1" localSheetId="12">#REF!</definedName>
    <definedName name="_83CS_40_5_1">#REF!</definedName>
    <definedName name="_83CS_60_33_1" localSheetId="2">#REF!</definedName>
    <definedName name="_83CS_60_33_1" localSheetId="12">#REF!</definedName>
    <definedName name="_83CS_60_33_1">#REF!</definedName>
    <definedName name="_83CS_80_34_1" localSheetId="2">#REF!</definedName>
    <definedName name="_83CS_80_34_1" localSheetId="12">#REF!</definedName>
    <definedName name="_83CS_80_34_1">#REF!</definedName>
    <definedName name="_83CS_80S_34_1" localSheetId="2">#REF!</definedName>
    <definedName name="_83CS_80S_34_1" localSheetId="12">#REF!</definedName>
    <definedName name="_83CS_80S_34_1">#REF!</definedName>
    <definedName name="_83CS_STD_1" localSheetId="2">#REF!</definedName>
    <definedName name="_83CS_STD_1" localSheetId="12">#REF!</definedName>
    <definedName name="_83CS_STD_1">#REF!</definedName>
    <definedName name="_83CS_STD_5_1" localSheetId="2">#REF!</definedName>
    <definedName name="_83CS_STD_5_1" localSheetId="12">#REF!</definedName>
    <definedName name="_83CS_STD_5_1">#REF!</definedName>
    <definedName name="_83CS_XXS_1" localSheetId="2">#REF!</definedName>
    <definedName name="_83CS_XXS_1" localSheetId="12">#REF!</definedName>
    <definedName name="_83CS_XXS_1">#REF!</definedName>
    <definedName name="_83CS_XXS_34_1" localSheetId="2">#REF!</definedName>
    <definedName name="_83CS_XXS_34_1" localSheetId="12">#REF!</definedName>
    <definedName name="_83CS_XXS_34_1">#REF!</definedName>
    <definedName name="_83CS_XXS_5_1" localSheetId="2">#REF!</definedName>
    <definedName name="_83CS_XXS_5_1" localSheetId="12">#REF!</definedName>
    <definedName name="_83CS_XXS_5_1">#REF!</definedName>
    <definedName name="_84_____CS_5S_5_1" localSheetId="2">#REF!</definedName>
    <definedName name="_84_____CS_5S_5_1" localSheetId="12">#REF!</definedName>
    <definedName name="_84_____CS_5S_5_1">#REF!</definedName>
    <definedName name="_84CS_140_34_1" localSheetId="2">#REF!</definedName>
    <definedName name="_84CS_140_34_1" localSheetId="12">#REF!</definedName>
    <definedName name="_84CS_140_34_1">#REF!</definedName>
    <definedName name="_84CS_40_1" localSheetId="2">#REF!</definedName>
    <definedName name="_84CS_40_1" localSheetId="12">#REF!</definedName>
    <definedName name="_84CS_40_1">#REF!</definedName>
    <definedName name="_84CS_40S_1" localSheetId="2">#REF!</definedName>
    <definedName name="_84CS_40S_1" localSheetId="12">#REF!</definedName>
    <definedName name="_84CS_40S_1">#REF!</definedName>
    <definedName name="_84CS_60_34_1" localSheetId="2">#REF!</definedName>
    <definedName name="_84CS_60_34_1" localSheetId="12">#REF!</definedName>
    <definedName name="_84CS_60_34_1">#REF!</definedName>
    <definedName name="_84CS_80_5_1" localSheetId="2">#REF!</definedName>
    <definedName name="_84CS_80_5_1" localSheetId="12">#REF!</definedName>
    <definedName name="_84CS_80_5_1">#REF!</definedName>
    <definedName name="_84CS_80S_5_1" localSheetId="2">#REF!</definedName>
    <definedName name="_84CS_80S_5_1" localSheetId="12">#REF!</definedName>
    <definedName name="_84CS_80S_5_1">#REF!</definedName>
    <definedName name="_84CS_STD_33_1" localSheetId="2">#REF!</definedName>
    <definedName name="_84CS_STD_33_1" localSheetId="12">#REF!</definedName>
    <definedName name="_84CS_STD_33_1">#REF!</definedName>
    <definedName name="_84CS_XS_1" localSheetId="2">#REF!</definedName>
    <definedName name="_84CS_XS_1" localSheetId="12">#REF!</definedName>
    <definedName name="_84CS_XS_1">#REF!</definedName>
    <definedName name="_84CS_XXS_33_1" localSheetId="2">#REF!</definedName>
    <definedName name="_84CS_XXS_33_1" localSheetId="12">#REF!</definedName>
    <definedName name="_84CS_XXS_33_1">#REF!</definedName>
    <definedName name="_84CS_XXS_5_1" localSheetId="2">#REF!</definedName>
    <definedName name="_84CS_XXS_5_1" localSheetId="12">#REF!</definedName>
    <definedName name="_84CS_XXS_5_1">#REF!</definedName>
    <definedName name="_85_____CS_60_1" localSheetId="2">#REF!</definedName>
    <definedName name="_85_____CS_60_1" localSheetId="12">#REF!</definedName>
    <definedName name="_85_____CS_60_1">#REF!</definedName>
    <definedName name="_854CS_40S_5_1" localSheetId="2">#REF!</definedName>
    <definedName name="_854CS_40S_5_1" localSheetId="12">#REF!</definedName>
    <definedName name="_854CS_40S_5_1">#REF!</definedName>
    <definedName name="_85CS_140_5_1" localSheetId="2">#REF!</definedName>
    <definedName name="_85CS_140_5_1" localSheetId="12">#REF!</definedName>
    <definedName name="_85CS_140_5_1">#REF!</definedName>
    <definedName name="_85CS_160_1" localSheetId="2">#REF!</definedName>
    <definedName name="_85CS_160_1" localSheetId="12">#REF!</definedName>
    <definedName name="_85CS_160_1">#REF!</definedName>
    <definedName name="_85CS_160_34_1" localSheetId="2">#REF!</definedName>
    <definedName name="_85CS_160_34_1" localSheetId="12">#REF!</definedName>
    <definedName name="_85CS_160_34_1">#REF!</definedName>
    <definedName name="_85CS_40_33_1" localSheetId="2">#REF!</definedName>
    <definedName name="_85CS_40_33_1" localSheetId="12">#REF!</definedName>
    <definedName name="_85CS_40_33_1">#REF!</definedName>
    <definedName name="_85CS_40_34_1" localSheetId="2">#REF!</definedName>
    <definedName name="_85CS_40_34_1" localSheetId="12">#REF!</definedName>
    <definedName name="_85CS_40_34_1">#REF!</definedName>
    <definedName name="_85CS_40S_33_1" localSheetId="2">#REF!</definedName>
    <definedName name="_85CS_40S_33_1" localSheetId="12">#REF!</definedName>
    <definedName name="_85CS_40S_33_1">#REF!</definedName>
    <definedName name="_85CS_60_5_1" localSheetId="2">#REF!</definedName>
    <definedName name="_85CS_60_5_1" localSheetId="12">#REF!</definedName>
    <definedName name="_85CS_60_5_1">#REF!</definedName>
    <definedName name="_85CS_80S_1" localSheetId="2">#REF!</definedName>
    <definedName name="_85CS_80S_1" localSheetId="12">#REF!</definedName>
    <definedName name="_85CS_80S_1">#REF!</definedName>
    <definedName name="_85CS_STD_1" localSheetId="2">#REF!</definedName>
    <definedName name="_85CS_STD_1" localSheetId="12">#REF!</definedName>
    <definedName name="_85CS_STD_1">#REF!</definedName>
    <definedName name="_85CS_STD_34_1" localSheetId="2">#REF!</definedName>
    <definedName name="_85CS_STD_34_1" localSheetId="12">#REF!</definedName>
    <definedName name="_85CS_STD_34_1">#REF!</definedName>
    <definedName name="_85CS_XS_33_1" localSheetId="2">#REF!</definedName>
    <definedName name="_85CS_XS_33_1" localSheetId="12">#REF!</definedName>
    <definedName name="_85CS_XS_33_1">#REF!</definedName>
    <definedName name="_85CS_XXS_34_1" localSheetId="2">#REF!</definedName>
    <definedName name="_85CS_XXS_34_1" localSheetId="12">#REF!</definedName>
    <definedName name="_85CS_XXS_34_1">#REF!</definedName>
    <definedName name="_85ÑÔN_GIAÙ" localSheetId="2">#REF!</definedName>
    <definedName name="_85ÑÔN_GIAÙ" localSheetId="12">#REF!</definedName>
    <definedName name="_85ÑÔN_GIAÙ">#REF!</definedName>
    <definedName name="_86_____CS_60_33_1" localSheetId="2">#REF!</definedName>
    <definedName name="_86_____CS_60_33_1" localSheetId="12">#REF!</definedName>
    <definedName name="_86_____CS_60_33_1">#REF!</definedName>
    <definedName name="_86CS_10_1" localSheetId="2">#REF!</definedName>
    <definedName name="_86CS_10_1" localSheetId="12">#REF!</definedName>
    <definedName name="_86CS_10_1">#REF!</definedName>
    <definedName name="_86CS_160_1" localSheetId="2">#REF!</definedName>
    <definedName name="_86CS_160_1" localSheetId="12">#REF!</definedName>
    <definedName name="_86CS_160_1">#REF!</definedName>
    <definedName name="_86CS_40_33_1" localSheetId="2">#REF!</definedName>
    <definedName name="_86CS_40_33_1" localSheetId="12">#REF!</definedName>
    <definedName name="_86CS_40_33_1">#REF!</definedName>
    <definedName name="_86CS_40_34_1" localSheetId="2">#REF!</definedName>
    <definedName name="_86CS_40_34_1" localSheetId="12">#REF!</definedName>
    <definedName name="_86CS_40_34_1">#REF!</definedName>
    <definedName name="_86CS_40S_34_1" localSheetId="2">#REF!</definedName>
    <definedName name="_86CS_40S_34_1" localSheetId="12">#REF!</definedName>
    <definedName name="_86CS_40S_34_1">#REF!</definedName>
    <definedName name="_86CS_80_1" localSheetId="2">#REF!</definedName>
    <definedName name="_86CS_80_1" localSheetId="12">#REF!</definedName>
    <definedName name="_86CS_80_1">#REF!</definedName>
    <definedName name="_86CS_80S_33_1" localSheetId="2">#REF!</definedName>
    <definedName name="_86CS_80S_33_1" localSheetId="12">#REF!</definedName>
    <definedName name="_86CS_80S_33_1">#REF!</definedName>
    <definedName name="_86CS_STD_33_1" localSheetId="2">#REF!</definedName>
    <definedName name="_86CS_STD_33_1" localSheetId="12">#REF!</definedName>
    <definedName name="_86CS_STD_33_1">#REF!</definedName>
    <definedName name="_86CS_STD_5_1" localSheetId="2">#REF!</definedName>
    <definedName name="_86CS_STD_5_1" localSheetId="12">#REF!</definedName>
    <definedName name="_86CS_STD_5_1">#REF!</definedName>
    <definedName name="_86CS_XS_34_1" localSheetId="2">#REF!</definedName>
    <definedName name="_86CS_XS_34_1" localSheetId="12">#REF!</definedName>
    <definedName name="_86CS_XS_34_1">#REF!</definedName>
    <definedName name="_86CS_XXS_5_1" localSheetId="2">#REF!</definedName>
    <definedName name="_86CS_XXS_5_1" localSheetId="12">#REF!</definedName>
    <definedName name="_86CS_XXS_5_1">#REF!</definedName>
    <definedName name="_87_____CS_60_34_1" localSheetId="2">#REF!</definedName>
    <definedName name="_87_____CS_60_34_1" localSheetId="12">#REF!</definedName>
    <definedName name="_87_____CS_60_34_1">#REF!</definedName>
    <definedName name="_872CS_5S_1" localSheetId="2">#REF!</definedName>
    <definedName name="_872CS_5S_1" localSheetId="12">#REF!</definedName>
    <definedName name="_872CS_5S_1">#REF!</definedName>
    <definedName name="_87CS_100_1" localSheetId="2">#REF!</definedName>
    <definedName name="_87CS_100_1" localSheetId="12">#REF!</definedName>
    <definedName name="_87CS_100_1">#REF!</definedName>
    <definedName name="_87CS_160_33_1" localSheetId="2">#REF!</definedName>
    <definedName name="_87CS_160_33_1" localSheetId="12">#REF!</definedName>
    <definedName name="_87CS_160_33_1">#REF!</definedName>
    <definedName name="_87CS_160_5_1" localSheetId="2">#REF!</definedName>
    <definedName name="_87CS_160_5_1" localSheetId="12">#REF!</definedName>
    <definedName name="_87CS_160_5_1">#REF!</definedName>
    <definedName name="_87CS_40_34_1" localSheetId="2">#REF!</definedName>
    <definedName name="_87CS_40_34_1" localSheetId="12">#REF!</definedName>
    <definedName name="_87CS_40_34_1">#REF!</definedName>
    <definedName name="_87CS_40_5_1" localSheetId="2">#REF!</definedName>
    <definedName name="_87CS_40_5_1" localSheetId="12">#REF!</definedName>
    <definedName name="_87CS_40_5_1">#REF!</definedName>
    <definedName name="_87CS_40S_5_1" localSheetId="2">#REF!</definedName>
    <definedName name="_87CS_40S_5_1" localSheetId="12">#REF!</definedName>
    <definedName name="_87CS_40S_5_1">#REF!</definedName>
    <definedName name="_87CS_80_33_1" localSheetId="2">#REF!</definedName>
    <definedName name="_87CS_80_33_1" localSheetId="12">#REF!</definedName>
    <definedName name="_87CS_80_33_1">#REF!</definedName>
    <definedName name="_87CS_80S_34_1" localSheetId="2">#REF!</definedName>
    <definedName name="_87CS_80S_34_1" localSheetId="12">#REF!</definedName>
    <definedName name="_87CS_80S_34_1">#REF!</definedName>
    <definedName name="_87CS_STD_34_1" localSheetId="2">#REF!</definedName>
    <definedName name="_87CS_STD_34_1" localSheetId="12">#REF!</definedName>
    <definedName name="_87CS_STD_34_1">#REF!</definedName>
    <definedName name="_87CS_XS_1" localSheetId="2">#REF!</definedName>
    <definedName name="_87CS_XS_1" localSheetId="12">#REF!</definedName>
    <definedName name="_87CS_XS_1">#REF!</definedName>
    <definedName name="_87CS_XS_5_1" localSheetId="2">#REF!</definedName>
    <definedName name="_87CS_XS_5_1" localSheetId="12">#REF!</definedName>
    <definedName name="_87CS_XS_5_1">#REF!</definedName>
    <definedName name="_88_____CS_60_5_1" localSheetId="2">#REF!</definedName>
    <definedName name="_88_____CS_60_5_1" localSheetId="12">#REF!</definedName>
    <definedName name="_88_____CS_60_5_1">#REF!</definedName>
    <definedName name="_88CS_160_34_1" localSheetId="2">#REF!</definedName>
    <definedName name="_88CS_160_34_1" localSheetId="12">#REF!</definedName>
    <definedName name="_88CS_160_34_1">#REF!</definedName>
    <definedName name="_88CS_40_34_1" localSheetId="2">#REF!</definedName>
    <definedName name="_88CS_40_34_1" localSheetId="12">#REF!</definedName>
    <definedName name="_88CS_40_34_1">#REF!</definedName>
    <definedName name="_88CS_40S_1" localSheetId="2">#REF!</definedName>
    <definedName name="_88CS_40S_1" localSheetId="12">#REF!</definedName>
    <definedName name="_88CS_40S_1">#REF!</definedName>
    <definedName name="_88CS_5S_1" localSheetId="2">#REF!</definedName>
    <definedName name="_88CS_5S_1" localSheetId="12">#REF!</definedName>
    <definedName name="_88CS_5S_1">#REF!</definedName>
    <definedName name="_88CS_80_34_1" localSheetId="2">#REF!</definedName>
    <definedName name="_88CS_80_34_1" localSheetId="12">#REF!</definedName>
    <definedName name="_88CS_80_34_1">#REF!</definedName>
    <definedName name="_88CS_80S_5_1" localSheetId="2">#REF!</definedName>
    <definedName name="_88CS_80S_5_1" localSheetId="12">#REF!</definedName>
    <definedName name="_88CS_80S_5_1">#REF!</definedName>
    <definedName name="_88CS_STD_5_1" localSheetId="2">#REF!</definedName>
    <definedName name="_88CS_STD_5_1" localSheetId="12">#REF!</definedName>
    <definedName name="_88CS_STD_5_1">#REF!</definedName>
    <definedName name="_88CS_XS_33_1" localSheetId="2">#REF!</definedName>
    <definedName name="_88CS_XS_33_1" localSheetId="12">#REF!</definedName>
    <definedName name="_88CS_XS_33_1">#REF!</definedName>
    <definedName name="_88CS_XXS_1" localSheetId="2">#REF!</definedName>
    <definedName name="_88CS_XXS_1" localSheetId="12">#REF!</definedName>
    <definedName name="_88CS_XXS_1">#REF!</definedName>
    <definedName name="_89_____CS_80_1" localSheetId="2">#REF!</definedName>
    <definedName name="_89_____CS_80_1" localSheetId="12">#REF!</definedName>
    <definedName name="_89_____CS_80_1">#REF!</definedName>
    <definedName name="_890CS_5S_33_1" localSheetId="2">#REF!</definedName>
    <definedName name="_890CS_5S_33_1" localSheetId="12">#REF!</definedName>
    <definedName name="_890CS_5S_33_1">#REF!</definedName>
    <definedName name="_89CS_10_33_1" localSheetId="2">#REF!</definedName>
    <definedName name="_89CS_10_33_1" localSheetId="12">#REF!</definedName>
    <definedName name="_89CS_10_33_1">#REF!</definedName>
    <definedName name="_89CS_160_34_1" localSheetId="2">#REF!</definedName>
    <definedName name="_89CS_160_34_1" localSheetId="12">#REF!</definedName>
    <definedName name="_89CS_160_34_1">#REF!</definedName>
    <definedName name="_89CS_160_5_1" localSheetId="2">#REF!</definedName>
    <definedName name="_89CS_160_5_1" localSheetId="12">#REF!</definedName>
    <definedName name="_89CS_160_5_1">#REF!</definedName>
    <definedName name="_89CS_20_1" localSheetId="2">#REF!</definedName>
    <definedName name="_89CS_20_1" localSheetId="12">#REF!</definedName>
    <definedName name="_89CS_20_1">#REF!</definedName>
    <definedName name="_89CS_40_5_1" localSheetId="2">#REF!</definedName>
    <definedName name="_89CS_40_5_1" localSheetId="12">#REF!</definedName>
    <definedName name="_89CS_40_5_1">#REF!</definedName>
    <definedName name="_89CS_40S_1" localSheetId="2">#REF!</definedName>
    <definedName name="_89CS_40S_1" localSheetId="12">#REF!</definedName>
    <definedName name="_89CS_40S_1">#REF!</definedName>
    <definedName name="_89CS_40S_33_1" localSheetId="2">#REF!</definedName>
    <definedName name="_89CS_40S_33_1" localSheetId="12">#REF!</definedName>
    <definedName name="_89CS_40S_33_1">#REF!</definedName>
    <definedName name="_89CS_5S_33_1" localSheetId="2">#REF!</definedName>
    <definedName name="_89CS_5S_33_1" localSheetId="12">#REF!</definedName>
    <definedName name="_89CS_5S_33_1">#REF!</definedName>
    <definedName name="_89CS_80_5_1" localSheetId="2">#REF!</definedName>
    <definedName name="_89CS_80_5_1" localSheetId="12">#REF!</definedName>
    <definedName name="_89CS_80_5_1">#REF!</definedName>
    <definedName name="_89CS_STD_1" localSheetId="2">#REF!</definedName>
    <definedName name="_89CS_STD_1" localSheetId="12">#REF!</definedName>
    <definedName name="_89CS_STD_1">#REF!</definedName>
    <definedName name="_89CS_XS_1" localSheetId="2">#REF!</definedName>
    <definedName name="_89CS_XS_1" localSheetId="12">#REF!</definedName>
    <definedName name="_89CS_XS_1">#REF!</definedName>
    <definedName name="_89CS_XS_34_1" localSheetId="2">#REF!</definedName>
    <definedName name="_89CS_XS_34_1" localSheetId="12">#REF!</definedName>
    <definedName name="_89CS_XS_34_1">#REF!</definedName>
    <definedName name="_89CS_XXS_33_1" localSheetId="2">#REF!</definedName>
    <definedName name="_89CS_XXS_33_1" localSheetId="12">#REF!</definedName>
    <definedName name="_89CS_XXS_33_1">#REF!</definedName>
    <definedName name="_8AAA_1" localSheetId="2">#REF!</definedName>
    <definedName name="_8AAA_1" localSheetId="12">#REF!</definedName>
    <definedName name="_8AAA_1">#REF!</definedName>
    <definedName name="_8SOÁ_CTÖØ" localSheetId="2">#REF!</definedName>
    <definedName name="_8SOÁ_CTÖØ" localSheetId="12">#REF!</definedName>
    <definedName name="_8SOÁ_CTÖØ">#REF!</definedName>
    <definedName name="_90_____CS_80_33_1" localSheetId="2">#REF!</definedName>
    <definedName name="_90_____CS_80_33_1" localSheetId="12">#REF!</definedName>
    <definedName name="_90_____CS_80_33_1">#REF!</definedName>
    <definedName name="_908CS_5S_34_1" localSheetId="2">#REF!</definedName>
    <definedName name="_908CS_5S_34_1" localSheetId="12">#REF!</definedName>
    <definedName name="_908CS_5S_34_1">#REF!</definedName>
    <definedName name="_90CS_20_1" localSheetId="2">#REF!</definedName>
    <definedName name="_90CS_20_1" localSheetId="12">#REF!</definedName>
    <definedName name="_90CS_20_1">#REF!</definedName>
    <definedName name="_90CS_40_5_1" localSheetId="2">#REF!</definedName>
    <definedName name="_90CS_40_5_1" localSheetId="12">#REF!</definedName>
    <definedName name="_90CS_40_5_1">#REF!</definedName>
    <definedName name="_90CS_40S_34_1" localSheetId="2">#REF!</definedName>
    <definedName name="_90CS_40S_34_1" localSheetId="12">#REF!</definedName>
    <definedName name="_90CS_40S_34_1">#REF!</definedName>
    <definedName name="_90CS_5S_34_1" localSheetId="2">#REF!</definedName>
    <definedName name="_90CS_5S_34_1" localSheetId="12">#REF!</definedName>
    <definedName name="_90CS_5S_34_1">#REF!</definedName>
    <definedName name="_90CS_80S_1" localSheetId="2">#REF!</definedName>
    <definedName name="_90CS_80S_1" localSheetId="12">#REF!</definedName>
    <definedName name="_90CS_80S_1">#REF!</definedName>
    <definedName name="_90CS_STD_33_1" localSheetId="2">#REF!</definedName>
    <definedName name="_90CS_STD_33_1" localSheetId="12">#REF!</definedName>
    <definedName name="_90CS_STD_33_1">#REF!</definedName>
    <definedName name="_90CS_XS_33_1" localSheetId="2">#REF!</definedName>
    <definedName name="_90CS_XS_33_1" localSheetId="12">#REF!</definedName>
    <definedName name="_90CS_XS_33_1">#REF!</definedName>
    <definedName name="_90CS_XS_5_1" localSheetId="2">#REF!</definedName>
    <definedName name="_90CS_XS_5_1" localSheetId="12">#REF!</definedName>
    <definedName name="_90CS_XS_5_1">#REF!</definedName>
    <definedName name="_90CS_XXS_34_1" localSheetId="2">#REF!</definedName>
    <definedName name="_90CS_XXS_34_1" localSheetId="12">#REF!</definedName>
    <definedName name="_90CS_XXS_34_1">#REF!</definedName>
    <definedName name="_91_____CS_80_34_1" localSheetId="2">#REF!</definedName>
    <definedName name="_91_____CS_80_34_1" localSheetId="12">#REF!</definedName>
    <definedName name="_91_____CS_80_34_1">#REF!</definedName>
    <definedName name="_91CS_10_1" localSheetId="2">#REF!</definedName>
    <definedName name="_91CS_10_1" localSheetId="12">#REF!</definedName>
    <definedName name="_91CS_10_1">#REF!</definedName>
    <definedName name="_91CS_160_5_1" localSheetId="2">#REF!</definedName>
    <definedName name="_91CS_160_5_1" localSheetId="12">#REF!</definedName>
    <definedName name="_91CS_160_5_1">#REF!</definedName>
    <definedName name="_91CS_20_33_1" localSheetId="2">#REF!</definedName>
    <definedName name="_91CS_20_33_1" localSheetId="12">#REF!</definedName>
    <definedName name="_91CS_20_33_1">#REF!</definedName>
    <definedName name="_91CS_40S_1" localSheetId="2">#REF!</definedName>
    <definedName name="_91CS_40S_1" localSheetId="12">#REF!</definedName>
    <definedName name="_91CS_40S_1">#REF!</definedName>
    <definedName name="_91CS_40S_33_1" localSheetId="2">#REF!</definedName>
    <definedName name="_91CS_40S_33_1" localSheetId="12">#REF!</definedName>
    <definedName name="_91CS_40S_33_1">#REF!</definedName>
    <definedName name="_91CS_40S_5_1" localSheetId="2">#REF!</definedName>
    <definedName name="_91CS_40S_5_1" localSheetId="12">#REF!</definedName>
    <definedName name="_91CS_40S_5_1">#REF!</definedName>
    <definedName name="_91CS_5S_5_1" localSheetId="2">#REF!</definedName>
    <definedName name="_91CS_5S_5_1" localSheetId="12">#REF!</definedName>
    <definedName name="_91CS_5S_5_1">#REF!</definedName>
    <definedName name="_91CS_80S_33_1" localSheetId="2">#REF!</definedName>
    <definedName name="_91CS_80S_33_1" localSheetId="12">#REF!</definedName>
    <definedName name="_91CS_80S_33_1">#REF!</definedName>
    <definedName name="_91CS_STD_34_1" localSheetId="2">#REF!</definedName>
    <definedName name="_91CS_STD_34_1" localSheetId="12">#REF!</definedName>
    <definedName name="_91CS_STD_34_1">#REF!</definedName>
    <definedName name="_91CS_XS_34_1" localSheetId="2">#REF!</definedName>
    <definedName name="_91CS_XS_34_1" localSheetId="12">#REF!</definedName>
    <definedName name="_91CS_XS_34_1">#REF!</definedName>
    <definedName name="_91CS_XXS_1" localSheetId="2">#REF!</definedName>
    <definedName name="_91CS_XXS_1" localSheetId="12">#REF!</definedName>
    <definedName name="_91CS_XXS_1">#REF!</definedName>
    <definedName name="_91CS_XXS_5_1" localSheetId="2">#REF!</definedName>
    <definedName name="_91CS_XXS_5_1" localSheetId="12">#REF!</definedName>
    <definedName name="_91CS_XXS_5_1">#REF!</definedName>
    <definedName name="_91MAÕ_HAØNG" localSheetId="2">#REF!</definedName>
    <definedName name="_91MAÕ_HAØNG" localSheetId="12">#REF!</definedName>
    <definedName name="_91MAÕ_HAØNG">#REF!</definedName>
    <definedName name="_92_____CS_80_5_1" localSheetId="2">#REF!</definedName>
    <definedName name="_92_____CS_80_5_1" localSheetId="12">#REF!</definedName>
    <definedName name="_92_____CS_80_5_1">#REF!</definedName>
    <definedName name="_926CS_5S_5_1" localSheetId="2">#REF!</definedName>
    <definedName name="_926CS_5S_5_1" localSheetId="12">#REF!</definedName>
    <definedName name="_926CS_5S_5_1">#REF!</definedName>
    <definedName name="_92CS_10_34_1" localSheetId="2">#REF!</definedName>
    <definedName name="_92CS_10_34_1" localSheetId="12">#REF!</definedName>
    <definedName name="_92CS_10_34_1">#REF!</definedName>
    <definedName name="_92CS_20_34_1" localSheetId="2">#REF!</definedName>
    <definedName name="_92CS_20_34_1" localSheetId="12">#REF!</definedName>
    <definedName name="_92CS_20_34_1">#REF!</definedName>
    <definedName name="_92CS_40S_1" localSheetId="2">#REF!</definedName>
    <definedName name="_92CS_40S_1" localSheetId="12">#REF!</definedName>
    <definedName name="_92CS_40S_1">#REF!</definedName>
    <definedName name="_92CS_5S_1" localSheetId="2">#REF!</definedName>
    <definedName name="_92CS_5S_1" localSheetId="12">#REF!</definedName>
    <definedName name="_92CS_5S_1">#REF!</definedName>
    <definedName name="_92CS_60_1" localSheetId="2">#REF!</definedName>
    <definedName name="_92CS_60_1" localSheetId="12">#REF!</definedName>
    <definedName name="_92CS_60_1">#REF!</definedName>
    <definedName name="_92CS_80S_34_1" localSheetId="2">#REF!</definedName>
    <definedName name="_92CS_80S_34_1" localSheetId="12">#REF!</definedName>
    <definedName name="_92CS_80S_34_1">#REF!</definedName>
    <definedName name="_92CS_STD_5_1" localSheetId="2">#REF!</definedName>
    <definedName name="_92CS_STD_5_1" localSheetId="12">#REF!</definedName>
    <definedName name="_92CS_STD_5_1">#REF!</definedName>
    <definedName name="_92CS_XS_5_1" localSheetId="2">#REF!</definedName>
    <definedName name="_92CS_XS_5_1" localSheetId="12">#REF!</definedName>
    <definedName name="_92CS_XS_5_1">#REF!</definedName>
    <definedName name="_92CS_XXS_33_1" localSheetId="2">#REF!</definedName>
    <definedName name="_92CS_XXS_33_1" localSheetId="12">#REF!</definedName>
    <definedName name="_92CS_XXS_33_1">#REF!</definedName>
    <definedName name="_92SORT_1" localSheetId="2">#REF!</definedName>
    <definedName name="_92SORT_1" localSheetId="12">#REF!</definedName>
    <definedName name="_92SORT_1">#REF!</definedName>
    <definedName name="_93_____CS_80S_1" localSheetId="2">#REF!</definedName>
    <definedName name="_93_____CS_80S_1" localSheetId="12">#REF!</definedName>
    <definedName name="_93_____CS_80S_1">#REF!</definedName>
    <definedName name="_93CS_20_1" localSheetId="2">#REF!</definedName>
    <definedName name="_93CS_20_1" localSheetId="12">#REF!</definedName>
    <definedName name="_93CS_20_1">#REF!</definedName>
    <definedName name="_93CS_20_34_1" localSheetId="2">#REF!</definedName>
    <definedName name="_93CS_20_34_1" localSheetId="12">#REF!</definedName>
    <definedName name="_93CS_20_34_1">#REF!</definedName>
    <definedName name="_93CS_20_5_1" localSheetId="2">#REF!</definedName>
    <definedName name="_93CS_20_5_1" localSheetId="12">#REF!</definedName>
    <definedName name="_93CS_20_5_1">#REF!</definedName>
    <definedName name="_93CS_40S_33_1" localSheetId="2">#REF!</definedName>
    <definedName name="_93CS_40S_33_1" localSheetId="12">#REF!</definedName>
    <definedName name="_93CS_40S_33_1">#REF!</definedName>
    <definedName name="_93CS_40S_34_1" localSheetId="2">#REF!</definedName>
    <definedName name="_93CS_40S_34_1" localSheetId="12">#REF!</definedName>
    <definedName name="_93CS_40S_34_1">#REF!</definedName>
    <definedName name="_93CS_5S_33_1" localSheetId="2">#REF!</definedName>
    <definedName name="_93CS_5S_33_1" localSheetId="12">#REF!</definedName>
    <definedName name="_93CS_5S_33_1">#REF!</definedName>
    <definedName name="_93CS_60_33_1" localSheetId="2">#REF!</definedName>
    <definedName name="_93CS_60_33_1" localSheetId="12">#REF!</definedName>
    <definedName name="_93CS_60_33_1">#REF!</definedName>
    <definedName name="_93CS_80S_5_1" localSheetId="2">#REF!</definedName>
    <definedName name="_93CS_80S_5_1" localSheetId="12">#REF!</definedName>
    <definedName name="_93CS_80S_5_1">#REF!</definedName>
    <definedName name="_93CS_XS_1" localSheetId="2">#REF!</definedName>
    <definedName name="_93CS_XS_1" localSheetId="12">#REF!</definedName>
    <definedName name="_93CS_XS_1">#REF!</definedName>
    <definedName name="_93CS_XXS_1" localSheetId="2">#REF!</definedName>
    <definedName name="_93CS_XXS_1" localSheetId="12">#REF!</definedName>
    <definedName name="_93CS_XXS_1">#REF!</definedName>
    <definedName name="_93CS_XXS_34_1" localSheetId="2">#REF!</definedName>
    <definedName name="_93CS_XXS_34_1" localSheetId="12">#REF!</definedName>
    <definedName name="_93CS_XXS_34_1">#REF!</definedName>
    <definedName name="_93MAÕ_HAØNG" localSheetId="2">#REF!</definedName>
    <definedName name="_93MAÕ_HAØNG" localSheetId="12">#REF!</definedName>
    <definedName name="_93MAÕ_HAØNG">#REF!</definedName>
    <definedName name="_93MAÕ_SOÁ_THUEÁ" localSheetId="2">#REF!</definedName>
    <definedName name="_93MAÕ_SOÁ_THUEÁ" localSheetId="12">#REF!</definedName>
    <definedName name="_93MAÕ_SOÁ_THUEÁ">#REF!</definedName>
    <definedName name="_93SORT_1" localSheetId="2">#REF!</definedName>
    <definedName name="_93SORT_1" localSheetId="12">#REF!</definedName>
    <definedName name="_93SORT_1">#REF!</definedName>
    <definedName name="_93SORT_33_1" localSheetId="2">#REF!</definedName>
    <definedName name="_93SORT_33_1" localSheetId="12">#REF!</definedName>
    <definedName name="_93SORT_33_1">#REF!</definedName>
    <definedName name="_94_____CS_80S_33_1" localSheetId="2">#REF!</definedName>
    <definedName name="_94_____CS_80S_33_1" localSheetId="12">#REF!</definedName>
    <definedName name="_94_____CS_80S_33_1">#REF!</definedName>
    <definedName name="_944CS_60_1" localSheetId="2">#REF!</definedName>
    <definedName name="_944CS_60_1" localSheetId="12">#REF!</definedName>
    <definedName name="_944CS_60_1">#REF!</definedName>
    <definedName name="_94CS_100_33_1" localSheetId="2">#REF!</definedName>
    <definedName name="_94CS_100_33_1" localSheetId="12">#REF!</definedName>
    <definedName name="_94CS_100_33_1">#REF!</definedName>
    <definedName name="_94CS_30_1" localSheetId="2">#REF!</definedName>
    <definedName name="_94CS_30_1" localSheetId="12">#REF!</definedName>
    <definedName name="_94CS_30_1">#REF!</definedName>
    <definedName name="_94CS_40S_33_1" localSheetId="2">#REF!</definedName>
    <definedName name="_94CS_40S_33_1" localSheetId="12">#REF!</definedName>
    <definedName name="_94CS_40S_33_1">#REF!</definedName>
    <definedName name="_94CS_5S_34_1" localSheetId="2">#REF!</definedName>
    <definedName name="_94CS_5S_34_1" localSheetId="12">#REF!</definedName>
    <definedName name="_94CS_5S_34_1">#REF!</definedName>
    <definedName name="_94CS_60_34_1" localSheetId="2">#REF!</definedName>
    <definedName name="_94CS_60_34_1" localSheetId="12">#REF!</definedName>
    <definedName name="_94CS_60_34_1">#REF!</definedName>
    <definedName name="_94CS_STD_1" localSheetId="2">#REF!</definedName>
    <definedName name="_94CS_STD_1" localSheetId="12">#REF!</definedName>
    <definedName name="_94CS_STD_1">#REF!</definedName>
    <definedName name="_94CS_XS_33_1" localSheetId="2">#REF!</definedName>
    <definedName name="_94CS_XS_33_1" localSheetId="12">#REF!</definedName>
    <definedName name="_94CS_XS_33_1">#REF!</definedName>
    <definedName name="_94CS_XXS_33_1" localSheetId="2">#REF!</definedName>
    <definedName name="_94CS_XXS_33_1" localSheetId="12">#REF!</definedName>
    <definedName name="_94CS_XXS_33_1">#REF!</definedName>
    <definedName name="_94CS_XXS_5_1" localSheetId="2">#REF!</definedName>
    <definedName name="_94CS_XXS_5_1" localSheetId="12">#REF!</definedName>
    <definedName name="_94CS_XXS_5_1">#REF!</definedName>
    <definedName name="_94SORT_33_1" localSheetId="2">#REF!</definedName>
    <definedName name="_94SORT_33_1" localSheetId="12">#REF!</definedName>
    <definedName name="_94SORT_33_1">#REF!</definedName>
    <definedName name="_94SORT_34_1" localSheetId="2">#REF!</definedName>
    <definedName name="_94SORT_34_1" localSheetId="12">#REF!</definedName>
    <definedName name="_94SORT_34_1">#REF!</definedName>
    <definedName name="_95_____CS_80S_34_1" localSheetId="2">#REF!</definedName>
    <definedName name="_95_____CS_80S_34_1" localSheetId="12">#REF!</definedName>
    <definedName name="_95_____CS_80S_34_1">#REF!</definedName>
    <definedName name="_95CS_10_33_1" localSheetId="2">#REF!</definedName>
    <definedName name="_95CS_10_33_1" localSheetId="12">#REF!</definedName>
    <definedName name="_95CS_10_33_1">#REF!</definedName>
    <definedName name="_95CS_10_5_1" localSheetId="2">#REF!</definedName>
    <definedName name="_95CS_10_5_1" localSheetId="12">#REF!</definedName>
    <definedName name="_95CS_10_5_1">#REF!</definedName>
    <definedName name="_95CS_20_33_1" localSheetId="2">#REF!</definedName>
    <definedName name="_95CS_20_33_1" localSheetId="12">#REF!</definedName>
    <definedName name="_95CS_20_33_1">#REF!</definedName>
    <definedName name="_95CS_20_5_1" localSheetId="2">#REF!</definedName>
    <definedName name="_95CS_20_5_1" localSheetId="12">#REF!</definedName>
    <definedName name="_95CS_20_5_1">#REF!</definedName>
    <definedName name="_95CS_30_33_1" localSheetId="2">#REF!</definedName>
    <definedName name="_95CS_30_33_1" localSheetId="12">#REF!</definedName>
    <definedName name="_95CS_30_33_1">#REF!</definedName>
    <definedName name="_95CS_40S_34_1" localSheetId="2">#REF!</definedName>
    <definedName name="_95CS_40S_34_1" localSheetId="12">#REF!</definedName>
    <definedName name="_95CS_40S_34_1">#REF!</definedName>
    <definedName name="_95CS_40S_5_1" localSheetId="2">#REF!</definedName>
    <definedName name="_95CS_40S_5_1" localSheetId="12">#REF!</definedName>
    <definedName name="_95CS_40S_5_1">#REF!</definedName>
    <definedName name="_95CS_5S_5_1" localSheetId="2">#REF!</definedName>
    <definedName name="_95CS_5S_5_1" localSheetId="12">#REF!</definedName>
    <definedName name="_95CS_5S_5_1">#REF!</definedName>
    <definedName name="_95CS_60_5_1" localSheetId="2">#REF!</definedName>
    <definedName name="_95CS_60_5_1" localSheetId="12">#REF!</definedName>
    <definedName name="_95CS_60_5_1">#REF!</definedName>
    <definedName name="_95CS_STD_33_1" localSheetId="2">#REF!</definedName>
    <definedName name="_95CS_STD_33_1" localSheetId="12">#REF!</definedName>
    <definedName name="_95CS_STD_33_1">#REF!</definedName>
    <definedName name="_95CS_XS_34_1" localSheetId="2">#REF!</definedName>
    <definedName name="_95CS_XS_34_1" localSheetId="12">#REF!</definedName>
    <definedName name="_95CS_XS_34_1">#REF!</definedName>
    <definedName name="_95CS_XXS_34_1" localSheetId="2">#REF!</definedName>
    <definedName name="_95CS_XXS_34_1" localSheetId="12">#REF!</definedName>
    <definedName name="_95CS_XXS_34_1">#REF!</definedName>
    <definedName name="_95MAÕ_SOÁ_THUEÁ" localSheetId="2">#REF!</definedName>
    <definedName name="_95MAÕ_SOÁ_THUEÁ" localSheetId="12">#REF!</definedName>
    <definedName name="_95MAÕ_SOÁ_THUEÁ">#REF!</definedName>
    <definedName name="_95SORT_34_1" localSheetId="2">#REF!</definedName>
    <definedName name="_95SORT_34_1" localSheetId="12">#REF!</definedName>
    <definedName name="_95SORT_34_1">#REF!</definedName>
    <definedName name="_95SORT_5_1" localSheetId="2">#REF!</definedName>
    <definedName name="_95SORT_5_1" localSheetId="12">#REF!</definedName>
    <definedName name="_95SORT_5_1">#REF!</definedName>
    <definedName name="_96_____CS_80S_5_1" localSheetId="2">#REF!</definedName>
    <definedName name="_96_____CS_80S_5_1" localSheetId="12">#REF!</definedName>
    <definedName name="_96_____CS_80S_5_1">#REF!</definedName>
    <definedName name="_962CS_60_33_1" localSheetId="2">#REF!</definedName>
    <definedName name="_962CS_60_33_1" localSheetId="12">#REF!</definedName>
    <definedName name="_962CS_60_33_1">#REF!</definedName>
    <definedName name="_96CS_30_34_1" localSheetId="2">#REF!</definedName>
    <definedName name="_96CS_30_34_1" localSheetId="12">#REF!</definedName>
    <definedName name="_96CS_30_34_1">#REF!</definedName>
    <definedName name="_96CS_40S_34_1" localSheetId="2">#REF!</definedName>
    <definedName name="_96CS_40S_34_1" localSheetId="12">#REF!</definedName>
    <definedName name="_96CS_40S_34_1">#REF!</definedName>
    <definedName name="_96CS_60_1" localSheetId="2">#REF!</definedName>
    <definedName name="_96CS_60_1" localSheetId="12">#REF!</definedName>
    <definedName name="_96CS_60_1">#REF!</definedName>
    <definedName name="_96CS_80_1" localSheetId="2">#REF!</definedName>
    <definedName name="_96CS_80_1" localSheetId="12">#REF!</definedName>
    <definedName name="_96CS_80_1">#REF!</definedName>
    <definedName name="_96CS_STD_34_1" localSheetId="2">#REF!</definedName>
    <definedName name="_96CS_STD_34_1" localSheetId="12">#REF!</definedName>
    <definedName name="_96CS_STD_34_1">#REF!</definedName>
    <definedName name="_96CS_XS_5_1" localSheetId="2">#REF!</definedName>
    <definedName name="_96CS_XS_5_1" localSheetId="12">#REF!</definedName>
    <definedName name="_96CS_XS_5_1">#REF!</definedName>
    <definedName name="_96CS_XXS_5_1" localSheetId="2">#REF!</definedName>
    <definedName name="_96CS_XXS_5_1" localSheetId="12">#REF!</definedName>
    <definedName name="_96CS_XXS_5_1">#REF!</definedName>
    <definedName name="_96SOÁ_CTÖØ" localSheetId="2">#REF!</definedName>
    <definedName name="_96SOÁ_CTÖØ" localSheetId="12">#REF!</definedName>
    <definedName name="_96SOÁ_CTÖØ">#REF!</definedName>
    <definedName name="_96SORT_5_1" localSheetId="2">#REF!</definedName>
    <definedName name="_96SORT_5_1" localSheetId="12">#REF!</definedName>
    <definedName name="_96SORT_5_1">#REF!</definedName>
    <definedName name="_97_____CS_STD_1" localSheetId="2">#REF!</definedName>
    <definedName name="_97_____CS_STD_1" localSheetId="12">#REF!</definedName>
    <definedName name="_97_____CS_STD_1">#REF!</definedName>
    <definedName name="_97CS_20_34_1" localSheetId="2">#REF!</definedName>
    <definedName name="_97CS_20_34_1" localSheetId="12">#REF!</definedName>
    <definedName name="_97CS_20_34_1">#REF!</definedName>
    <definedName name="_97CS_30_1" localSheetId="2">#REF!</definedName>
    <definedName name="_97CS_30_1" localSheetId="12">#REF!</definedName>
    <definedName name="_97CS_30_1">#REF!</definedName>
    <definedName name="_97CS_30_5_1" localSheetId="2">#REF!</definedName>
    <definedName name="_97CS_30_5_1" localSheetId="12">#REF!</definedName>
    <definedName name="_97CS_30_5_1">#REF!</definedName>
    <definedName name="_97CS_40S_5_1" localSheetId="2">#REF!</definedName>
    <definedName name="_97CS_40S_5_1" localSheetId="12">#REF!</definedName>
    <definedName name="_97CS_40S_5_1">#REF!</definedName>
    <definedName name="_97CS_5S_1" localSheetId="2">#REF!</definedName>
    <definedName name="_97CS_5S_1" localSheetId="12">#REF!</definedName>
    <definedName name="_97CS_5S_1">#REF!</definedName>
    <definedName name="_97CS_60_33_1" localSheetId="2">#REF!</definedName>
    <definedName name="_97CS_60_33_1" localSheetId="12">#REF!</definedName>
    <definedName name="_97CS_60_33_1">#REF!</definedName>
    <definedName name="_97CS_80_33_1" localSheetId="2">#REF!</definedName>
    <definedName name="_97CS_80_33_1" localSheetId="12">#REF!</definedName>
    <definedName name="_97CS_80_33_1">#REF!</definedName>
    <definedName name="_97CS_STD_5_1" localSheetId="2">#REF!</definedName>
    <definedName name="_97CS_STD_5_1" localSheetId="12">#REF!</definedName>
    <definedName name="_97CS_STD_5_1">#REF!</definedName>
    <definedName name="_97CS_XXS_1" localSheetId="2">#REF!</definedName>
    <definedName name="_97CS_XXS_1" localSheetId="12">#REF!</definedName>
    <definedName name="_97CS_XXS_1">#REF!</definedName>
    <definedName name="_97SOÁ_LÖÔÏNG" localSheetId="2">#REF!</definedName>
    <definedName name="_97SOÁ_LÖÔÏNG" localSheetId="12">#REF!</definedName>
    <definedName name="_97SOÁ_LÖÔÏNG">#REF!</definedName>
    <definedName name="_98_____CS_STD_33_1" localSheetId="2">#REF!</definedName>
    <definedName name="_98_____CS_STD_33_1" localSheetId="12">#REF!</definedName>
    <definedName name="_98_____CS_STD_33_1">#REF!</definedName>
    <definedName name="_980CS_60_34_1" localSheetId="2">#REF!</definedName>
    <definedName name="_980CS_60_34_1" localSheetId="12">#REF!</definedName>
    <definedName name="_980CS_60_34_1">#REF!</definedName>
    <definedName name="_98CS_100_1" localSheetId="2">#REF!</definedName>
    <definedName name="_98CS_100_1" localSheetId="12">#REF!</definedName>
    <definedName name="_98CS_100_1">#REF!</definedName>
    <definedName name="_98CS_40_1" localSheetId="2">#REF!</definedName>
    <definedName name="_98CS_40_1" localSheetId="12">#REF!</definedName>
    <definedName name="_98CS_40_1">#REF!</definedName>
    <definedName name="_98CS_40S_5_1" localSheetId="2">#REF!</definedName>
    <definedName name="_98CS_40S_5_1" localSheetId="12">#REF!</definedName>
    <definedName name="_98CS_40S_5_1">#REF!</definedName>
    <definedName name="_98CS_60_34_1" localSheetId="2">#REF!</definedName>
    <definedName name="_98CS_60_34_1" localSheetId="12">#REF!</definedName>
    <definedName name="_98CS_60_34_1">#REF!</definedName>
    <definedName name="_98CS_80_34_1" localSheetId="2">#REF!</definedName>
    <definedName name="_98CS_80_34_1" localSheetId="12">#REF!</definedName>
    <definedName name="_98CS_80_34_1">#REF!</definedName>
    <definedName name="_98CS_XS_1" localSheetId="2">#REF!</definedName>
    <definedName name="_98CS_XS_1" localSheetId="12">#REF!</definedName>
    <definedName name="_98CS_XS_1">#REF!</definedName>
    <definedName name="_98CS_XXS_33_1" localSheetId="2">#REF!</definedName>
    <definedName name="_98CS_XXS_33_1" localSheetId="12">#REF!</definedName>
    <definedName name="_98CS_XXS_33_1">#REF!</definedName>
    <definedName name="_98SORT_1" localSheetId="2">#REF!</definedName>
    <definedName name="_98SORT_1" localSheetId="12">#REF!</definedName>
    <definedName name="_98SORT_1">#REF!</definedName>
    <definedName name="_99_____CS_STD_34_1" localSheetId="2">#REF!</definedName>
    <definedName name="_99_____CS_STD_34_1" localSheetId="12">#REF!</definedName>
    <definedName name="_99_____CS_STD_34_1">#REF!</definedName>
    <definedName name="_998CS_60_5_1" localSheetId="2">#REF!</definedName>
    <definedName name="_998CS_60_5_1" localSheetId="12">#REF!</definedName>
    <definedName name="_998CS_60_5_1">#REF!</definedName>
    <definedName name="_99CS_10_34_1" localSheetId="2">#REF!</definedName>
    <definedName name="_99CS_10_34_1" localSheetId="12">#REF!</definedName>
    <definedName name="_99CS_10_34_1">#REF!</definedName>
    <definedName name="_99CS_20_5_1" localSheetId="2">#REF!</definedName>
    <definedName name="_99CS_20_5_1" localSheetId="12">#REF!</definedName>
    <definedName name="_99CS_20_5_1">#REF!</definedName>
    <definedName name="_99CS_30_33_1" localSheetId="2">#REF!</definedName>
    <definedName name="_99CS_30_33_1" localSheetId="12">#REF!</definedName>
    <definedName name="_99CS_30_33_1">#REF!</definedName>
    <definedName name="_99CS_40_33_1" localSheetId="2">#REF!</definedName>
    <definedName name="_99CS_40_33_1" localSheetId="12">#REF!</definedName>
    <definedName name="_99CS_40_33_1">#REF!</definedName>
    <definedName name="_99CS_5S_1" localSheetId="2">#REF!</definedName>
    <definedName name="_99CS_5S_1" localSheetId="12">#REF!</definedName>
    <definedName name="_99CS_5S_1">#REF!</definedName>
    <definedName name="_99CS_5S_33_1" localSheetId="2">#REF!</definedName>
    <definedName name="_99CS_5S_33_1" localSheetId="12">#REF!</definedName>
    <definedName name="_99CS_5S_33_1">#REF!</definedName>
    <definedName name="_99CS_60_5_1" localSheetId="2">#REF!</definedName>
    <definedName name="_99CS_60_5_1" localSheetId="12">#REF!</definedName>
    <definedName name="_99CS_60_5_1">#REF!</definedName>
    <definedName name="_99CS_80_5_1" localSheetId="2">#REF!</definedName>
    <definedName name="_99CS_80_5_1" localSheetId="12">#REF!</definedName>
    <definedName name="_99CS_80_5_1">#REF!</definedName>
    <definedName name="_99CS_XS_33_1" localSheetId="2">#REF!</definedName>
    <definedName name="_99CS_XS_33_1" localSheetId="12">#REF!</definedName>
    <definedName name="_99CS_XS_33_1">#REF!</definedName>
    <definedName name="_99CS_XXS_34_1" localSheetId="2">#REF!</definedName>
    <definedName name="_99CS_XXS_34_1" localSheetId="12">#REF!</definedName>
    <definedName name="_99CS_XXS_34_1">#REF!</definedName>
    <definedName name="_99ÑÔN_GIAÙ" localSheetId="2">#REF!</definedName>
    <definedName name="_99ÑÔN_GIAÙ" localSheetId="12">#REF!</definedName>
    <definedName name="_99ÑÔN_GIAÙ">#REF!</definedName>
    <definedName name="_99SORT_33_1" localSheetId="2">#REF!</definedName>
    <definedName name="_99SORT_33_1" localSheetId="12">#REF!</definedName>
    <definedName name="_99SORT_33_1">#REF!</definedName>
    <definedName name="_9AAA_33_1">#N/A</definedName>
    <definedName name="_9MAÕ_HAØNG" localSheetId="2">#REF!</definedName>
    <definedName name="_9MAÕ_HAØNG" localSheetId="12">#REF!</definedName>
    <definedName name="_9MAÕ_HAØNG">#REF!</definedName>
    <definedName name="_9ÑÔN_GIAÙ">#REF!</definedName>
    <definedName name="_9SOÁ_LÖÔÏNG" localSheetId="2">#REF!</definedName>
    <definedName name="_9SOÁ_LÖÔÏNG" localSheetId="12">#REF!</definedName>
    <definedName name="_9SOÁ_LÖÔÏNG">#REF!</definedName>
    <definedName name="_a" localSheetId="2">#REF!</definedName>
    <definedName name="_a" localSheetId="12">#REF!</definedName>
    <definedName name="_a">#REF!</definedName>
    <definedName name="_a1" localSheetId="2" hidden="1">{"'Sheet1'!$L$16"}</definedName>
    <definedName name="_a1" localSheetId="9" hidden="1">{"'Sheet1'!$L$16"}</definedName>
    <definedName name="_a1" localSheetId="12" hidden="1">{"'Sheet1'!$L$16"}</definedName>
    <definedName name="_a1" localSheetId="0" hidden="1">{"'Sheet1'!$L$16"}</definedName>
    <definedName name="_a1" hidden="1">{"'Sheet1'!$L$16"}</definedName>
    <definedName name="_a129" localSheetId="2" hidden="1">{"Offgrid",#N/A,FALSE,"OFFGRID";"Region",#N/A,FALSE,"REGION";"Offgrid -2",#N/A,FALSE,"OFFGRID";"WTP",#N/A,FALSE,"WTP";"WTP -2",#N/A,FALSE,"WTP";"Project",#N/A,FALSE,"PROJECT";"Summary -2",#N/A,FALSE,"SUMMARY"}</definedName>
    <definedName name="_a129" localSheetId="9" hidden="1">{"Offgrid",#N/A,FALSE,"OFFGRID";"Region",#N/A,FALSE,"REGION";"Offgrid -2",#N/A,FALSE,"OFFGRID";"WTP",#N/A,FALSE,"WTP";"WTP -2",#N/A,FALSE,"WTP";"Project",#N/A,FALSE,"PROJECT";"Summary -2",#N/A,FALSE,"SUMMARY"}</definedName>
    <definedName name="_a129" localSheetId="12" hidden="1">{"Offgrid",#N/A,FALSE,"OFFGRID";"Region",#N/A,FALSE,"REGION";"Offgrid -2",#N/A,FALSE,"OFFGRID";"WTP",#N/A,FALSE,"WTP";"WTP -2",#N/A,FALSE,"WTP";"Project",#N/A,FALSE,"PROJECT";"Summary -2",#N/A,FALSE,"SUMMARY"}</definedName>
    <definedName name="_a129" localSheetId="0"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9" hidden="1">{"Offgrid",#N/A,FALSE,"OFFGRID";"Region",#N/A,FALSE,"REGION";"Offgrid -2",#N/A,FALSE,"OFFGRID";"WTP",#N/A,FALSE,"WTP";"WTP -2",#N/A,FALSE,"WTP";"Project",#N/A,FALSE,"PROJECT";"Summary -2",#N/A,FALSE,"SUMMARY"}</definedName>
    <definedName name="_a130" localSheetId="12"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2">#REF!</definedName>
    <definedName name="_a16550" localSheetId="12">#REF!</definedName>
    <definedName name="_a16550">#REF!</definedName>
    <definedName name="_a2" localSheetId="2" hidden="1">{#N/A,#N/A,FALSE,"Chi tiÆt"}</definedName>
    <definedName name="_a2" localSheetId="9" hidden="1">{#N/A,#N/A,FALSE,"Chi tiÆt"}</definedName>
    <definedName name="_a2" localSheetId="12" hidden="1">{#N/A,#N/A,FALSE,"Chi tiÆt"}</definedName>
    <definedName name="_a2" localSheetId="0" hidden="1">{#N/A,#N/A,FALSE,"Chi tiÆt"}</definedName>
    <definedName name="_a2" hidden="1">{#N/A,#N/A,FALSE,"Chi tiÆt"}</definedName>
    <definedName name="_A4" localSheetId="2" hidden="1">{"'Sheet1'!$L$16"}</definedName>
    <definedName name="_A4" localSheetId="9" hidden="1">{"'Sheet1'!$L$16"}</definedName>
    <definedName name="_A4" localSheetId="12" hidden="1">{"'Sheet1'!$L$16"}</definedName>
    <definedName name="_A4" localSheetId="0" hidden="1">{"'Sheet1'!$L$16"}</definedName>
    <definedName name="_A4" hidden="1">{"'Sheet1'!$L$16"}</definedName>
    <definedName name="_A65700" localSheetId="2">#REF!</definedName>
    <definedName name="_A65700" localSheetId="12">#REF!</definedName>
    <definedName name="_A65700">#REF!</definedName>
    <definedName name="_A65800" localSheetId="2">#REF!</definedName>
    <definedName name="_A65800" localSheetId="12">#REF!</definedName>
    <definedName name="_A65800">#REF!</definedName>
    <definedName name="_A66000" localSheetId="2">#REF!</definedName>
    <definedName name="_A66000" localSheetId="12">#REF!</definedName>
    <definedName name="_A66000">#REF!</definedName>
    <definedName name="_A67000" localSheetId="2">#REF!</definedName>
    <definedName name="_A67000" localSheetId="12">#REF!</definedName>
    <definedName name="_A67000">#REF!</definedName>
    <definedName name="_A68000" localSheetId="2">#REF!</definedName>
    <definedName name="_A68000" localSheetId="12">#REF!</definedName>
    <definedName name="_A68000">#REF!</definedName>
    <definedName name="_A70000" localSheetId="2">#REF!</definedName>
    <definedName name="_A70000" localSheetId="12">#REF!</definedName>
    <definedName name="_A70000">#REF!</definedName>
    <definedName name="_A75000" localSheetId="2">#REF!</definedName>
    <definedName name="_A75000" localSheetId="12">#REF!</definedName>
    <definedName name="_A75000">#REF!</definedName>
    <definedName name="_A85000" localSheetId="2">#REF!</definedName>
    <definedName name="_A85000" localSheetId="12">#REF!</definedName>
    <definedName name="_A85000">#REF!</definedName>
    <definedName name="_abb91" localSheetId="2">#REF!</definedName>
    <definedName name="_abb91" localSheetId="12">#REF!</definedName>
    <definedName name="_abb91">#REF!</definedName>
    <definedName name="_atn1" localSheetId="2">#REF!</definedName>
    <definedName name="_atn1" localSheetId="12">#REF!</definedName>
    <definedName name="_atn1">#REF!</definedName>
    <definedName name="_atn10" localSheetId="2">#REF!</definedName>
    <definedName name="_atn10" localSheetId="12">#REF!</definedName>
    <definedName name="_atn10">#REF!</definedName>
    <definedName name="_atn2" localSheetId="2">#REF!</definedName>
    <definedName name="_atn2" localSheetId="12">#REF!</definedName>
    <definedName name="_atn2">#REF!</definedName>
    <definedName name="_atn3" localSheetId="2">#REF!</definedName>
    <definedName name="_atn3" localSheetId="12">#REF!</definedName>
    <definedName name="_atn3">#REF!</definedName>
    <definedName name="_atn4" localSheetId="2">#REF!</definedName>
    <definedName name="_atn4" localSheetId="12">#REF!</definedName>
    <definedName name="_atn4">#REF!</definedName>
    <definedName name="_atn5" localSheetId="2">#REF!</definedName>
    <definedName name="_atn5" localSheetId="12">#REF!</definedName>
    <definedName name="_atn5">#REF!</definedName>
    <definedName name="_atn6" localSheetId="2">#REF!</definedName>
    <definedName name="_atn6" localSheetId="12">#REF!</definedName>
    <definedName name="_atn6">#REF!</definedName>
    <definedName name="_atn7" localSheetId="2">#REF!</definedName>
    <definedName name="_atn7" localSheetId="12">#REF!</definedName>
    <definedName name="_atn7">#REF!</definedName>
    <definedName name="_atn8" localSheetId="2">#REF!</definedName>
    <definedName name="_atn8" localSheetId="12">#REF!</definedName>
    <definedName name="_atn8">#REF!</definedName>
    <definedName name="_atn9" localSheetId="2">#REF!</definedName>
    <definedName name="_atn9" localSheetId="12">#REF!</definedName>
    <definedName name="_atn9">#REF!</definedName>
    <definedName name="_B">#REF!</definedName>
    <definedName name="_B1" localSheetId="2" hidden="1">{"'Sheet1'!$L$16"}</definedName>
    <definedName name="_B1" localSheetId="9" hidden="1">{"'Sheet1'!$L$16"}</definedName>
    <definedName name="_B1" localSheetId="12" hidden="1">{"'Sheet1'!$L$16"}</definedName>
    <definedName name="_B1" localSheetId="0" hidden="1">{"'Sheet1'!$L$16"}</definedName>
    <definedName name="_B1" hidden="1">{"'Sheet1'!$L$16"}</definedName>
    <definedName name="_b100000">#REF!</definedName>
    <definedName name="_B11" localSheetId="2">#REF!</definedName>
    <definedName name="_B11" localSheetId="12">#REF!</definedName>
    <definedName name="_B11">#REF!</definedName>
    <definedName name="_b4" localSheetId="2" hidden="1">{"'Sheet1'!$L$16"}</definedName>
    <definedName name="_b4" localSheetId="9" hidden="1">{"'Sheet1'!$L$16"}</definedName>
    <definedName name="_b4" localSheetId="12" hidden="1">{"'Sheet1'!$L$16"}</definedName>
    <definedName name="_b4" localSheetId="0" hidden="1">{"'Sheet1'!$L$16"}</definedName>
    <definedName name="_b4" hidden="1">{"'Sheet1'!$L$16"}</definedName>
    <definedName name="_B72172">#REF!</definedName>
    <definedName name="_B86000">#REF!</definedName>
    <definedName name="_ba1" localSheetId="2" hidden="1">{#N/A,#N/A,FALSE,"Chi tiÆt"}</definedName>
    <definedName name="_ba1" localSheetId="9" hidden="1">{#N/A,#N/A,FALSE,"Chi tiÆt"}</definedName>
    <definedName name="_ba1" localSheetId="12" hidden="1">{#N/A,#N/A,FALSE,"Chi tiÆt"}</definedName>
    <definedName name="_ba1" localSheetId="0" hidden="1">{#N/A,#N/A,FALSE,"Chi tiÆt"}</definedName>
    <definedName name="_ba1" hidden="1">{#N/A,#N/A,FALSE,"Chi tiÆt"}</definedName>
    <definedName name="_bac3">12413</definedName>
    <definedName name="_bac4">13529</definedName>
    <definedName name="_bac5">15483</definedName>
    <definedName name="_ban1">#REF!</definedName>
    <definedName name="_ban2" localSheetId="2" hidden="1">{"'Sheet1'!$L$16"}</definedName>
    <definedName name="_ban2" localSheetId="9" hidden="1">{"'Sheet1'!$L$16"}</definedName>
    <definedName name="_ban2" localSheetId="12" hidden="1">{"'Sheet1'!$L$16"}</definedName>
    <definedName name="_ban2" localSheetId="0" hidden="1">{"'Sheet1'!$L$16"}</definedName>
    <definedName name="_ban2" hidden="1">{"'Sheet1'!$L$16"}</definedName>
    <definedName name="_bat1">#REF!</definedName>
    <definedName name="_Bia1" localSheetId="2">#REF!</definedName>
    <definedName name="_Bia1" localSheetId="12">#REF!</definedName>
    <definedName name="_Bia1">#REF!</definedName>
    <definedName name="_Bia2" localSheetId="2">#REF!</definedName>
    <definedName name="_Bia2" localSheetId="12">#REF!</definedName>
    <definedName name="_Bia2">#REF!</definedName>
    <definedName name="_boi1" localSheetId="2">#REF!</definedName>
    <definedName name="_boi1" localSheetId="12">#REF!</definedName>
    <definedName name="_boi1">#REF!</definedName>
    <definedName name="_boi2" localSheetId="2">#REF!</definedName>
    <definedName name="_boi2" localSheetId="12">#REF!</definedName>
    <definedName name="_boi2">#REF!</definedName>
    <definedName name="_boi3" localSheetId="2">#REF!</definedName>
    <definedName name="_boi3" localSheetId="12">#REF!</definedName>
    <definedName name="_boi3">#REF!</definedName>
    <definedName name="_boi4" localSheetId="2">#REF!</definedName>
    <definedName name="_boi4" localSheetId="12">#REF!</definedName>
    <definedName name="_boi4">#REF!</definedName>
    <definedName name="_btc20">#REF!</definedName>
    <definedName name="_btc30">#REF!</definedName>
    <definedName name="_btc35">#REF!</definedName>
    <definedName name="_btm10" localSheetId="2">#REF!</definedName>
    <definedName name="_btm10" localSheetId="12">#REF!</definedName>
    <definedName name="_btm10">#REF!</definedName>
    <definedName name="_btm100" localSheetId="2">#REF!</definedName>
    <definedName name="_btm100" localSheetId="12">#REF!</definedName>
    <definedName name="_btm100">#REF!</definedName>
    <definedName name="_BTM150" localSheetId="2">#REF!</definedName>
    <definedName name="_BTM150" localSheetId="12">#REF!</definedName>
    <definedName name="_BTM150">#REF!</definedName>
    <definedName name="_BTM200" localSheetId="2">#REF!</definedName>
    <definedName name="_BTM200" localSheetId="12">#REF!</definedName>
    <definedName name="_BTM200">#REF!</definedName>
    <definedName name="_BTM250" localSheetId="2">#REF!</definedName>
    <definedName name="_BTM250" localSheetId="12">#REF!</definedName>
    <definedName name="_BTM250">#REF!</definedName>
    <definedName name="_btM300" localSheetId="2">#REF!</definedName>
    <definedName name="_btM300" localSheetId="12">#REF!</definedName>
    <definedName name="_btM300">#REF!</definedName>
    <definedName name="_BTM50" localSheetId="2">#REF!</definedName>
    <definedName name="_BTM50" localSheetId="12">#REF!</definedName>
    <definedName name="_BTM50">#REF!</definedName>
    <definedName name="_bua25">#REF!</definedName>
    <definedName name="_Builtin0" localSheetId="2" hidden="1">#REF!</definedName>
    <definedName name="_Builtin0" localSheetId="9" hidden="1">#REF!</definedName>
    <definedName name="_Builtin0" localSheetId="12" hidden="1">#REF!</definedName>
    <definedName name="_Builtin0" hidden="1">#REF!</definedName>
    <definedName name="_Builtin155" hidden="1">#N/A</definedName>
    <definedName name="_but1">#REF!</definedName>
    <definedName name="_but11">#REF!</definedName>
    <definedName name="_but2">#REF!</definedName>
    <definedName name="_but22">#REF!</definedName>
    <definedName name="_but3">#REF!</definedName>
    <definedName name="_but33">#REF!</definedName>
    <definedName name="_but4">#REF!</definedName>
    <definedName name="_but44">#REF!</definedName>
    <definedName name="_but5">#REF!</definedName>
    <definedName name="_but55">#REF!</definedName>
    <definedName name="_but6">#REF!</definedName>
    <definedName name="_but66">#REF!</definedName>
    <definedName name="_C_Lphi_4ab" localSheetId="2">#REF!</definedName>
    <definedName name="_C_Lphi_4ab" localSheetId="12">#REF!</definedName>
    <definedName name="_C_Lphi_4ab">#REF!</definedName>
    <definedName name="_Can2">#REF!</definedName>
    <definedName name="_cao1" localSheetId="2">#REF!</definedName>
    <definedName name="_cao1" localSheetId="12">#REF!</definedName>
    <definedName name="_cao1">#REF!</definedName>
    <definedName name="_cao2" localSheetId="2">#REF!</definedName>
    <definedName name="_cao2" localSheetId="12">#REF!</definedName>
    <definedName name="_cao2">#REF!</definedName>
    <definedName name="_cao3" localSheetId="2">#REF!</definedName>
    <definedName name="_cao3" localSheetId="12">#REF!</definedName>
    <definedName name="_cao3">#REF!</definedName>
    <definedName name="_cao4" localSheetId="2">#REF!</definedName>
    <definedName name="_cao4" localSheetId="12">#REF!</definedName>
    <definedName name="_cao4">#REF!</definedName>
    <definedName name="_cao5" localSheetId="2">#REF!</definedName>
    <definedName name="_cao5" localSheetId="12">#REF!</definedName>
    <definedName name="_cao5">#REF!</definedName>
    <definedName name="_cao6" localSheetId="2">#REF!</definedName>
    <definedName name="_cao6" localSheetId="12">#REF!</definedName>
    <definedName name="_cao6">#REF!</definedName>
    <definedName name="_cat2">#REF!</definedName>
    <definedName name="_cat3">#REF!</definedName>
    <definedName name="_cat4">#REF!</definedName>
    <definedName name="_cat5">#REF!</definedName>
    <definedName name="_cau10" localSheetId="2">#REF!</definedName>
    <definedName name="_cau10" localSheetId="12">#REF!</definedName>
    <definedName name="_cau10">#REF!</definedName>
    <definedName name="_cau16" localSheetId="2">#REF!</definedName>
    <definedName name="_cau16" localSheetId="12">#REF!</definedName>
    <definedName name="_cau16">#REF!</definedName>
    <definedName name="_Cau2" localSheetId="2">#REF!</definedName>
    <definedName name="_Cau2" localSheetId="12">#REF!</definedName>
    <definedName name="_Cau2">#REF!</definedName>
    <definedName name="_cau25" localSheetId="2">#REF!</definedName>
    <definedName name="_cau25" localSheetId="12">#REF!</definedName>
    <definedName name="_cau25">#REF!</definedName>
    <definedName name="_cau40" localSheetId="2">#REF!</definedName>
    <definedName name="_cau40" localSheetId="12">#REF!</definedName>
    <definedName name="_cau40">#REF!</definedName>
    <definedName name="_cau5">#REF!</definedName>
    <definedName name="_cau50" localSheetId="2">#REF!</definedName>
    <definedName name="_cau50" localSheetId="12">#REF!</definedName>
    <definedName name="_cau50">#REF!</definedName>
    <definedName name="_CD2" localSheetId="2" hidden="1">{"'Sheet1'!$L$16"}</definedName>
    <definedName name="_CD2" localSheetId="9" hidden="1">{"'Sheet1'!$L$16"}</definedName>
    <definedName name="_CD2" localSheetId="12" hidden="1">{"'Sheet1'!$L$16"}</definedName>
    <definedName name="_CD2" localSheetId="0" hidden="1">{"'Sheet1'!$L$16"}</definedName>
    <definedName name="_CD2" hidden="1">{"'Sheet1'!$L$16"}</definedName>
    <definedName name="_cep1" localSheetId="2" hidden="1">{"'Sheet1'!$L$16"}</definedName>
    <definedName name="_cep1" localSheetId="9" hidden="1">{"'Sheet1'!$L$16"}</definedName>
    <definedName name="_cep1" localSheetId="12" hidden="1">{"'Sheet1'!$L$16"}</definedName>
    <definedName name="_cep1" localSheetId="0" hidden="1">{"'Sheet1'!$L$16"}</definedName>
    <definedName name="_cep1" hidden="1">{"'Sheet1'!$L$16"}</definedName>
    <definedName name="_chk1" localSheetId="2">#REF!</definedName>
    <definedName name="_chk1" localSheetId="12">#REF!</definedName>
    <definedName name="_chk1">#REF!</definedName>
    <definedName name="_ckn12">#REF!</definedName>
    <definedName name="_CNA50">#REF!</definedName>
    <definedName name="_Coc39" localSheetId="2" hidden="1">{"'Sheet1'!$L$16"}</definedName>
    <definedName name="_Coc39" localSheetId="9" hidden="1">{"'Sheet1'!$L$16"}</definedName>
    <definedName name="_Coc39" localSheetId="12" hidden="1">{"'Sheet1'!$L$16"}</definedName>
    <definedName name="_Coc39" localSheetId="0" hidden="1">{"'Sheet1'!$L$16"}</definedName>
    <definedName name="_Coc39" hidden="1">{"'Sheet1'!$L$16"}</definedName>
    <definedName name="_CON1" localSheetId="2">#REF!</definedName>
    <definedName name="_CON1" localSheetId="12">#REF!</definedName>
    <definedName name="_CON1">#REF!</definedName>
    <definedName name="_CON2" localSheetId="2">#REF!</definedName>
    <definedName name="_CON2" localSheetId="12">#REF!</definedName>
    <definedName name="_CON2">#REF!</definedName>
    <definedName name="_Count">4</definedName>
    <definedName name="_cpd1" localSheetId="2">#REF!</definedName>
    <definedName name="_cpd1" localSheetId="12">#REF!</definedName>
    <definedName name="_cpd1">#REF!</definedName>
    <definedName name="_cpd2" localSheetId="2">#REF!</definedName>
    <definedName name="_cpd2" localSheetId="12">#REF!</definedName>
    <definedName name="_cpd2">#REF!</definedName>
    <definedName name="_CPhi_Bhiem" localSheetId="2">#REF!</definedName>
    <definedName name="_CPhi_Bhiem" localSheetId="12">#REF!</definedName>
    <definedName name="_CPhi_Bhiem">#REF!</definedName>
    <definedName name="_CPhi_BQLDA" localSheetId="2">#REF!</definedName>
    <definedName name="_CPhi_BQLDA" localSheetId="12">#REF!</definedName>
    <definedName name="_CPhi_BQLDA">#REF!</definedName>
    <definedName name="_CPhi_DBaoGT" localSheetId="2">#REF!</definedName>
    <definedName name="_CPhi_DBaoGT" localSheetId="12">#REF!</definedName>
    <definedName name="_CPhi_DBaoGT">#REF!</definedName>
    <definedName name="_CPhi_Kdinh" localSheetId="2">#REF!</definedName>
    <definedName name="_CPhi_Kdinh" localSheetId="12">#REF!</definedName>
    <definedName name="_CPhi_Kdinh">#REF!</definedName>
    <definedName name="_CPhi_Nthu_KThanh" localSheetId="2">#REF!</definedName>
    <definedName name="_CPhi_Nthu_KThanh" localSheetId="12">#REF!</definedName>
    <definedName name="_CPhi_Nthu_KThanh">#REF!</definedName>
    <definedName name="_CPhi_QToan" localSheetId="2">#REF!</definedName>
    <definedName name="_CPhi_QToan" localSheetId="12">#REF!</definedName>
    <definedName name="_CPhi_QToan">#REF!</definedName>
    <definedName name="_CPhiTKe_13" localSheetId="2">#REF!</definedName>
    <definedName name="_CPhiTKe_13" localSheetId="12">#REF!</definedName>
    <definedName name="_CPhiTKe_13">#REF!</definedName>
    <definedName name="_CT250" localSheetId="2">#REF!</definedName>
    <definedName name="_CT250" localSheetId="12">#REF!</definedName>
    <definedName name="_CT250">#REF!</definedName>
    <definedName name="_ct456789">IF(#REF!="","",#REF!*#REF!)</definedName>
    <definedName name="_CVC1" localSheetId="2">#REF!</definedName>
    <definedName name="_CVC1" localSheetId="12">#REF!</definedName>
    <definedName name="_CVC1">#REF!</definedName>
    <definedName name="_d1500" localSheetId="2" hidden="1">{"'Sheet1'!$L$16"}</definedName>
    <definedName name="_d1500" localSheetId="9" hidden="1">{"'Sheet1'!$L$16"}</definedName>
    <definedName name="_d1500" localSheetId="12" hidden="1">{"'Sheet1'!$L$16"}</definedName>
    <definedName name="_d1500" localSheetId="0" hidden="1">{"'Sheet1'!$L$16"}</definedName>
    <definedName name="_d1500" hidden="1">{"'Sheet1'!$L$16"}</definedName>
    <definedName name="_d2">#REF!</definedName>
    <definedName name="_dai1" localSheetId="2">#REF!</definedName>
    <definedName name="_dai1" localSheetId="12">#REF!</definedName>
    <definedName name="_dai1">#REF!</definedName>
    <definedName name="_dai2" localSheetId="2">#REF!</definedName>
    <definedName name="_dai2" localSheetId="12">#REF!</definedName>
    <definedName name="_dai2">#REF!</definedName>
    <definedName name="_dai3" localSheetId="2">#REF!</definedName>
    <definedName name="_dai3" localSheetId="12">#REF!</definedName>
    <definedName name="_dai3">#REF!</definedName>
    <definedName name="_dai4" localSheetId="2">#REF!</definedName>
    <definedName name="_dai4" localSheetId="12">#REF!</definedName>
    <definedName name="_dai4">#REF!</definedName>
    <definedName name="_dai5" localSheetId="2">#REF!</definedName>
    <definedName name="_dai5" localSheetId="12">#REF!</definedName>
    <definedName name="_dai5">#REF!</definedName>
    <definedName name="_dai6" localSheetId="2">#REF!</definedName>
    <definedName name="_dai6" localSheetId="12">#REF!</definedName>
    <definedName name="_dai6">#REF!</definedName>
    <definedName name="_dam18">#REF!</definedName>
    <definedName name="_dan1" localSheetId="2">#REF!</definedName>
    <definedName name="_dan1" localSheetId="12">#REF!</definedName>
    <definedName name="_dan1">#REF!</definedName>
    <definedName name="_dan2" localSheetId="2">#REF!</definedName>
    <definedName name="_dan2" localSheetId="12">#REF!</definedName>
    <definedName name="_dan2">#REF!</definedName>
    <definedName name="_dao1" localSheetId="2">#REF!</definedName>
    <definedName name="_dao1" localSheetId="12">#REF!</definedName>
    <definedName name="_dao1">#REF!</definedName>
    <definedName name="_dbu1" localSheetId="2">#REF!</definedName>
    <definedName name="_dbu1" localSheetId="12">#REF!</definedName>
    <definedName name="_dbu1">#REF!</definedName>
    <definedName name="_dbu2" localSheetId="2">#REF!</definedName>
    <definedName name="_dbu2" localSheetId="12">#REF!</definedName>
    <definedName name="_dbu2">#REF!</definedName>
    <definedName name="_ddn400" localSheetId="2">#REF!</definedName>
    <definedName name="_ddn400" localSheetId="12">#REF!</definedName>
    <definedName name="_ddn400">#REF!</definedName>
    <definedName name="_ddn600" localSheetId="2">#REF!</definedName>
    <definedName name="_ddn600" localSheetId="12">#REF!</definedName>
    <definedName name="_ddn600">#REF!</definedName>
    <definedName name="_deo1" localSheetId="2">#REF!</definedName>
    <definedName name="_deo1" localSheetId="12">#REF!</definedName>
    <definedName name="_deo1">#REF!</definedName>
    <definedName name="_deo10" localSheetId="2">#REF!</definedName>
    <definedName name="_deo10" localSheetId="12">#REF!</definedName>
    <definedName name="_deo10">#REF!</definedName>
    <definedName name="_deo2" localSheetId="2">#REF!</definedName>
    <definedName name="_deo2" localSheetId="12">#REF!</definedName>
    <definedName name="_deo2">#REF!</definedName>
    <definedName name="_deo3" localSheetId="2">#REF!</definedName>
    <definedName name="_deo3" localSheetId="12">#REF!</definedName>
    <definedName name="_deo3">#REF!</definedName>
    <definedName name="_deo4" localSheetId="2">#REF!</definedName>
    <definedName name="_deo4" localSheetId="12">#REF!</definedName>
    <definedName name="_deo4">#REF!</definedName>
    <definedName name="_deo5" localSheetId="2">#REF!</definedName>
    <definedName name="_deo5" localSheetId="12">#REF!</definedName>
    <definedName name="_deo5">#REF!</definedName>
    <definedName name="_deo6" localSheetId="2">#REF!</definedName>
    <definedName name="_deo6" localSheetId="12">#REF!</definedName>
    <definedName name="_deo6">#REF!</definedName>
    <definedName name="_deo7" localSheetId="2">#REF!</definedName>
    <definedName name="_deo7" localSheetId="12">#REF!</definedName>
    <definedName name="_deo7">#REF!</definedName>
    <definedName name="_deo8" localSheetId="2">#REF!</definedName>
    <definedName name="_deo8" localSheetId="12">#REF!</definedName>
    <definedName name="_deo8">#REF!</definedName>
    <definedName name="_deo9" localSheetId="2">#REF!</definedName>
    <definedName name="_deo9" localSheetId="12">#REF!</definedName>
    <definedName name="_deo9">#REF!</definedName>
    <definedName name="_DGCT">#REF!</definedName>
    <definedName name="_dgt100" localSheetId="2">#REF!</definedName>
    <definedName name="_dgt100" localSheetId="12">#REF!</definedName>
    <definedName name="_dgt100">#REF!</definedName>
    <definedName name="_DT12" localSheetId="2" hidden="1">{"'Sheet1'!$L$16"}</definedName>
    <definedName name="_DT12" localSheetId="9" hidden="1">{"'Sheet1'!$L$16"}</definedName>
    <definedName name="_DT12" localSheetId="12" hidden="1">{"'Sheet1'!$L$16"}</definedName>
    <definedName name="_DT12" localSheetId="0" hidden="1">{"'Sheet1'!$L$16"}</definedName>
    <definedName name="_DT12" hidden="1">{"'Sheet1'!$L$16"}</definedName>
    <definedName name="_E99999" localSheetId="2">#REF!</definedName>
    <definedName name="_E99999" localSheetId="12">#REF!</definedName>
    <definedName name="_E99999">#REF!</definedName>
    <definedName name="_ech2">#REF!</definedName>
    <definedName name="_f5" localSheetId="2" hidden="1">{"'Sheet1'!$L$16"}</definedName>
    <definedName name="_f5" localSheetId="9" hidden="1">{"'Sheet1'!$L$16"}</definedName>
    <definedName name="_f5" localSheetId="12" hidden="1">{"'Sheet1'!$L$16"}</definedName>
    <definedName name="_f5" localSheetId="0" hidden="1">{"'Sheet1'!$L$16"}</definedName>
    <definedName name="_f5" hidden="1">{"'Sheet1'!$L$16"}</definedName>
    <definedName name="_FIL2" localSheetId="2">#REF!</definedName>
    <definedName name="_FIL2" localSheetId="12">#REF!</definedName>
    <definedName name="_FIL2">#REF!</definedName>
    <definedName name="_Fill" localSheetId="2">#REF!</definedName>
    <definedName name="_Fill" localSheetId="12">#REF!</definedName>
    <definedName name="_Fill">#REF!</definedName>
    <definedName name="_Fill_1">"#REF!"</definedName>
    <definedName name="_xlnm._FilterDatabase" localSheetId="2" hidden="1">'[1]1.TPKT'!$A$13:$BX$276</definedName>
    <definedName name="_xlnm._FilterDatabase" localSheetId="3" hidden="1">'3.14.Đăk Hà'!$E$8:$K$12</definedName>
    <definedName name="_xlnm._FilterDatabase" localSheetId="4" hidden="1">'3.15.Đăk Tô'!$C$7:$E$47</definedName>
    <definedName name="_xlnm._FilterDatabase" localSheetId="5" hidden="1">'3.16.Tu Mơ Rông'!$14:$59</definedName>
    <definedName name="_xlnm._FilterDatabase" localSheetId="7" hidden="1">'3.17.Ngọc Hồi'!$A$7:$CK$11</definedName>
    <definedName name="_xlnm._FilterDatabase" localSheetId="8" hidden="1">'3.18.Đăk Glei'!$A$11:$CK$46</definedName>
    <definedName name="_xlnm._FilterDatabase" localSheetId="9" hidden="1">'3.19.Sa Thầy'!$A$12:$CF$41</definedName>
    <definedName name="_xlnm._FilterDatabase" localSheetId="10" hidden="1">'3.20.Ia HDrai'!$A$11:$CN$43</definedName>
    <definedName name="_xlnm._FilterDatabase" localSheetId="11" hidden="1">'3.21.Kon Rẫy'!$A$11:$CH$38</definedName>
    <definedName name="_xlnm._FilterDatabase" localSheetId="12" hidden="1">#REF!</definedName>
    <definedName name="_xlnm._FilterDatabase" hidden="1">#REF!</definedName>
    <definedName name="_g1">#REF!</definedName>
    <definedName name="_g2">#REF!</definedName>
    <definedName name="_GIA1" localSheetId="2">#REF!</definedName>
    <definedName name="_GIA1" localSheetId="12">#REF!</definedName>
    <definedName name="_GIA1">#REF!</definedName>
    <definedName name="_GID1" localSheetId="2">#REF!</definedName>
    <definedName name="_GID1" localSheetId="12">#REF!</definedName>
    <definedName name="_GID1">#REF!</definedName>
    <definedName name="_gis150">#REF!</definedName>
    <definedName name="_Goi8" localSheetId="2" hidden="1">{"'Sheet1'!$L$16"}</definedName>
    <definedName name="_Goi8" localSheetId="9" hidden="1">{"'Sheet1'!$L$16"}</definedName>
    <definedName name="_Goi8" localSheetId="12" hidden="1">{"'Sheet1'!$L$16"}</definedName>
    <definedName name="_Goi8" localSheetId="0" hidden="1">{"'Sheet1'!$L$16"}</definedName>
    <definedName name="_Goi8" hidden="1">{"'Sheet1'!$L$16"}</definedName>
    <definedName name="_gon4" localSheetId="2">#REF!</definedName>
    <definedName name="_gon4" localSheetId="12">#REF!</definedName>
    <definedName name="_gon4">#REF!</definedName>
    <definedName name="_h1" localSheetId="2" hidden="1">{"'Sheet1'!$L$16"}</definedName>
    <definedName name="_h1" localSheetId="9" hidden="1">{"'Sheet1'!$L$16"}</definedName>
    <definedName name="_h1" localSheetId="12" hidden="1">{"'Sheet1'!$L$16"}</definedName>
    <definedName name="_h1" localSheetId="0" hidden="1">{"'Sheet1'!$L$16"}</definedName>
    <definedName name="_h1" hidden="1">{"'Sheet1'!$L$16"}</definedName>
    <definedName name="_h10" localSheetId="2" hidden="1">{#N/A,#N/A,FALSE,"Chi tiÆt"}</definedName>
    <definedName name="_h10" localSheetId="9" hidden="1">{#N/A,#N/A,FALSE,"Chi tiÆt"}</definedName>
    <definedName name="_h10" localSheetId="12" hidden="1">{#N/A,#N/A,FALSE,"Chi tiÆt"}</definedName>
    <definedName name="_h10" localSheetId="0" hidden="1">{#N/A,#N/A,FALSE,"Chi tiÆt"}</definedName>
    <definedName name="_h10" hidden="1">{#N/A,#N/A,FALSE,"Chi tiÆt"}</definedName>
    <definedName name="_h2" localSheetId="2" hidden="1">{"'Sheet1'!$L$16"}</definedName>
    <definedName name="_h2" localSheetId="9" hidden="1">{"'Sheet1'!$L$16"}</definedName>
    <definedName name="_h2" localSheetId="12" hidden="1">{"'Sheet1'!$L$16"}</definedName>
    <definedName name="_h2" localSheetId="0" hidden="1">{"'Sheet1'!$L$16"}</definedName>
    <definedName name="_h2" hidden="1">{"'Sheet1'!$L$16"}</definedName>
    <definedName name="_h3" localSheetId="2" hidden="1">{"'Sheet1'!$L$16"}</definedName>
    <definedName name="_h3" localSheetId="9" hidden="1">{"'Sheet1'!$L$16"}</definedName>
    <definedName name="_h3" localSheetId="12" hidden="1">{"'Sheet1'!$L$16"}</definedName>
    <definedName name="_h3" localSheetId="0" hidden="1">{"'Sheet1'!$L$16"}</definedName>
    <definedName name="_h3" hidden="1">{"'Sheet1'!$L$16"}</definedName>
    <definedName name="_h5" localSheetId="2" hidden="1">{"'Sheet1'!$L$16"}</definedName>
    <definedName name="_h5" localSheetId="9" hidden="1">{"'Sheet1'!$L$16"}</definedName>
    <definedName name="_h5" localSheetId="12" hidden="1">{"'Sheet1'!$L$16"}</definedName>
    <definedName name="_h5" localSheetId="0" hidden="1">{"'Sheet1'!$L$16"}</definedName>
    <definedName name="_h5" hidden="1">{"'Sheet1'!$L$16"}</definedName>
    <definedName name="_H500866" localSheetId="2">#REF!</definedName>
    <definedName name="_H500866" localSheetId="12">#REF!</definedName>
    <definedName name="_H500866">#REF!</definedName>
    <definedName name="_h6" localSheetId="2" hidden="1">{"'Sheet1'!$L$16"}</definedName>
    <definedName name="_h6" localSheetId="9" hidden="1">{"'Sheet1'!$L$16"}</definedName>
    <definedName name="_h6" localSheetId="12" hidden="1">{"'Sheet1'!$L$16"}</definedName>
    <definedName name="_h6" localSheetId="0" hidden="1">{"'Sheet1'!$L$16"}</definedName>
    <definedName name="_h6" hidden="1">{"'Sheet1'!$L$16"}</definedName>
    <definedName name="_h7" localSheetId="2" hidden="1">{"'Sheet1'!$L$16"}</definedName>
    <definedName name="_h7" localSheetId="9" hidden="1">{"'Sheet1'!$L$16"}</definedName>
    <definedName name="_h7" localSheetId="12" hidden="1">{"'Sheet1'!$L$16"}</definedName>
    <definedName name="_h7" localSheetId="0" hidden="1">{"'Sheet1'!$L$16"}</definedName>
    <definedName name="_h7" hidden="1">{"'Sheet1'!$L$16"}</definedName>
    <definedName name="_h8" localSheetId="2" hidden="1">{"'Sheet1'!$L$16"}</definedName>
    <definedName name="_h8" localSheetId="9" hidden="1">{"'Sheet1'!$L$16"}</definedName>
    <definedName name="_h8" localSheetId="12" hidden="1">{"'Sheet1'!$L$16"}</definedName>
    <definedName name="_h8" localSheetId="0" hidden="1">{"'Sheet1'!$L$16"}</definedName>
    <definedName name="_h8" hidden="1">{"'Sheet1'!$L$16"}</definedName>
    <definedName name="_h9" localSheetId="2" hidden="1">{"'Sheet1'!$L$16"}</definedName>
    <definedName name="_h9" localSheetId="9" hidden="1">{"'Sheet1'!$L$16"}</definedName>
    <definedName name="_h9" localSheetId="12" hidden="1">{"'Sheet1'!$L$16"}</definedName>
    <definedName name="_h9" localSheetId="0" hidden="1">{"'Sheet1'!$L$16"}</definedName>
    <definedName name="_h9" hidden="1">{"'Sheet1'!$L$16"}</definedName>
    <definedName name="_han23" localSheetId="2">#REF!</definedName>
    <definedName name="_han23" localSheetId="12">#REF!</definedName>
    <definedName name="_han23">#REF!</definedName>
    <definedName name="_hau1">#REF!</definedName>
    <definedName name="_hau12">#REF!</definedName>
    <definedName name="_hau2">#REF!</definedName>
    <definedName name="_Hlk199746388" localSheetId="2">'[1]1.TPKT'!#REF!</definedName>
    <definedName name="_hom2" localSheetId="2">#REF!</definedName>
    <definedName name="_hom2" localSheetId="12">#REF!</definedName>
    <definedName name="_hom2">#REF!</definedName>
    <definedName name="_hom4" localSheetId="2">#REF!</definedName>
    <definedName name="_hom4" localSheetId="12">#REF!</definedName>
    <definedName name="_hom4">#REF!</definedName>
    <definedName name="_hsm2">1.1289</definedName>
    <definedName name="_hso2" localSheetId="2">#REF!</definedName>
    <definedName name="_hso2" localSheetId="12">#REF!</definedName>
    <definedName name="_hso2">#REF!</definedName>
    <definedName name="_hu1" localSheetId="2" hidden="1">{"'Sheet1'!$L$16"}</definedName>
    <definedName name="_hu1" localSheetId="9" hidden="1">{"'Sheet1'!$L$16"}</definedName>
    <definedName name="_hu1" localSheetId="12" hidden="1">{"'Sheet1'!$L$16"}</definedName>
    <definedName name="_hu1" localSheetId="0" hidden="1">{"'Sheet1'!$L$16"}</definedName>
    <definedName name="_hu1" hidden="1">{"'Sheet1'!$L$16"}</definedName>
    <definedName name="_hu2" localSheetId="2" hidden="1">{"'Sheet1'!$L$16"}</definedName>
    <definedName name="_hu2" localSheetId="9" hidden="1">{"'Sheet1'!$L$16"}</definedName>
    <definedName name="_hu2" localSheetId="12" hidden="1">{"'Sheet1'!$L$16"}</definedName>
    <definedName name="_hu2" localSheetId="0" hidden="1">{"'Sheet1'!$L$16"}</definedName>
    <definedName name="_hu2" hidden="1">{"'Sheet1'!$L$16"}</definedName>
    <definedName name="_hu5" localSheetId="2" hidden="1">{"'Sheet1'!$L$16"}</definedName>
    <definedName name="_hu5" localSheetId="9" hidden="1">{"'Sheet1'!$L$16"}</definedName>
    <definedName name="_hu5" localSheetId="12" hidden="1">{"'Sheet1'!$L$16"}</definedName>
    <definedName name="_hu5" localSheetId="0" hidden="1">{"'Sheet1'!$L$16"}</definedName>
    <definedName name="_hu5" hidden="1">{"'Sheet1'!$L$16"}</definedName>
    <definedName name="_hu6" localSheetId="2" hidden="1">{"'Sheet1'!$L$16"}</definedName>
    <definedName name="_hu6" localSheetId="9" hidden="1">{"'Sheet1'!$L$16"}</definedName>
    <definedName name="_hu6" localSheetId="12" hidden="1">{"'Sheet1'!$L$16"}</definedName>
    <definedName name="_hu6" localSheetId="0" hidden="1">{"'Sheet1'!$L$16"}</definedName>
    <definedName name="_hu6" hidden="1">{"'Sheet1'!$L$16"}</definedName>
    <definedName name="_huy1" localSheetId="2" hidden="1">{"'Sheet1'!$L$16"}</definedName>
    <definedName name="_huy1" localSheetId="9" hidden="1">{"'Sheet1'!$L$16"}</definedName>
    <definedName name="_huy1" localSheetId="12" hidden="1">{"'Sheet1'!$L$16"}</definedName>
    <definedName name="_huy1" localSheetId="0" hidden="1">{"'Sheet1'!$L$16"}</definedName>
    <definedName name="_huy1" hidden="1">{"'Sheet1'!$L$16"}</definedName>
    <definedName name="_hvk1">#REF!</definedName>
    <definedName name="_hvk2">#REF!</definedName>
    <definedName name="_hvk3">#REF!</definedName>
    <definedName name="_isc1">0.035</definedName>
    <definedName name="_isc2">0.02</definedName>
    <definedName name="_isc3">0.054</definedName>
    <definedName name="_JK4" localSheetId="2">#REF!</definedName>
    <definedName name="_JK4" localSheetId="12">#REF!</definedName>
    <definedName name="_JK4">#REF!</definedName>
    <definedName name="_K146" localSheetId="2" hidden="1">{"'Sheet1'!$L$16"}</definedName>
    <definedName name="_K146" localSheetId="9" hidden="1">{"'Sheet1'!$L$16"}</definedName>
    <definedName name="_K146" localSheetId="12" hidden="1">{"'Sheet1'!$L$16"}</definedName>
    <definedName name="_K146" localSheetId="0" hidden="1">{"'Sheet1'!$L$16"}</definedName>
    <definedName name="_K146" hidden="1">{"'Sheet1'!$L$16"}</definedName>
    <definedName name="_k27" localSheetId="2" hidden="1">{"'Sheet1'!$L$16"}</definedName>
    <definedName name="_k27" localSheetId="9" hidden="1">{"'Sheet1'!$L$16"}</definedName>
    <definedName name="_k27" localSheetId="12" hidden="1">{"'Sheet1'!$L$16"}</definedName>
    <definedName name="_k27" localSheetId="0" hidden="1">{"'Sheet1'!$L$16"}</definedName>
    <definedName name="_k27" hidden="1">{"'Sheet1'!$L$16"}</definedName>
    <definedName name="_Key1" localSheetId="2">#REF!</definedName>
    <definedName name="_Key1" localSheetId="12">#REF!</definedName>
    <definedName name="_Key1">#REF!</definedName>
    <definedName name="_Key1_1">"#REF!"</definedName>
    <definedName name="_Key2" localSheetId="2">#REF!</definedName>
    <definedName name="_Key2" localSheetId="12">#REF!</definedName>
    <definedName name="_Key2">#REF!</definedName>
    <definedName name="_Key2_1">"#REF!"</definedName>
    <definedName name="_KH08" localSheetId="2" hidden="1">{#N/A,#N/A,FALSE,"Chi tiÆt"}</definedName>
    <definedName name="_KH08" localSheetId="9" hidden="1">{#N/A,#N/A,FALSE,"Chi tiÆt"}</definedName>
    <definedName name="_KH08" localSheetId="12" hidden="1">{#N/A,#N/A,FALSE,"Chi tiÆt"}</definedName>
    <definedName name="_KH08" localSheetId="0" hidden="1">{#N/A,#N/A,FALSE,"Chi tiÆt"}</definedName>
    <definedName name="_KH08" hidden="1">{#N/A,#N/A,FALSE,"Chi tiÆt"}</definedName>
    <definedName name="_kha1" localSheetId="2">#REF!</definedName>
    <definedName name="_kha1" localSheetId="12">#REF!</definedName>
    <definedName name="_kha1">#REF!</definedName>
    <definedName name="_khu7" localSheetId="2">#REF!</definedName>
    <definedName name="_khu7" localSheetId="12">#REF!</definedName>
    <definedName name="_khu7">#REF!</definedName>
    <definedName name="_kl1" localSheetId="2">#REF!</definedName>
    <definedName name="_kl1" localSheetId="12">#REF!</definedName>
    <definedName name="_kl1">#REF!</definedName>
    <definedName name="_kl11" localSheetId="2" hidden="1">{"'Sheet1'!$L$16"}</definedName>
    <definedName name="_kl11" localSheetId="9" hidden="1">{"'Sheet1'!$L$16"}</definedName>
    <definedName name="_kl11" localSheetId="12" hidden="1">{"'Sheet1'!$L$16"}</definedName>
    <definedName name="_kl11" localSheetId="0" hidden="1">{"'Sheet1'!$L$16"}</definedName>
    <definedName name="_kl11" hidden="1">{"'Sheet1'!$L$16"}</definedName>
    <definedName name="_KL2">#REF!</definedName>
    <definedName name="_KL3">#REF!</definedName>
    <definedName name="_kl4" localSheetId="2" hidden="1">{"'Sheet1'!$L$16"}</definedName>
    <definedName name="_kl4" localSheetId="9" hidden="1">{"'Sheet1'!$L$16"}</definedName>
    <definedName name="_kl4" localSheetId="12" hidden="1">{"'Sheet1'!$L$16"}</definedName>
    <definedName name="_kl4" localSheetId="0" hidden="1">{"'Sheet1'!$L$16"}</definedName>
    <definedName name="_kl4" hidden="1">{"'Sheet1'!$L$16"}</definedName>
    <definedName name="_KL5">#REF!</definedName>
    <definedName name="_kl6" localSheetId="2" hidden="1">{"'Sheet1'!$L$16"}</definedName>
    <definedName name="_kl6" localSheetId="9" hidden="1">{"'Sheet1'!$L$16"}</definedName>
    <definedName name="_kl6" localSheetId="12" hidden="1">{"'Sheet1'!$L$16"}</definedName>
    <definedName name="_kl6" localSheetId="0" hidden="1">{"'Sheet1'!$L$16"}</definedName>
    <definedName name="_kl6" hidden="1">{"'Sheet1'!$L$16"}</definedName>
    <definedName name="_KL7">#REF!</definedName>
    <definedName name="_km03" localSheetId="2" hidden="1">{"'Sheet1'!$L$16"}</definedName>
    <definedName name="_km03" localSheetId="9" hidden="1">{"'Sheet1'!$L$16"}</definedName>
    <definedName name="_km03" localSheetId="12" hidden="1">{"'Sheet1'!$L$16"}</definedName>
    <definedName name="_km03" localSheetId="0" hidden="1">{"'Sheet1'!$L$16"}</definedName>
    <definedName name="_km03" hidden="1">{"'Sheet1'!$L$16"}</definedName>
    <definedName name="_KM188" localSheetId="2">#REF!</definedName>
    <definedName name="_KM188" localSheetId="12">#REF!</definedName>
    <definedName name="_KM188">#REF!</definedName>
    <definedName name="_km189" localSheetId="2">#REF!</definedName>
    <definedName name="_km189" localSheetId="12">#REF!</definedName>
    <definedName name="_km189">#REF!</definedName>
    <definedName name="_km190" localSheetId="2">#REF!</definedName>
    <definedName name="_km190" localSheetId="12">#REF!</definedName>
    <definedName name="_km190">#REF!</definedName>
    <definedName name="_km191" localSheetId="2">#REF!</definedName>
    <definedName name="_km191" localSheetId="12">#REF!</definedName>
    <definedName name="_km191">#REF!</definedName>
    <definedName name="_km192" localSheetId="2">#REF!</definedName>
    <definedName name="_km192" localSheetId="12">#REF!</definedName>
    <definedName name="_km192">#REF!</definedName>
    <definedName name="_km193" localSheetId="2">#REF!</definedName>
    <definedName name="_km193" localSheetId="12">#REF!</definedName>
    <definedName name="_km193">#REF!</definedName>
    <definedName name="_km194" localSheetId="2">#REF!</definedName>
    <definedName name="_km194" localSheetId="12">#REF!</definedName>
    <definedName name="_km194">#REF!</definedName>
    <definedName name="_km195" localSheetId="2">#REF!</definedName>
    <definedName name="_km195" localSheetId="12">#REF!</definedName>
    <definedName name="_km195">#REF!</definedName>
    <definedName name="_km196" localSheetId="2">#REF!</definedName>
    <definedName name="_km196" localSheetId="12">#REF!</definedName>
    <definedName name="_km196">#REF!</definedName>
    <definedName name="_km197" localSheetId="2">#REF!</definedName>
    <definedName name="_km197" localSheetId="12">#REF!</definedName>
    <definedName name="_km197">#REF!</definedName>
    <definedName name="_km198" localSheetId="2">#REF!</definedName>
    <definedName name="_km198" localSheetId="12">#REF!</definedName>
    <definedName name="_km198">#REF!</definedName>
    <definedName name="_kn12">#REF!</definedName>
    <definedName name="_L">#REF!</definedName>
    <definedName name="_L123" localSheetId="2" hidden="1">{"'Sheet1'!$L$16"}</definedName>
    <definedName name="_L123" localSheetId="9" hidden="1">{"'Sheet1'!$L$16"}</definedName>
    <definedName name="_L123" localSheetId="12" hidden="1">{"'Sheet1'!$L$16"}</definedName>
    <definedName name="_L123" localSheetId="0" hidden="1">{"'Sheet1'!$L$16"}</definedName>
    <definedName name="_L123" hidden="1">{"'Sheet1'!$L$16"}</definedName>
    <definedName name="_L1234" localSheetId="2" hidden="1">{"'Sheet1'!$L$16"}</definedName>
    <definedName name="_L1234" localSheetId="9" hidden="1">{"'Sheet1'!$L$16"}</definedName>
    <definedName name="_L1234" localSheetId="12" hidden="1">{"'Sheet1'!$L$16"}</definedName>
    <definedName name="_L1234" localSheetId="0" hidden="1">{"'Sheet1'!$L$16"}</definedName>
    <definedName name="_L1234" hidden="1">{"'Sheet1'!$L$16"}</definedName>
    <definedName name="_Lan1" localSheetId="2" hidden="1">{"'Sheet1'!$L$16"}</definedName>
    <definedName name="_Lan1" localSheetId="9" hidden="1">{"'Sheet1'!$L$16"}</definedName>
    <definedName name="_Lan1" localSheetId="12" hidden="1">{"'Sheet1'!$L$16"}</definedName>
    <definedName name="_Lan1" localSheetId="0" hidden="1">{"'Sheet1'!$L$16"}</definedName>
    <definedName name="_Lan1" hidden="1">{"'Sheet1'!$L$16"}</definedName>
    <definedName name="_LAN3" localSheetId="2" hidden="1">{"'Sheet1'!$L$16"}</definedName>
    <definedName name="_LAN3" localSheetId="9" hidden="1">{"'Sheet1'!$L$16"}</definedName>
    <definedName name="_LAN3" localSheetId="12" hidden="1">{"'Sheet1'!$L$16"}</definedName>
    <definedName name="_LAN3" localSheetId="0" hidden="1">{"'Sheet1'!$L$16"}</definedName>
    <definedName name="_LAN3" hidden="1">{"'Sheet1'!$L$16"}</definedName>
    <definedName name="_lap1" localSheetId="2">#REF!</definedName>
    <definedName name="_lap1" localSheetId="12">#REF!</definedName>
    <definedName name="_lap1">#REF!</definedName>
    <definedName name="_lap2" localSheetId="2">#REF!</definedName>
    <definedName name="_lap2" localSheetId="12">#REF!</definedName>
    <definedName name="_lap2">#REF!</definedName>
    <definedName name="_lk2" localSheetId="2" hidden="1">{"'Sheet1'!$L$16"}</definedName>
    <definedName name="_lk2" localSheetId="9" hidden="1">{"'Sheet1'!$L$16"}</definedName>
    <definedName name="_lk2" localSheetId="12" hidden="1">{"'Sheet1'!$L$16"}</definedName>
    <definedName name="_lk2" localSheetId="0" hidden="1">{"'Sheet1'!$L$16"}</definedName>
    <definedName name="_lk2" hidden="1">{"'Sheet1'!$L$16"}</definedName>
    <definedName name="_lop16">#REF!</definedName>
    <definedName name="_lop25">#REF!</definedName>
    <definedName name="_lop9">#REF!</definedName>
    <definedName name="_Ls">#REF!</definedName>
    <definedName name="_lu13">#REF!</definedName>
    <definedName name="_lu85">#REF!</definedName>
    <definedName name="_M1" localSheetId="2">#REF!</definedName>
    <definedName name="_M1" localSheetId="12">#REF!</definedName>
    <definedName name="_M1">#REF!</definedName>
    <definedName name="_m1233" localSheetId="2" hidden="1">{"'Sheet1'!$L$16"}</definedName>
    <definedName name="_m1233" localSheetId="9" hidden="1">{"'Sheet1'!$L$16"}</definedName>
    <definedName name="_m1233" localSheetId="12" hidden="1">{"'Sheet1'!$L$16"}</definedName>
    <definedName name="_m1233" localSheetId="0" hidden="1">{"'Sheet1'!$L$16"}</definedName>
    <definedName name="_m1233" hidden="1">{"'Sheet1'!$L$16"}</definedName>
    <definedName name="_M2" localSheetId="2" hidden="1">{"'Sheet1'!$L$16"}</definedName>
    <definedName name="_M2" localSheetId="9" hidden="1">{"'Sheet1'!$L$16"}</definedName>
    <definedName name="_M2" localSheetId="12" hidden="1">{"'Sheet1'!$L$16"}</definedName>
    <definedName name="_M2" localSheetId="0" hidden="1">{"'Sheet1'!$L$16"}</definedName>
    <definedName name="_M2" hidden="1">{"'Sheet1'!$L$16"}</definedName>
    <definedName name="_M36" localSheetId="2" hidden="1">{"'Sheet1'!$L$16"}</definedName>
    <definedName name="_M36" localSheetId="9" hidden="1">{"'Sheet1'!$L$16"}</definedName>
    <definedName name="_M36" localSheetId="12" hidden="1">{"'Sheet1'!$L$16"}</definedName>
    <definedName name="_M36" localSheetId="0" hidden="1">{"'Sheet1'!$L$16"}</definedName>
    <definedName name="_M36" hidden="1">{"'Sheet1'!$L$16"}</definedName>
    <definedName name="_ma1">#REF!</definedName>
    <definedName name="_ma10">#REF!</definedName>
    <definedName name="_ma2">#REF!</definedName>
    <definedName name="_ma3">#REF!</definedName>
    <definedName name="_ma4">#REF!</definedName>
    <definedName name="_ma5">#REF!</definedName>
    <definedName name="_ma6">#REF!</definedName>
    <definedName name="_ma7">#REF!</definedName>
    <definedName name="_ma8">#REF!</definedName>
    <definedName name="_ma9">#REF!</definedName>
    <definedName name="_MAC12" localSheetId="2">#REF!</definedName>
    <definedName name="_MAC12" localSheetId="12">#REF!</definedName>
    <definedName name="_MAC12">#REF!</definedName>
    <definedName name="_MAC46" localSheetId="2">#REF!</definedName>
    <definedName name="_MAC46" localSheetId="12">#REF!</definedName>
    <definedName name="_MAC46">#REF!</definedName>
    <definedName name="_may2">#REF!</definedName>
    <definedName name="_may3">#REF!</definedName>
    <definedName name="_MB1" localSheetId="2">#REF!</definedName>
    <definedName name="_MB1" localSheetId="12">#REF!</definedName>
    <definedName name="_MB1">#REF!</definedName>
    <definedName name="_MB2" localSheetId="2">#REF!</definedName>
    <definedName name="_MB2" localSheetId="12">#REF!</definedName>
    <definedName name="_MB2">#REF!</definedName>
    <definedName name="_mdc1" localSheetId="2">#REF!</definedName>
    <definedName name="_mdc1" localSheetId="12">#REF!</definedName>
    <definedName name="_mdc1">#REF!</definedName>
    <definedName name="_mdc2" localSheetId="2">#REF!</definedName>
    <definedName name="_mdc2" localSheetId="12">#REF!</definedName>
    <definedName name="_mdc2">#REF!</definedName>
    <definedName name="_MDL1">#REF!</definedName>
    <definedName name="_Mgh2">#REF!</definedName>
    <definedName name="_mgl4" localSheetId="2">#REF!</definedName>
    <definedName name="_mgl4" localSheetId="12">#REF!</definedName>
    <definedName name="_mgl4">#REF!</definedName>
    <definedName name="_mgl8" localSheetId="2">#REF!</definedName>
    <definedName name="_mgl8" localSheetId="12">#REF!</definedName>
    <definedName name="_mgl8">#REF!</definedName>
    <definedName name="_mh1">#REF!</definedName>
    <definedName name="_Mh2">#REF!</definedName>
    <definedName name="_mh3">#REF!</definedName>
    <definedName name="_mh4">#REF!</definedName>
    <definedName name="_mix6" localSheetId="2">#REF!</definedName>
    <definedName name="_mix6" localSheetId="12">#REF!</definedName>
    <definedName name="_mix6">#REF!</definedName>
    <definedName name="_MN1" localSheetId="2">#REF!</definedName>
    <definedName name="_MN1" localSheetId="12">#REF!</definedName>
    <definedName name="_MN1">#REF!</definedName>
    <definedName name="_MN2" localSheetId="2">#REF!</definedName>
    <definedName name="_MN2" localSheetId="12">#REF!</definedName>
    <definedName name="_MN2">#REF!</definedName>
    <definedName name="_msl100">#REF!</definedName>
    <definedName name="_msl200">#REF!</definedName>
    <definedName name="_msl250">#REF!</definedName>
    <definedName name="_msl300">#REF!</definedName>
    <definedName name="_msl400">#REF!</definedName>
    <definedName name="_msl800">#REF!</definedName>
    <definedName name="_MT1" localSheetId="2">#REF!</definedName>
    <definedName name="_MT1" localSheetId="12">#REF!</definedName>
    <definedName name="_MT1">#REF!</definedName>
    <definedName name="_MT2" localSheetId="2">#REF!</definedName>
    <definedName name="_MT2" localSheetId="12">#REF!</definedName>
    <definedName name="_MT2">#REF!</definedName>
    <definedName name="_mt3">#REF!</definedName>
    <definedName name="_mt4">#REF!</definedName>
    <definedName name="_mt5">#REF!</definedName>
    <definedName name="_mt6">#REF!</definedName>
    <definedName name="_mt7">#REF!</definedName>
    <definedName name="_mt8">#REF!</definedName>
    <definedName name="_mtc1">#REF!</definedName>
    <definedName name="_mtc2">#REF!</definedName>
    <definedName name="_mtc3" localSheetId="2">#REF!</definedName>
    <definedName name="_mtc3" localSheetId="12">#REF!</definedName>
    <definedName name="_mtc3">#REF!</definedName>
    <definedName name="_MTL12" localSheetId="2" hidden="1">{"'Sheet1'!$L$16"}</definedName>
    <definedName name="_MTL12" localSheetId="9" hidden="1">{"'Sheet1'!$L$16"}</definedName>
    <definedName name="_MTL12" localSheetId="12" hidden="1">{"'Sheet1'!$L$16"}</definedName>
    <definedName name="_MTL12" localSheetId="0" hidden="1">{"'Sheet1'!$L$16"}</definedName>
    <definedName name="_MTL12" hidden="1">{"'Sheet1'!$L$16"}</definedName>
    <definedName name="_Mu1" localSheetId="2">#REF!</definedName>
    <definedName name="_Mu1" localSheetId="12">#REF!</definedName>
    <definedName name="_Mu1">#REF!</definedName>
    <definedName name="_Mu2" localSheetId="2">#REF!</definedName>
    <definedName name="_Mu2" localSheetId="12">#REF!</definedName>
    <definedName name="_Mu2">#REF!</definedName>
    <definedName name="_Mu3" localSheetId="2">#REF!</definedName>
    <definedName name="_Mu3" localSheetId="12">#REF!</definedName>
    <definedName name="_Mu3">#REF!</definedName>
    <definedName name="_Mu4" localSheetId="2">#REF!</definedName>
    <definedName name="_Mu4" localSheetId="12">#REF!</definedName>
    <definedName name="_Mu4">#REF!</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w2" localSheetId="2">#REF!</definedName>
    <definedName name="_mw2" localSheetId="12">#REF!</definedName>
    <definedName name="_mw2">#REF!</definedName>
    <definedName name="_mx1">#REF!</definedName>
    <definedName name="_mx2">#REF!</definedName>
    <definedName name="_mx3">#REF!</definedName>
    <definedName name="_mx4">#REF!</definedName>
    <definedName name="_nam1" localSheetId="2" hidden="1">{"'Sheet1'!$L$16"}</definedName>
    <definedName name="_nam1" localSheetId="9" hidden="1">{"'Sheet1'!$L$16"}</definedName>
    <definedName name="_nam1" localSheetId="12" hidden="1">{"'Sheet1'!$L$16"}</definedName>
    <definedName name="_nam1" localSheetId="0" hidden="1">{"'Sheet1'!$L$16"}</definedName>
    <definedName name="_nam1" hidden="1">{"'Sheet1'!$L$16"}</definedName>
    <definedName name="_nam2" localSheetId="2" hidden="1">{#N/A,#N/A,FALSE,"Chi tiÆt"}</definedName>
    <definedName name="_nam2" localSheetId="9" hidden="1">{#N/A,#N/A,FALSE,"Chi tiÆt"}</definedName>
    <definedName name="_nam2" localSheetId="12" hidden="1">{#N/A,#N/A,FALSE,"Chi tiÆt"}</definedName>
    <definedName name="_nam2" localSheetId="0" hidden="1">{#N/A,#N/A,FALSE,"Chi tiÆt"}</definedName>
    <definedName name="_nam2" hidden="1">{#N/A,#N/A,FALSE,"Chi tiÆt"}</definedName>
    <definedName name="_nam3" localSheetId="2" hidden="1">{"'Sheet1'!$L$16"}</definedName>
    <definedName name="_nam3" localSheetId="9" hidden="1">{"'Sheet1'!$L$16"}</definedName>
    <definedName name="_nam3" localSheetId="12" hidden="1">{"'Sheet1'!$L$16"}</definedName>
    <definedName name="_nam3" localSheetId="0" hidden="1">{"'Sheet1'!$L$16"}</definedName>
    <definedName name="_nam3" hidden="1">{"'Sheet1'!$L$16"}</definedName>
    <definedName name="_nc1">#REF!</definedName>
    <definedName name="_nc10">#REF!</definedName>
    <definedName name="_NC100">#REF!</definedName>
    <definedName name="_nc150">#REF!</definedName>
    <definedName name="_nc151" localSheetId="2">#REF!</definedName>
    <definedName name="_nc151" localSheetId="12">#REF!</definedName>
    <definedName name="_nc151">#REF!</definedName>
    <definedName name="_nc2">#REF!</definedName>
    <definedName name="_NC200">#REF!</definedName>
    <definedName name="_nc3">#REF!</definedName>
    <definedName name="_nc50">#REF!</definedName>
    <definedName name="_nc6" localSheetId="2">#REF!</definedName>
    <definedName name="_nc6" localSheetId="12">#REF!</definedName>
    <definedName name="_nc6">#REF!</definedName>
    <definedName name="_nc7" localSheetId="2">#REF!</definedName>
    <definedName name="_nc7" localSheetId="12">#REF!</definedName>
    <definedName name="_nc7">#REF!</definedName>
    <definedName name="_nc8">#REF!</definedName>
    <definedName name="_nc9">#REF!</definedName>
    <definedName name="_NCL100" localSheetId="2">#REF!</definedName>
    <definedName name="_NCL100" localSheetId="12">#REF!</definedName>
    <definedName name="_NCL100">#REF!</definedName>
    <definedName name="_NCL200" localSheetId="2">#REF!</definedName>
    <definedName name="_NCL200" localSheetId="12">#REF!</definedName>
    <definedName name="_NCL200">#REF!</definedName>
    <definedName name="_NCL250" localSheetId="2">#REF!</definedName>
    <definedName name="_NCL250" localSheetId="12">#REF!</definedName>
    <definedName name="_NCL250">#REF!</definedName>
    <definedName name="_NCO150">#REF!</definedName>
    <definedName name="_NCO200">#REF!</definedName>
    <definedName name="_NCO50">#REF!</definedName>
    <definedName name="_nct2">#REF!</definedName>
    <definedName name="_nct3">#REF!</definedName>
    <definedName name="_nct4">#REF!</definedName>
    <definedName name="_nct5">#REF!</definedName>
    <definedName name="_nct6">#REF!</definedName>
    <definedName name="_nct7">#REF!</definedName>
    <definedName name="_nct8">#REF!</definedName>
    <definedName name="_NET2" localSheetId="2">#REF!</definedName>
    <definedName name="_NET2" localSheetId="12">#REF!</definedName>
    <definedName name="_NET2">#REF!</definedName>
    <definedName name="_nh2" localSheetId="2" hidden="1">{#N/A,#N/A,FALSE,"Chi tiÆt"}</definedName>
    <definedName name="_nh2" localSheetId="9" hidden="1">{#N/A,#N/A,FALSE,"Chi tiÆt"}</definedName>
    <definedName name="_nh2" localSheetId="12" hidden="1">{#N/A,#N/A,FALSE,"Chi tiÆt"}</definedName>
    <definedName name="_nh2" localSheetId="0" hidden="1">{#N/A,#N/A,FALSE,"Chi tiÆt"}</definedName>
    <definedName name="_nh2" hidden="1">{#N/A,#N/A,FALSE,"Chi tiÆt"}</definedName>
    <definedName name="_nin190" localSheetId="2">#REF!</definedName>
    <definedName name="_nin190" localSheetId="12">#REF!</definedName>
    <definedName name="_nin190">#REF!</definedName>
    <definedName name="_nn15" localSheetId="2">#REF!</definedName>
    <definedName name="_nn15" localSheetId="12">#REF!</definedName>
    <definedName name="_nn15">#REF!</definedName>
    <definedName name="_nn21" localSheetId="2">#REF!</definedName>
    <definedName name="_nn21" localSheetId="12">#REF!</definedName>
    <definedName name="_nn21">#REF!</definedName>
    <definedName name="_nn27" localSheetId="2">#REF!</definedName>
    <definedName name="_nn27" localSheetId="12">#REF!</definedName>
    <definedName name="_nn27">#REF!</definedName>
    <definedName name="_nn8" localSheetId="2">#REF!</definedName>
    <definedName name="_nn8" localSheetId="12">#REF!</definedName>
    <definedName name="_nn8">#REF!</definedName>
    <definedName name="_no1" localSheetId="2">#REF!</definedName>
    <definedName name="_no1" localSheetId="12">#REF!</definedName>
    <definedName name="_no1">#REF!</definedName>
    <definedName name="_NPV11" localSheetId="2">#REF!</definedName>
    <definedName name="_NPV11" localSheetId="12">#REF!</definedName>
    <definedName name="_NPV11">#REF!</definedName>
    <definedName name="_npv22" localSheetId="2">#REF!</definedName>
    <definedName name="_npv22" localSheetId="12">#REF!</definedName>
    <definedName name="_npv22">#REF!</definedName>
    <definedName name="_NSO2" localSheetId="2" hidden="1">{"'Sheet1'!$L$16"}</definedName>
    <definedName name="_NSO2" localSheetId="9" hidden="1">{"'Sheet1'!$L$16"}</definedName>
    <definedName name="_NSO2" localSheetId="12" hidden="1">{"'Sheet1'!$L$16"}</definedName>
    <definedName name="_NSO2" localSheetId="0" hidden="1">{"'Sheet1'!$L$16"}</definedName>
    <definedName name="_NSO2" hidden="1">{"'Sheet1'!$L$16"}</definedName>
    <definedName name="_off1">#REF!</definedName>
    <definedName name="_Order1" hidden="1">255</definedName>
    <definedName name="_Order2" hidden="1">255</definedName>
    <definedName name="_oto10" localSheetId="2">#REF!</definedName>
    <definedName name="_oto10" localSheetId="12">#REF!</definedName>
    <definedName name="_oto10">#REF!</definedName>
    <definedName name="_oto12" localSheetId="2">#REF!</definedName>
    <definedName name="_oto12" localSheetId="12">#REF!</definedName>
    <definedName name="_oto12">#REF!</definedName>
    <definedName name="_oto5">#REF!</definedName>
    <definedName name="_oto7">#REF!</definedName>
    <definedName name="_PA3" localSheetId="2" hidden="1">{"'Sheet1'!$L$16"}</definedName>
    <definedName name="_PA3" localSheetId="9" hidden="1">{"'Sheet1'!$L$16"}</definedName>
    <definedName name="_PA3" localSheetId="12" hidden="1">{"'Sheet1'!$L$16"}</definedName>
    <definedName name="_PA3" localSheetId="0" hidden="1">{"'Sheet1'!$L$16"}</definedName>
    <definedName name="_PA3" hidden="1">{"'Sheet1'!$L$16"}</definedName>
    <definedName name="_Parse_Out" hidden="1">[2]Quantity!#REF!</definedName>
    <definedName name="_pb30">#REF!</definedName>
    <definedName name="_pb80">#REF!</definedName>
    <definedName name="_pc30" localSheetId="2">#REF!</definedName>
    <definedName name="_pc30" localSheetId="12">#REF!</definedName>
    <definedName name="_pc30">#REF!</definedName>
    <definedName name="_pc40" localSheetId="2">#REF!</definedName>
    <definedName name="_pc40" localSheetId="12">#REF!</definedName>
    <definedName name="_pc40">#REF!</definedName>
    <definedName name="_Ph30" localSheetId="2">#REF!</definedName>
    <definedName name="_Ph30" localSheetId="12">#REF!</definedName>
    <definedName name="_Ph30">#REF!</definedName>
    <definedName name="_phi10" localSheetId="2">#REF!</definedName>
    <definedName name="_phi10" localSheetId="12">#REF!</definedName>
    <definedName name="_phi10">#REF!</definedName>
    <definedName name="_phi1000">#REF!</definedName>
    <definedName name="_phi12" localSheetId="2">#REF!</definedName>
    <definedName name="_phi12" localSheetId="12">#REF!</definedName>
    <definedName name="_phi12">#REF!</definedName>
    <definedName name="_phi14" localSheetId="2">#REF!</definedName>
    <definedName name="_phi14" localSheetId="12">#REF!</definedName>
    <definedName name="_phi14">#REF!</definedName>
    <definedName name="_phi1500">#REF!</definedName>
    <definedName name="_phi16" localSheetId="2">#REF!</definedName>
    <definedName name="_phi16" localSheetId="12">#REF!</definedName>
    <definedName name="_phi16">#REF!</definedName>
    <definedName name="_phi18" localSheetId="2">#REF!</definedName>
    <definedName name="_phi18" localSheetId="12">#REF!</definedName>
    <definedName name="_phi18">#REF!</definedName>
    <definedName name="_phi20" localSheetId="2">#REF!</definedName>
    <definedName name="_phi20" localSheetId="12">#REF!</definedName>
    <definedName name="_phi20">#REF!</definedName>
    <definedName name="_phi2000">#REF!</definedName>
    <definedName name="_phi22" localSheetId="2">#REF!</definedName>
    <definedName name="_phi22" localSheetId="12">#REF!</definedName>
    <definedName name="_phi22">#REF!</definedName>
    <definedName name="_phi25" localSheetId="2">#REF!</definedName>
    <definedName name="_phi25" localSheetId="12">#REF!</definedName>
    <definedName name="_phi25">#REF!</definedName>
    <definedName name="_phi28" localSheetId="2">#REF!</definedName>
    <definedName name="_phi28" localSheetId="12">#REF!</definedName>
    <definedName name="_phi28">#REF!</definedName>
    <definedName name="_phi50">#REF!</definedName>
    <definedName name="_phi6" localSheetId="2">#REF!</definedName>
    <definedName name="_phi6" localSheetId="12">#REF!</definedName>
    <definedName name="_phi6">#REF!</definedName>
    <definedName name="_phi750">#REF!</definedName>
    <definedName name="_phi8" localSheetId="2">#REF!</definedName>
    <definedName name="_phi8" localSheetId="12">#REF!</definedName>
    <definedName name="_phi8">#REF!</definedName>
    <definedName name="_phu3" localSheetId="2" hidden="1">{"'Sheet1'!$L$16"}</definedName>
    <definedName name="_phu3" localSheetId="9" hidden="1">{"'Sheet1'!$L$16"}</definedName>
    <definedName name="_phu3" localSheetId="12" hidden="1">{"'Sheet1'!$L$16"}</definedName>
    <definedName name="_phu3" localSheetId="0" hidden="1">{"'Sheet1'!$L$16"}</definedName>
    <definedName name="_phu3" hidden="1">{"'Sheet1'!$L$16"}</definedName>
    <definedName name="_PL1">#REF!</definedName>
    <definedName name="_PL1242" localSheetId="2">#REF!</definedName>
    <definedName name="_PL1242" localSheetId="12">#REF!</definedName>
    <definedName name="_PL1242">#REF!</definedName>
    <definedName name="_Pl2" localSheetId="2" hidden="1">{"'Sheet1'!$L$16"}</definedName>
    <definedName name="_Pl2" localSheetId="9" hidden="1">{"'Sheet1'!$L$16"}</definedName>
    <definedName name="_Pl2" localSheetId="12" hidden="1">{"'Sheet1'!$L$16"}</definedName>
    <definedName name="_Pl2" localSheetId="0" hidden="1">{"'Sheet1'!$L$16"}</definedName>
    <definedName name="_Pl2" hidden="1">{"'Sheet1'!$L$16"}</definedName>
    <definedName name="_PL3" localSheetId="2">#REF!</definedName>
    <definedName name="_PL3" localSheetId="12">#REF!</definedName>
    <definedName name="_PL3">#REF!</definedName>
    <definedName name="_PP31" localSheetId="2">#REF!</definedName>
    <definedName name="_PP31" localSheetId="12">#REF!</definedName>
    <definedName name="_PP31">#REF!</definedName>
    <definedName name="_Pt1" localSheetId="2">#REF!</definedName>
    <definedName name="_Pt1" localSheetId="12">#REF!</definedName>
    <definedName name="_Pt1">#REF!</definedName>
    <definedName name="_Pt2" localSheetId="2">#REF!</definedName>
    <definedName name="_Pt2" localSheetId="12">#REF!</definedName>
    <definedName name="_Pt2">#REF!</definedName>
    <definedName name="_ptk89" localSheetId="2">#REF!</definedName>
    <definedName name="_ptk89" localSheetId="12">#REF!</definedName>
    <definedName name="_ptk89">#REF!</definedName>
    <definedName name="_PXB80" localSheetId="2">#REF!</definedName>
    <definedName name="_PXB80" localSheetId="12">#REF!</definedName>
    <definedName name="_PXB80">#REF!</definedName>
    <definedName name="_Q3" hidden="1">{"'Sheet1'!$L$16"}</definedName>
    <definedName name="_qa7" localSheetId="2">#REF!</definedName>
    <definedName name="_qa7" localSheetId="12">#REF!</definedName>
    <definedName name="_qa7">#REF!</definedName>
    <definedName name="_qh1">#REF!</definedName>
    <definedName name="_qh2">#REF!</definedName>
    <definedName name="_qh3">#REF!</definedName>
    <definedName name="_qH30">#REF!</definedName>
    <definedName name="_qh4">#REF!</definedName>
    <definedName name="_QL10">#REF!</definedName>
    <definedName name="_QLO7" hidden="1">#N/A</definedName>
    <definedName name="_qq8" localSheetId="2">#REF!</definedName>
    <definedName name="_qq8" localSheetId="12">#REF!</definedName>
    <definedName name="_qq8">#REF!</definedName>
    <definedName name="_qt1">#REF!</definedName>
    <definedName name="_qt2">#REF!</definedName>
    <definedName name="_qx1">#REF!</definedName>
    <definedName name="_qx2">#REF!</definedName>
    <definedName name="_qx3">#REF!</definedName>
    <definedName name="_qx4">#REF!</definedName>
    <definedName name="_qXB80">#REF!</definedName>
    <definedName name="_R">#REF!</definedName>
    <definedName name="_RF3">#REF!</definedName>
    <definedName name="_RHH1" localSheetId="2">#REF!</definedName>
    <definedName name="_RHH1" localSheetId="12">#REF!</definedName>
    <definedName name="_RHH1">#REF!</definedName>
    <definedName name="_RHH10" localSheetId="2">#REF!</definedName>
    <definedName name="_RHH10" localSheetId="12">#REF!</definedName>
    <definedName name="_RHH10">#REF!</definedName>
    <definedName name="_RHP1" localSheetId="2">#REF!</definedName>
    <definedName name="_RHP1" localSheetId="12">#REF!</definedName>
    <definedName name="_RHP1">#REF!</definedName>
    <definedName name="_RHP10" localSheetId="2">#REF!</definedName>
    <definedName name="_RHP10" localSheetId="12">#REF!</definedName>
    <definedName name="_RHP10">#REF!</definedName>
    <definedName name="_RI1" localSheetId="2">#REF!</definedName>
    <definedName name="_RI1" localSheetId="12">#REF!</definedName>
    <definedName name="_RI1">#REF!</definedName>
    <definedName name="_RI10" localSheetId="2">#REF!</definedName>
    <definedName name="_RI10" localSheetId="12">#REF!</definedName>
    <definedName name="_RI10">#REF!</definedName>
    <definedName name="_RII1" localSheetId="2">#REF!</definedName>
    <definedName name="_RII1" localSheetId="12">#REF!</definedName>
    <definedName name="_RII1">#REF!</definedName>
    <definedName name="_RII10" localSheetId="2">#REF!</definedName>
    <definedName name="_RII10" localSheetId="12">#REF!</definedName>
    <definedName name="_RII10">#REF!</definedName>
    <definedName name="_RIP1" localSheetId="2">#REF!</definedName>
    <definedName name="_RIP1" localSheetId="12">#REF!</definedName>
    <definedName name="_RIP1">#REF!</definedName>
    <definedName name="_RIP10" localSheetId="2">#REF!</definedName>
    <definedName name="_RIP10" localSheetId="12">#REF!</definedName>
    <definedName name="_RIP10">#REF!</definedName>
    <definedName name="_rp95" localSheetId="2">#REF!</definedName>
    <definedName name="_rp95" localSheetId="12">#REF!</definedName>
    <definedName name="_rp95">#REF!</definedName>
    <definedName name="_rr3" localSheetId="2">#REF!</definedName>
    <definedName name="_rr3" localSheetId="12">#REF!</definedName>
    <definedName name="_rr3">#REF!</definedName>
    <definedName name="_rr9" localSheetId="2">#REF!</definedName>
    <definedName name="_rr9" localSheetId="12">#REF!</definedName>
    <definedName name="_rr9">#REF!</definedName>
    <definedName name="_rt1">#REF!</definedName>
    <definedName name="_san108" localSheetId="2">#REF!</definedName>
    <definedName name="_san108" localSheetId="12">#REF!</definedName>
    <definedName name="_san108">#REF!</definedName>
    <definedName name="_san180">#REF!</definedName>
    <definedName name="_san250">#REF!</definedName>
    <definedName name="_san54">#REF!</definedName>
    <definedName name="_san90">#REF!</definedName>
    <definedName name="_sat10" localSheetId="2">#REF!</definedName>
    <definedName name="_sat10" localSheetId="12">#REF!</definedName>
    <definedName name="_sat10">#REF!</definedName>
    <definedName name="_sat12" localSheetId="2">#REF!</definedName>
    <definedName name="_sat12" localSheetId="12">#REF!</definedName>
    <definedName name="_sat12">#REF!</definedName>
    <definedName name="_sat14" localSheetId="2">#REF!</definedName>
    <definedName name="_sat14" localSheetId="12">#REF!</definedName>
    <definedName name="_sat14">#REF!</definedName>
    <definedName name="_sat16" localSheetId="2">#REF!</definedName>
    <definedName name="_sat16" localSheetId="12">#REF!</definedName>
    <definedName name="_sat16">#REF!</definedName>
    <definedName name="_sat20" localSheetId="2">#REF!</definedName>
    <definedName name="_sat20" localSheetId="12">#REF!</definedName>
    <definedName name="_sat20">#REF!</definedName>
    <definedName name="_Sat27" localSheetId="2">#REF!</definedName>
    <definedName name="_Sat27" localSheetId="12">#REF!</definedName>
    <definedName name="_Sat27">#REF!</definedName>
    <definedName name="_Sat6" localSheetId="2">#REF!</definedName>
    <definedName name="_Sat6" localSheetId="12">#REF!</definedName>
    <definedName name="_Sat6">#REF!</definedName>
    <definedName name="_sat8" localSheetId="2">#REF!</definedName>
    <definedName name="_sat8" localSheetId="12">#REF!</definedName>
    <definedName name="_sat8">#REF!</definedName>
    <definedName name="_sc1" localSheetId="2">#REF!</definedName>
    <definedName name="_sc1" localSheetId="12">#REF!</definedName>
    <definedName name="_sc1">#REF!</definedName>
    <definedName name="_SC2" localSheetId="2">#REF!</definedName>
    <definedName name="_SC2" localSheetId="12">#REF!</definedName>
    <definedName name="_SC2">#REF!</definedName>
    <definedName name="_sc3" localSheetId="2">#REF!</definedName>
    <definedName name="_sc3" localSheetId="12">#REF!</definedName>
    <definedName name="_sc3">#REF!</definedName>
    <definedName name="_SCL4" localSheetId="2" hidden="1">{"'Sheet1'!$L$16"}</definedName>
    <definedName name="_SCL4" localSheetId="9" hidden="1">{"'Sheet1'!$L$16"}</definedName>
    <definedName name="_SCL4" localSheetId="12" hidden="1">{"'Sheet1'!$L$16"}</definedName>
    <definedName name="_SCL4" localSheetId="0" hidden="1">{"'Sheet1'!$L$16"}</definedName>
    <definedName name="_SCL4" hidden="1">{"'Sheet1'!$L$16"}</definedName>
    <definedName name="_Sdd24">#REF!</definedName>
    <definedName name="_Sdd33">#REF!</definedName>
    <definedName name="_Sdh24">#REF!</definedName>
    <definedName name="_Sdh33">#REF!</definedName>
    <definedName name="_sg3" localSheetId="2">{"Thuxm2.xls","Sheet1"}</definedName>
    <definedName name="_sg3" localSheetId="12">{"Thuxm2.xls","Sheet1"}</definedName>
    <definedName name="_sg3" localSheetId="0">{"Thuxm2.xls","Sheet1"}</definedName>
    <definedName name="_sg3">{"Thuxm2.xls","Sheet1"}</definedName>
    <definedName name="_SHR1" localSheetId="2">#REF!</definedName>
    <definedName name="_SHR1" localSheetId="12">#REF!</definedName>
    <definedName name="_SHR1">#REF!</definedName>
    <definedName name="_SHR2" localSheetId="2">#REF!</definedName>
    <definedName name="_SHR2" localSheetId="12">#REF!</definedName>
    <definedName name="_SHR2">#REF!</definedName>
    <definedName name="_sl2" localSheetId="2">#REF!</definedName>
    <definedName name="_sl2" localSheetId="12">#REF!</definedName>
    <definedName name="_sl2">#REF!</definedName>
    <definedName name="_slg1" localSheetId="2">#REF!</definedName>
    <definedName name="_slg1" localSheetId="12">#REF!</definedName>
    <definedName name="_slg1">#REF!</definedName>
    <definedName name="_slg2" localSheetId="2">#REF!</definedName>
    <definedName name="_slg2" localSheetId="12">#REF!</definedName>
    <definedName name="_slg2">#REF!</definedName>
    <definedName name="_slg3" localSheetId="2">#REF!</definedName>
    <definedName name="_slg3" localSheetId="12">#REF!</definedName>
    <definedName name="_slg3">#REF!</definedName>
    <definedName name="_slg4" localSheetId="2">#REF!</definedName>
    <definedName name="_slg4" localSheetId="12">#REF!</definedName>
    <definedName name="_slg4">#REF!</definedName>
    <definedName name="_slg5" localSheetId="2">#REF!</definedName>
    <definedName name="_slg5" localSheetId="12">#REF!</definedName>
    <definedName name="_slg5">#REF!</definedName>
    <definedName name="_slg6" localSheetId="2">#REF!</definedName>
    <definedName name="_slg6" localSheetId="12">#REF!</definedName>
    <definedName name="_slg6">#REF!</definedName>
    <definedName name="_SN3" localSheetId="2">#REF!</definedName>
    <definedName name="_SN3" localSheetId="12">#REF!</definedName>
    <definedName name="_SN3">#REF!</definedName>
    <definedName name="_so1517">#REF!</definedName>
    <definedName name="_so1717">#REF!</definedName>
    <definedName name="_SOC10">0.3456</definedName>
    <definedName name="_SOC8">0.2827</definedName>
    <definedName name="_soi2">#REF!</definedName>
    <definedName name="_soi3">#REF!</definedName>
    <definedName name="_Sort" localSheetId="2">#REF!</definedName>
    <definedName name="_Sort" localSheetId="12">#REF!</definedName>
    <definedName name="_Sort">#REF!</definedName>
    <definedName name="_Sort_1">"#REF!"</definedName>
    <definedName name="_Sortmoi" hidden="1">#N/A</definedName>
    <definedName name="_ss14" localSheetId="2">#REF!</definedName>
    <definedName name="_ss14" localSheetId="12">#REF!</definedName>
    <definedName name="_ss14">#REF!</definedName>
    <definedName name="_ss2" localSheetId="2">#REF!</definedName>
    <definedName name="_ss2" localSheetId="12">#REF!</definedName>
    <definedName name="_ss2">#REF!</definedName>
    <definedName name="_ss20" localSheetId="2">#REF!</definedName>
    <definedName name="_ss20" localSheetId="12">#REF!</definedName>
    <definedName name="_ss20">#REF!</definedName>
    <definedName name="_ss27" localSheetId="2">#REF!</definedName>
    <definedName name="_ss27" localSheetId="12">#REF!</definedName>
    <definedName name="_ss27">#REF!</definedName>
    <definedName name="_ss32" localSheetId="2">#REF!</definedName>
    <definedName name="_ss32" localSheetId="12">#REF!</definedName>
    <definedName name="_ss32">#REF!</definedName>
    <definedName name="_ss37" localSheetId="2">#REF!</definedName>
    <definedName name="_ss37" localSheetId="12">#REF!</definedName>
    <definedName name="_ss37">#REF!</definedName>
    <definedName name="_ss43" localSheetId="2">#REF!</definedName>
    <definedName name="_ss43" localSheetId="12">#REF!</definedName>
    <definedName name="_ss43">#REF!</definedName>
    <definedName name="_ss49" localSheetId="2">#REF!</definedName>
    <definedName name="_ss49" localSheetId="12">#REF!</definedName>
    <definedName name="_ss49">#REF!</definedName>
    <definedName name="_ss8" localSheetId="2">#REF!</definedName>
    <definedName name="_ss8" localSheetId="12">#REF!</definedName>
    <definedName name="_ss8">#REF!</definedName>
    <definedName name="_Sta1">531.877</definedName>
    <definedName name="_Sta2">561.952</definedName>
    <definedName name="_Sta3">712.202</definedName>
    <definedName name="_Sta4">762.202</definedName>
    <definedName name="_Stb24">#REF!</definedName>
    <definedName name="_Stb33">#REF!</definedName>
    <definedName name="_STD0898" localSheetId="2">#REF!</definedName>
    <definedName name="_STD0898" localSheetId="12">#REF!</definedName>
    <definedName name="_STD0898">#REF!</definedName>
    <definedName name="_sua20" localSheetId="2">#REF!</definedName>
    <definedName name="_sua20" localSheetId="12">#REF!</definedName>
    <definedName name="_sua20">#REF!</definedName>
    <definedName name="_sua30" localSheetId="2">#REF!</definedName>
    <definedName name="_sua30" localSheetId="12">#REF!</definedName>
    <definedName name="_sua30">#REF!</definedName>
    <definedName name="_T12" localSheetId="2">{"'Sheet1'!$L$16"}</definedName>
    <definedName name="_T12" localSheetId="12">{"'Sheet1'!$L$16"}</definedName>
    <definedName name="_T12" localSheetId="0">{"'Sheet1'!$L$16"}</definedName>
    <definedName name="_T12">{"'Sheet1'!$L$16"}</definedName>
    <definedName name="_T2" localSheetId="2" hidden="1">{#N/A,#N/A,TRUE,"LuongBS (2)"}</definedName>
    <definedName name="_T2" localSheetId="9" hidden="1">{#N/A,#N/A,TRUE,"LuongBS (2)"}</definedName>
    <definedName name="_T2" localSheetId="12" hidden="1">{#N/A,#N/A,TRUE,"LuongBS (2)"}</definedName>
    <definedName name="_T2" localSheetId="0" hidden="1">{#N/A,#N/A,TRUE,"LuongBS (2)"}</definedName>
    <definedName name="_T2" hidden="1">{#N/A,#N/A,TRUE,"LuongBS (2)"}</definedName>
    <definedName name="_ta1" localSheetId="2">#REF!</definedName>
    <definedName name="_ta1" localSheetId="12">#REF!</definedName>
    <definedName name="_ta1">#REF!</definedName>
    <definedName name="_ta2" localSheetId="2">#REF!</definedName>
    <definedName name="_ta2" localSheetId="12">#REF!</definedName>
    <definedName name="_ta2">#REF!</definedName>
    <definedName name="_ta3" localSheetId="2">#REF!</definedName>
    <definedName name="_ta3" localSheetId="12">#REF!</definedName>
    <definedName name="_ta3">#REF!</definedName>
    <definedName name="_ta4" localSheetId="2">#REF!</definedName>
    <definedName name="_ta4" localSheetId="12">#REF!</definedName>
    <definedName name="_ta4">#REF!</definedName>
    <definedName name="_ta5" localSheetId="2">#REF!</definedName>
    <definedName name="_ta5" localSheetId="12">#REF!</definedName>
    <definedName name="_ta5">#REF!</definedName>
    <definedName name="_ta6" localSheetId="2">#REF!</definedName>
    <definedName name="_ta6" localSheetId="12">#REF!</definedName>
    <definedName name="_ta6">#REF!</definedName>
    <definedName name="_tax1" localSheetId="2">#REF!</definedName>
    <definedName name="_tax1" localSheetId="12">#REF!</definedName>
    <definedName name="_tax1">#REF!</definedName>
    <definedName name="_tax2" localSheetId="2">#REF!</definedName>
    <definedName name="_tax2" localSheetId="12">#REF!</definedName>
    <definedName name="_tax2">#REF!</definedName>
    <definedName name="_tax3" localSheetId="2">#REF!</definedName>
    <definedName name="_tax3" localSheetId="12">#REF!</definedName>
    <definedName name="_tax3">#REF!</definedName>
    <definedName name="_tax4" localSheetId="2">#REF!</definedName>
    <definedName name="_tax4" localSheetId="12">#REF!</definedName>
    <definedName name="_tax4">#REF!</definedName>
    <definedName name="_TB1" localSheetId="2">#REF!</definedName>
    <definedName name="_TB1" localSheetId="12">#REF!</definedName>
    <definedName name="_TB1">#REF!</definedName>
    <definedName name="_tb2" localSheetId="2">#REF!</definedName>
    <definedName name="_tb2" localSheetId="12">#REF!</definedName>
    <definedName name="_tb2">#REF!</definedName>
    <definedName name="_tb3" localSheetId="2">#REF!</definedName>
    <definedName name="_tb3" localSheetId="12">#REF!</definedName>
    <definedName name="_tb3">#REF!</definedName>
    <definedName name="_tb4" localSheetId="2">#REF!</definedName>
    <definedName name="_tb4" localSheetId="12">#REF!</definedName>
    <definedName name="_tb4">#REF!</definedName>
    <definedName name="_TC07" localSheetId="2" hidden="1">{"'Sheet1'!$L$16"}</definedName>
    <definedName name="_TC07" localSheetId="9" hidden="1">{"'Sheet1'!$L$16"}</definedName>
    <definedName name="_TC07" localSheetId="12" hidden="1">{"'Sheet1'!$L$16"}</definedName>
    <definedName name="_TC07" localSheetId="0" hidden="1">{"'Sheet1'!$L$16"}</definedName>
    <definedName name="_TC07" hidden="1">{"'Sheet1'!$L$16"}</definedName>
    <definedName name="_tc1" localSheetId="2">#REF!</definedName>
    <definedName name="_tc1" localSheetId="12">#REF!</definedName>
    <definedName name="_tc1">#REF!</definedName>
    <definedName name="_tct3" localSheetId="2">#REF!</definedName>
    <definedName name="_tct3" localSheetId="12">#REF!</definedName>
    <definedName name="_tct3">#REF!</definedName>
    <definedName name="_tct5" localSheetId="2">#REF!</definedName>
    <definedName name="_tct5" localSheetId="12">#REF!</definedName>
    <definedName name="_tct5">#REF!</definedName>
    <definedName name="_td1">#REF!</definedName>
    <definedName name="_te1" localSheetId="2">#REF!</definedName>
    <definedName name="_te1" localSheetId="12">#REF!</definedName>
    <definedName name="_te1">#REF!</definedName>
    <definedName name="_te2" localSheetId="2">#REF!</definedName>
    <definedName name="_te2" localSheetId="12">#REF!</definedName>
    <definedName name="_te2">#REF!</definedName>
    <definedName name="_tg1">#REF!</definedName>
    <definedName name="_tg427" localSheetId="2">#REF!</definedName>
    <definedName name="_tg427" localSheetId="12">#REF!</definedName>
    <definedName name="_tg427">#REF!</definedName>
    <definedName name="_TH1" localSheetId="2" hidden="1">{"'Sheet1'!$L$16"}</definedName>
    <definedName name="_TH1" localSheetId="9" hidden="1">{"'Sheet1'!$L$16"}</definedName>
    <definedName name="_TH1" localSheetId="12" hidden="1">{"'Sheet1'!$L$16"}</definedName>
    <definedName name="_TH1" localSheetId="0" hidden="1">{"'Sheet1'!$L$16"}</definedName>
    <definedName name="_TH1" hidden="1">{"'Sheet1'!$L$16"}</definedName>
    <definedName name="_th100" localSheetId="2">#REF!</definedName>
    <definedName name="_th100" localSheetId="12">#REF!</definedName>
    <definedName name="_th100">#REF!</definedName>
    <definedName name="_TH160" localSheetId="2">#REF!</definedName>
    <definedName name="_TH160" localSheetId="12">#REF!</definedName>
    <definedName name="_TH160">#REF!</definedName>
    <definedName name="_TH2" localSheetId="2" hidden="1">{"'Sheet1'!$L$16"}</definedName>
    <definedName name="_TH2" localSheetId="9" hidden="1">{"'Sheet1'!$L$16"}</definedName>
    <definedName name="_TH2" localSheetId="12" hidden="1">{"'Sheet1'!$L$16"}</definedName>
    <definedName name="_TH2" localSheetId="0" hidden="1">{"'Sheet1'!$L$16"}</definedName>
    <definedName name="_TH2" hidden="1">{"'Sheet1'!$L$16"}</definedName>
    <definedName name="_TH20" localSheetId="2">#REF!</definedName>
    <definedName name="_TH20" localSheetId="12">#REF!</definedName>
    <definedName name="_TH20">#REF!</definedName>
    <definedName name="_TH3" localSheetId="2">#REF!</definedName>
    <definedName name="_TH3" localSheetId="12">#REF!</definedName>
    <definedName name="_TH3">#REF!</definedName>
    <definedName name="_TH35">#REF!</definedName>
    <definedName name="_TH50">#REF!</definedName>
    <definedName name="_TK155" localSheetId="2">#REF!</definedName>
    <definedName name="_TK155" localSheetId="12">#REF!</definedName>
    <definedName name="_TK155">#REF!</definedName>
    <definedName name="_TK211" localSheetId="2" hidden="1">{"'Sheet1'!$L$16"}</definedName>
    <definedName name="_TK211" localSheetId="9" hidden="1">{"'Sheet1'!$L$16"}</definedName>
    <definedName name="_TK211" localSheetId="12" hidden="1">{"'Sheet1'!$L$16"}</definedName>
    <definedName name="_TK211" localSheetId="0" hidden="1">{"'Sheet1'!$L$16"}</definedName>
    <definedName name="_TK211" hidden="1">{"'Sheet1'!$L$16"}</definedName>
    <definedName name="_TK422" localSheetId="2">#REF!</definedName>
    <definedName name="_TK422" localSheetId="12">#REF!</definedName>
    <definedName name="_TK422">#REF!</definedName>
    <definedName name="_TL1" localSheetId="2">#REF!</definedName>
    <definedName name="_TL1" localSheetId="12">#REF!</definedName>
    <definedName name="_TL1">#REF!</definedName>
    <definedName name="_TL2" localSheetId="2">#REF!</definedName>
    <definedName name="_TL2" localSheetId="12">#REF!</definedName>
    <definedName name="_TL2">#REF!</definedName>
    <definedName name="_TL3" localSheetId="2">#REF!</definedName>
    <definedName name="_TL3" localSheetId="12">#REF!</definedName>
    <definedName name="_TL3">#REF!</definedName>
    <definedName name="_TLA120" localSheetId="2">#REF!</definedName>
    <definedName name="_TLA120" localSheetId="12">#REF!</definedName>
    <definedName name="_TLA120">#REF!</definedName>
    <definedName name="_TLA35" localSheetId="2">#REF!</definedName>
    <definedName name="_TLA35" localSheetId="12">#REF!</definedName>
    <definedName name="_TLA35">#REF!</definedName>
    <definedName name="_TLA50" localSheetId="2">#REF!</definedName>
    <definedName name="_TLA50" localSheetId="12">#REF!</definedName>
    <definedName name="_TLA50">#REF!</definedName>
    <definedName name="_TLA70" localSheetId="2">#REF!</definedName>
    <definedName name="_TLA70" localSheetId="12">#REF!</definedName>
    <definedName name="_TLA70">#REF!</definedName>
    <definedName name="_TLA95" localSheetId="2">#REF!</definedName>
    <definedName name="_TLA95" localSheetId="12">#REF!</definedName>
    <definedName name="_TLA95">#REF!</definedName>
    <definedName name="_tld2">#REF!</definedName>
    <definedName name="_tlp3">#REF!</definedName>
    <definedName name="_TM2" localSheetId="2" hidden="1">{"'Sheet1'!$L$16"}</definedName>
    <definedName name="_TM2" localSheetId="9" hidden="1">{"'Sheet1'!$L$16"}</definedName>
    <definedName name="_TM2" localSheetId="12" hidden="1">{"'Sheet1'!$L$16"}</definedName>
    <definedName name="_TM2" localSheetId="0" hidden="1">{"'Sheet1'!$L$16"}</definedName>
    <definedName name="_TM2" hidden="1">{"'Sheet1'!$L$16"}</definedName>
    <definedName name="_tp2">#REF!</definedName>
    <definedName name="_tq2" localSheetId="2">#REF!</definedName>
    <definedName name="_tq2" localSheetId="12">#REF!</definedName>
    <definedName name="_tq2">#REF!</definedName>
    <definedName name="_TR250" localSheetId="2">#REF!</definedName>
    <definedName name="_TR250" localSheetId="12">#REF!</definedName>
    <definedName name="_TR250">#REF!</definedName>
    <definedName name="_tr375" localSheetId="2">#REF!</definedName>
    <definedName name="_tr375" localSheetId="12">#REF!</definedName>
    <definedName name="_tr375">#REF!</definedName>
    <definedName name="_tra100" localSheetId="2">#REF!</definedName>
    <definedName name="_tra100" localSheetId="12">#REF!</definedName>
    <definedName name="_tra100">#REF!</definedName>
    <definedName name="_tra102" localSheetId="2">#REF!</definedName>
    <definedName name="_tra102" localSheetId="12">#REF!</definedName>
    <definedName name="_tra102">#REF!</definedName>
    <definedName name="_tra104" localSheetId="2">#REF!</definedName>
    <definedName name="_tra104" localSheetId="12">#REF!</definedName>
    <definedName name="_tra104">#REF!</definedName>
    <definedName name="_tra106" localSheetId="2">#REF!</definedName>
    <definedName name="_tra106" localSheetId="12">#REF!</definedName>
    <definedName name="_tra106">#REF!</definedName>
    <definedName name="_tra108" localSheetId="2">#REF!</definedName>
    <definedName name="_tra108" localSheetId="12">#REF!</definedName>
    <definedName name="_tra108">#REF!</definedName>
    <definedName name="_tra110" localSheetId="2">#REF!</definedName>
    <definedName name="_tra110" localSheetId="12">#REF!</definedName>
    <definedName name="_tra110">#REF!</definedName>
    <definedName name="_tra112" localSheetId="2">#REF!</definedName>
    <definedName name="_tra112" localSheetId="12">#REF!</definedName>
    <definedName name="_tra112">#REF!</definedName>
    <definedName name="_tra114" localSheetId="2">#REF!</definedName>
    <definedName name="_tra114" localSheetId="12">#REF!</definedName>
    <definedName name="_tra114">#REF!</definedName>
    <definedName name="_tra116" localSheetId="2">#REF!</definedName>
    <definedName name="_tra116" localSheetId="12">#REF!</definedName>
    <definedName name="_tra116">#REF!</definedName>
    <definedName name="_tra118" localSheetId="2">#REF!</definedName>
    <definedName name="_tra118" localSheetId="12">#REF!</definedName>
    <definedName name="_tra118">#REF!</definedName>
    <definedName name="_tra120" localSheetId="2">#REF!</definedName>
    <definedName name="_tra120" localSheetId="12">#REF!</definedName>
    <definedName name="_tra120">#REF!</definedName>
    <definedName name="_tra122" localSheetId="2">#REF!</definedName>
    <definedName name="_tra122" localSheetId="12">#REF!</definedName>
    <definedName name="_tra122">#REF!</definedName>
    <definedName name="_tra124" localSheetId="2">#REF!</definedName>
    <definedName name="_tra124" localSheetId="12">#REF!</definedName>
    <definedName name="_tra124">#REF!</definedName>
    <definedName name="_tra126" localSheetId="2">#REF!</definedName>
    <definedName name="_tra126" localSheetId="12">#REF!</definedName>
    <definedName name="_tra126">#REF!</definedName>
    <definedName name="_tra128" localSheetId="2">#REF!</definedName>
    <definedName name="_tra128" localSheetId="12">#REF!</definedName>
    <definedName name="_tra128">#REF!</definedName>
    <definedName name="_tra130" localSheetId="2">#REF!</definedName>
    <definedName name="_tra130" localSheetId="12">#REF!</definedName>
    <definedName name="_tra130">#REF!</definedName>
    <definedName name="_tra132" localSheetId="2">#REF!</definedName>
    <definedName name="_tra132" localSheetId="12">#REF!</definedName>
    <definedName name="_tra132">#REF!</definedName>
    <definedName name="_tra134" localSheetId="2">#REF!</definedName>
    <definedName name="_tra134" localSheetId="12">#REF!</definedName>
    <definedName name="_tra134">#REF!</definedName>
    <definedName name="_tra136" localSheetId="2">#REF!</definedName>
    <definedName name="_tra136" localSheetId="12">#REF!</definedName>
    <definedName name="_tra136">#REF!</definedName>
    <definedName name="_tra138" localSheetId="2">#REF!</definedName>
    <definedName name="_tra138" localSheetId="12">#REF!</definedName>
    <definedName name="_tra138">#REF!</definedName>
    <definedName name="_tra140" localSheetId="2">#REF!</definedName>
    <definedName name="_tra140" localSheetId="12">#REF!</definedName>
    <definedName name="_tra140">#REF!</definedName>
    <definedName name="_tra2005">#REF!</definedName>
    <definedName name="_tra70" localSheetId="2">#REF!</definedName>
    <definedName name="_tra70" localSheetId="12">#REF!</definedName>
    <definedName name="_tra70">#REF!</definedName>
    <definedName name="_tra72" localSheetId="2">#REF!</definedName>
    <definedName name="_tra72" localSheetId="12">#REF!</definedName>
    <definedName name="_tra72">#REF!</definedName>
    <definedName name="_tra74" localSheetId="2">#REF!</definedName>
    <definedName name="_tra74" localSheetId="12">#REF!</definedName>
    <definedName name="_tra74">#REF!</definedName>
    <definedName name="_tra76" localSheetId="2">#REF!</definedName>
    <definedName name="_tra76" localSheetId="12">#REF!</definedName>
    <definedName name="_tra76">#REF!</definedName>
    <definedName name="_tra78" localSheetId="2">#REF!</definedName>
    <definedName name="_tra78" localSheetId="12">#REF!</definedName>
    <definedName name="_tra78">#REF!</definedName>
    <definedName name="_tra79">#REF!</definedName>
    <definedName name="_tra80" localSheetId="2">#REF!</definedName>
    <definedName name="_tra80" localSheetId="12">#REF!</definedName>
    <definedName name="_tra80">#REF!</definedName>
    <definedName name="_tra82" localSheetId="2">#REF!</definedName>
    <definedName name="_tra82" localSheetId="12">#REF!</definedName>
    <definedName name="_tra82">#REF!</definedName>
    <definedName name="_tra84" localSheetId="2">#REF!</definedName>
    <definedName name="_tra84" localSheetId="12">#REF!</definedName>
    <definedName name="_tra84">#REF!</definedName>
    <definedName name="_tra86" localSheetId="2">#REF!</definedName>
    <definedName name="_tra86" localSheetId="12">#REF!</definedName>
    <definedName name="_tra86">#REF!</definedName>
    <definedName name="_tra88" localSheetId="2">#REF!</definedName>
    <definedName name="_tra88" localSheetId="12">#REF!</definedName>
    <definedName name="_tra88">#REF!</definedName>
    <definedName name="_tra90" localSheetId="2">#REF!</definedName>
    <definedName name="_tra90" localSheetId="12">#REF!</definedName>
    <definedName name="_tra90">#REF!</definedName>
    <definedName name="_tra92" localSheetId="2">#REF!</definedName>
    <definedName name="_tra92" localSheetId="12">#REF!</definedName>
    <definedName name="_tra92">#REF!</definedName>
    <definedName name="_tra94" localSheetId="2">#REF!</definedName>
    <definedName name="_tra94" localSheetId="12">#REF!</definedName>
    <definedName name="_tra94">#REF!</definedName>
    <definedName name="_tra96" localSheetId="2">#REF!</definedName>
    <definedName name="_tra96" localSheetId="12">#REF!</definedName>
    <definedName name="_tra96">#REF!</definedName>
    <definedName name="_tra98" localSheetId="2">#REF!</definedName>
    <definedName name="_tra98" localSheetId="12">#REF!</definedName>
    <definedName name="_tra98">#REF!</definedName>
    <definedName name="_Tru21" localSheetId="2" hidden="1">{"'Sheet1'!$L$16"}</definedName>
    <definedName name="_Tru21" localSheetId="9" hidden="1">{"'Sheet1'!$L$16"}</definedName>
    <definedName name="_Tru21" localSheetId="12" hidden="1">{"'Sheet1'!$L$16"}</definedName>
    <definedName name="_Tru21" localSheetId="0" hidden="1">{"'Sheet1'!$L$16"}</definedName>
    <definedName name="_Tru21" hidden="1">{"'Sheet1'!$L$16"}</definedName>
    <definedName name="_TS2">#REF!</definedName>
    <definedName name="_tt3" localSheetId="2" hidden="1">{"'Sheet1'!$L$16"}</definedName>
    <definedName name="_tt3" localSheetId="9" hidden="1">{"'Sheet1'!$L$16"}</definedName>
    <definedName name="_tt3" localSheetId="12" hidden="1">{"'Sheet1'!$L$16"}</definedName>
    <definedName name="_tt3" localSheetId="0" hidden="1">{"'Sheet1'!$L$16"}</definedName>
    <definedName name="_tt3" hidden="1">{"'Sheet1'!$L$16"}</definedName>
    <definedName name="_TT31" localSheetId="2" hidden="1">{"'Sheet1'!$L$16"}</definedName>
    <definedName name="_TT31" localSheetId="9" hidden="1">{"'Sheet1'!$L$16"}</definedName>
    <definedName name="_TT31" localSheetId="12" hidden="1">{"'Sheet1'!$L$16"}</definedName>
    <definedName name="_TT31" localSheetId="0" hidden="1">{"'Sheet1'!$L$16"}</definedName>
    <definedName name="_TT31" hidden="1">{"'Sheet1'!$L$16"}</definedName>
    <definedName name="_tt7" localSheetId="2">#REF!</definedName>
    <definedName name="_tt7" localSheetId="12">#REF!</definedName>
    <definedName name="_tt7">#REF!</definedName>
    <definedName name="_TVL1" localSheetId="2">#REF!</definedName>
    <definedName name="_TVL1" localSheetId="12">#REF!</definedName>
    <definedName name="_TVL1">#REF!</definedName>
    <definedName name="_tz593" localSheetId="2">#REF!</definedName>
    <definedName name="_tz593" localSheetId="12">#REF!</definedName>
    <definedName name="_tz593">#REF!</definedName>
    <definedName name="_ui100">#REF!</definedName>
    <definedName name="_ui105">#REF!</definedName>
    <definedName name="_ui108" localSheetId="2">#REF!</definedName>
    <definedName name="_ui108" localSheetId="12">#REF!</definedName>
    <definedName name="_ui108">#REF!</definedName>
    <definedName name="_ui130">#REF!</definedName>
    <definedName name="_ui140">#REF!</definedName>
    <definedName name="_ui160">#REF!</definedName>
    <definedName name="_ui180" localSheetId="2">#REF!</definedName>
    <definedName name="_ui180" localSheetId="12">#REF!</definedName>
    <definedName name="_ui180">#REF!</definedName>
    <definedName name="_ui250">#REF!</definedName>
    <definedName name="_ui271">#REF!</definedName>
    <definedName name="_ui320">#REF!</definedName>
    <definedName name="_ui45">#REF!</definedName>
    <definedName name="_ui50">#REF!</definedName>
    <definedName name="_ui54">#REF!</definedName>
    <definedName name="_ui65">#REF!</definedName>
    <definedName name="_ui75">#REF!</definedName>
    <definedName name="_ui80">#REF!</definedName>
    <definedName name="_un76" localSheetId="2">#REF!</definedName>
    <definedName name="_un76" localSheetId="12">#REF!</definedName>
    <definedName name="_un76">#REF!</definedName>
    <definedName name="_UT2" localSheetId="2">#REF!</definedName>
    <definedName name="_UT2" localSheetId="12">#REF!</definedName>
    <definedName name="_UT2">#REF!</definedName>
    <definedName name="_v" localSheetId="2">#REF!</definedName>
    <definedName name="_v" localSheetId="12">#REF!</definedName>
    <definedName name="_v">#REF!</definedName>
    <definedName name="_vc1" localSheetId="2">#REF!</definedName>
    <definedName name="_vc1" localSheetId="12">#REF!</definedName>
    <definedName name="_vc1">#REF!</definedName>
    <definedName name="_vc2">#REF!</definedName>
    <definedName name="_vc3" localSheetId="2">#REF!</definedName>
    <definedName name="_vc3" localSheetId="12">#REF!</definedName>
    <definedName name="_vc3">#REF!</definedName>
    <definedName name="_Vh2">#REF!</definedName>
    <definedName name="_vl1" localSheetId="2" hidden="1">{"'Sheet1'!$L$16"}</definedName>
    <definedName name="_vl1" localSheetId="9" hidden="1">{"'Sheet1'!$L$16"}</definedName>
    <definedName name="_vl1" localSheetId="12" hidden="1">{"'Sheet1'!$L$16"}</definedName>
    <definedName name="_vl1" localSheetId="0" hidden="1">{"'Sheet1'!$L$16"}</definedName>
    <definedName name="_vl1" hidden="1">{"'Sheet1'!$L$16"}</definedName>
    <definedName name="_vl10">#REF!</definedName>
    <definedName name="_VL100" localSheetId="2">#REF!</definedName>
    <definedName name="_VL100" localSheetId="12">#REF!</definedName>
    <definedName name="_VL100">#REF!</definedName>
    <definedName name="_vl150">#REF!</definedName>
    <definedName name="_vl2" localSheetId="2" hidden="1">{"'Sheet1'!$L$16"}</definedName>
    <definedName name="_vl2" localSheetId="9" hidden="1">{"'Sheet1'!$L$16"}</definedName>
    <definedName name="_vl2" localSheetId="12" hidden="1">{"'Sheet1'!$L$16"}</definedName>
    <definedName name="_vl2" localSheetId="0" hidden="1">{"'Sheet1'!$L$16"}</definedName>
    <definedName name="_vl2" hidden="1">{"'Sheet1'!$L$16"}</definedName>
    <definedName name="_VL200" localSheetId="2">#REF!</definedName>
    <definedName name="_VL200" localSheetId="12">#REF!</definedName>
    <definedName name="_VL200">#REF!</definedName>
    <definedName name="_VL250" localSheetId="2">#REF!</definedName>
    <definedName name="_VL250" localSheetId="12">#REF!</definedName>
    <definedName name="_VL250">#REF!</definedName>
    <definedName name="_vl3">#REF!</definedName>
    <definedName name="_vl4">#REF!</definedName>
    <definedName name="_vl5">#REF!</definedName>
    <definedName name="_vl50">#REF!</definedName>
    <definedName name="_vl6">#REF!</definedName>
    <definedName name="_vl7">#REF!</definedName>
    <definedName name="_vl8">#REF!</definedName>
    <definedName name="_vl9">#REF!</definedName>
    <definedName name="_VLI150">#REF!</definedName>
    <definedName name="_VLI200">#REF!</definedName>
    <definedName name="_VLI50">#REF!</definedName>
    <definedName name="_VLP2" localSheetId="2" hidden="1">{"'Sheet1'!$L$16"}</definedName>
    <definedName name="_VLP2" localSheetId="9" hidden="1">{"'Sheet1'!$L$16"}</definedName>
    <definedName name="_VLP2" localSheetId="12" hidden="1">{"'Sheet1'!$L$16"}</definedName>
    <definedName name="_VLP2" localSheetId="0" hidden="1">{"'Sheet1'!$L$16"}</definedName>
    <definedName name="_VLP2" hidden="1">{"'Sheet1'!$L$16"}</definedName>
    <definedName name="_vlt2">#REF!</definedName>
    <definedName name="_vlt3">#REF!</definedName>
    <definedName name="_vlt4">#REF!</definedName>
    <definedName name="_vlt5">#REF!</definedName>
    <definedName name="_vlt6">#REF!</definedName>
    <definedName name="_vlt7">#REF!</definedName>
    <definedName name="_vlt8">#REF!</definedName>
    <definedName name="_vv13" localSheetId="2">#REF!</definedName>
    <definedName name="_vv13" localSheetId="12">#REF!</definedName>
    <definedName name="_vv13">#REF!</definedName>
    <definedName name="_vv19" localSheetId="2">#REF!</definedName>
    <definedName name="_vv19" localSheetId="12">#REF!</definedName>
    <definedName name="_vv19">#REF!</definedName>
    <definedName name="_vv2" localSheetId="2">#REF!</definedName>
    <definedName name="_vv2" localSheetId="12">#REF!</definedName>
    <definedName name="_vv2">#REF!</definedName>
    <definedName name="_vv7" localSheetId="2">#REF!</definedName>
    <definedName name="_vv7" localSheetId="12">#REF!</definedName>
    <definedName name="_vv7">#REF!</definedName>
    <definedName name="_xb80" localSheetId="2">#REF!</definedName>
    <definedName name="_xb80" localSheetId="12">#REF!</definedName>
    <definedName name="_xb80">#REF!</definedName>
    <definedName name="_xl150">#REF!</definedName>
    <definedName name="_xm1" localSheetId="2">#REF!</definedName>
    <definedName name="_xm1" localSheetId="12">#REF!</definedName>
    <definedName name="_xm1">#REF!</definedName>
    <definedName name="_xm3">#REF!</definedName>
    <definedName name="_xm30" localSheetId="2">#REF!</definedName>
    <definedName name="_xm30" localSheetId="12">#REF!</definedName>
    <definedName name="_xm30">#REF!</definedName>
    <definedName name="_xm4">#REF!</definedName>
    <definedName name="_xm40" localSheetId="2">#REF!</definedName>
    <definedName name="_xm40" localSheetId="12">#REF!</definedName>
    <definedName name="_xm40">#REF!</definedName>
    <definedName name="_xm5">#REF!</definedName>
    <definedName name="_xx111" localSheetId="2">#REF!</definedName>
    <definedName name="_xx111" localSheetId="12">#REF!</definedName>
    <definedName name="_xx111">#REF!</definedName>
    <definedName name="_xx16" localSheetId="2">#REF!</definedName>
    <definedName name="_xx16" localSheetId="12">#REF!</definedName>
    <definedName name="_xx16">#REF!</definedName>
    <definedName name="_xx22" localSheetId="2">#REF!</definedName>
    <definedName name="_xx22" localSheetId="12">#REF!</definedName>
    <definedName name="_xx22">#REF!</definedName>
    <definedName name="_xx28" localSheetId="2">#REF!</definedName>
    <definedName name="_xx28" localSheetId="12">#REF!</definedName>
    <definedName name="_xx28">#REF!</definedName>
    <definedName name="_xx3" localSheetId="2">#REF!</definedName>
    <definedName name="_xx3" localSheetId="12">#REF!</definedName>
    <definedName name="_xx3">#REF!</definedName>
    <definedName name="_xx4" localSheetId="2">#REF!</definedName>
    <definedName name="_xx4" localSheetId="12">#REF!</definedName>
    <definedName name="_xx4">#REF!</definedName>
    <definedName name="_xx41" localSheetId="2">#REF!</definedName>
    <definedName name="_xx41" localSheetId="12">#REF!</definedName>
    <definedName name="_xx41">#REF!</definedName>
    <definedName name="_xx44" localSheetId="2">#REF!</definedName>
    <definedName name="_xx44" localSheetId="12">#REF!</definedName>
    <definedName name="_xx44">#REF!</definedName>
    <definedName name="_xx5" localSheetId="2">#REF!</definedName>
    <definedName name="_xx5" localSheetId="12">#REF!</definedName>
    <definedName name="_xx5">#REF!</definedName>
    <definedName name="_xx53" localSheetId="2">#REF!</definedName>
    <definedName name="_xx53" localSheetId="12">#REF!</definedName>
    <definedName name="_xx53">#REF!</definedName>
    <definedName name="_xx59" localSheetId="2">#REF!</definedName>
    <definedName name="_xx59" localSheetId="12">#REF!</definedName>
    <definedName name="_xx59">#REF!</definedName>
    <definedName name="_xx6" localSheetId="2">#REF!</definedName>
    <definedName name="_xx6" localSheetId="12">#REF!</definedName>
    <definedName name="_xx6">#REF!</definedName>
    <definedName name="_xx65" localSheetId="2">#REF!</definedName>
    <definedName name="_xx65" localSheetId="12">#REF!</definedName>
    <definedName name="_xx65">#REF!</definedName>
    <definedName name="_xx7" localSheetId="2">#REF!</definedName>
    <definedName name="_xx7" localSheetId="12">#REF!</definedName>
    <definedName name="_xx7">#REF!</definedName>
    <definedName name="_xx9" localSheetId="2">#REF!</definedName>
    <definedName name="_xx9" localSheetId="12">#REF!</definedName>
    <definedName name="_xx9">#REF!</definedName>
    <definedName name="_yy5" localSheetId="2">#REF!</definedName>
    <definedName name="_yy5" localSheetId="12">#REF!</definedName>
    <definedName name="_yy5">#REF!</definedName>
    <definedName name="_z">#N/A</definedName>
    <definedName name="_z_31">#N/A</definedName>
    <definedName name="_zz16" localSheetId="2">#REF!</definedName>
    <definedName name="_zz16" localSheetId="12">#REF!</definedName>
    <definedName name="_zz16">#REF!</definedName>
    <definedName name="_zz22" localSheetId="2">#REF!</definedName>
    <definedName name="_zz22" localSheetId="12">#REF!</definedName>
    <definedName name="_zz22">#REF!</definedName>
    <definedName name="_zz3" localSheetId="2">#REF!</definedName>
    <definedName name="_zz3" localSheetId="12">#REF!</definedName>
    <definedName name="_zz3">#REF!</definedName>
    <definedName name="_zz9" localSheetId="2">#REF!</definedName>
    <definedName name="_zz9" localSheetId="12">#REF!</definedName>
    <definedName name="_zz9">#REF!</definedName>
    <definedName name="a" localSheetId="2" hidden="1">{"'Sheet1'!$L$16"}</definedName>
    <definedName name="a" localSheetId="9" hidden="1">{"'Sheet1'!$L$16"}</definedName>
    <definedName name="a" localSheetId="12" hidden="1">{"'Sheet1'!$L$16"}</definedName>
    <definedName name="a" localSheetId="0" hidden="1">{"'Sheet1'!$L$16"}</definedName>
    <definedName name="a" hidden="1">{"'Sheet1'!$L$16"}</definedName>
    <definedName name="â" localSheetId="2" hidden="1">{"'Sheet1'!$L$16"}</definedName>
    <definedName name="â" localSheetId="9" hidden="1">{"'Sheet1'!$L$16"}</definedName>
    <definedName name="â" localSheetId="12" hidden="1">{"'Sheet1'!$L$16"}</definedName>
    <definedName name="â" localSheetId="0" hidden="1">{"'Sheet1'!$L$16"}</definedName>
    <definedName name="â" hidden="1">{"'Sheet1'!$L$16"}</definedName>
    <definedName name="A." localSheetId="2">#REF!</definedName>
    <definedName name="A." localSheetId="12">#REF!</definedName>
    <definedName name="A.">#REF!</definedName>
    <definedName name="a.1" localSheetId="2">#REF!</definedName>
    <definedName name="a.1" localSheetId="12">#REF!</definedName>
    <definedName name="a.1">#REF!</definedName>
    <definedName name="a.10" localSheetId="2">#REF!</definedName>
    <definedName name="a.10" localSheetId="12">#REF!</definedName>
    <definedName name="a.10">#REF!</definedName>
    <definedName name="a.12" localSheetId="2">#REF!</definedName>
    <definedName name="a.12" localSheetId="12">#REF!</definedName>
    <definedName name="a.12">#REF!</definedName>
    <definedName name="a.13" localSheetId="2">#REF!</definedName>
    <definedName name="a.13" localSheetId="12">#REF!</definedName>
    <definedName name="a.13">#REF!</definedName>
    <definedName name="a.2" localSheetId="2">#REF!</definedName>
    <definedName name="a.2" localSheetId="12">#REF!</definedName>
    <definedName name="a.2">#REF!</definedName>
    <definedName name="a.3" localSheetId="2">#REF!</definedName>
    <definedName name="a.3" localSheetId="12">#REF!</definedName>
    <definedName name="a.3">#REF!</definedName>
    <definedName name="a.4" localSheetId="2">#REF!</definedName>
    <definedName name="a.4" localSheetId="12">#REF!</definedName>
    <definedName name="a.4">#REF!</definedName>
    <definedName name="a.5" localSheetId="2">#REF!</definedName>
    <definedName name="a.5" localSheetId="12">#REF!</definedName>
    <definedName name="a.5">#REF!</definedName>
    <definedName name="a.6" localSheetId="2">#REF!</definedName>
    <definedName name="a.6" localSheetId="12">#REF!</definedName>
    <definedName name="a.6">#REF!</definedName>
    <definedName name="a.7" localSheetId="2">#REF!</definedName>
    <definedName name="a.7" localSheetId="12">#REF!</definedName>
    <definedName name="a.7">#REF!</definedName>
    <definedName name="a.8" localSheetId="2">#REF!</definedName>
    <definedName name="a.8" localSheetId="12">#REF!</definedName>
    <definedName name="a.8">#REF!</definedName>
    <definedName name="a.9" localSheetId="2">#REF!</definedName>
    <definedName name="a.9" localSheetId="12">#REF!</definedName>
    <definedName name="a.9">#REF!</definedName>
    <definedName name="a_" localSheetId="2">#REF!</definedName>
    <definedName name="a_" localSheetId="12">#REF!</definedName>
    <definedName name="a_">#REF!</definedName>
    <definedName name="A_31" localSheetId="2">#REF!</definedName>
    <definedName name="A_31" localSheetId="12">#REF!</definedName>
    <definedName name="A_31">#REF!</definedName>
    <definedName name="A_32" localSheetId="2">#REF!</definedName>
    <definedName name="A_32" localSheetId="12">#REF!</definedName>
    <definedName name="A_32">#REF!</definedName>
    <definedName name="a_s">#REF!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#REF!</definedName>
    <definedName name="a1.1" localSheetId="2">#REF!</definedName>
    <definedName name="a1.1" localSheetId="12">#REF!</definedName>
    <definedName name="a1.1">#REF!</definedName>
    <definedName name="a1.1_31" localSheetId="2">#REF!</definedName>
    <definedName name="a1.1_31" localSheetId="12">#REF!</definedName>
    <definedName name="a1.1_31">#REF!</definedName>
    <definedName name="a1.1_32" localSheetId="2">#REF!</definedName>
    <definedName name="a1.1_32" localSheetId="12">#REF!</definedName>
    <definedName name="a1.1_32">#REF!</definedName>
    <definedName name="a1.1_33" localSheetId="2">#REF!</definedName>
    <definedName name="a1.1_33" localSheetId="12">#REF!</definedName>
    <definedName name="a1.1_33">#REF!</definedName>
    <definedName name="a1.1_34" localSheetId="2">#REF!</definedName>
    <definedName name="a1.1_34" localSheetId="12">#REF!</definedName>
    <definedName name="a1.1_34">#REF!</definedName>
    <definedName name="a1.1_5" localSheetId="2">#REF!</definedName>
    <definedName name="a1.1_5" localSheetId="12">#REF!</definedName>
    <definedName name="a1.1_5">#REF!</definedName>
    <definedName name="A1.8" localSheetId="2">#REF!</definedName>
    <definedName name="A1.8" localSheetId="12">#REF!</definedName>
    <definedName name="A1.8">#REF!</definedName>
    <definedName name="A1.8N2" localSheetId="2">#REF!</definedName>
    <definedName name="A1.8N2" localSheetId="12">#REF!</definedName>
    <definedName name="A1.8N2">#REF!</definedName>
    <definedName name="A1.8N3" localSheetId="2">#REF!</definedName>
    <definedName name="A1.8N3" localSheetId="12">#REF!</definedName>
    <definedName name="A1.8N3">#REF!</definedName>
    <definedName name="a1_" localSheetId="2">#REF!</definedName>
    <definedName name="a1_" localSheetId="12">#REF!</definedName>
    <definedName name="a1_">#REF!</definedName>
    <definedName name="a10.">#REF!</definedName>
    <definedName name="a11.">#REF!</definedName>
    <definedName name="a12.">#REF!</definedName>
    <definedName name="A120_" localSheetId="2">#REF!</definedName>
    <definedName name="A120_" localSheetId="12">#REF!</definedName>
    <definedName name="A120_">#REF!</definedName>
    <definedName name="a1a" localSheetId="2">#REF!</definedName>
    <definedName name="a1a" localSheetId="12">#REF!</definedName>
    <definedName name="a1a">#REF!</definedName>
    <definedName name="a1moi" localSheetId="2" hidden="1">{"'Sheet1'!$L$16"}</definedName>
    <definedName name="a1moi" localSheetId="9" hidden="1">{"'Sheet1'!$L$16"}</definedName>
    <definedName name="a1moi" localSheetId="12" hidden="1">{"'Sheet1'!$L$16"}</definedName>
    <definedName name="a1moi" localSheetId="0" hidden="1">{"'Sheet1'!$L$16"}</definedName>
    <definedName name="a1moi" hidden="1">{"'Sheet1'!$L$16"}</definedName>
    <definedName name="a1t">#REF!</definedName>
    <definedName name="A1Xc7" localSheetId="2">#REF!</definedName>
    <definedName name="A1Xc7" localSheetId="12">#REF!</definedName>
    <definedName name="A1Xc7">#REF!</definedName>
    <definedName name="a2.">#REF!</definedName>
    <definedName name="a2_" localSheetId="2">#REF!</definedName>
    <definedName name="a2_" localSheetId="12">#REF!</definedName>
    <definedName name="a2_">#REF!</definedName>
    <definedName name="a277Print_Titles" localSheetId="2">#REF!</definedName>
    <definedName name="a277Print_Titles" localSheetId="12">#REF!</definedName>
    <definedName name="a277Print_Titles">#REF!</definedName>
    <definedName name="a2a" localSheetId="2">#REF!</definedName>
    <definedName name="a2a" localSheetId="12">#REF!</definedName>
    <definedName name="a2a">#REF!</definedName>
    <definedName name="a3.">#REF!</definedName>
    <definedName name="a3_" localSheetId="2">#REF!</definedName>
    <definedName name="a3_" localSheetId="12">#REF!</definedName>
    <definedName name="a3_">#REF!</definedName>
    <definedName name="A35_" localSheetId="2">#REF!</definedName>
    <definedName name="A35_" localSheetId="12">#REF!</definedName>
    <definedName name="A35_">#REF!</definedName>
    <definedName name="a3a" localSheetId="2">#REF!</definedName>
    <definedName name="a3a" localSheetId="12">#REF!</definedName>
    <definedName name="a3a">#REF!</definedName>
    <definedName name="a4.">#REF!</definedName>
    <definedName name="a4_" localSheetId="2">#REF!</definedName>
    <definedName name="a4_" localSheetId="12">#REF!</definedName>
    <definedName name="a4_">#REF!</definedName>
    <definedName name="a4a" localSheetId="2">#REF!</definedName>
    <definedName name="a4a" localSheetId="12">#REF!</definedName>
    <definedName name="a4a">#REF!</definedName>
    <definedName name="a5.">#REF!</definedName>
    <definedName name="a5_" localSheetId="2">#REF!</definedName>
    <definedName name="a5_" localSheetId="12">#REF!</definedName>
    <definedName name="a5_">#REF!</definedName>
    <definedName name="A50_" localSheetId="2">#REF!</definedName>
    <definedName name="A50_" localSheetId="12">#REF!</definedName>
    <definedName name="A50_">#REF!</definedName>
    <definedName name="a6.">#REF!</definedName>
    <definedName name="a6_" localSheetId="2">#REF!</definedName>
    <definedName name="a6_" localSheetId="12">#REF!</definedName>
    <definedName name="a6_">#REF!</definedName>
    <definedName name="A6N2" localSheetId="2">#REF!</definedName>
    <definedName name="A6N2" localSheetId="12">#REF!</definedName>
    <definedName name="A6N2">#REF!</definedName>
    <definedName name="A6N3" localSheetId="2">#REF!</definedName>
    <definedName name="A6N3" localSheetId="12">#REF!</definedName>
    <definedName name="A6N3">#REF!</definedName>
    <definedName name="A6N3_32" localSheetId="2">#REF!</definedName>
    <definedName name="A6N3_32" localSheetId="12">#REF!</definedName>
    <definedName name="A6N3_32">#REF!</definedName>
    <definedName name="a7.">#REF!</definedName>
    <definedName name="a7_" localSheetId="2">#REF!</definedName>
    <definedName name="a7_" localSheetId="12">#REF!</definedName>
    <definedName name="a7_">#REF!</definedName>
    <definedName name="A70_" localSheetId="2">#REF!</definedName>
    <definedName name="A70_" localSheetId="12">#REF!</definedName>
    <definedName name="A70_">#REF!</definedName>
    <definedName name="a8.">#REF!</definedName>
    <definedName name="A8N2" localSheetId="2">#REF!</definedName>
    <definedName name="A8N2" localSheetId="12">#REF!</definedName>
    <definedName name="A8N2">#REF!</definedName>
    <definedName name="a9.">#REF!</definedName>
    <definedName name="A95_" localSheetId="2">#REF!</definedName>
    <definedName name="A95_" localSheetId="12">#REF!</definedName>
    <definedName name="A95_">#REF!</definedName>
    <definedName name="AA" localSheetId="2">#REF!</definedName>
    <definedName name="AA" localSheetId="12">#REF!</definedName>
    <definedName name="AA">#REF!</definedName>
    <definedName name="AAA" localSheetId="2">#REF!</definedName>
    <definedName name="AAA" localSheetId="12">#REF!</definedName>
    <definedName name="AAA">#REF!</definedName>
    <definedName name="AAA_12" localSheetId="2">#REF!</definedName>
    <definedName name="AAA_12" localSheetId="12">#REF!</definedName>
    <definedName name="AAA_12">#REF!</definedName>
    <definedName name="AAA_16">#N/A</definedName>
    <definedName name="AAA_31" localSheetId="2">#REF!</definedName>
    <definedName name="AAA_31" localSheetId="12">#REF!</definedName>
    <definedName name="AAA_31">#REF!</definedName>
    <definedName name="AAA_32">#N/A</definedName>
    <definedName name="AAA_33" localSheetId="2">#REF!</definedName>
    <definedName name="AAA_33" localSheetId="12">#REF!</definedName>
    <definedName name="AAA_33">#REF!</definedName>
    <definedName name="AAA_34" localSheetId="2">#REF!</definedName>
    <definedName name="AAA_34" localSheetId="12">#REF!</definedName>
    <definedName name="AAA_34">#REF!</definedName>
    <definedName name="AAA_5" localSheetId="2">#REF!</definedName>
    <definedName name="AAA_5" localSheetId="12">#REF!</definedName>
    <definedName name="AAA_5">#REF!</definedName>
    <definedName name="AAA_8">#N/A</definedName>
    <definedName name="aAAA">#REF!</definedName>
    <definedName name="aaaaa">#REF!</definedName>
    <definedName name="aaaaaaa" localSheetId="2">#REF!</definedName>
    <definedName name="aaaaaaa" localSheetId="12">#REF!</definedName>
    <definedName name="aaaaaaa">#REF!</definedName>
    <definedName name="aaaaaaaaa" localSheetId="2">#REF!</definedName>
    <definedName name="aaaaaaaaa" localSheetId="12">#REF!</definedName>
    <definedName name="aaaaaaaaa">#REF!</definedName>
    <definedName name="aan">#REF!</definedName>
    <definedName name="aass" localSheetId="2" hidden="1">{"'Sheet1'!$L$16"}</definedName>
    <definedName name="aass" localSheetId="9" hidden="1">{"'Sheet1'!$L$16"}</definedName>
    <definedName name="aass" localSheetId="12" hidden="1">{"'Sheet1'!$L$16"}</definedName>
    <definedName name="aass" localSheetId="0" hidden="1">{"'Sheet1'!$L$16"}</definedName>
    <definedName name="aass" hidden="1">{"'Sheet1'!$L$16"}</definedName>
    <definedName name="Ab" localSheetId="2">#REF!</definedName>
    <definedName name="Ab" localSheetId="12">#REF!</definedName>
    <definedName name="Ab">#REF!</definedName>
    <definedName name="ABC" localSheetId="2">#REF!</definedName>
    <definedName name="ABC" localSheetId="12">#REF!</definedName>
    <definedName name="ABC">#REF!</definedName>
    <definedName name="abs">#REF!</definedName>
    <definedName name="ac">3</definedName>
    <definedName name="ãc" localSheetId="2">#REF!</definedName>
    <definedName name="ãc" localSheetId="12">#REF!</definedName>
    <definedName name="ãc">#REF!</definedName>
    <definedName name="Ac_">#REF!</definedName>
    <definedName name="AC120_" localSheetId="2">#REF!</definedName>
    <definedName name="AC120_" localSheetId="12">#REF!</definedName>
    <definedName name="AC120_">#REF!</definedName>
    <definedName name="AC35_" localSheetId="2">#REF!</definedName>
    <definedName name="AC35_" localSheetId="12">#REF!</definedName>
    <definedName name="AC35_">#REF!</definedName>
    <definedName name="AC50_" localSheetId="2">#REF!</definedName>
    <definedName name="AC50_" localSheetId="12">#REF!</definedName>
    <definedName name="AC50_">#REF!</definedName>
    <definedName name="AC70_" localSheetId="2">#REF!</definedName>
    <definedName name="AC70_" localSheetId="12">#REF!</definedName>
    <definedName name="AC70_">#REF!</definedName>
    <definedName name="AC95_" localSheetId="2">#REF!</definedName>
    <definedName name="AC95_" localSheetId="12">#REF!</definedName>
    <definedName name="AC95_">#REF!</definedName>
    <definedName name="ACCCC" localSheetId="2">#REF!</definedName>
    <definedName name="ACCCC" localSheetId="12">#REF!</definedName>
    <definedName name="ACCCC">#REF!</definedName>
    <definedName name="AccessDatabase">"C:\My Documents\LeBinh\Xls\VP Cong ty\FORM.mdb"</definedName>
    <definedName name="acdc">#REF!</definedName>
    <definedName name="aco">#REF!</definedName>
    <definedName name="Acv">#REF!</definedName>
    <definedName name="ad">3</definedName>
    <definedName name="ADADADD" localSheetId="2">{"'Sheet1'!$L$16"}</definedName>
    <definedName name="ADADADD" localSheetId="12">{"'Sheet1'!$L$16"}</definedName>
    <definedName name="ADADADD" localSheetId="0">{"'Sheet1'!$L$16"}</definedName>
    <definedName name="ADADADD">{"'Sheet1'!$L$16"}</definedName>
    <definedName name="ADAY" localSheetId="2">#REF!</definedName>
    <definedName name="ADAY" localSheetId="12">#REF!</definedName>
    <definedName name="ADAY">#REF!</definedName>
    <definedName name="addd" localSheetId="2">#REF!</definedName>
    <definedName name="addd" localSheetId="12">#REF!</definedName>
    <definedName name="addd">#REF!</definedName>
    <definedName name="Address" localSheetId="2">#REF!</definedName>
    <definedName name="Address" localSheetId="12">#REF!</definedName>
    <definedName name="Address">#REF!</definedName>
    <definedName name="ADEQ" localSheetId="2">#REF!</definedName>
    <definedName name="ADEQ" localSheetId="12">#REF!</definedName>
    <definedName name="ADEQ">#REF!</definedName>
    <definedName name="âdf">{"Book5","sæ quü.xls","Dù to¸n x©y dùng nhµ s¶n xuÊt.xls","Than.xls","TiÕn ®é s¶n xuÊt - Th¸ng 9.xls"}</definedName>
    <definedName name="ádgv" localSheetId="2">#REF!</definedName>
    <definedName name="ádgv" localSheetId="12">#REF!</definedName>
    <definedName name="ádgv">#REF!</definedName>
    <definedName name="ADP" localSheetId="2">#REF!</definedName>
    <definedName name="ADP" localSheetId="12">#REF!</definedName>
    <definedName name="ADP">#REF!</definedName>
    <definedName name="ae" localSheetId="2" hidden="1">{"'Sheet1'!$L$16"}</definedName>
    <definedName name="ae" localSheetId="9" hidden="1">{"'Sheet1'!$L$16"}</definedName>
    <definedName name="ae" localSheetId="12" hidden="1">{"'Sheet1'!$L$16"}</definedName>
    <definedName name="ae" localSheetId="0" hidden="1">{"'Sheet1'!$L$16"}</definedName>
    <definedName name="ae" hidden="1">{"'Sheet1'!$L$16"}</definedName>
    <definedName name="æ76" localSheetId="2">#REF!</definedName>
    <definedName name="æ76" localSheetId="12">#REF!</definedName>
    <definedName name="æ76">#REF!</definedName>
    <definedName name="AG" localSheetId="2">#REF!</definedName>
    <definedName name="AG" localSheetId="12">#REF!</definedName>
    <definedName name="AG">#REF!</definedName>
    <definedName name="Ag_" localSheetId="2">#REF!</definedName>
    <definedName name="Ag_" localSheetId="12">#REF!</definedName>
    <definedName name="Ag_">#REF!</definedName>
    <definedName name="AG_Temp" localSheetId="2">#REF!</definedName>
    <definedName name="AG_Temp" localSheetId="12">#REF!</definedName>
    <definedName name="AG_Temp">#REF!</definedName>
    <definedName name="ag142X42" localSheetId="2">#REF!</definedName>
    <definedName name="ag142X42" localSheetId="12">#REF!</definedName>
    <definedName name="ag142X42">#REF!</definedName>
    <definedName name="ag15F80" localSheetId="2">#REF!</definedName>
    <definedName name="ag15F80" localSheetId="12">#REF!</definedName>
    <definedName name="ag15F80">#REF!</definedName>
    <definedName name="ag267N59" localSheetId="2">#REF!</definedName>
    <definedName name="ag267N59" localSheetId="12">#REF!</definedName>
    <definedName name="ag267N59">#REF!</definedName>
    <definedName name="ágasgdsgfg" localSheetId="2">#REF!</definedName>
    <definedName name="ágasgdsgfg" localSheetId="12">#REF!</definedName>
    <definedName name="ágasgdsgfg">#REF!</definedName>
    <definedName name="agd" localSheetId="2">#REF!</definedName>
    <definedName name="agd" localSheetId="12">#REF!</definedName>
    <definedName name="agd">#REF!</definedName>
    <definedName name="agsd" localSheetId="2">#REF!</definedName>
    <definedName name="agsd" localSheetId="12">#REF!</definedName>
    <definedName name="agsd">#REF!</definedName>
    <definedName name="ấgsfag" hidden="1">#REF!</definedName>
    <definedName name="ah">#REF!</definedName>
    <definedName name="ai">#REF!</definedName>
    <definedName name="aii">#REF!</definedName>
    <definedName name="aiii">#REF!</definedName>
    <definedName name="AKHAC" localSheetId="2">#REF!</definedName>
    <definedName name="AKHAC" localSheetId="12">#REF!</definedName>
    <definedName name="AKHAC">#REF!</definedName>
    <definedName name="All_Item" localSheetId="2">#REF!</definedName>
    <definedName name="All_Item" localSheetId="12">#REF!</definedName>
    <definedName name="All_Item">#REF!</definedName>
    <definedName name="alpha" localSheetId="2">#REF!</definedName>
    <definedName name="alpha" localSheetId="12">#REF!</definedName>
    <definedName name="alpha">#REF!</definedName>
    <definedName name="ALPIN">#N/A</definedName>
    <definedName name="ALPJYOU">#N/A</definedName>
    <definedName name="ALPTOI">#N/A</definedName>
    <definedName name="ALTINH" localSheetId="2">#REF!</definedName>
    <definedName name="ALTINH" localSheetId="12">#REF!</definedName>
    <definedName name="ALTINH">#REF!</definedName>
    <definedName name="am" localSheetId="2">#REF!</definedName>
    <definedName name="am" localSheetId="12">#REF!</definedName>
    <definedName name="am">#REF!</definedName>
    <definedName name="am." localSheetId="2">#REF!</definedName>
    <definedName name="am." localSheetId="12">#REF!</definedName>
    <definedName name="am.">#REF!</definedName>
    <definedName name="amiang" localSheetId="2">#REF!</definedName>
    <definedName name="amiang" localSheetId="12">#REF!</definedName>
    <definedName name="amiang">#REF!</definedName>
    <definedName name="an" localSheetId="2">#REF!</definedName>
    <definedName name="an" localSheetId="12">#REF!</definedName>
    <definedName name="an">#REF!</definedName>
    <definedName name="anfa_s">#REF!</definedName>
    <definedName name="ang">#REF!</definedName>
    <definedName name="Angola_Against" localSheetId="2">#REF!</definedName>
    <definedName name="Angola_Against" localSheetId="12">#REF!</definedName>
    <definedName name="Angola_Against">#REF!</definedName>
    <definedName name="Angola_Played" localSheetId="2">#REF!</definedName>
    <definedName name="Angola_Played" localSheetId="12">#REF!</definedName>
    <definedName name="Angola_Played">#REF!</definedName>
    <definedName name="Anguon" localSheetId="2">#REF!</definedName>
    <definedName name="Anguon" localSheetId="12">#REF!</definedName>
    <definedName name="Anguon">#REF!</definedName>
    <definedName name="anhan" localSheetId="2" hidden="1">{"'Sheet1'!$L$16"}</definedName>
    <definedName name="anhan" localSheetId="9" hidden="1">{"'Sheet1'!$L$16"}</definedName>
    <definedName name="anhan" localSheetId="12" hidden="1">{"'Sheet1'!$L$16"}</definedName>
    <definedName name="anhan" localSheetId="0" hidden="1">{"'Sheet1'!$L$16"}</definedName>
    <definedName name="anhan" hidden="1">{"'Sheet1'!$L$16"}</definedName>
    <definedName name="anhlang" localSheetId="2" hidden="1">{"'Sheet1'!$L$16"}</definedName>
    <definedName name="anhlang" localSheetId="9" hidden="1">{"'Sheet1'!$L$16"}</definedName>
    <definedName name="anhlang" localSheetId="12" hidden="1">{"'Sheet1'!$L$16"}</definedName>
    <definedName name="anhlang" localSheetId="0" hidden="1">{"'Sheet1'!$L$16"}</definedName>
    <definedName name="anhlang" hidden="1">{"'Sheet1'!$L$16"}</definedName>
    <definedName name="ANN" localSheetId="2">#REF!</definedName>
    <definedName name="ANN" localSheetId="12">#REF!</definedName>
    <definedName name="ANN">#REF!</definedName>
    <definedName name="anpha" localSheetId="2">#REF!</definedName>
    <definedName name="anpha" localSheetId="12">#REF!</definedName>
    <definedName name="anpha">#REF!</definedName>
    <definedName name="ANQD" localSheetId="2">#REF!</definedName>
    <definedName name="ANQD" localSheetId="12">#REF!</definedName>
    <definedName name="ANQD">#REF!</definedName>
    <definedName name="ANQQH" localSheetId="2">#REF!</definedName>
    <definedName name="ANQQH" localSheetId="12">#REF!</definedName>
    <definedName name="ANQQH">#REF!</definedName>
    <definedName name="anscount" hidden="1">3</definedName>
    <definedName name="ANSNN" localSheetId="2">#REF!</definedName>
    <definedName name="ANSNN" localSheetId="12">#REF!</definedName>
    <definedName name="ANSNN">#REF!</definedName>
    <definedName name="ANSNNxnk" localSheetId="2">#REF!</definedName>
    <definedName name="ANSNNxnk" localSheetId="12">#REF!</definedName>
    <definedName name="ANSNNxnk">#REF!</definedName>
    <definedName name="ao" localSheetId="2">#REF!</definedName>
    <definedName name="ao" localSheetId="12">#REF!</definedName>
    <definedName name="ao">#REF!</definedName>
    <definedName name="AoBok" localSheetId="2">#REF!</definedName>
    <definedName name="AoBok" localSheetId="12">#REF!</definedName>
    <definedName name="AoBok">#REF!</definedName>
    <definedName name="ap" localSheetId="2">#REF!</definedName>
    <definedName name="ap" localSheetId="12">#REF!</definedName>
    <definedName name="ap">#REF!</definedName>
    <definedName name="APC" localSheetId="2">#REF!</definedName>
    <definedName name="APC" localSheetId="12">#REF!</definedName>
    <definedName name="APC">#REF!</definedName>
    <definedName name="AppRoad" localSheetId="2">#REF!</definedName>
    <definedName name="AppRoad" localSheetId="12">#REF!</definedName>
    <definedName name="AppRoad">#REF!</definedName>
    <definedName name="Apstot">#REF!</definedName>
    <definedName name="AQ" localSheetId="2">#REF!</definedName>
    <definedName name="AQ" localSheetId="12">#REF!</definedName>
    <definedName name="AQ">#REF!</definedName>
    <definedName name="aqbnmjm" localSheetId="2">#REF!</definedName>
    <definedName name="aqbnmjm" localSheetId="12">#REF!</definedName>
    <definedName name="aqbnmjm">#REF!</definedName>
    <definedName name="Area" localSheetId="2">#REF!</definedName>
    <definedName name="Area" localSheetId="12">#REF!</definedName>
    <definedName name="Area">#REF!</definedName>
    <definedName name="Argentina_Against" localSheetId="2">#REF!</definedName>
    <definedName name="Argentina_Against" localSheetId="12">#REF!</definedName>
    <definedName name="Argentina_Against">#REF!</definedName>
    <definedName name="Argentina_Played" localSheetId="2">#REF!</definedName>
    <definedName name="Argentina_Played" localSheetId="12">#REF!</definedName>
    <definedName name="Argentina_Played">#REF!</definedName>
    <definedName name="array1" localSheetId="2">#REF!</definedName>
    <definedName name="array1" localSheetId="12">#REF!</definedName>
    <definedName name="array1">#REF!</definedName>
    <definedName name="As">#REF!</definedName>
    <definedName name="As_" localSheetId="2">#REF!</definedName>
    <definedName name="As_" localSheetId="12">#REF!</definedName>
    <definedName name="As_">#REF!</definedName>
    <definedName name="AS2DocOpenMode">"AS2DocumentEdit"</definedName>
    <definedName name="AS2HasNoAutoHeaderFooter" hidden="1">" "</definedName>
    <definedName name="AS2ReportLS" hidden="1">1</definedName>
    <definedName name="AS2SyncStepLS" hidden="1">0</definedName>
    <definedName name="AS2VersionLS" hidden="1">300</definedName>
    <definedName name="asb">#REF!</definedName>
    <definedName name="asd">#REF!</definedName>
    <definedName name="asega">{"Thuxm2.xls","Sheet1"}</definedName>
    <definedName name="asss" localSheetId="2">{"'Sheet1'!$L$16"}</definedName>
    <definedName name="asss" localSheetId="12">{"'Sheet1'!$L$16"}</definedName>
    <definedName name="asss" localSheetId="0">{"'Sheet1'!$L$16"}</definedName>
    <definedName name="asss">{"'Sheet1'!$L$16"}</definedName>
    <definedName name="asssss" localSheetId="2" hidden="1">{"'Sheet1'!$L$16"}</definedName>
    <definedName name="asssss" localSheetId="9" hidden="1">{"'Sheet1'!$L$16"}</definedName>
    <definedName name="asssss" localSheetId="12" hidden="1">{"'Sheet1'!$L$16"}</definedName>
    <definedName name="asssss" localSheetId="0" hidden="1">{"'Sheet1'!$L$16"}</definedName>
    <definedName name="asssss" hidden="1">{"'Sheet1'!$L$16"}</definedName>
    <definedName name="astr">#REF!</definedName>
    <definedName name="at">#REF!</definedName>
    <definedName name="AT1.2" localSheetId="2">#REF!</definedName>
    <definedName name="AT1.2" localSheetId="12">#REF!</definedName>
    <definedName name="AT1.2">#REF!</definedName>
    <definedName name="AT1.A" localSheetId="2">#REF!</definedName>
    <definedName name="AT1.A" localSheetId="12">#REF!</definedName>
    <definedName name="AT1.A">#REF!</definedName>
    <definedName name="at1.a_ct" localSheetId="2">#REF!</definedName>
    <definedName name="at1.a_ct" localSheetId="12">#REF!</definedName>
    <definedName name="at1.a_ct">#REF!</definedName>
    <definedName name="at1.a_hd" localSheetId="2">#REF!</definedName>
    <definedName name="at1.a_hd" localSheetId="12">#REF!</definedName>
    <definedName name="at1.a_hd">#REF!</definedName>
    <definedName name="at1.a_hso" localSheetId="2">#REF!</definedName>
    <definedName name="at1.a_hso" localSheetId="12">#REF!</definedName>
    <definedName name="at1.a_hso">#REF!</definedName>
    <definedName name="at1.a_hspc" localSheetId="2">#REF!</definedName>
    <definedName name="at1.a_hspc" localSheetId="12">#REF!</definedName>
    <definedName name="at1.a_hspc">#REF!</definedName>
    <definedName name="at1.a_ld" localSheetId="2">#REF!</definedName>
    <definedName name="at1.a_ld" localSheetId="12">#REF!</definedName>
    <definedName name="at1.a_ld">#REF!</definedName>
    <definedName name="at1.a_luong" localSheetId="2">#REF!</definedName>
    <definedName name="at1.a_luong" localSheetId="12">#REF!</definedName>
    <definedName name="at1.a_luong">#REF!</definedName>
    <definedName name="at1.a_nguoi" localSheetId="2">#REF!</definedName>
    <definedName name="at1.a_nguoi" localSheetId="12">#REF!</definedName>
    <definedName name="at1.a_nguoi">#REF!</definedName>
    <definedName name="at1.a_tn" localSheetId="2">#REF!</definedName>
    <definedName name="at1.a_tn" localSheetId="12">#REF!</definedName>
    <definedName name="at1.a_tn">#REF!</definedName>
    <definedName name="at1.a_ts" localSheetId="2">#REF!</definedName>
    <definedName name="at1.a_ts" localSheetId="12">#REF!</definedName>
    <definedName name="at1.a_ts">#REF!</definedName>
    <definedName name="at1.a_ud" localSheetId="2">#REF!</definedName>
    <definedName name="at1.a_ud" localSheetId="12">#REF!</definedName>
    <definedName name="at1.a_ud">#REF!</definedName>
    <definedName name="AT1.B" localSheetId="2">#REF!</definedName>
    <definedName name="AT1.B" localSheetId="12">#REF!</definedName>
    <definedName name="AT1.B">#REF!</definedName>
    <definedName name="at1.b_ct" localSheetId="2">#REF!</definedName>
    <definedName name="at1.b_ct" localSheetId="12">#REF!</definedName>
    <definedName name="at1.b_ct">#REF!</definedName>
    <definedName name="at1.b_hd" localSheetId="2">#REF!</definedName>
    <definedName name="at1.b_hd" localSheetId="12">#REF!</definedName>
    <definedName name="at1.b_hd">#REF!</definedName>
    <definedName name="at1.b_hso" localSheetId="2">#REF!</definedName>
    <definedName name="at1.b_hso" localSheetId="12">#REF!</definedName>
    <definedName name="at1.b_hso">#REF!</definedName>
    <definedName name="at1.b_hspc" localSheetId="2">#REF!</definedName>
    <definedName name="at1.b_hspc" localSheetId="12">#REF!</definedName>
    <definedName name="at1.b_hspc">#REF!</definedName>
    <definedName name="at1.b_ld" localSheetId="2">#REF!</definedName>
    <definedName name="at1.b_ld" localSheetId="12">#REF!</definedName>
    <definedName name="at1.b_ld">#REF!</definedName>
    <definedName name="at1.b_luong" localSheetId="2">#REF!</definedName>
    <definedName name="at1.b_luong" localSheetId="12">#REF!</definedName>
    <definedName name="at1.b_luong">#REF!</definedName>
    <definedName name="at1.b_nguoi" localSheetId="2">#REF!</definedName>
    <definedName name="at1.b_nguoi" localSheetId="12">#REF!</definedName>
    <definedName name="at1.b_nguoi">#REF!</definedName>
    <definedName name="at1.b_tn" localSheetId="2">#REF!</definedName>
    <definedName name="at1.b_tn" localSheetId="12">#REF!</definedName>
    <definedName name="at1.b_tn">#REF!</definedName>
    <definedName name="at1.b_ud" localSheetId="2">#REF!</definedName>
    <definedName name="at1.b_ud" localSheetId="12">#REF!</definedName>
    <definedName name="at1.b_ud">#REF!</definedName>
    <definedName name="AT1.C" localSheetId="2">#REF!</definedName>
    <definedName name="AT1.C" localSheetId="12">#REF!</definedName>
    <definedName name="AT1.C">#REF!</definedName>
    <definedName name="at1.c_ct" localSheetId="2">#REF!</definedName>
    <definedName name="at1.c_ct" localSheetId="12">#REF!</definedName>
    <definedName name="at1.c_ct">#REF!</definedName>
    <definedName name="at1.c_hd" localSheetId="2">#REF!</definedName>
    <definedName name="at1.c_hd" localSheetId="12">#REF!</definedName>
    <definedName name="at1.c_hd">#REF!</definedName>
    <definedName name="at1.c_hso" localSheetId="2">#REF!</definedName>
    <definedName name="at1.c_hso" localSheetId="12">#REF!</definedName>
    <definedName name="at1.c_hso">#REF!</definedName>
    <definedName name="at1.c_hspc" localSheetId="2">#REF!</definedName>
    <definedName name="at1.c_hspc" localSheetId="12">#REF!</definedName>
    <definedName name="at1.c_hspc">#REF!</definedName>
    <definedName name="at1.c_ld" localSheetId="2">#REF!</definedName>
    <definedName name="at1.c_ld" localSheetId="12">#REF!</definedName>
    <definedName name="at1.c_ld">#REF!</definedName>
    <definedName name="at1.c_luong" localSheetId="2">#REF!</definedName>
    <definedName name="at1.c_luong" localSheetId="12">#REF!</definedName>
    <definedName name="at1.c_luong">#REF!</definedName>
    <definedName name="at1.c_nguoi" localSheetId="2">#REF!</definedName>
    <definedName name="at1.c_nguoi" localSheetId="12">#REF!</definedName>
    <definedName name="at1.c_nguoi">#REF!</definedName>
    <definedName name="at1.c_tn" localSheetId="2">#REF!</definedName>
    <definedName name="at1.c_tn" localSheetId="12">#REF!</definedName>
    <definedName name="at1.c_tn">#REF!</definedName>
    <definedName name="at1.c_ud" localSheetId="2">#REF!</definedName>
    <definedName name="at1.c_ud" localSheetId="12">#REF!</definedName>
    <definedName name="at1.c_ud">#REF!</definedName>
    <definedName name="AT1.D" localSheetId="2">#REF!</definedName>
    <definedName name="AT1.D" localSheetId="12">#REF!</definedName>
    <definedName name="AT1.D">#REF!</definedName>
    <definedName name="at1.d_ct" localSheetId="2">#REF!</definedName>
    <definedName name="at1.d_ct" localSheetId="12">#REF!</definedName>
    <definedName name="at1.d_ct">#REF!</definedName>
    <definedName name="at1.d_hd" localSheetId="2">#REF!</definedName>
    <definedName name="at1.d_hd" localSheetId="12">#REF!</definedName>
    <definedName name="at1.d_hd">#REF!</definedName>
    <definedName name="at1.d_hso" localSheetId="2">#REF!</definedName>
    <definedName name="at1.d_hso" localSheetId="12">#REF!</definedName>
    <definedName name="at1.d_hso">#REF!</definedName>
    <definedName name="at1.d_hspc" localSheetId="2">#REF!</definedName>
    <definedName name="at1.d_hspc" localSheetId="12">#REF!</definedName>
    <definedName name="at1.d_hspc">#REF!</definedName>
    <definedName name="at1.d_ld" localSheetId="2">#REF!</definedName>
    <definedName name="at1.d_ld" localSheetId="12">#REF!</definedName>
    <definedName name="at1.d_ld">#REF!</definedName>
    <definedName name="at1.d_luong" localSheetId="2">#REF!</definedName>
    <definedName name="at1.d_luong" localSheetId="12">#REF!</definedName>
    <definedName name="at1.d_luong">#REF!</definedName>
    <definedName name="at1.d_nguoi" localSheetId="2">#REF!</definedName>
    <definedName name="at1.d_nguoi" localSheetId="12">#REF!</definedName>
    <definedName name="at1.d_nguoi">#REF!</definedName>
    <definedName name="at1.d_tn" localSheetId="2">#REF!</definedName>
    <definedName name="at1.d_tn" localSheetId="12">#REF!</definedName>
    <definedName name="at1.d_tn">#REF!</definedName>
    <definedName name="at1.d_ud" localSheetId="2">#REF!</definedName>
    <definedName name="at1.d_ud" localSheetId="12">#REF!</definedName>
    <definedName name="at1.d_ud">#REF!</definedName>
    <definedName name="AT2.A" localSheetId="2">#REF!</definedName>
    <definedName name="AT2.A" localSheetId="12">#REF!</definedName>
    <definedName name="AT2.A">#REF!</definedName>
    <definedName name="at2.a_ct" localSheetId="2">#REF!</definedName>
    <definedName name="at2.a_ct" localSheetId="12">#REF!</definedName>
    <definedName name="at2.a_ct">#REF!</definedName>
    <definedName name="at2.a_hd" localSheetId="2">#REF!</definedName>
    <definedName name="at2.a_hd" localSheetId="12">#REF!</definedName>
    <definedName name="at2.a_hd">#REF!</definedName>
    <definedName name="at2.a_hso" localSheetId="2">#REF!</definedName>
    <definedName name="at2.a_hso" localSheetId="12">#REF!</definedName>
    <definedName name="at2.a_hso">#REF!</definedName>
    <definedName name="at2.a_hspc" localSheetId="2">#REF!</definedName>
    <definedName name="at2.a_hspc" localSheetId="12">#REF!</definedName>
    <definedName name="at2.a_hspc">#REF!</definedName>
    <definedName name="at2.a_ld" localSheetId="2">#REF!</definedName>
    <definedName name="at2.a_ld" localSheetId="12">#REF!</definedName>
    <definedName name="at2.a_ld">#REF!</definedName>
    <definedName name="at2.a_luong" localSheetId="2">#REF!</definedName>
    <definedName name="at2.a_luong" localSheetId="12">#REF!</definedName>
    <definedName name="at2.a_luong">#REF!</definedName>
    <definedName name="at2.a_nguoi" localSheetId="2">#REF!</definedName>
    <definedName name="at2.a_nguoi" localSheetId="12">#REF!</definedName>
    <definedName name="at2.a_nguoi">#REF!</definedName>
    <definedName name="at2.a_tn" localSheetId="2">#REF!</definedName>
    <definedName name="at2.a_tn" localSheetId="12">#REF!</definedName>
    <definedName name="at2.a_tn">#REF!</definedName>
    <definedName name="at2.a_ud" localSheetId="2">#REF!</definedName>
    <definedName name="at2.a_ud" localSheetId="12">#REF!</definedName>
    <definedName name="at2.a_ud">#REF!</definedName>
    <definedName name="AT2.B" localSheetId="2">#REF!</definedName>
    <definedName name="AT2.B" localSheetId="12">#REF!</definedName>
    <definedName name="AT2.B">#REF!</definedName>
    <definedName name="at2.b_ct" localSheetId="2">#REF!</definedName>
    <definedName name="at2.b_ct" localSheetId="12">#REF!</definedName>
    <definedName name="at2.b_ct">#REF!</definedName>
    <definedName name="at2.b_hd" localSheetId="2">#REF!</definedName>
    <definedName name="at2.b_hd" localSheetId="12">#REF!</definedName>
    <definedName name="at2.b_hd">#REF!</definedName>
    <definedName name="at2.b_hso" localSheetId="2">#REF!</definedName>
    <definedName name="at2.b_hso" localSheetId="12">#REF!</definedName>
    <definedName name="at2.b_hso">#REF!</definedName>
    <definedName name="at2.b_hspc" localSheetId="2">#REF!</definedName>
    <definedName name="at2.b_hspc" localSheetId="12">#REF!</definedName>
    <definedName name="at2.b_hspc">#REF!</definedName>
    <definedName name="at2.b_ld" localSheetId="2">#REF!</definedName>
    <definedName name="at2.b_ld" localSheetId="12">#REF!</definedName>
    <definedName name="at2.b_ld">#REF!</definedName>
    <definedName name="at2.b_luong" localSheetId="2">#REF!</definedName>
    <definedName name="at2.b_luong" localSheetId="12">#REF!</definedName>
    <definedName name="at2.b_luong">#REF!</definedName>
    <definedName name="at2.b_nguoi" localSheetId="2">#REF!</definedName>
    <definedName name="at2.b_nguoi" localSheetId="12">#REF!</definedName>
    <definedName name="at2.b_nguoi">#REF!</definedName>
    <definedName name="at2.b_tn" localSheetId="2">#REF!</definedName>
    <definedName name="at2.b_tn" localSheetId="12">#REF!</definedName>
    <definedName name="at2.b_tn">#REF!</definedName>
    <definedName name="at2.b_ts" localSheetId="2">#REF!</definedName>
    <definedName name="at2.b_ts" localSheetId="12">#REF!</definedName>
    <definedName name="at2.b_ts">#REF!</definedName>
    <definedName name="at2.b_ud" localSheetId="2">#REF!</definedName>
    <definedName name="at2.b_ud" localSheetId="12">#REF!</definedName>
    <definedName name="at2.b_ud">#REF!</definedName>
    <definedName name="AT2.C" localSheetId="2">#REF!</definedName>
    <definedName name="AT2.C" localSheetId="12">#REF!</definedName>
    <definedName name="AT2.C">#REF!</definedName>
    <definedName name="at2.c_ct" localSheetId="2">#REF!</definedName>
    <definedName name="at2.c_ct" localSheetId="12">#REF!</definedName>
    <definedName name="at2.c_ct">#REF!</definedName>
    <definedName name="at2.c_hd" localSheetId="2">#REF!</definedName>
    <definedName name="at2.c_hd" localSheetId="12">#REF!</definedName>
    <definedName name="at2.c_hd">#REF!</definedName>
    <definedName name="at2.c_hso" localSheetId="2">#REF!</definedName>
    <definedName name="at2.c_hso" localSheetId="12">#REF!</definedName>
    <definedName name="at2.c_hso">#REF!</definedName>
    <definedName name="at2.c_hspc" localSheetId="2">#REF!</definedName>
    <definedName name="at2.c_hspc" localSheetId="12">#REF!</definedName>
    <definedName name="at2.c_hspc">#REF!</definedName>
    <definedName name="at2.c_ld" localSheetId="2">#REF!</definedName>
    <definedName name="at2.c_ld" localSheetId="12">#REF!</definedName>
    <definedName name="at2.c_ld">#REF!</definedName>
    <definedName name="at2.c_luong" localSheetId="2">#REF!</definedName>
    <definedName name="at2.c_luong" localSheetId="12">#REF!</definedName>
    <definedName name="at2.c_luong">#REF!</definedName>
    <definedName name="at2.c_nguoi" localSheetId="2">#REF!</definedName>
    <definedName name="at2.c_nguoi" localSheetId="12">#REF!</definedName>
    <definedName name="at2.c_nguoi">#REF!</definedName>
    <definedName name="at2.c_tn" localSheetId="2">#REF!</definedName>
    <definedName name="at2.c_tn" localSheetId="12">#REF!</definedName>
    <definedName name="at2.c_tn">#REF!</definedName>
    <definedName name="at2.c_ud" localSheetId="2">#REF!</definedName>
    <definedName name="at2.c_ud" localSheetId="12">#REF!</definedName>
    <definedName name="at2.c_ud">#REF!</definedName>
    <definedName name="AT2.D" localSheetId="2">#REF!</definedName>
    <definedName name="AT2.D" localSheetId="12">#REF!</definedName>
    <definedName name="AT2.D">#REF!</definedName>
    <definedName name="at2.d_ct" localSheetId="2">#REF!</definedName>
    <definedName name="at2.d_ct" localSheetId="12">#REF!</definedName>
    <definedName name="at2.d_ct">#REF!</definedName>
    <definedName name="at2.d_hd" localSheetId="2">#REF!</definedName>
    <definedName name="at2.d_hd" localSheetId="12">#REF!</definedName>
    <definedName name="at2.d_hd">#REF!</definedName>
    <definedName name="at2.d_hso" localSheetId="2">#REF!</definedName>
    <definedName name="at2.d_hso" localSheetId="12">#REF!</definedName>
    <definedName name="at2.d_hso">#REF!</definedName>
    <definedName name="at2.d_hspc" localSheetId="2">#REF!</definedName>
    <definedName name="at2.d_hspc" localSheetId="12">#REF!</definedName>
    <definedName name="at2.d_hspc">#REF!</definedName>
    <definedName name="at2.d_ld" localSheetId="2">#REF!</definedName>
    <definedName name="at2.d_ld" localSheetId="12">#REF!</definedName>
    <definedName name="at2.d_ld">#REF!</definedName>
    <definedName name="at2.d_luong" localSheetId="2">#REF!</definedName>
    <definedName name="at2.d_luong" localSheetId="12">#REF!</definedName>
    <definedName name="at2.d_luong">#REF!</definedName>
    <definedName name="at2.d_nguoi" localSheetId="2">#REF!</definedName>
    <definedName name="at2.d_nguoi" localSheetId="12">#REF!</definedName>
    <definedName name="at2.d_nguoi">#REF!</definedName>
    <definedName name="at2.d_tn" localSheetId="2">#REF!</definedName>
    <definedName name="at2.d_tn" localSheetId="12">#REF!</definedName>
    <definedName name="at2.d_tn">#REF!</definedName>
    <definedName name="at2.d_ts" localSheetId="2">#REF!</definedName>
    <definedName name="at2.d_ts" localSheetId="12">#REF!</definedName>
    <definedName name="at2.d_ts">#REF!</definedName>
    <definedName name="at2.d_ud" localSheetId="2">#REF!</definedName>
    <definedName name="at2.d_ud" localSheetId="12">#REF!</definedName>
    <definedName name="at2.d_ud">#REF!</definedName>
    <definedName name="AT2.E" localSheetId="2">#REF!</definedName>
    <definedName name="AT2.E" localSheetId="12">#REF!</definedName>
    <definedName name="AT2.E">#REF!</definedName>
    <definedName name="at2.e_ct" localSheetId="2">#REF!</definedName>
    <definedName name="at2.e_ct" localSheetId="12">#REF!</definedName>
    <definedName name="at2.e_ct">#REF!</definedName>
    <definedName name="at2.e_hd" localSheetId="2">#REF!</definedName>
    <definedName name="at2.e_hd" localSheetId="12">#REF!</definedName>
    <definedName name="at2.e_hd">#REF!</definedName>
    <definedName name="at2.e_hso" localSheetId="2">#REF!</definedName>
    <definedName name="at2.e_hso" localSheetId="12">#REF!</definedName>
    <definedName name="at2.e_hso">#REF!</definedName>
    <definedName name="at2.e_hspc" localSheetId="2">#REF!</definedName>
    <definedName name="at2.e_hspc" localSheetId="12">#REF!</definedName>
    <definedName name="at2.e_hspc">#REF!</definedName>
    <definedName name="at2.e_ld" localSheetId="2">#REF!</definedName>
    <definedName name="at2.e_ld" localSheetId="12">#REF!</definedName>
    <definedName name="at2.e_ld">#REF!</definedName>
    <definedName name="at2.e_luong" localSheetId="2">#REF!</definedName>
    <definedName name="at2.e_luong" localSheetId="12">#REF!</definedName>
    <definedName name="at2.e_luong">#REF!</definedName>
    <definedName name="at2.e_nguoi" localSheetId="2">#REF!</definedName>
    <definedName name="at2.e_nguoi" localSheetId="12">#REF!</definedName>
    <definedName name="at2.e_nguoi">#REF!</definedName>
    <definedName name="at2.e_tn" localSheetId="2">#REF!</definedName>
    <definedName name="at2.e_tn" localSheetId="12">#REF!</definedName>
    <definedName name="at2.e_tn">#REF!</definedName>
    <definedName name="at2.e_ud" localSheetId="2">#REF!</definedName>
    <definedName name="at2.e_ud" localSheetId="12">#REF!</definedName>
    <definedName name="at2.e_ud">#REF!</definedName>
    <definedName name="AT2.F" localSheetId="2">#REF!</definedName>
    <definedName name="AT2.F" localSheetId="12">#REF!</definedName>
    <definedName name="AT2.F">#REF!</definedName>
    <definedName name="at2.f_ct" localSheetId="2">#REF!</definedName>
    <definedName name="at2.f_ct" localSheetId="12">#REF!</definedName>
    <definedName name="at2.f_ct">#REF!</definedName>
    <definedName name="at2.f_hd" localSheetId="2">#REF!</definedName>
    <definedName name="at2.f_hd" localSheetId="12">#REF!</definedName>
    <definedName name="at2.f_hd">#REF!</definedName>
    <definedName name="at2.f_hso" localSheetId="2">#REF!</definedName>
    <definedName name="at2.f_hso" localSheetId="12">#REF!</definedName>
    <definedName name="at2.f_hso">#REF!</definedName>
    <definedName name="at2.f_hspc" localSheetId="2">#REF!</definedName>
    <definedName name="at2.f_hspc" localSheetId="12">#REF!</definedName>
    <definedName name="at2.f_hspc">#REF!</definedName>
    <definedName name="at2.f_ld" localSheetId="2">#REF!</definedName>
    <definedName name="at2.f_ld" localSheetId="12">#REF!</definedName>
    <definedName name="at2.f_ld">#REF!</definedName>
    <definedName name="at2.f_luong" localSheetId="2">#REF!</definedName>
    <definedName name="at2.f_luong" localSheetId="12">#REF!</definedName>
    <definedName name="at2.f_luong">#REF!</definedName>
    <definedName name="at2.f_nguoi" localSheetId="2">#REF!</definedName>
    <definedName name="at2.f_nguoi" localSheetId="12">#REF!</definedName>
    <definedName name="at2.f_nguoi">#REF!</definedName>
    <definedName name="at2.f_tn" localSheetId="2">#REF!</definedName>
    <definedName name="at2.f_tn" localSheetId="12">#REF!</definedName>
    <definedName name="at2.f_tn">#REF!</definedName>
    <definedName name="at2.f_ts" localSheetId="2">#REF!</definedName>
    <definedName name="at2.f_ts" localSheetId="12">#REF!</definedName>
    <definedName name="at2.f_ts">#REF!</definedName>
    <definedName name="at2.f_ud" localSheetId="2">#REF!</definedName>
    <definedName name="at2.f_ud" localSheetId="12">#REF!</definedName>
    <definedName name="at2.f_ud">#REF!</definedName>
    <definedName name="AT3.2" localSheetId="2">#REF!</definedName>
    <definedName name="AT3.2" localSheetId="12">#REF!</definedName>
    <definedName name="AT3.2">#REF!</definedName>
    <definedName name="AT3.A" localSheetId="2">#REF!</definedName>
    <definedName name="AT3.A" localSheetId="12">#REF!</definedName>
    <definedName name="AT3.A">#REF!</definedName>
    <definedName name="at3.a_ct" localSheetId="2">#REF!</definedName>
    <definedName name="at3.a_ct" localSheetId="12">#REF!</definedName>
    <definedName name="at3.a_ct">#REF!</definedName>
    <definedName name="at3.a_hd" localSheetId="2">#REF!</definedName>
    <definedName name="at3.a_hd" localSheetId="12">#REF!</definedName>
    <definedName name="at3.a_hd">#REF!</definedName>
    <definedName name="at3.a_hso" localSheetId="2">#REF!</definedName>
    <definedName name="at3.a_hso" localSheetId="12">#REF!</definedName>
    <definedName name="at3.a_hso">#REF!</definedName>
    <definedName name="at3.a_hspc" localSheetId="2">#REF!</definedName>
    <definedName name="at3.a_hspc" localSheetId="12">#REF!</definedName>
    <definedName name="at3.a_hspc">#REF!</definedName>
    <definedName name="at3.a_ld" localSheetId="2">#REF!</definedName>
    <definedName name="at3.a_ld" localSheetId="12">#REF!</definedName>
    <definedName name="at3.a_ld">#REF!</definedName>
    <definedName name="at3.a_luong" localSheetId="2">#REF!</definedName>
    <definedName name="at3.a_luong" localSheetId="12">#REF!</definedName>
    <definedName name="at3.a_luong">#REF!</definedName>
    <definedName name="at3.a_nguoi" localSheetId="2">#REF!</definedName>
    <definedName name="at3.a_nguoi" localSheetId="12">#REF!</definedName>
    <definedName name="at3.a_nguoi">#REF!</definedName>
    <definedName name="at3.a_tn" localSheetId="2">#REF!</definedName>
    <definedName name="at3.a_tn" localSheetId="12">#REF!</definedName>
    <definedName name="at3.a_tn">#REF!</definedName>
    <definedName name="at3.a_ts" localSheetId="2">#REF!</definedName>
    <definedName name="at3.a_ts" localSheetId="12">#REF!</definedName>
    <definedName name="at3.a_ts">#REF!</definedName>
    <definedName name="at3.a_ud" localSheetId="2">#REF!</definedName>
    <definedName name="at3.a_ud" localSheetId="12">#REF!</definedName>
    <definedName name="at3.a_ud">#REF!</definedName>
    <definedName name="AT3.B" localSheetId="2">#REF!</definedName>
    <definedName name="AT3.B" localSheetId="12">#REF!</definedName>
    <definedName name="AT3.B">#REF!</definedName>
    <definedName name="at3.b_ct" localSheetId="2">#REF!</definedName>
    <definedName name="at3.b_ct" localSheetId="12">#REF!</definedName>
    <definedName name="at3.b_ct">#REF!</definedName>
    <definedName name="at3.b_hd" localSheetId="2">#REF!</definedName>
    <definedName name="at3.b_hd" localSheetId="12">#REF!</definedName>
    <definedName name="at3.b_hd">#REF!</definedName>
    <definedName name="at3.b_hso" localSheetId="2">#REF!</definedName>
    <definedName name="at3.b_hso" localSheetId="12">#REF!</definedName>
    <definedName name="at3.b_hso">#REF!</definedName>
    <definedName name="at3.b_hspc" localSheetId="2">#REF!</definedName>
    <definedName name="at3.b_hspc" localSheetId="12">#REF!</definedName>
    <definedName name="at3.b_hspc">#REF!</definedName>
    <definedName name="at3.b_ld" localSheetId="2">#REF!</definedName>
    <definedName name="at3.b_ld" localSheetId="12">#REF!</definedName>
    <definedName name="at3.b_ld">#REF!</definedName>
    <definedName name="at3.b_luong" localSheetId="2">#REF!</definedName>
    <definedName name="at3.b_luong" localSheetId="12">#REF!</definedName>
    <definedName name="at3.b_luong">#REF!</definedName>
    <definedName name="at3.b_nguoi" localSheetId="2">#REF!</definedName>
    <definedName name="at3.b_nguoi" localSheetId="12">#REF!</definedName>
    <definedName name="at3.b_nguoi">#REF!</definedName>
    <definedName name="at3.b_tn" localSheetId="2">#REF!</definedName>
    <definedName name="at3.b_tn" localSheetId="12">#REF!</definedName>
    <definedName name="at3.b_tn">#REF!</definedName>
    <definedName name="at3.b_ts" localSheetId="2">#REF!</definedName>
    <definedName name="at3.b_ts" localSheetId="12">#REF!</definedName>
    <definedName name="at3.b_ts">#REF!</definedName>
    <definedName name="at3.b_ud" localSheetId="2">#REF!</definedName>
    <definedName name="at3.b_ud" localSheetId="12">#REF!</definedName>
    <definedName name="at3.b_ud">#REF!</definedName>
    <definedName name="atd.a_ts" localSheetId="2">#REF!</definedName>
    <definedName name="atd.a_ts" localSheetId="12">#REF!</definedName>
    <definedName name="atd.a_ts">#REF!</definedName>
    <definedName name="atd.c_ts" localSheetId="2">#REF!</definedName>
    <definedName name="atd.c_ts" localSheetId="12">#REF!</definedName>
    <definedName name="atd.c_ts">#REF!</definedName>
    <definedName name="ATGT" localSheetId="2" hidden="1">{"'Sheet1'!$L$16"}</definedName>
    <definedName name="ATGT" localSheetId="9" hidden="1">{"'Sheet1'!$L$16"}</definedName>
    <definedName name="ATGT" localSheetId="12" hidden="1">{"'Sheet1'!$L$16"}</definedName>
    <definedName name="ATGT" localSheetId="0" hidden="1">{"'Sheet1'!$L$16"}</definedName>
    <definedName name="ATGT" hidden="1">{"'Sheet1'!$L$16"}</definedName>
    <definedName name="atn_ts" localSheetId="2">#REF!</definedName>
    <definedName name="atn_ts" localSheetId="12">#REF!</definedName>
    <definedName name="atn_ts">#REF!</definedName>
    <definedName name="ATRAM" localSheetId="2">#REF!</definedName>
    <definedName name="ATRAM" localSheetId="12">#REF!</definedName>
    <definedName name="ATRAM">#REF!</definedName>
    <definedName name="ATW" localSheetId="2">#REF!</definedName>
    <definedName name="ATW" localSheetId="12">#REF!</definedName>
    <definedName name="ATW">#REF!</definedName>
    <definedName name="AU" localSheetId="2" hidden="1">{"'Sheet1'!$L$16"}</definedName>
    <definedName name="AU" localSheetId="9" hidden="1">{"'Sheet1'!$L$16"}</definedName>
    <definedName name="AU" localSheetId="12" hidden="1">{"'Sheet1'!$L$16"}</definedName>
    <definedName name="AU" localSheetId="0" hidden="1">{"'Sheet1'!$L$16"}</definedName>
    <definedName name="AU" hidden="1">{"'Sheet1'!$L$16"}</definedName>
    <definedName name="Australia_Against" localSheetId="2">#REF!</definedName>
    <definedName name="Australia_Against" localSheetId="12">#REF!</definedName>
    <definedName name="Australia_Against">#REF!</definedName>
    <definedName name="Australia_Played" localSheetId="2">#REF!</definedName>
    <definedName name="Australia_Played" localSheetId="12">#REF!</definedName>
    <definedName name="Australia_Played">#REF!</definedName>
    <definedName name="Av">#REF!</definedName>
    <definedName name="Avf">#REF!</definedName>
    <definedName name="Avl">#REF!</definedName>
    <definedName name="B" localSheetId="2">#REF!</definedName>
    <definedName name="B" localSheetId="12">#REF!</definedName>
    <definedName name="B">#REF!</definedName>
    <definedName name="B.4">#REF!</definedName>
    <definedName name="B.5">#REF!</definedName>
    <definedName name="B.6">#REF!</definedName>
    <definedName name="B.7">#REF!</definedName>
    <definedName name="b.8">#REF!</definedName>
    <definedName name="b.9">#REF!</definedName>
    <definedName name="B.Lg_pgd" localSheetId="2">#REF!</definedName>
    <definedName name="B.Lg_pgd" localSheetId="12">#REF!</definedName>
    <definedName name="B.Lg_pgd">#REF!</definedName>
    <definedName name="b.luong_at1.a" localSheetId="2">#REF!</definedName>
    <definedName name="b.luong_at1.a" localSheetId="12">#REF!</definedName>
    <definedName name="b.luong_at1.a">#REF!</definedName>
    <definedName name="b.luong_at1.b" localSheetId="2">#REF!</definedName>
    <definedName name="b.luong_at1.b" localSheetId="12">#REF!</definedName>
    <definedName name="b.luong_at1.b">#REF!</definedName>
    <definedName name="b.luong_at1.c" localSheetId="2">#REF!</definedName>
    <definedName name="b.luong_at1.c" localSheetId="12">#REF!</definedName>
    <definedName name="b.luong_at1.c">#REF!</definedName>
    <definedName name="b.luong_at1.d" localSheetId="2">#REF!</definedName>
    <definedName name="b.luong_at1.d" localSheetId="12">#REF!</definedName>
    <definedName name="b.luong_at1.d">#REF!</definedName>
    <definedName name="b.luong_at2.a" localSheetId="2">#REF!</definedName>
    <definedName name="b.luong_at2.a" localSheetId="12">#REF!</definedName>
    <definedName name="b.luong_at2.a">#REF!</definedName>
    <definedName name="b.luong_at2.b" localSheetId="2">#REF!</definedName>
    <definedName name="b.luong_at2.b" localSheetId="12">#REF!</definedName>
    <definedName name="b.luong_at2.b">#REF!</definedName>
    <definedName name="b.luong_at2.c" localSheetId="2">#REF!</definedName>
    <definedName name="b.luong_at2.c" localSheetId="12">#REF!</definedName>
    <definedName name="b.luong_at2.c">#REF!</definedName>
    <definedName name="b.luong_at2.d" localSheetId="2">#REF!</definedName>
    <definedName name="b.luong_at2.d" localSheetId="12">#REF!</definedName>
    <definedName name="b.luong_at2.d">#REF!</definedName>
    <definedName name="b.luong_at2.e" localSheetId="2">#REF!</definedName>
    <definedName name="b.luong_at2.e" localSheetId="12">#REF!</definedName>
    <definedName name="b.luong_at2.e">#REF!</definedName>
    <definedName name="b.luong_at2.f" localSheetId="2">#REF!</definedName>
    <definedName name="b.luong_at2.f" localSheetId="12">#REF!</definedName>
    <definedName name="b.luong_at2.f">#REF!</definedName>
    <definedName name="b.luong_at3.a" localSheetId="2">#REF!</definedName>
    <definedName name="b.luong_at3.a" localSheetId="12">#REF!</definedName>
    <definedName name="b.luong_at3.a">#REF!</definedName>
    <definedName name="b.luong_at3.b" localSheetId="2">#REF!</definedName>
    <definedName name="b.luong_at3.b" localSheetId="12">#REF!</definedName>
    <definedName name="b.luong_at3.b">#REF!</definedName>
    <definedName name="b.luong_c.k" localSheetId="2">#REF!</definedName>
    <definedName name="b.luong_c.k" localSheetId="12">#REF!</definedName>
    <definedName name="b.luong_c.k">#REF!</definedName>
    <definedName name="b.luong_ck.a" localSheetId="2">#REF!</definedName>
    <definedName name="b.luong_ck.a" localSheetId="12">#REF!</definedName>
    <definedName name="b.luong_ck.a">#REF!</definedName>
    <definedName name="b.luong_CK.b" localSheetId="2">#REF!</definedName>
    <definedName name="b.luong_CK.b" localSheetId="12">#REF!</definedName>
    <definedName name="b.luong_CK.b">#REF!</definedName>
    <definedName name="b.luong_da.1" localSheetId="2">#REF!</definedName>
    <definedName name="b.luong_da.1" localSheetId="12">#REF!</definedName>
    <definedName name="b.luong_da.1">#REF!</definedName>
    <definedName name="b.luong_DA.2" localSheetId="2">#REF!</definedName>
    <definedName name="b.luong_DA.2" localSheetId="12">#REF!</definedName>
    <definedName name="b.luong_DA.2">#REF!</definedName>
    <definedName name="b.luong_da1.a" localSheetId="2">#REF!</definedName>
    <definedName name="b.luong_da1.a" localSheetId="12">#REF!</definedName>
    <definedName name="b.luong_da1.a">#REF!</definedName>
    <definedName name="b.luong_da1.b" localSheetId="2">#REF!</definedName>
    <definedName name="b.luong_da1.b" localSheetId="12">#REF!</definedName>
    <definedName name="b.luong_da1.b">#REF!</definedName>
    <definedName name="b.luong_DA2.a" localSheetId="2">#REF!</definedName>
    <definedName name="b.luong_DA2.a" localSheetId="12">#REF!</definedName>
    <definedName name="b.luong_DA2.a">#REF!</definedName>
    <definedName name="b.luong_DA2.B" localSheetId="2">#REF!</definedName>
    <definedName name="b.luong_DA2.B" localSheetId="12">#REF!</definedName>
    <definedName name="b.luong_DA2.B">#REF!</definedName>
    <definedName name="b.luong_DA2.C" localSheetId="2">#REF!</definedName>
    <definedName name="b.luong_DA2.C" localSheetId="12">#REF!</definedName>
    <definedName name="b.luong_DA2.C">#REF!</definedName>
    <definedName name="b.luong_DA2B" localSheetId="2">#REF!</definedName>
    <definedName name="b.luong_DA2B" localSheetId="12">#REF!</definedName>
    <definedName name="b.luong_DA2B">#REF!</definedName>
    <definedName name="b.luong_DA2C" localSheetId="2">#REF!</definedName>
    <definedName name="b.luong_DA2C" localSheetId="12">#REF!</definedName>
    <definedName name="b.luong_DA2C">#REF!</definedName>
    <definedName name="b.luong_DN.a" localSheetId="2">#REF!</definedName>
    <definedName name="b.luong_DN.a" localSheetId="12">#REF!</definedName>
    <definedName name="b.luong_DN.a">#REF!</definedName>
    <definedName name="b.luong_DN.B" localSheetId="2">#REF!</definedName>
    <definedName name="b.luong_DN.B" localSheetId="12">#REF!</definedName>
    <definedName name="b.luong_DN.B">#REF!</definedName>
    <definedName name="b.luong_DNB" localSheetId="2">#REF!</definedName>
    <definedName name="b.luong_DNB" localSheetId="12">#REF!</definedName>
    <definedName name="b.luong_DNB">#REF!</definedName>
    <definedName name="b.luong_DT.NT" localSheetId="2">#REF!</definedName>
    <definedName name="b.luong_DT.NT" localSheetId="12">#REF!</definedName>
    <definedName name="b.luong_DT.NT">#REF!</definedName>
    <definedName name="b.luong_h.t" localSheetId="2">#REF!</definedName>
    <definedName name="b.luong_h.t" localSheetId="12">#REF!</definedName>
    <definedName name="b.luong_h.t">#REF!</definedName>
    <definedName name="b.luong_HT.a" localSheetId="2">#REF!</definedName>
    <definedName name="b.luong_HT.a" localSheetId="12">#REF!</definedName>
    <definedName name="b.luong_HT.a">#REF!</definedName>
    <definedName name="b.luong_HT.B" localSheetId="2">#REF!</definedName>
    <definedName name="b.luong_HT.B" localSheetId="12">#REF!</definedName>
    <definedName name="b.luong_HT.B">#REF!</definedName>
    <definedName name="b.luong_HTB" localSheetId="2">#REF!</definedName>
    <definedName name="b.luong_HTB" localSheetId="12">#REF!</definedName>
    <definedName name="b.luong_HTB">#REF!</definedName>
    <definedName name="b.luong_l.d" localSheetId="2">#REF!</definedName>
    <definedName name="b.luong_l.d" localSheetId="12">#REF!</definedName>
    <definedName name="b.luong_l.d">#REF!</definedName>
    <definedName name="b.luong_L.P" localSheetId="2">#REF!</definedName>
    <definedName name="b.luong_L.P" localSheetId="12">#REF!</definedName>
    <definedName name="b.luong_L.P">#REF!</definedName>
    <definedName name="b.luong_L.T" localSheetId="2">#REF!</definedName>
    <definedName name="b.luong_L.T" localSheetId="12">#REF!</definedName>
    <definedName name="b.luong_L.T">#REF!</definedName>
    <definedName name="b.luong_LD.a" localSheetId="2">#REF!</definedName>
    <definedName name="b.luong_LD.a" localSheetId="12">#REF!</definedName>
    <definedName name="b.luong_LD.a">#REF!</definedName>
    <definedName name="b.luong_LD.B" localSheetId="2">#REF!</definedName>
    <definedName name="b.luong_LD.B" localSheetId="12">#REF!</definedName>
    <definedName name="b.luong_LD.B">#REF!</definedName>
    <definedName name="b.luong_LD.C" localSheetId="2">#REF!</definedName>
    <definedName name="b.luong_LD.C" localSheetId="12">#REF!</definedName>
    <definedName name="b.luong_LD.C">#REF!</definedName>
    <definedName name="b.luong_LDB" localSheetId="2">#REF!</definedName>
    <definedName name="b.luong_LDB" localSheetId="12">#REF!</definedName>
    <definedName name="b.luong_LDB">#REF!</definedName>
    <definedName name="b.luong_LDC" localSheetId="2">#REF!</definedName>
    <definedName name="b.luong_LDC" localSheetId="12">#REF!</definedName>
    <definedName name="b.luong_LDC">#REF!</definedName>
    <definedName name="b.luong_LHT.a" localSheetId="2">#REF!</definedName>
    <definedName name="b.luong_LHT.a" localSheetId="12">#REF!</definedName>
    <definedName name="b.luong_LHT.a">#REF!</definedName>
    <definedName name="b.luong_LHT.B" localSheetId="2">#REF!</definedName>
    <definedName name="b.luong_LHT.B" localSheetId="12">#REF!</definedName>
    <definedName name="b.luong_LHT.B">#REF!</definedName>
    <definedName name="b.luong_LHT.C" localSheetId="2">#REF!</definedName>
    <definedName name="b.luong_LHT.C" localSheetId="12">#REF!</definedName>
    <definedName name="b.luong_LHT.C">#REF!</definedName>
    <definedName name="b.luong_lp.a" localSheetId="2">#REF!</definedName>
    <definedName name="b.luong_lp.a" localSheetId="12">#REF!</definedName>
    <definedName name="b.luong_lp.a">#REF!</definedName>
    <definedName name="b.luong_lp.B" localSheetId="2">#REF!</definedName>
    <definedName name="b.luong_lp.B" localSheetId="12">#REF!</definedName>
    <definedName name="b.luong_lp.B">#REF!</definedName>
    <definedName name="b.luong_lp.C" localSheetId="2">#REF!</definedName>
    <definedName name="b.luong_lp.C" localSheetId="12">#REF!</definedName>
    <definedName name="b.luong_lp.C">#REF!</definedName>
    <definedName name="b.luong_lp.D" localSheetId="2">#REF!</definedName>
    <definedName name="b.luong_lp.D" localSheetId="12">#REF!</definedName>
    <definedName name="b.luong_lp.D">#REF!</definedName>
    <definedName name="b.luong_LT.a" localSheetId="2">#REF!</definedName>
    <definedName name="b.luong_LT.a" localSheetId="12">#REF!</definedName>
    <definedName name="b.luong_LT.a">#REF!</definedName>
    <definedName name="b.luong_LT.b" localSheetId="2">#REF!</definedName>
    <definedName name="b.luong_LT.b" localSheetId="12">#REF!</definedName>
    <definedName name="b.luong_LT.b">#REF!</definedName>
    <definedName name="b.luong_LT.C" localSheetId="2">#REF!</definedName>
    <definedName name="b.luong_LT.C" localSheetId="12">#REF!</definedName>
    <definedName name="b.luong_LT.C">#REF!</definedName>
    <definedName name="b.luong_LT.D" localSheetId="2">#REF!</definedName>
    <definedName name="b.luong_LT.D" localSheetId="12">#REF!</definedName>
    <definedName name="b.luong_LT.D">#REF!</definedName>
    <definedName name="b.luong_LTB" localSheetId="2">#REF!</definedName>
    <definedName name="b.luong_LTB" localSheetId="12">#REF!</definedName>
    <definedName name="b.luong_LTB">#REF!</definedName>
    <definedName name="b.luong_LTC" localSheetId="2">#REF!</definedName>
    <definedName name="b.luong_LTC" localSheetId="12">#REF!</definedName>
    <definedName name="b.luong_LTC">#REF!</definedName>
    <definedName name="b.luong_m.n" localSheetId="2">#REF!</definedName>
    <definedName name="b.luong_m.n" localSheetId="12">#REF!</definedName>
    <definedName name="b.luong_m.n">#REF!</definedName>
    <definedName name="b.luong_mg.lht" localSheetId="2">#REF!</definedName>
    <definedName name="b.luong_mg.lht" localSheetId="12">#REF!</definedName>
    <definedName name="b.luong_mg.lht">#REF!</definedName>
    <definedName name="b.luong_mg.lp" localSheetId="2">#REF!</definedName>
    <definedName name="b.luong_mg.lp" localSheetId="12">#REF!</definedName>
    <definedName name="b.luong_mg.lp">#REF!</definedName>
    <definedName name="b.luong_mg.TH" localSheetId="2">#REF!</definedName>
    <definedName name="b.luong_mg.TH" localSheetId="12">#REF!</definedName>
    <definedName name="b.luong_mg.TH">#REF!</definedName>
    <definedName name="b.luong_nt30.4" localSheetId="2">#REF!</definedName>
    <definedName name="b.luong_nt30.4" localSheetId="12">#REF!</definedName>
    <definedName name="b.luong_nt30.4">#REF!</definedName>
    <definedName name="b.luong_p.h" localSheetId="2">#REF!</definedName>
    <definedName name="b.luong_p.h" localSheetId="12">#REF!</definedName>
    <definedName name="b.luong_p.h">#REF!</definedName>
    <definedName name="b.luong_pgd.dt" localSheetId="2">#REF!</definedName>
    <definedName name="b.luong_pgd.dt" localSheetId="12">#REF!</definedName>
    <definedName name="b.luong_pgd.dt">#REF!</definedName>
    <definedName name="b.luong_PH.a" localSheetId="2">#REF!</definedName>
    <definedName name="b.luong_PH.a" localSheetId="12">#REF!</definedName>
    <definedName name="b.luong_PH.a">#REF!</definedName>
    <definedName name="b.luong_PH.B" localSheetId="2">#REF!</definedName>
    <definedName name="b.luong_PH.B" localSheetId="12">#REF!</definedName>
    <definedName name="b.luong_PH.B">#REF!</definedName>
    <definedName name="b.luong_PHB" localSheetId="2">#REF!</definedName>
    <definedName name="b.luong_PHB" localSheetId="12">#REF!</definedName>
    <definedName name="b.luong_PHB">#REF!</definedName>
    <definedName name="b.luong_s.p" localSheetId="2">#REF!</definedName>
    <definedName name="b.luong_s.p" localSheetId="12">#REF!</definedName>
    <definedName name="b.luong_s.p">#REF!</definedName>
    <definedName name="b.luong_Sp.a" localSheetId="2">#REF!</definedName>
    <definedName name="b.luong_Sp.a" localSheetId="12">#REF!</definedName>
    <definedName name="b.luong_Sp.a">#REF!</definedName>
    <definedName name="b.luong_Sp.B" localSheetId="2">#REF!</definedName>
    <definedName name="b.luong_Sp.B" localSheetId="12">#REF!</definedName>
    <definedName name="b.luong_Sp.B">#REF!</definedName>
    <definedName name="b.luong_SPB" localSheetId="2">#REF!</definedName>
    <definedName name="b.luong_SPB" localSheetId="12">#REF!</definedName>
    <definedName name="b.luong_SPB">#REF!</definedName>
    <definedName name="b.luong_T.B" localSheetId="2">#REF!</definedName>
    <definedName name="b.luong_T.B" localSheetId="12">#REF!</definedName>
    <definedName name="b.luong_T.B">#REF!</definedName>
    <definedName name="b.luong_T.D" localSheetId="2">#REF!</definedName>
    <definedName name="b.luong_T.D" localSheetId="12">#REF!</definedName>
    <definedName name="b.luong_T.D">#REF!</definedName>
    <definedName name="b.luong_t.h" localSheetId="2">#REF!</definedName>
    <definedName name="b.luong_t.h" localSheetId="12">#REF!</definedName>
    <definedName name="b.luong_t.h">#REF!</definedName>
    <definedName name="b.luong_t.k" localSheetId="2">#REF!</definedName>
    <definedName name="b.luong_t.k" localSheetId="12">#REF!</definedName>
    <definedName name="b.luong_t.k">#REF!</definedName>
    <definedName name="b.luong_t.t" localSheetId="2">#REF!</definedName>
    <definedName name="b.luong_t.t" localSheetId="12">#REF!</definedName>
    <definedName name="b.luong_t.t">#REF!</definedName>
    <definedName name="b.luong_tB.a" localSheetId="2">#REF!</definedName>
    <definedName name="b.luong_tB.a" localSheetId="12">#REF!</definedName>
    <definedName name="b.luong_tB.a">#REF!</definedName>
    <definedName name="b.luong_tB.B" localSheetId="2">#REF!</definedName>
    <definedName name="b.luong_tB.B" localSheetId="12">#REF!</definedName>
    <definedName name="b.luong_tB.B">#REF!</definedName>
    <definedName name="b.luong_tB.C" localSheetId="2">#REF!</definedName>
    <definedName name="b.luong_tB.C" localSheetId="12">#REF!</definedName>
    <definedName name="b.luong_tB.C">#REF!</definedName>
    <definedName name="b.luong_tB.D" localSheetId="2">#REF!</definedName>
    <definedName name="b.luong_tB.D" localSheetId="12">#REF!</definedName>
    <definedName name="b.luong_tB.D">#REF!</definedName>
    <definedName name="b.luong_tB.E" localSheetId="2">#REF!</definedName>
    <definedName name="b.luong_tB.E" localSheetId="12">#REF!</definedName>
    <definedName name="b.luong_tB.E">#REF!</definedName>
    <definedName name="b.luong_tbb" localSheetId="2">#REF!</definedName>
    <definedName name="b.luong_tbb" localSheetId="12">#REF!</definedName>
    <definedName name="b.luong_tbb">#REF!</definedName>
    <definedName name="b.luong_TBD" localSheetId="2">#REF!</definedName>
    <definedName name="b.luong_TBD" localSheetId="12">#REF!</definedName>
    <definedName name="b.luong_TBD">#REF!</definedName>
    <definedName name="b.luong_tH.a" localSheetId="2">#REF!</definedName>
    <definedName name="b.luong_tH.a" localSheetId="12">#REF!</definedName>
    <definedName name="b.luong_tH.a">#REF!</definedName>
    <definedName name="b.luong_tH.B" localSheetId="2">#REF!</definedName>
    <definedName name="b.luong_tH.B" localSheetId="12">#REF!</definedName>
    <definedName name="b.luong_tH.B">#REF!</definedName>
    <definedName name="b.luong_tH.C" localSheetId="2">#REF!</definedName>
    <definedName name="b.luong_tH.C" localSheetId="12">#REF!</definedName>
    <definedName name="b.luong_tH.C">#REF!</definedName>
    <definedName name="b.luong_tK.a" localSheetId="2">#REF!</definedName>
    <definedName name="b.luong_tK.a" localSheetId="12">#REF!</definedName>
    <definedName name="b.luong_tK.a">#REF!</definedName>
    <definedName name="b.luong_TK.B" localSheetId="2">#REF!</definedName>
    <definedName name="b.luong_TK.B" localSheetId="12">#REF!</definedName>
    <definedName name="b.luong_TK.B">#REF!</definedName>
    <definedName name="b.luong_tt.a" localSheetId="2">#REF!</definedName>
    <definedName name="b.luong_tt.a" localSheetId="12">#REF!</definedName>
    <definedName name="b.luong_tt.a">#REF!</definedName>
    <definedName name="b.luong_tt.B" localSheetId="2">#REF!</definedName>
    <definedName name="b.luong_tt.B" localSheetId="12">#REF!</definedName>
    <definedName name="b.luong_tt.B">#REF!</definedName>
    <definedName name="b.luong_TTB" localSheetId="2">#REF!</definedName>
    <definedName name="b.luong_TTB" localSheetId="12">#REF!</definedName>
    <definedName name="b.luong_TTB">#REF!</definedName>
    <definedName name="b.luong_ttlp.a" localSheetId="2">#REF!</definedName>
    <definedName name="b.luong_ttlp.a" localSheetId="12">#REF!</definedName>
    <definedName name="b.luong_ttlp.a">#REF!</definedName>
    <definedName name="b.luong_ttlp.B" localSheetId="2">#REF!</definedName>
    <definedName name="b.luong_ttlp.B" localSheetId="12">#REF!</definedName>
    <definedName name="b.luong_ttlp.B">#REF!</definedName>
    <definedName name="b.luong_ttlp.C" localSheetId="2">#REF!</definedName>
    <definedName name="b.luong_ttlp.C" localSheetId="12">#REF!</definedName>
    <definedName name="b.luong_ttlp.C">#REF!</definedName>
    <definedName name="B.nuamat">7.25</definedName>
    <definedName name="b_1" localSheetId="2">#REF!</definedName>
    <definedName name="b_1" localSheetId="12">#REF!</definedName>
    <definedName name="b_1">#REF!</definedName>
    <definedName name="b_2" localSheetId="2">#REF!</definedName>
    <definedName name="b_2" localSheetId="12">#REF!</definedName>
    <definedName name="b_2">#REF!</definedName>
    <definedName name="b_240" localSheetId="2">#REF!</definedName>
    <definedName name="b_240" localSheetId="12">#REF!</definedName>
    <definedName name="b_240">#REF!</definedName>
    <definedName name="b_260">#REF!</definedName>
    <definedName name="b_280" localSheetId="2">#REF!</definedName>
    <definedName name="b_280" localSheetId="12">#REF!</definedName>
    <definedName name="b_280">#REF!</definedName>
    <definedName name="b_3" localSheetId="2">#REF!</definedName>
    <definedName name="b_3" localSheetId="12">#REF!</definedName>
    <definedName name="b_3">#REF!</definedName>
    <definedName name="B_31" localSheetId="2">#REF!</definedName>
    <definedName name="B_31" localSheetId="12">#REF!</definedName>
    <definedName name="B_31">#REF!</definedName>
    <definedName name="b_320" localSheetId="2">#REF!</definedName>
    <definedName name="b_320" localSheetId="12">#REF!</definedName>
    <definedName name="b_320">#REF!</definedName>
    <definedName name="b_350">#REF!</definedName>
    <definedName name="b_4" localSheetId="2">#REF!</definedName>
    <definedName name="b_4" localSheetId="12">#REF!</definedName>
    <definedName name="b_4">#REF!</definedName>
    <definedName name="b_5" localSheetId="2">#REF!</definedName>
    <definedName name="b_5" localSheetId="12">#REF!</definedName>
    <definedName name="b_5">#REF!</definedName>
    <definedName name="b_6" localSheetId="2">#REF!</definedName>
    <definedName name="b_6" localSheetId="12">#REF!</definedName>
    <definedName name="b_6">#REF!</definedName>
    <definedName name="B_D" localSheetId="2">#REF!</definedName>
    <definedName name="B_D" localSheetId="12">#REF!</definedName>
    <definedName name="B_D">#REF!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 localSheetId="2">#REF!</definedName>
    <definedName name="B_Isc" localSheetId="12">#REF!</definedName>
    <definedName name="B_Isc">#REF!</definedName>
    <definedName name="b_LL">#REF!</definedName>
    <definedName name="b_ll1">#REF!</definedName>
    <definedName name="B_n_tuyÓn_than_Cöa__ng">"tco"</definedName>
    <definedName name="B_tinh" localSheetId="2">#REF!</definedName>
    <definedName name="B_tinh" localSheetId="12">#REF!</definedName>
    <definedName name="B_tinh">#REF!</definedName>
    <definedName name="b_WL">#REF!</definedName>
    <definedName name="b_WL1">#REF!</definedName>
    <definedName name="b_WS">#REF!</definedName>
    <definedName name="b_ws1">#REF!</definedName>
    <definedName name="b1.">#REF!</definedName>
    <definedName name="b1_" localSheetId="2">#REF!</definedName>
    <definedName name="b1_" localSheetId="12">#REF!</definedName>
    <definedName name="b1_">#REF!</definedName>
    <definedName name="b10.">#REF!</definedName>
    <definedName name="b11.">#REF!</definedName>
    <definedName name="b11_" localSheetId="2">#REF!</definedName>
    <definedName name="b11_" localSheetId="12">#REF!</definedName>
    <definedName name="b11_">#REF!</definedName>
    <definedName name="b12.">#REF!</definedName>
    <definedName name="b1b" localSheetId="2">#REF!</definedName>
    <definedName name="b1b" localSheetId="12">#REF!</definedName>
    <definedName name="b1b">#REF!</definedName>
    <definedName name="b1s">#REF!</definedName>
    <definedName name="b1s_">#REF!</definedName>
    <definedName name="b1t">#REF!</definedName>
    <definedName name="B1THs" localSheetId="2" hidden="1">{"'Sheet1'!$L$16"}</definedName>
    <definedName name="B1THs" localSheetId="9" hidden="1">{"'Sheet1'!$L$16"}</definedName>
    <definedName name="B1THs" localSheetId="12" hidden="1">{"'Sheet1'!$L$16"}</definedName>
    <definedName name="B1THs" localSheetId="0" hidden="1">{"'Sheet1'!$L$16"}</definedName>
    <definedName name="B1THs" hidden="1">{"'Sheet1'!$L$16"}</definedName>
    <definedName name="b2.">#REF!</definedName>
    <definedName name="b2_" localSheetId="2">#REF!</definedName>
    <definedName name="b2_" localSheetId="12">#REF!</definedName>
    <definedName name="b2_">#REF!</definedName>
    <definedName name="b2t">#REF!</definedName>
    <definedName name="b3.">#REF!</definedName>
    <definedName name="b3_" localSheetId="2">#REF!</definedName>
    <definedName name="b3_" localSheetId="12">#REF!</definedName>
    <definedName name="b3_">#REF!</definedName>
    <definedName name="B3a">#REF!</definedName>
    <definedName name="b3t">#REF!</definedName>
    <definedName name="b4.">#REF!</definedName>
    <definedName name="b4_" localSheetId="2">#REF!</definedName>
    <definedName name="b4_" localSheetId="12">#REF!</definedName>
    <definedName name="b4_">#REF!</definedName>
    <definedName name="b4t">#REF!</definedName>
    <definedName name="b5.">#REF!</definedName>
    <definedName name="b5_" localSheetId="2">#REF!</definedName>
    <definedName name="b5_" localSheetId="12">#REF!</definedName>
    <definedName name="b5_">#REF!</definedName>
    <definedName name="b6.">#REF!</definedName>
    <definedName name="b6_" localSheetId="2">#REF!</definedName>
    <definedName name="b6_" localSheetId="12">#REF!</definedName>
    <definedName name="b6_">#REF!</definedName>
    <definedName name="b60x" localSheetId="2">#REF!</definedName>
    <definedName name="b60x" localSheetId="12">#REF!</definedName>
    <definedName name="b60x">#REF!</definedName>
    <definedName name="B6Apha" localSheetId="2">#REF!</definedName>
    <definedName name="B6Apha" localSheetId="12">#REF!</definedName>
    <definedName name="B6Apha">#REF!</definedName>
    <definedName name="B6beta" localSheetId="2">#REF!</definedName>
    <definedName name="B6beta" localSheetId="12">#REF!</definedName>
    <definedName name="B6beta">#REF!</definedName>
    <definedName name="B6d" localSheetId="2">#REF!</definedName>
    <definedName name="B6d" localSheetId="12">#REF!</definedName>
    <definedName name="B6d">#REF!</definedName>
    <definedName name="B6phi" localSheetId="2">#REF!</definedName>
    <definedName name="B6phi" localSheetId="12">#REF!</definedName>
    <definedName name="B6phi">#REF!</definedName>
    <definedName name="b7.">#REF!</definedName>
    <definedName name="b7_" localSheetId="2">#REF!</definedName>
    <definedName name="b7_" localSheetId="12">#REF!</definedName>
    <definedName name="b7_">#REF!</definedName>
    <definedName name="B7Csau" localSheetId="2">#REF!</definedName>
    <definedName name="B7Csau" localSheetId="12">#REF!</definedName>
    <definedName name="B7Csau">#REF!</definedName>
    <definedName name="B7dset" localSheetId="2">#REF!</definedName>
    <definedName name="B7dset" localSheetId="12">#REF!</definedName>
    <definedName name="B7dset">#REF!</definedName>
    <definedName name="B7R" localSheetId="2">#REF!</definedName>
    <definedName name="B7R" localSheetId="12">#REF!</definedName>
    <definedName name="B7R">#REF!</definedName>
    <definedName name="b80x" localSheetId="2">#REF!</definedName>
    <definedName name="b80x" localSheetId="12">#REF!</definedName>
    <definedName name="b80x">#REF!</definedName>
    <definedName name="bac.2" localSheetId="2">#REF!</definedName>
    <definedName name="bac.2" localSheetId="12">#REF!</definedName>
    <definedName name="bac.2">#REF!</definedName>
    <definedName name="bac25d">#REF!</definedName>
    <definedName name="bac27d">#REF!</definedName>
    <definedName name="bac2d">#REF!</definedName>
    <definedName name="bac3.5">12971</definedName>
    <definedName name="bac3.7">13180</definedName>
    <definedName name="bac35d">#REF!</definedName>
    <definedName name="bac37d">#REF!</definedName>
    <definedName name="bac3d">#REF!</definedName>
    <definedName name="bac4.5">14925</definedName>
    <definedName name="bac45d">#REF!</definedName>
    <definedName name="bac47d">#REF!</definedName>
    <definedName name="bac4d">#REF!</definedName>
    <definedName name="bac4d1">#REF!</definedName>
    <definedName name="bachang" localSheetId="2">#REF!</definedName>
    <definedName name="bachang" localSheetId="12">#REF!</definedName>
    <definedName name="bachang">#REF!</definedName>
    <definedName name="bactham">#REF!</definedName>
    <definedName name="Bai_ducdam_coc" localSheetId="2">#REF!</definedName>
    <definedName name="Bai_ducdam_coc" localSheetId="12">#REF!</definedName>
    <definedName name="Bai_ducdam_coc">#REF!</definedName>
    <definedName name="BaiChay">#REF!</definedName>
    <definedName name="BAMUA1">#REF!</definedName>
    <definedName name="BAMUA2">#REF!</definedName>
    <definedName name="ban" localSheetId="2">#REF!</definedName>
    <definedName name="ban" localSheetId="12">#REF!</definedName>
    <definedName name="ban">#REF!</definedName>
    <definedName name="ban_dan" localSheetId="2">#REF!</definedName>
    <definedName name="ban_dan" localSheetId="12">#REF!</definedName>
    <definedName name="ban_dan">#REF!</definedName>
    <definedName name="BANG" localSheetId="2">#REF!</definedName>
    <definedName name="BANG" localSheetId="12">#REF!</definedName>
    <definedName name="BANG">#REF!</definedName>
    <definedName name="BANG_CHI_TIET_THI_NGHIEM_CONG_TO" localSheetId="2">#REF!</definedName>
    <definedName name="BANG_CHI_TIET_THI_NGHIEM_CONG_TO" localSheetId="12">#REF!</definedName>
    <definedName name="BANG_CHI_TIET_THI_NGHIEM_CONG_TO">#REF!</definedName>
    <definedName name="BANG_CHI_TIET_THI_NGHIEM_DZ0.4KV" localSheetId="2">#REF!</definedName>
    <definedName name="BANG_CHI_TIET_THI_NGHIEM_DZ0.4KV" localSheetId="12">#REF!</definedName>
    <definedName name="BANG_CHI_TIET_THI_NGHIEM_DZ0.4KV">#REF!</definedName>
    <definedName name="BANG_CHI_TIET_THI_NGHIEM_DZ22KV" localSheetId="2">#REF!</definedName>
    <definedName name="BANG_CHI_TIET_THI_NGHIEM_DZ22KV" localSheetId="12">#REF!</definedName>
    <definedName name="BANG_CHI_TIET_THI_NGHIEM_DZ22KV">#REF!</definedName>
    <definedName name="Bang_cly" localSheetId="2">#REF!</definedName>
    <definedName name="Bang_cly" localSheetId="12">#REF!</definedName>
    <definedName name="Bang_cly">#REF!</definedName>
    <definedName name="Bang_CVC" localSheetId="2">#REF!</definedName>
    <definedName name="Bang_CVC" localSheetId="12">#REF!</definedName>
    <definedName name="Bang_CVC">#REF!</definedName>
    <definedName name="Bang_Dinh.muc" localSheetId="2">#REF!</definedName>
    <definedName name="Bang_Dinh.muc" localSheetId="12">#REF!</definedName>
    <definedName name="Bang_Dinh.muc">#REF!</definedName>
    <definedName name="bang_gia" localSheetId="2">#REF!</definedName>
    <definedName name="bang_gia" localSheetId="12">#REF!</definedName>
    <definedName name="bang_gia">#REF!</definedName>
    <definedName name="bang_gia1" localSheetId="2">#REF!</definedName>
    <definedName name="bang_gia1" localSheetId="12">#REF!</definedName>
    <definedName name="bang_gia1">#REF!</definedName>
    <definedName name="BANG_TONG_HOP_CONG_TO" localSheetId="2">#REF!</definedName>
    <definedName name="BANG_TONG_HOP_CONG_TO" localSheetId="12">#REF!</definedName>
    <definedName name="BANG_TONG_HOP_CONG_TO">#REF!</definedName>
    <definedName name="BANG_TONG_HOP_DZ0.4KV" localSheetId="2">#REF!</definedName>
    <definedName name="BANG_TONG_HOP_DZ0.4KV" localSheetId="12">#REF!</definedName>
    <definedName name="BANG_TONG_HOP_DZ0.4KV">#REF!</definedName>
    <definedName name="BANG_TONG_HOP_DZ22KV" localSheetId="2">#REF!</definedName>
    <definedName name="BANG_TONG_HOP_DZ22KV" localSheetId="12">#REF!</definedName>
    <definedName name="BANG_TONG_HOP_DZ22KV">#REF!</definedName>
    <definedName name="BANG_TONG_HOP_KHO_BAI" localSheetId="2">#REF!</definedName>
    <definedName name="BANG_TONG_HOP_KHO_BAI" localSheetId="12">#REF!</definedName>
    <definedName name="BANG_TONG_HOP_KHO_BAI">#REF!</definedName>
    <definedName name="BANG_TONG_HOP_TBA" localSheetId="2">#REF!</definedName>
    <definedName name="BANG_TONG_HOP_TBA" localSheetId="12">#REF!</definedName>
    <definedName name="BANG_TONG_HOP_TBA">#REF!</definedName>
    <definedName name="Bang_travl" localSheetId="2">#REF!</definedName>
    <definedName name="Bang_travl" localSheetId="12">#REF!</definedName>
    <definedName name="Bang_travl">#REF!</definedName>
    <definedName name="BANG1" localSheetId="2">#REF!</definedName>
    <definedName name="BANG1" localSheetId="12">#REF!</definedName>
    <definedName name="BANG1">#REF!</definedName>
    <definedName name="bang2" localSheetId="2">#REF!</definedName>
    <definedName name="bang2" localSheetId="12">#REF!</definedName>
    <definedName name="bang2">#REF!</definedName>
    <definedName name="bang3" localSheetId="2">#REF!</definedName>
    <definedName name="bang3" localSheetId="12">#REF!</definedName>
    <definedName name="bang3">#REF!</definedName>
    <definedName name="bang4" localSheetId="2">#REF!</definedName>
    <definedName name="bang4" localSheetId="12">#REF!</definedName>
    <definedName name="bang4">#REF!</definedName>
    <definedName name="bang5" localSheetId="2">#REF!</definedName>
    <definedName name="bang5" localSheetId="12">#REF!</definedName>
    <definedName name="bang5">#REF!</definedName>
    <definedName name="bang6" localSheetId="2">#REF!</definedName>
    <definedName name="bang6" localSheetId="12">#REF!</definedName>
    <definedName name="bang6">#REF!</definedName>
    <definedName name="bangchu" localSheetId="2">#REF!</definedName>
    <definedName name="bangchu" localSheetId="12">#REF!</definedName>
    <definedName name="bangchu">#REF!</definedName>
    <definedName name="bangciti" localSheetId="2">#REF!</definedName>
    <definedName name="bangciti" localSheetId="12">#REF!</definedName>
    <definedName name="bangciti">#REF!</definedName>
    <definedName name="Bangfs" localSheetId="2">#REF!</definedName>
    <definedName name="Bangfs" localSheetId="12">#REF!</definedName>
    <definedName name="Bangfs">#REF!</definedName>
    <definedName name="BangGiaVL_Q">#REF!</definedName>
    <definedName name="BANGKL" localSheetId="2">#REF!</definedName>
    <definedName name="BANGKL" localSheetId="12">#REF!</definedName>
    <definedName name="BANGKL">#REF!</definedName>
    <definedName name="bangluong">#REF!</definedName>
    <definedName name="BangMa">#REF!</definedName>
    <definedName name="Bangtienluong" localSheetId="2">#REF!</definedName>
    <definedName name="Bangtienluong" localSheetId="12">#REF!</definedName>
    <definedName name="Bangtienluong">#REF!</definedName>
    <definedName name="bangtinh" localSheetId="2">#REF!</definedName>
    <definedName name="bangtinh" localSheetId="12">#REF!</definedName>
    <definedName name="bangtinh">#REF!</definedName>
    <definedName name="banql" localSheetId="2" hidden="1">{"'Sheet1'!$L$16"}</definedName>
    <definedName name="banql" localSheetId="9" hidden="1">{"'Sheet1'!$L$16"}</definedName>
    <definedName name="banql" localSheetId="12" hidden="1">{"'Sheet1'!$L$16"}</definedName>
    <definedName name="banql" localSheetId="0" hidden="1">{"'Sheet1'!$L$16"}</definedName>
    <definedName name="banql" hidden="1">{"'Sheet1'!$L$16"}</definedName>
    <definedName name="BanQLDA">#REF!</definedName>
    <definedName name="bao.cao" localSheetId="2">#REF!</definedName>
    <definedName name="bao.cao" localSheetId="12">#REF!</definedName>
    <definedName name="bao.cao">#REF!</definedName>
    <definedName name="baotaibovay">#REF!</definedName>
    <definedName name="Bar" localSheetId="2">#REF!</definedName>
    <definedName name="Bar" localSheetId="12">#REF!</definedName>
    <definedName name="Bar">#REF!</definedName>
    <definedName name="BarData" localSheetId="2">#REF!</definedName>
    <definedName name="BarData" localSheetId="12">#REF!</definedName>
    <definedName name="BarData">#REF!</definedName>
    <definedName name="Bardata1">#REF!</definedName>
    <definedName name="Bay" localSheetId="2">#REF!</definedName>
    <definedName name="Bay" localSheetId="12">#REF!</definedName>
    <definedName name="Bay">#REF!</definedName>
    <definedName name="BB" localSheetId="2">#REF!</definedName>
    <definedName name="BB" localSheetId="12">#REF!</definedName>
    <definedName name="BB">#REF!</definedName>
    <definedName name="bbbb">#REF!</definedName>
    <definedName name="bbbbb" localSheetId="2">#REF!</definedName>
    <definedName name="bbbbb" localSheetId="12">#REF!</definedName>
    <definedName name="bbbbb">#REF!</definedName>
    <definedName name="bbcn">#REF!</definedName>
    <definedName name="BBe" localSheetId="2" hidden="1">{"'Sheet1'!$L$16"}</definedName>
    <definedName name="BBe" localSheetId="9" hidden="1">{"'Sheet1'!$L$16"}</definedName>
    <definedName name="BBe" localSheetId="12" hidden="1">{"'Sheet1'!$L$16"}</definedName>
    <definedName name="BBe" localSheetId="0" hidden="1">{"'Sheet1'!$L$16"}</definedName>
    <definedName name="BBe" hidden="1">{"'Sheet1'!$L$16"}</definedName>
    <definedName name="bbkt" localSheetId="2">#REF!</definedName>
    <definedName name="bbkt" localSheetId="12">#REF!</definedName>
    <definedName name="bbkt">#REF!</definedName>
    <definedName name="bbtc" localSheetId="2">#REF!</definedName>
    <definedName name="bbtc" localSheetId="12">#REF!</definedName>
    <definedName name="bbtc">#REF!</definedName>
    <definedName name="bbvuong">#REF!</definedName>
    <definedName name="bc" localSheetId="2">#REF!</definedName>
    <definedName name="bc" localSheetId="12">#REF!</definedName>
    <definedName name="bc">#REF!</definedName>
    <definedName name="bc_1" localSheetId="2">#REF!</definedName>
    <definedName name="bc_1" localSheetId="12">#REF!</definedName>
    <definedName name="bc_1">#REF!</definedName>
    <definedName name="bc_2" localSheetId="2">#REF!</definedName>
    <definedName name="bc_2" localSheetId="12">#REF!</definedName>
    <definedName name="bc_2">#REF!</definedName>
    <definedName name="BCAO1" localSheetId="2">#REF!</definedName>
    <definedName name="BCAO1" localSheetId="12">#REF!</definedName>
    <definedName name="BCAO1">#REF!</definedName>
    <definedName name="bcao10" localSheetId="2">#REF!</definedName>
    <definedName name="bcao10" localSheetId="12">#REF!</definedName>
    <definedName name="bcao10">#REF!</definedName>
    <definedName name="Bcao11" localSheetId="2">#REF!</definedName>
    <definedName name="Bcao11" localSheetId="12">#REF!</definedName>
    <definedName name="Bcao11">#REF!</definedName>
    <definedName name="BCAO2" localSheetId="2">#REF!</definedName>
    <definedName name="BCAO2" localSheetId="12">#REF!</definedName>
    <definedName name="BCAO2">#REF!</definedName>
    <definedName name="bcao3" localSheetId="2">#REF!</definedName>
    <definedName name="bcao3" localSheetId="12">#REF!</definedName>
    <definedName name="bcao3">#REF!</definedName>
    <definedName name="bcao4" localSheetId="2">#REF!</definedName>
    <definedName name="bcao4" localSheetId="12">#REF!</definedName>
    <definedName name="bcao4">#REF!</definedName>
    <definedName name="bcao5" localSheetId="2">#REF!</definedName>
    <definedName name="bcao5" localSheetId="12">#REF!</definedName>
    <definedName name="bcao5">#REF!</definedName>
    <definedName name="bcao6" localSheetId="2">#REF!</definedName>
    <definedName name="bcao6" localSheetId="12">#REF!</definedName>
    <definedName name="bcao6">#REF!</definedName>
    <definedName name="bcao7" localSheetId="2">#REF!</definedName>
    <definedName name="bcao7" localSheetId="12">#REF!</definedName>
    <definedName name="bcao7">#REF!</definedName>
    <definedName name="bcao8" localSheetId="2">#REF!</definedName>
    <definedName name="bcao8" localSheetId="12">#REF!</definedName>
    <definedName name="bcao8">#REF!</definedName>
    <definedName name="bcao9" localSheetId="2">#REF!</definedName>
    <definedName name="bcao9" localSheetId="12">#REF!</definedName>
    <definedName name="bcao9">#REF!</definedName>
    <definedName name="BCBo" localSheetId="2" hidden="1">{"'Sheet1'!$L$16"}</definedName>
    <definedName name="BCBo" localSheetId="9" hidden="1">{"'Sheet1'!$L$16"}</definedName>
    <definedName name="BCBo" localSheetId="12" hidden="1">{"'Sheet1'!$L$16"}</definedName>
    <definedName name="BCBo" localSheetId="0" hidden="1">{"'Sheet1'!$L$16"}</definedName>
    <definedName name="BCBo" hidden="1">{"'Sheet1'!$L$16"}</definedName>
    <definedName name="BCDThu" localSheetId="2">#REF!</definedName>
    <definedName name="BCDThu" localSheetId="12">#REF!</definedName>
    <definedName name="BCDThu">#REF!</definedName>
    <definedName name="BCT">#REF!</definedName>
    <definedName name="bd" localSheetId="2">#REF!</definedName>
    <definedName name="bd" localSheetId="12">#REF!</definedName>
    <definedName name="bd">#REF!</definedName>
    <definedName name="bd_" localSheetId="2">#REF!</definedName>
    <definedName name="bd_" localSheetId="12">#REF!</definedName>
    <definedName name="bd_">#REF!</definedName>
    <definedName name="BDAY" localSheetId="2">#REF!</definedName>
    <definedName name="BDAY" localSheetId="12">#REF!</definedName>
    <definedName name="BDAY">#REF!</definedName>
    <definedName name="bdc">#REF!</definedName>
    <definedName name="bdd">1.5</definedName>
    <definedName name="bdf" localSheetId="2">#REF!</definedName>
    <definedName name="bdf" localSheetId="12">#REF!</definedName>
    <definedName name="bdf">#REF!</definedName>
    <definedName name="bDF_" localSheetId="2">#REF!</definedName>
    <definedName name="bDF_" localSheetId="12">#REF!</definedName>
    <definedName name="bDF_">#REF!</definedName>
    <definedName name="bdht15nc" localSheetId="2">#REF!</definedName>
    <definedName name="bdht15nc" localSheetId="12">#REF!</definedName>
    <definedName name="bdht15nc">#REF!</definedName>
    <definedName name="bdht15vl" localSheetId="2">#REF!</definedName>
    <definedName name="bdht15vl" localSheetId="12">#REF!</definedName>
    <definedName name="bdht15vl">#REF!</definedName>
    <definedName name="bdht25nc" localSheetId="2">#REF!</definedName>
    <definedName name="bdht25nc" localSheetId="12">#REF!</definedName>
    <definedName name="bdht25nc">#REF!</definedName>
    <definedName name="bdht25vl" localSheetId="2">#REF!</definedName>
    <definedName name="bdht25vl" localSheetId="12">#REF!</definedName>
    <definedName name="bdht25vl">#REF!</definedName>
    <definedName name="bdht325nc" localSheetId="2">#REF!</definedName>
    <definedName name="bdht325nc" localSheetId="12">#REF!</definedName>
    <definedName name="bdht325nc">#REF!</definedName>
    <definedName name="bdht325vl" localSheetId="2">#REF!</definedName>
    <definedName name="bdht325vl" localSheetId="12">#REF!</definedName>
    <definedName name="bdht325vl">#REF!</definedName>
    <definedName name="BDIM">#REF!</definedName>
    <definedName name="bdv" localSheetId="2" hidden="1">{"'Sheet1'!$L$16"}</definedName>
    <definedName name="bdv" localSheetId="9" hidden="1">{"'Sheet1'!$L$16"}</definedName>
    <definedName name="bdv" localSheetId="12" hidden="1">{"'Sheet1'!$L$16"}</definedName>
    <definedName name="bdv" localSheetId="0" hidden="1">{"'Sheet1'!$L$16"}</definedName>
    <definedName name="bdv" hidden="1">{"'Sheet1'!$L$16"}</definedName>
    <definedName name="bdw">#REF!</definedName>
    <definedName name="be">#REF!</definedName>
    <definedName name="Be_duc_dam" localSheetId="2">#REF!</definedName>
    <definedName name="Be_duc_dam" localSheetId="12">#REF!</definedName>
    <definedName name="Be_duc_dam">#REF!</definedName>
    <definedName name="bé_giao_th_ng" localSheetId="2">#REF!</definedName>
    <definedName name="bé_giao_th_ng" localSheetId="12">#REF!</definedName>
    <definedName name="bé_giao_th_ng">#REF!</definedName>
    <definedName name="bé_x_y_dùng" localSheetId="2">#REF!</definedName>
    <definedName name="bé_x_y_dùng" localSheetId="12">#REF!</definedName>
    <definedName name="bé_x_y_dùng">#REF!</definedName>
    <definedName name="Be1L">#REF!</definedName>
    <definedName name="beepsound" localSheetId="2">#REF!</definedName>
    <definedName name="beepsound" localSheetId="12">#REF!</definedName>
    <definedName name="beepsound">#REF!</definedName>
    <definedName name="beff" localSheetId="2">#REF!</definedName>
    <definedName name="beff" localSheetId="12">#REF!</definedName>
    <definedName name="beff">#REF!</definedName>
    <definedName name="bengam" localSheetId="2">#REF!</definedName>
    <definedName name="bengam" localSheetId="12">#REF!</definedName>
    <definedName name="bengam">#REF!</definedName>
    <definedName name="benuoc" localSheetId="2">#REF!</definedName>
    <definedName name="benuoc" localSheetId="12">#REF!</definedName>
    <definedName name="benuoc">#REF!</definedName>
    <definedName name="beta">20</definedName>
    <definedName name="Betong" localSheetId="2">#REF!</definedName>
    <definedName name="Betong" localSheetId="12">#REF!</definedName>
    <definedName name="Betong">#REF!</definedName>
    <definedName name="BetongM150" localSheetId="2">#REF!,#REF!</definedName>
    <definedName name="BetongM150" localSheetId="12">#REF!,#REF!</definedName>
    <definedName name="BetongM150">#REF!,#REF!</definedName>
    <definedName name="BetongM200" localSheetId="2">#REF!,#REF!</definedName>
    <definedName name="BetongM200" localSheetId="12">#REF!,#REF!</definedName>
    <definedName name="BetongM200">#REF!,#REF!</definedName>
    <definedName name="BetongM50" localSheetId="2">#REF!,#REF!</definedName>
    <definedName name="BetongM50" localSheetId="12">#REF!,#REF!</definedName>
    <definedName name="BetongM50">#REF!,#REF!</definedName>
    <definedName name="Bezugsfeld" localSheetId="2">#REF!</definedName>
    <definedName name="Bezugsfeld" localSheetId="12">#REF!</definedName>
    <definedName name="Bezugsfeld">#REF!</definedName>
    <definedName name="BG_Del" hidden="1">15</definedName>
    <definedName name="BG_Ins" hidden="1">4</definedName>
    <definedName name="BG_Mod" hidden="1">6</definedName>
    <definedName name="Bgiang" localSheetId="2" hidden="1">{"'Sheet1'!$L$16"}</definedName>
    <definedName name="Bgiang" localSheetId="9" hidden="1">{"'Sheet1'!$L$16"}</definedName>
    <definedName name="Bgiang" localSheetId="12" hidden="1">{"'Sheet1'!$L$16"}</definedName>
    <definedName name="Bgiang" localSheetId="0" hidden="1">{"'Sheet1'!$L$16"}</definedName>
    <definedName name="Bgiang" hidden="1">{"'Sheet1'!$L$16"}</definedName>
    <definedName name="bh" localSheetId="2" hidden="1">{#N/A,#N/A,TRUE,"BT M200 da 10x20"}</definedName>
    <definedName name="bh" localSheetId="9" hidden="1">{#N/A,#N/A,TRUE,"BT M200 da 10x20"}</definedName>
    <definedName name="bh" localSheetId="12" hidden="1">{#N/A,#N/A,TRUE,"BT M200 da 10x20"}</definedName>
    <definedName name="bh" localSheetId="0" hidden="1">{#N/A,#N/A,TRUE,"BT M200 da 10x20"}</definedName>
    <definedName name="bh" hidden="1">{#N/A,#N/A,TRUE,"BT M200 da 10x20"}</definedName>
    <definedName name="bhfh" localSheetId="2" hidden="1">{"'Sheet1'!$L$16"}</definedName>
    <definedName name="bhfh" localSheetId="9" hidden="1">{"'Sheet1'!$L$16"}</definedName>
    <definedName name="bhfh" localSheetId="12" hidden="1">{"'Sheet1'!$L$16"}</definedName>
    <definedName name="bhfh" localSheetId="0" hidden="1">{"'Sheet1'!$L$16"}</definedName>
    <definedName name="bhfh" hidden="1">{"'Sheet1'!$L$16"}</definedName>
    <definedName name="BHXH" localSheetId="2" hidden="1">{#N/A,#N/A,TRUE,"BT M200 da 10x20"}</definedName>
    <definedName name="BHXH" localSheetId="9" hidden="1">{#N/A,#N/A,TRUE,"BT M200 da 10x20"}</definedName>
    <definedName name="BHXH" localSheetId="12" hidden="1">{#N/A,#N/A,TRUE,"BT M200 da 10x20"}</definedName>
    <definedName name="BHXH" localSheetId="0" hidden="1">{#N/A,#N/A,TRUE,"BT M200 da 10x20"}</definedName>
    <definedName name="BHXH" hidden="1">{#N/A,#N/A,TRUE,"BT M200 da 10x20"}</definedName>
    <definedName name="BHYT" localSheetId="2">#REF!</definedName>
    <definedName name="BHYT" localSheetId="12">#REF!</definedName>
    <definedName name="BHYT">#REF!</definedName>
    <definedName name="bia" localSheetId="2">#REF!</definedName>
    <definedName name="bia" localSheetId="12">#REF!</definedName>
    <definedName name="bia">#REF!</definedName>
    <definedName name="Bien" localSheetId="2" hidden="1">#REF!</definedName>
    <definedName name="Bien" localSheetId="9" hidden="1">#REF!</definedName>
    <definedName name="Bien" localSheetId="12" hidden="1">#REF!</definedName>
    <definedName name="Bien" hidden="1">#REF!</definedName>
    <definedName name="Bien1" localSheetId="2" hidden="1">#REF!</definedName>
    <definedName name="Bien1" localSheetId="9" hidden="1">#REF!</definedName>
    <definedName name="Bien1" localSheetId="12" hidden="1">#REF!</definedName>
    <definedName name="Bien1" hidden="1">#REF!</definedName>
    <definedName name="bienbao">#REF!</definedName>
    <definedName name="Bieu18" localSheetId="2" hidden="1">{"'Sheet1'!$L$16"}</definedName>
    <definedName name="Bieu18" localSheetId="9" hidden="1">{"'Sheet1'!$L$16"}</definedName>
    <definedName name="Bieu18" localSheetId="12" hidden="1">{"'Sheet1'!$L$16"}</definedName>
    <definedName name="Bieu18" localSheetId="0" hidden="1">{"'Sheet1'!$L$16"}</definedName>
    <definedName name="Bieu18" hidden="1">{"'Sheet1'!$L$16"}</definedName>
    <definedName name="Bình_Định">#REF!</definedName>
    <definedName name="bit" localSheetId="2">#REF!</definedName>
    <definedName name="bit" localSheetId="12">#REF!</definedName>
    <definedName name="bit">#REF!</definedName>
    <definedName name="bitum">#REF!</definedName>
    <definedName name="BKH">#REF!</definedName>
    <definedName name="BKinh">#REF!</definedName>
    <definedName name="BL240HT">#REF!</definedName>
    <definedName name="BL280HT">#REF!</definedName>
    <definedName name="BL320HT">#REF!</definedName>
    <definedName name="blang" localSheetId="2">#REF!</definedName>
    <definedName name="blang" localSheetId="12">#REF!</definedName>
    <definedName name="blang">#REF!</definedName>
    <definedName name="blf" localSheetId="2">#REF!</definedName>
    <definedName name="blf" localSheetId="12">#REF!</definedName>
    <definedName name="blf">#REF!</definedName>
    <definedName name="bLF_" localSheetId="2">#REF!</definedName>
    <definedName name="bLF_" localSheetId="12">#REF!</definedName>
    <definedName name="bLF_">#REF!</definedName>
    <definedName name="blkh" localSheetId="2">#REF!</definedName>
    <definedName name="blkh" localSheetId="12">#REF!</definedName>
    <definedName name="blkh">#REF!</definedName>
    <definedName name="blkh1" localSheetId="2">#REF!</definedName>
    <definedName name="blkh1" localSheetId="12">#REF!</definedName>
    <definedName name="blkh1">#REF!</definedName>
    <definedName name="blneo">#REF!</definedName>
    <definedName name="BLOCK1" localSheetId="2">#REF!</definedName>
    <definedName name="BLOCK1" localSheetId="12">#REF!</definedName>
    <definedName name="BLOCK1">#REF!</definedName>
    <definedName name="BLOCK2" localSheetId="2">#REF!</definedName>
    <definedName name="BLOCK2" localSheetId="12">#REF!</definedName>
    <definedName name="BLOCK2">#REF!</definedName>
    <definedName name="BLOCK3" localSheetId="2">#REF!</definedName>
    <definedName name="BLOCK3" localSheetId="12">#REF!</definedName>
    <definedName name="BLOCK3">#REF!</definedName>
    <definedName name="blong" localSheetId="2">#REF!</definedName>
    <definedName name="blong" localSheetId="12">#REF!</definedName>
    <definedName name="blong">#REF!</definedName>
    <definedName name="blop" localSheetId="2">#REF!</definedName>
    <definedName name="blop" localSheetId="12">#REF!</definedName>
    <definedName name="blop">#REF!</definedName>
    <definedName name="bm" localSheetId="2">#REF!</definedName>
    <definedName name="bm" localSheetId="12">#REF!</definedName>
    <definedName name="bm">#REF!</definedName>
    <definedName name="Bmat">#REF!</definedName>
    <definedName name="BMS" localSheetId="2" hidden="1">{"'Sheet1'!$L$16"}</definedName>
    <definedName name="BMS" localSheetId="9" hidden="1">{"'Sheet1'!$L$16"}</definedName>
    <definedName name="BMS" localSheetId="12" hidden="1">{"'Sheet1'!$L$16"}</definedName>
    <definedName name="BMS" localSheetId="0" hidden="1">{"'Sheet1'!$L$16"}</definedName>
    <definedName name="BMS" hidden="1">{"'Sheet1'!$L$16"}</definedName>
    <definedName name="Bn">6.5</definedName>
    <definedName name="bng">#REF!</definedName>
    <definedName name="BNV">#REF!</definedName>
    <definedName name="bom">#REF!</definedName>
    <definedName name="bombt50" localSheetId="2">#REF!</definedName>
    <definedName name="bombt50" localSheetId="12">#REF!</definedName>
    <definedName name="bombt50">#REF!</definedName>
    <definedName name="bombt60" localSheetId="2">#REF!</definedName>
    <definedName name="bombt60" localSheetId="12">#REF!</definedName>
    <definedName name="bombt60">#REF!</definedName>
    <definedName name="bomnuoc20kw" localSheetId="2">#REF!</definedName>
    <definedName name="bomnuoc20kw" localSheetId="12">#REF!</definedName>
    <definedName name="bomnuoc20kw">#REF!</definedName>
    <definedName name="bomnuocdau10">#REF!</definedName>
    <definedName name="bomnuocdau100">#REF!</definedName>
    <definedName name="bomnuocdau15">#REF!</definedName>
    <definedName name="bomnuocdau150">#REF!</definedName>
    <definedName name="bomnuocdau20">#REF!</definedName>
    <definedName name="bomnuocdau37">#REF!</definedName>
    <definedName name="bomnuocdau45">#REF!</definedName>
    <definedName name="bomnuocdau5">#REF!</definedName>
    <definedName name="bomnuocdau5.5">#REF!</definedName>
    <definedName name="bomnuocdau7">#REF!</definedName>
    <definedName name="bomnuocdau7.5">#REF!</definedName>
    <definedName name="bomnuocdau75">#REF!</definedName>
    <definedName name="bomnuocdien0.55">#REF!</definedName>
    <definedName name="bomnuocdien0.75">#REF!</definedName>
    <definedName name="bomnuocdien1.5">#REF!</definedName>
    <definedName name="bomnuocdien10">#REF!</definedName>
    <definedName name="bomnuocdien113">#REF!</definedName>
    <definedName name="bomnuocdien14">#REF!</definedName>
    <definedName name="bomnuocdien2">#REF!</definedName>
    <definedName name="bomnuocdien2.8">#REF!</definedName>
    <definedName name="bomnuocdien20">#REF!</definedName>
    <definedName name="bomnuocdien22">#REF!</definedName>
    <definedName name="bomnuocdien28">#REF!</definedName>
    <definedName name="bomnuocdien30">#REF!</definedName>
    <definedName name="bomnuocdien4">#REF!</definedName>
    <definedName name="bomnuocdien4.5">#REF!</definedName>
    <definedName name="bomnuocdien40">#REF!</definedName>
    <definedName name="bomnuocdien50">#REF!</definedName>
    <definedName name="bomnuocdien55">#REF!</definedName>
    <definedName name="bomnuocdien7">#REF!</definedName>
    <definedName name="bomnuocdien75">#REF!</definedName>
    <definedName name="bomnuocxang3">#REF!</definedName>
    <definedName name="bomnuocxang4">#REF!</definedName>
    <definedName name="bomnuocxang6">#REF!</definedName>
    <definedName name="bomnuocxang7">#REF!</definedName>
    <definedName name="bomnuocxang8">#REF!</definedName>
    <definedName name="bomvua1.5" localSheetId="2">#REF!</definedName>
    <definedName name="bomvua1.5" localSheetId="12">#REF!</definedName>
    <definedName name="bomvua1.5">#REF!</definedName>
    <definedName name="Bon" localSheetId="2">#REF!</definedName>
    <definedName name="Bon" localSheetId="12">#REF!</definedName>
    <definedName name="Bon">#REF!</definedName>
    <definedName name="bonnuocdien1.1">#REF!</definedName>
    <definedName name="book1">#REF!</definedName>
    <definedName name="Book2" localSheetId="2">#REF!</definedName>
    <definedName name="Book2" localSheetId="12">#REF!</definedName>
    <definedName name="Book2">#REF!</definedName>
    <definedName name="BookName">"Bao_cao_cua_NVTK_tai_NPP_bieu_mau_moi_4___Mau_moi.xls"</definedName>
    <definedName name="BOQ" localSheetId="2">#REF!</definedName>
    <definedName name="BOQ" localSheetId="12">#REF!</definedName>
    <definedName name="BOQ">#REF!</definedName>
    <definedName name="Botanical2" localSheetId="2">#REF!</definedName>
    <definedName name="Botanical2" localSheetId="12">#REF!</definedName>
    <definedName name="Botanical2">#REF!</definedName>
    <definedName name="Botanical2.Jun" localSheetId="2">#REF!</definedName>
    <definedName name="Botanical2.Jun" localSheetId="12">#REF!</definedName>
    <definedName name="Botanical2.Jun">#REF!</definedName>
    <definedName name="botda" localSheetId="2">#REF!</definedName>
    <definedName name="botda" localSheetId="12">#REF!</definedName>
    <definedName name="botda">#REF!</definedName>
    <definedName name="boxes" localSheetId="2">#REF!</definedName>
    <definedName name="boxes" localSheetId="12">#REF!</definedName>
    <definedName name="boxes">#REF!</definedName>
    <definedName name="bp">#REF!</definedName>
    <definedName name="BPhuoc" localSheetId="2">#REF!</definedName>
    <definedName name="BPhuoc" localSheetId="12">#REF!</definedName>
    <definedName name="BPhuoc">#REF!</definedName>
    <definedName name="bql" localSheetId="2" hidden="1">{#N/A,#N/A,FALSE,"Chi tiÆt"}</definedName>
    <definedName name="bql" localSheetId="9" hidden="1">{#N/A,#N/A,FALSE,"Chi tiÆt"}</definedName>
    <definedName name="bql" localSheetId="12" hidden="1">{#N/A,#N/A,FALSE,"Chi tiÆt"}</definedName>
    <definedName name="bql" localSheetId="0" hidden="1">{#N/A,#N/A,FALSE,"Chi tiÆt"}</definedName>
    <definedName name="bql" hidden="1">{#N/A,#N/A,FALSE,"Chi tiÆt"}</definedName>
    <definedName name="BQLTB">#REF!</definedName>
    <definedName name="BQLXL">#REF!</definedName>
    <definedName name="BQP" localSheetId="2">#REF!</definedName>
    <definedName name="BQP" localSheetId="12">#REF!</definedName>
    <definedName name="BQP">#REF!</definedName>
    <definedName name="BR_373" localSheetId="2">#REF!</definedName>
    <definedName name="BR_373" localSheetId="12">#REF!</definedName>
    <definedName name="BR_373">#REF!</definedName>
    <definedName name="Brazil_Against" localSheetId="2">#REF!</definedName>
    <definedName name="Brazil_Against" localSheetId="12">#REF!</definedName>
    <definedName name="Brazil_Against">#REF!</definedName>
    <definedName name="Brazil_Played" localSheetId="2">#REF!</definedName>
    <definedName name="Brazil_Played" localSheetId="12">#REF!</definedName>
    <definedName name="Brazil_Played">#REF!</definedName>
    <definedName name="BrName" localSheetId="2">#REF!</definedName>
    <definedName name="BrName" localSheetId="12">#REF!</definedName>
    <definedName name="BrName">#REF!</definedName>
    <definedName name="bS" localSheetId="2">#REF!</definedName>
    <definedName name="bS" localSheetId="12">#REF!</definedName>
    <definedName name="bS">#REF!</definedName>
    <definedName name="bs_" localSheetId="2">#REF!</definedName>
    <definedName name="bs_" localSheetId="12">#REF!</definedName>
    <definedName name="bs_">#REF!</definedName>
    <definedName name="bsf" localSheetId="2">#REF!</definedName>
    <definedName name="bsf" localSheetId="12">#REF!</definedName>
    <definedName name="bsf">#REF!</definedName>
    <definedName name="bSF_" localSheetId="2">#REF!</definedName>
    <definedName name="bSF_" localSheetId="12">#REF!</definedName>
    <definedName name="bSF_">#REF!</definedName>
    <definedName name="bson" localSheetId="2">#REF!</definedName>
    <definedName name="bson" localSheetId="12">#REF!</definedName>
    <definedName name="bson">#REF!</definedName>
    <definedName name="BT" localSheetId="2">#REF!</definedName>
    <definedName name="BT" localSheetId="12">#REF!</definedName>
    <definedName name="BT">#REF!</definedName>
    <definedName name="BT_125" localSheetId="2">#REF!</definedName>
    <definedName name="BT_125" localSheetId="12">#REF!</definedName>
    <definedName name="BT_125">#REF!</definedName>
    <definedName name="BT_A1">#REF!</definedName>
    <definedName name="BT_A2.1">#REF!</definedName>
    <definedName name="BT_A2.2">#REF!</definedName>
    <definedName name="BT_B1">#REF!</definedName>
    <definedName name="BT_B2">#REF!</definedName>
    <definedName name="BT_C1">#REF!</definedName>
    <definedName name="BT_CT_Mong_Mo_Tru_Cau" localSheetId="2">#REF!</definedName>
    <definedName name="BT_CT_Mong_Mo_Tru_Cau" localSheetId="12">#REF!</definedName>
    <definedName name="BT_CT_Mong_Mo_Tru_Cau">#REF!</definedName>
    <definedName name="BT_loai_A2.1">#REF!</definedName>
    <definedName name="BT_P1">#REF!</definedName>
    <definedName name="BT200_50" localSheetId="2">#REF!</definedName>
    <definedName name="BT200_50" localSheetId="12">#REF!</definedName>
    <definedName name="BT200_50">#REF!</definedName>
    <definedName name="btabd">#REF!</definedName>
    <definedName name="btadn">#REF!</definedName>
    <definedName name="btah">#REF!</definedName>
    <definedName name="btah1">#REF!</definedName>
    <definedName name="btai" localSheetId="2">#REF!</definedName>
    <definedName name="btai" localSheetId="12">#REF!</definedName>
    <definedName name="btai">#REF!</definedName>
    <definedName name="btaqn">#REF!</definedName>
    <definedName name="btaqt">#REF!</definedName>
    <definedName name="btbdn">#REF!</definedName>
    <definedName name="btbh">#REF!</definedName>
    <definedName name="btbqn">#REF!</definedName>
    <definedName name="btbqt">#REF!</definedName>
    <definedName name="BTC" localSheetId="2">#REF!</definedName>
    <definedName name="BTC" localSheetId="12">#REF!</definedName>
    <definedName name="BTC">#REF!</definedName>
    <definedName name="btcdn">#REF!</definedName>
    <definedName name="btch">#REF!</definedName>
    <definedName name="btch1">#REF!</definedName>
    <definedName name="btch2">#REF!</definedName>
    <definedName name="btchiuaxitm300" localSheetId="2">#REF!</definedName>
    <definedName name="btchiuaxitm300" localSheetId="12">#REF!</definedName>
    <definedName name="btchiuaxitm300">#REF!</definedName>
    <definedName name="BTchiuaxm200" localSheetId="2">#REF!</definedName>
    <definedName name="BTchiuaxm200" localSheetId="12">#REF!</definedName>
    <definedName name="BTchiuaxm200">#REF!</definedName>
    <definedName name="btcocM400" localSheetId="2">#REF!</definedName>
    <definedName name="btcocM400" localSheetId="12">#REF!</definedName>
    <definedName name="btcocM400">#REF!</definedName>
    <definedName name="BTcot">#REF!</definedName>
    <definedName name="Btcot1">#REF!</definedName>
    <definedName name="btcqn">#REF!</definedName>
    <definedName name="btcqt">#REF!</definedName>
    <definedName name="btd">#REF!</definedName>
    <definedName name="btdbd">#REF!</definedName>
    <definedName name="btddn">#REF!</definedName>
    <definedName name="btdh">#REF!</definedName>
    <definedName name="btdqn">#REF!</definedName>
    <definedName name="btdqt">#REF!</definedName>
    <definedName name="bteqn">#REF!</definedName>
    <definedName name="btham" localSheetId="2">#REF!</definedName>
    <definedName name="btham" localSheetId="12">#REF!</definedName>
    <definedName name="btham">#REF!</definedName>
    <definedName name="BTKL" localSheetId="2">#REF!</definedName>
    <definedName name="BTKL" localSheetId="12">#REF!</definedName>
    <definedName name="BTKL">#REF!</definedName>
    <definedName name="btkn">#REF!</definedName>
    <definedName name="btl" localSheetId="2" hidden="1">{"'Sheet1'!$L$16"}</definedName>
    <definedName name="btl" localSheetId="9" hidden="1">{"'Sheet1'!$L$16"}</definedName>
    <definedName name="btl" localSheetId="12" hidden="1">{"'Sheet1'!$L$16"}</definedName>
    <definedName name="btl" localSheetId="0" hidden="1">{"'Sheet1'!$L$16"}</definedName>
    <definedName name="btl" hidden="1">{"'Sheet1'!$L$16"}</definedName>
    <definedName name="BTlotm100" localSheetId="2">#REF!</definedName>
    <definedName name="BTlotm100" localSheetId="12">#REF!</definedName>
    <definedName name="BTlotm100">#REF!</definedName>
    <definedName name="BTLT1pm" localSheetId="2">#REF!</definedName>
    <definedName name="BTLT1pm" localSheetId="12">#REF!</definedName>
    <definedName name="BTLT1pm">#REF!</definedName>
    <definedName name="BTLT3pm" localSheetId="2">#REF!</definedName>
    <definedName name="BTLT3pm" localSheetId="12">#REF!</definedName>
    <definedName name="BTLT3pm">#REF!</definedName>
    <definedName name="BTLTct" localSheetId="2">#REF!</definedName>
    <definedName name="BTLTct" localSheetId="12">#REF!</definedName>
    <definedName name="BTLTct">#REF!</definedName>
    <definedName name="BTLTHTDL" localSheetId="2">#REF!</definedName>
    <definedName name="BTLTHTDL" localSheetId="12">#REF!</definedName>
    <definedName name="BTLTHTDL">#REF!</definedName>
    <definedName name="BTLTHTHH" localSheetId="2">#REF!</definedName>
    <definedName name="BTLTHTHH" localSheetId="12">#REF!</definedName>
    <definedName name="BTLTHTHH">#REF!</definedName>
    <definedName name="BTLY">#REF!</definedName>
    <definedName name="btm">#REF!</definedName>
    <definedName name="BTM150_31" localSheetId="2">#REF!</definedName>
    <definedName name="BTM150_31" localSheetId="12">#REF!</definedName>
    <definedName name="BTM150_31">#REF!</definedName>
    <definedName name="BTM150_32">#N/A</definedName>
    <definedName name="BTM150_33" localSheetId="2">#REF!</definedName>
    <definedName name="BTM150_33" localSheetId="12">#REF!</definedName>
    <definedName name="BTM150_33">#REF!</definedName>
    <definedName name="BTM150_34" localSheetId="2">#REF!</definedName>
    <definedName name="BTM150_34" localSheetId="12">#REF!</definedName>
    <definedName name="BTM150_34">#REF!</definedName>
    <definedName name="BTM150_5" localSheetId="2">#REF!</definedName>
    <definedName name="BTM150_5" localSheetId="12">#REF!</definedName>
    <definedName name="BTM150_5">#REF!</definedName>
    <definedName name="BTM200_31" localSheetId="2">#REF!</definedName>
    <definedName name="BTM200_31" localSheetId="12">#REF!</definedName>
    <definedName name="BTM200_31">#REF!</definedName>
    <definedName name="BTM200_32">#N/A</definedName>
    <definedName name="BTM200_33" localSheetId="2">#REF!</definedName>
    <definedName name="BTM200_33" localSheetId="12">#REF!</definedName>
    <definedName name="BTM200_33">#REF!</definedName>
    <definedName name="BTM200_34" localSheetId="2">#REF!</definedName>
    <definedName name="BTM200_34" localSheetId="12">#REF!</definedName>
    <definedName name="BTM200_34">#REF!</definedName>
    <definedName name="BTM200_5" localSheetId="2">#REF!</definedName>
    <definedName name="BTM200_5" localSheetId="12">#REF!</definedName>
    <definedName name="BTM200_5">#REF!</definedName>
    <definedName name="BTM50_31" localSheetId="2">#REF!</definedName>
    <definedName name="BTM50_31" localSheetId="12">#REF!</definedName>
    <definedName name="BTM50_31">#REF!</definedName>
    <definedName name="BTM50_32">#N/A</definedName>
    <definedName name="BTM50_33" localSheetId="2">#REF!</definedName>
    <definedName name="BTM50_33" localSheetId="12">#REF!</definedName>
    <definedName name="BTM50_33">#REF!</definedName>
    <definedName name="BTM50_34" localSheetId="2">#REF!</definedName>
    <definedName name="BTM50_34" localSheetId="12">#REF!</definedName>
    <definedName name="BTM50_34">#REF!</definedName>
    <definedName name="BTM50_5" localSheetId="2">#REF!</definedName>
    <definedName name="BTM50_5" localSheetId="12">#REF!</definedName>
    <definedName name="BTM50_5">#REF!</definedName>
    <definedName name="BTN_CPDD_tuoi_nhua_lot" localSheetId="2">#REF!</definedName>
    <definedName name="BTN_CPDD_tuoi_nhua_lot" localSheetId="12">#REF!</definedName>
    <definedName name="BTN_CPDD_tuoi_nhua_lot">#REF!</definedName>
    <definedName name="BTNmin">#REF!</definedName>
    <definedName name="BTNtrung">#REF!</definedName>
    <definedName name="BTP">#REF!</definedName>
    <definedName name="BTRAM" localSheetId="2">#REF!</definedName>
    <definedName name="BTRAM" localSheetId="12">#REF!</definedName>
    <definedName name="BTRAM">#REF!</definedName>
    <definedName name="BU_CHENH_LECH_DZ0.4KV" localSheetId="2">#REF!</definedName>
    <definedName name="BU_CHENH_LECH_DZ0.4KV" localSheetId="12">#REF!</definedName>
    <definedName name="BU_CHENH_LECH_DZ0.4KV">#REF!</definedName>
    <definedName name="BU_CHENH_LECH_DZ22KV" localSheetId="2">#REF!</definedName>
    <definedName name="BU_CHENH_LECH_DZ22KV" localSheetId="12">#REF!</definedName>
    <definedName name="BU_CHENH_LECH_DZ22KV">#REF!</definedName>
    <definedName name="BU_CHENH_LECH_TBA" localSheetId="2">#REF!</definedName>
    <definedName name="BU_CHENH_LECH_TBA" localSheetId="12">#REF!</definedName>
    <definedName name="BU_CHENH_LECH_TBA">#REF!</definedName>
    <definedName name="bua1.2" localSheetId="2">#REF!</definedName>
    <definedName name="bua1.2" localSheetId="12">#REF!</definedName>
    <definedName name="bua1.2">#REF!</definedName>
    <definedName name="bua1.8" localSheetId="2">#REF!</definedName>
    <definedName name="bua1.8" localSheetId="12">#REF!</definedName>
    <definedName name="bua1.8">#REF!</definedName>
    <definedName name="buarung170" localSheetId="2">#REF!</definedName>
    <definedName name="buarung170" localSheetId="12">#REF!</definedName>
    <definedName name="buarung170">#REF!</definedName>
    <definedName name="bùc" localSheetId="2">{"Book1","Dt tonghop.xls"}</definedName>
    <definedName name="bùc" localSheetId="12">{"Book1","Dt tonghop.xls"}</definedName>
    <definedName name="bùc" localSheetId="0">{"Book1","Dt tonghop.xls"}</definedName>
    <definedName name="bùc">{"Book1","Dt tonghop.xls"}</definedName>
    <definedName name="BuGia">#REF!</definedName>
    <definedName name="Bulongma">8700</definedName>
    <definedName name="BUM" localSheetId="2" hidden="1">{"'Sheet1'!$L$16"}</definedName>
    <definedName name="BUM" localSheetId="9" hidden="1">{"'Sheet1'!$L$16"}</definedName>
    <definedName name="BUM" localSheetId="12" hidden="1">{"'Sheet1'!$L$16"}</definedName>
    <definedName name="BUM" localSheetId="0" hidden="1">{"'Sheet1'!$L$16"}</definedName>
    <definedName name="BUM" hidden="1">{"'Sheet1'!$L$16"}</definedName>
    <definedName name="buoc" localSheetId="2">#REF!</definedName>
    <definedName name="buoc" localSheetId="12">#REF!</definedName>
    <definedName name="buoc">#REF!</definedName>
    <definedName name="buoc_31" localSheetId="2">#REF!</definedName>
    <definedName name="buoc_31" localSheetId="12">#REF!</definedName>
    <definedName name="buoc_31">#REF!</definedName>
    <definedName name="buoc_32" localSheetId="2">#REF!</definedName>
    <definedName name="buoc_32" localSheetId="12">#REF!</definedName>
    <definedName name="buoc_32">#REF!</definedName>
    <definedName name="buoc_33" localSheetId="2">#REF!</definedName>
    <definedName name="buoc_33" localSheetId="12">#REF!</definedName>
    <definedName name="buoc_33">#REF!</definedName>
    <definedName name="buoc_34" localSheetId="2">#REF!</definedName>
    <definedName name="buoc_34" localSheetId="12">#REF!</definedName>
    <definedName name="buoc_34">#REF!</definedName>
    <definedName name="buoc_5" localSheetId="2">#REF!</definedName>
    <definedName name="buoc_5" localSheetId="12">#REF!</definedName>
    <definedName name="buoc_5">#REF!</definedName>
    <definedName name="Bust" localSheetId="2">#REF!</definedName>
    <definedName name="Bust" localSheetId="12">#REF!</definedName>
    <definedName name="Bust">#REF!</definedName>
    <definedName name="button_area_1" localSheetId="2">#REF!</definedName>
    <definedName name="button_area_1" localSheetId="12">#REF!</definedName>
    <definedName name="button_area_1">#REF!</definedName>
    <definedName name="BVCISUMMARY" localSheetId="2">#REF!</definedName>
    <definedName name="BVCISUMMARY" localSheetId="12">#REF!</definedName>
    <definedName name="BVCISUMMARY">#REF!</definedName>
    <definedName name="BVTINH" localSheetId="2" hidden="1">{"'Sheet1'!$L$16"}</definedName>
    <definedName name="BVTINH" localSheetId="9" hidden="1">{"'Sheet1'!$L$16"}</definedName>
    <definedName name="BVTINH" localSheetId="12" hidden="1">{"'Sheet1'!$L$16"}</definedName>
    <definedName name="BVTINH" localSheetId="0" hidden="1">{"'Sheet1'!$L$16"}</definedName>
    <definedName name="BVTINH" hidden="1">{"'Sheet1'!$L$16"}</definedName>
    <definedName name="bw">#N/A</definedName>
    <definedName name="bw_" localSheetId="2">#REF!</definedName>
    <definedName name="bw_" localSheetId="12">#REF!</definedName>
    <definedName name="bw_">#REF!</definedName>
    <definedName name="bwf" localSheetId="2">#REF!</definedName>
    <definedName name="bwf" localSheetId="12">#REF!</definedName>
    <definedName name="bwf">#REF!</definedName>
    <definedName name="bWF_" localSheetId="2">#REF!</definedName>
    <definedName name="bWF_" localSheetId="12">#REF!</definedName>
    <definedName name="bWF_">#REF!</definedName>
    <definedName name="bWL" localSheetId="2">#REF!</definedName>
    <definedName name="bWL" localSheetId="12">#REF!</definedName>
    <definedName name="bWL">#REF!</definedName>
    <definedName name="bwlf" localSheetId="2">#REF!</definedName>
    <definedName name="bwlf" localSheetId="12">#REF!</definedName>
    <definedName name="bwlf">#REF!</definedName>
    <definedName name="bWLF_" localSheetId="2">#REF!</definedName>
    <definedName name="bWLF_" localSheetId="12">#REF!</definedName>
    <definedName name="bWLF_">#REF!</definedName>
    <definedName name="BŸo_cŸo_täng_hìp_giŸ_trÙ_t_i_s_n_câ__Ùnh" localSheetId="2">#REF!</definedName>
    <definedName name="BŸo_cŸo_täng_hìp_giŸ_trÙ_t_i_s_n_câ__Ùnh" localSheetId="12">#REF!</definedName>
    <definedName name="BŸo_cŸo_täng_hìp_giŸ_trÙ_t_i_s_n_câ__Ùnh">#REF!</definedName>
    <definedName name="C.">#REF!</definedName>
    <definedName name="c..">#REF!</definedName>
    <definedName name="C.1.1..Phat_tuyen" localSheetId="2">#REF!</definedName>
    <definedName name="C.1.1..Phat_tuyen" localSheetId="12">#REF!</definedName>
    <definedName name="C.1.1..Phat_tuyen">#REF!</definedName>
    <definedName name="C.1.10..VC_Thu_cong_CG" localSheetId="2">#REF!</definedName>
    <definedName name="C.1.10..VC_Thu_cong_CG" localSheetId="12">#REF!</definedName>
    <definedName name="C.1.10..VC_Thu_cong_CG">#REF!</definedName>
    <definedName name="C.1.2..Chat_cay_thu_cong" localSheetId="2">#REF!</definedName>
    <definedName name="C.1.2..Chat_cay_thu_cong" localSheetId="12">#REF!</definedName>
    <definedName name="C.1.2..Chat_cay_thu_cong">#REF!</definedName>
    <definedName name="C.1.3..Chat_cay_may" localSheetId="2">#REF!</definedName>
    <definedName name="C.1.3..Chat_cay_may" localSheetId="12">#REF!</definedName>
    <definedName name="C.1.3..Chat_cay_may">#REF!</definedName>
    <definedName name="C.1.4..Dao_goc_cay" localSheetId="2">#REF!</definedName>
    <definedName name="C.1.4..Dao_goc_cay" localSheetId="12">#REF!</definedName>
    <definedName name="C.1.4..Dao_goc_cay">#REF!</definedName>
    <definedName name="C.1.5..Lam_duong_tam" localSheetId="2">#REF!</definedName>
    <definedName name="C.1.5..Lam_duong_tam" localSheetId="12">#REF!</definedName>
    <definedName name="C.1.5..Lam_duong_tam">#REF!</definedName>
    <definedName name="C.1.6..Lam_cau_tam" localSheetId="2">#REF!</definedName>
    <definedName name="C.1.6..Lam_cau_tam" localSheetId="12">#REF!</definedName>
    <definedName name="C.1.6..Lam_cau_tam">#REF!</definedName>
    <definedName name="C.1.7..Rai_da_chong_lun" localSheetId="2">#REF!</definedName>
    <definedName name="C.1.7..Rai_da_chong_lun" localSheetId="12">#REF!</definedName>
    <definedName name="C.1.7..Rai_da_chong_lun">#REF!</definedName>
    <definedName name="C.1.8..Lam_kho_tam" localSheetId="2">#REF!</definedName>
    <definedName name="C.1.8..Lam_kho_tam" localSheetId="12">#REF!</definedName>
    <definedName name="C.1.8..Lam_kho_tam">#REF!</definedName>
    <definedName name="C.1.8..San_mat_bang" localSheetId="2">#REF!</definedName>
    <definedName name="C.1.8..San_mat_bang" localSheetId="12">#REF!</definedName>
    <definedName name="C.1.8..San_mat_bang">#REF!</definedName>
    <definedName name="C.2.1..VC_Thu_cong" localSheetId="2">#REF!</definedName>
    <definedName name="C.2.1..VC_Thu_cong" localSheetId="12">#REF!</definedName>
    <definedName name="C.2.1..VC_Thu_cong">#REF!</definedName>
    <definedName name="C.2.2..VC_T_cong_CG" localSheetId="2">#REF!</definedName>
    <definedName name="C.2.2..VC_T_cong_CG" localSheetId="12">#REF!</definedName>
    <definedName name="C.2.2..VC_T_cong_CG">#REF!</definedName>
    <definedName name="C.2.3..Boc_do" localSheetId="2">#REF!</definedName>
    <definedName name="C.2.3..Boc_do" localSheetId="12">#REF!</definedName>
    <definedName name="C.2.3..Boc_do">#REF!</definedName>
    <definedName name="C.3.1..Dao_dat_mong_cot" localSheetId="2">#REF!</definedName>
    <definedName name="C.3.1..Dao_dat_mong_cot" localSheetId="12">#REF!</definedName>
    <definedName name="C.3.1..Dao_dat_mong_cot">#REF!</definedName>
    <definedName name="C.3.2..Dao_dat_de_dap" localSheetId="2">#REF!</definedName>
    <definedName name="C.3.2..Dao_dat_de_dap" localSheetId="12">#REF!</definedName>
    <definedName name="C.3.2..Dao_dat_de_dap">#REF!</definedName>
    <definedName name="C.3.3..Dap_dat_mong" localSheetId="2">#REF!</definedName>
    <definedName name="C.3.3..Dap_dat_mong" localSheetId="12">#REF!</definedName>
    <definedName name="C.3.3..Dap_dat_mong">#REF!</definedName>
    <definedName name="C.3.4..Dao_dap_TDia" localSheetId="2">#REF!</definedName>
    <definedName name="C.3.4..Dao_dap_TDia" localSheetId="12">#REF!</definedName>
    <definedName name="C.3.4..Dao_dap_TDia">#REF!</definedName>
    <definedName name="C.3.5..Dap_bo_bao" localSheetId="2">#REF!</definedName>
    <definedName name="C.3.5..Dap_bo_bao" localSheetId="12">#REF!</definedName>
    <definedName name="C.3.5..Dap_bo_bao">#REF!</definedName>
    <definedName name="C.3.6..Bom_tat_nuoc" localSheetId="2">#REF!</definedName>
    <definedName name="C.3.6..Bom_tat_nuoc" localSheetId="12">#REF!</definedName>
    <definedName name="C.3.6..Bom_tat_nuoc">#REF!</definedName>
    <definedName name="C.3.7..Dao_bun" localSheetId="2">#REF!</definedName>
    <definedName name="C.3.7..Dao_bun" localSheetId="12">#REF!</definedName>
    <definedName name="C.3.7..Dao_bun">#REF!</definedName>
    <definedName name="C.3.8..Dap_cat_CT" localSheetId="2">#REF!</definedName>
    <definedName name="C.3.8..Dap_cat_CT" localSheetId="12">#REF!</definedName>
    <definedName name="C.3.8..Dap_cat_CT">#REF!</definedName>
    <definedName name="C.3.9..Dao_pha_da" localSheetId="2">#REF!</definedName>
    <definedName name="C.3.9..Dao_pha_da" localSheetId="12">#REF!</definedName>
    <definedName name="C.3.9..Dao_pha_da">#REF!</definedName>
    <definedName name="C.4.1.Cot_thep" localSheetId="2">#REF!</definedName>
    <definedName name="C.4.1.Cot_thep" localSheetId="12">#REF!</definedName>
    <definedName name="C.4.1.Cot_thep">#REF!</definedName>
    <definedName name="C.4.2..Van_khuon" localSheetId="2">#REF!</definedName>
    <definedName name="C.4.2..Van_khuon" localSheetId="12">#REF!</definedName>
    <definedName name="C.4.2..Van_khuon">#REF!</definedName>
    <definedName name="C.4.3..Be_tong" localSheetId="2">#REF!</definedName>
    <definedName name="C.4.3..Be_tong" localSheetId="12">#REF!</definedName>
    <definedName name="C.4.3..Be_tong">#REF!</definedName>
    <definedName name="C.4.4..Lap_BT_D.San" localSheetId="2">#REF!</definedName>
    <definedName name="C.4.4..Lap_BT_D.San" localSheetId="12">#REF!</definedName>
    <definedName name="C.4.4..Lap_BT_D.San">#REF!</definedName>
    <definedName name="C.4.5..Xay_da_hoc" localSheetId="2">#REF!</definedName>
    <definedName name="C.4.5..Xay_da_hoc" localSheetId="12">#REF!</definedName>
    <definedName name="C.4.5..Xay_da_hoc">#REF!</definedName>
    <definedName name="C.4.6..Dong_coc" localSheetId="2">#REF!</definedName>
    <definedName name="C.4.6..Dong_coc" localSheetId="12">#REF!</definedName>
    <definedName name="C.4.6..Dong_coc">#REF!</definedName>
    <definedName name="C.4.7..Quet_Bi_tum" localSheetId="2">#REF!</definedName>
    <definedName name="C.4.7..Quet_Bi_tum" localSheetId="12">#REF!</definedName>
    <definedName name="C.4.7..Quet_Bi_tum">#REF!</definedName>
    <definedName name="C.5.1..Lap_cot_thep" localSheetId="2">#REF!</definedName>
    <definedName name="C.5.1..Lap_cot_thep" localSheetId="12">#REF!</definedName>
    <definedName name="C.5.1..Lap_cot_thep">#REF!</definedName>
    <definedName name="C.5.2..Lap_cot_BT" localSheetId="2">#REF!</definedName>
    <definedName name="C.5.2..Lap_cot_BT" localSheetId="12">#REF!</definedName>
    <definedName name="C.5.2..Lap_cot_BT">#REF!</definedName>
    <definedName name="C.5.3..Lap_dat_xa" localSheetId="2">#REF!</definedName>
    <definedName name="C.5.3..Lap_dat_xa" localSheetId="12">#REF!</definedName>
    <definedName name="C.5.3..Lap_dat_xa">#REF!</definedName>
    <definedName name="C.5.4..Lap_tiep_dia" localSheetId="2">#REF!</definedName>
    <definedName name="C.5.4..Lap_tiep_dia" localSheetId="12">#REF!</definedName>
    <definedName name="C.5.4..Lap_tiep_dia">#REF!</definedName>
    <definedName name="C.5.5..Son_sat_thep" localSheetId="2">#REF!</definedName>
    <definedName name="C.5.5..Son_sat_thep" localSheetId="12">#REF!</definedName>
    <definedName name="C.5.5..Son_sat_thep">#REF!</definedName>
    <definedName name="C.6.1..Lap_su_dung" localSheetId="2">#REF!</definedName>
    <definedName name="C.6.1..Lap_su_dung" localSheetId="12">#REF!</definedName>
    <definedName name="C.6.1..Lap_su_dung">#REF!</definedName>
    <definedName name="C.6.2..Lap_su_CS" localSheetId="2">#REF!</definedName>
    <definedName name="C.6.2..Lap_su_CS" localSheetId="12">#REF!</definedName>
    <definedName name="C.6.2..Lap_su_CS">#REF!</definedName>
    <definedName name="C.6.3..Su_chuoi_do" localSheetId="2">#REF!</definedName>
    <definedName name="C.6.3..Su_chuoi_do" localSheetId="12">#REF!</definedName>
    <definedName name="C.6.3..Su_chuoi_do">#REF!</definedName>
    <definedName name="C.6.4..Su_chuoi_neo" localSheetId="2">#REF!</definedName>
    <definedName name="C.6.4..Su_chuoi_neo" localSheetId="12">#REF!</definedName>
    <definedName name="C.6.4..Su_chuoi_neo">#REF!</definedName>
    <definedName name="C.6.5..Lap_phu_kien" localSheetId="2">#REF!</definedName>
    <definedName name="C.6.5..Lap_phu_kien" localSheetId="12">#REF!</definedName>
    <definedName name="C.6.5..Lap_phu_kien">#REF!</definedName>
    <definedName name="C.6.6..Ep_noi_day" localSheetId="2">#REF!</definedName>
    <definedName name="C.6.6..Ep_noi_day" localSheetId="12">#REF!</definedName>
    <definedName name="C.6.6..Ep_noi_day">#REF!</definedName>
    <definedName name="C.6.7..KD_vuot_CN" localSheetId="2">#REF!</definedName>
    <definedName name="C.6.7..KD_vuot_CN" localSheetId="12">#REF!</definedName>
    <definedName name="C.6.7..KD_vuot_CN">#REF!</definedName>
    <definedName name="C.6.8..Rai_cang_day" localSheetId="2">#REF!</definedName>
    <definedName name="C.6.8..Rai_cang_day" localSheetId="12">#REF!</definedName>
    <definedName name="C.6.8..Rai_cang_day">#REF!</definedName>
    <definedName name="C.6.9..Cap_quang" localSheetId="2">#REF!</definedName>
    <definedName name="C.6.9..Cap_quang" localSheetId="12">#REF!</definedName>
    <definedName name="C.6.9..Cap_quang">#REF!</definedName>
    <definedName name="C.doc1">540</definedName>
    <definedName name="C.doc2">740</definedName>
    <definedName name="C.Khoan" localSheetId="2">#REF!</definedName>
    <definedName name="C.Khoan" localSheetId="12">#REF!</definedName>
    <definedName name="C.Khoan">#REF!</definedName>
    <definedName name="C_" localSheetId="2">#REF!</definedName>
    <definedName name="C_" localSheetId="12">#REF!</definedName>
    <definedName name="C_">#REF!</definedName>
    <definedName name="c_1" localSheetId="2">#REF!</definedName>
    <definedName name="c_1" localSheetId="12">#REF!</definedName>
    <definedName name="c_1">#REF!</definedName>
    <definedName name="c_2" localSheetId="2">#REF!</definedName>
    <definedName name="c_2" localSheetId="12">#REF!</definedName>
    <definedName name="c_2">#REF!</definedName>
    <definedName name="c_comp">#REF!</definedName>
    <definedName name="C_LENGTH">#REF!</definedName>
    <definedName name="c_n" localSheetId="2">#REF!</definedName>
    <definedName name="c_n" localSheetId="12">#REF!</definedName>
    <definedName name="c_n">#REF!</definedName>
    <definedName name="C_WIDTH">#REF!</definedName>
    <definedName name="c1.">#REF!</definedName>
    <definedName name="c2.">#REF!</definedName>
    <definedName name="C2.7" localSheetId="2">#REF!</definedName>
    <definedName name="C2.7" localSheetId="12">#REF!</definedName>
    <definedName name="C2.7">#REF!</definedName>
    <definedName name="c3.">#REF!</definedName>
    <definedName name="C3.0" localSheetId="2">#REF!</definedName>
    <definedName name="C3.0" localSheetId="12">#REF!</definedName>
    <definedName name="C3.0">#REF!</definedName>
    <definedName name="C3.5" localSheetId="2">#REF!</definedName>
    <definedName name="C3.5" localSheetId="12">#REF!</definedName>
    <definedName name="C3.5">#REF!</definedName>
    <definedName name="C3.7" localSheetId="2">#REF!</definedName>
    <definedName name="C3.7" localSheetId="12">#REF!</definedName>
    <definedName name="C3.7">#REF!</definedName>
    <definedName name="c4.">#REF!</definedName>
    <definedName name="C4.0" localSheetId="2">#REF!</definedName>
    <definedName name="C4.0" localSheetId="12">#REF!</definedName>
    <definedName name="C4.0">#REF!</definedName>
    <definedName name="CA">#REF!</definedName>
    <definedName name="ca.1111" localSheetId="2">#REF!</definedName>
    <definedName name="ca.1111" localSheetId="12">#REF!</definedName>
    <definedName name="ca.1111">#REF!</definedName>
    <definedName name="ca.1111.th" localSheetId="2">#REF!</definedName>
    <definedName name="ca.1111.th" localSheetId="12">#REF!</definedName>
    <definedName name="ca.1111.th">#REF!</definedName>
    <definedName name="Cà_Mau">#REF!</definedName>
    <definedName name="CA_PTVT">#REF!</definedName>
    <definedName name="CABLE2" localSheetId="2">#REF!</definedName>
    <definedName name="CABLE2" localSheetId="12">#REF!</definedName>
    <definedName name="CABLE2">#REF!</definedName>
    <definedName name="CACAU">298161</definedName>
    <definedName name="cácte">#REF!</definedName>
    <definedName name="cam" localSheetId="2" hidden="1">{"'Sheet1'!$L$16"}</definedName>
    <definedName name="cam" localSheetId="9" hidden="1">{"'Sheet1'!$L$16"}</definedName>
    <definedName name="cam" localSheetId="12" hidden="1">{"'Sheet1'!$L$16"}</definedName>
    <definedName name="cam" localSheetId="0" hidden="1">{"'Sheet1'!$L$16"}</definedName>
    <definedName name="cam" hidden="1">{"'Sheet1'!$L$16"}</definedName>
    <definedName name="CaMay" localSheetId="2">#REF!</definedName>
    <definedName name="CaMay" localSheetId="12">#REF!</definedName>
    <definedName name="CaMay">#REF!</definedName>
    <definedName name="CAMTC">#REF!</definedName>
    <definedName name="Can_doi" localSheetId="2">#REF!</definedName>
    <definedName name="Can_doi" localSheetId="12">#REF!</definedName>
    <definedName name="Can_doi">#REF!</definedName>
    <definedName name="CanBQL">#REF!</definedName>
    <definedName name="CanLePhi">#REF!</definedName>
    <definedName name="CanMT">#REF!</definedName>
    <definedName name="cao" localSheetId="2">#REF!</definedName>
    <definedName name="cao" localSheetId="12">#REF!</definedName>
    <definedName name="cao">#REF!</definedName>
    <definedName name="cap" localSheetId="2">#REF!</definedName>
    <definedName name="cap" localSheetId="12">#REF!</definedName>
    <definedName name="cap">#REF!</definedName>
    <definedName name="CAP_DIEN_AP" localSheetId="2">#REF!</definedName>
    <definedName name="CAP_DIEN_AP" localSheetId="12">#REF!</definedName>
    <definedName name="CAP_DIEN_AP">#REF!</definedName>
    <definedName name="CAP_DIEN_AP_32" localSheetId="2">#REF!</definedName>
    <definedName name="CAP_DIEN_AP_32" localSheetId="12">#REF!</definedName>
    <definedName name="CAP_DIEN_AP_32">#REF!</definedName>
    <definedName name="Cap_DUL_doc_B">#REF!</definedName>
    <definedName name="CAP_DUL_ngang_B">#REF!</definedName>
    <definedName name="cap_DUL_va_TC" localSheetId="2">#REF!</definedName>
    <definedName name="cap_DUL_va_TC" localSheetId="12">#REF!</definedName>
    <definedName name="cap_DUL_va_TC">#REF!</definedName>
    <definedName name="cap0.7" localSheetId="2">#REF!</definedName>
    <definedName name="cap0.7" localSheetId="12">#REF!</definedName>
    <definedName name="cap0.7">#REF!</definedName>
    <definedName name="CAPDAT" localSheetId="2">#REF!</definedName>
    <definedName name="CAPDAT" localSheetId="12">#REF!</definedName>
    <definedName name="CAPDAT">#REF!</definedName>
    <definedName name="capdul" localSheetId="2">#REF!</definedName>
    <definedName name="capdul" localSheetId="12">#REF!</definedName>
    <definedName name="capdul">#REF!</definedName>
    <definedName name="CAPNHAP" localSheetId="2">#REF!</definedName>
    <definedName name="CAPNHAP" localSheetId="12">#REF!</definedName>
    <definedName name="CAPNHAP">#REF!</definedName>
    <definedName name="capphoi">#REF!</definedName>
    <definedName name="capphoithiennhien">#REF!</definedName>
    <definedName name="CAPT_2">#REF!</definedName>
    <definedName name="CAPT_3">#REF!</definedName>
    <definedName name="CAPT_4">#REF!</definedName>
    <definedName name="CAPT_5">#REF!</definedName>
    <definedName name="CAPT_6">#REF!</definedName>
    <definedName name="CAPT_7">#REF!</definedName>
    <definedName name="CAPT_8">#REF!</definedName>
    <definedName name="CAPT_9">#REF!</definedName>
    <definedName name="Capvon" localSheetId="2" hidden="1">{#N/A,#N/A,FALSE,"Chi tiÆt"}</definedName>
    <definedName name="Capvon" localSheetId="9" hidden="1">{#N/A,#N/A,FALSE,"Chi tiÆt"}</definedName>
    <definedName name="Capvon" localSheetId="12" hidden="1">{#N/A,#N/A,FALSE,"Chi tiÆt"}</definedName>
    <definedName name="Capvon" localSheetId="0" hidden="1">{#N/A,#N/A,FALSE,"Chi tiÆt"}</definedName>
    <definedName name="Capvon" hidden="1">{#N/A,#N/A,FALSE,"Chi tiÆt"}</definedName>
    <definedName name="Case_Linkw_AT_211_Fdd" localSheetId="2">#REF!</definedName>
    <definedName name="Case_Linkw_AT_211_Fdd" localSheetId="12">#REF!</definedName>
    <definedName name="Case_Linkw_AT_211_Fdd">#REF!</definedName>
    <definedName name="Case_Linkw_ATX" localSheetId="2">#REF!</definedName>
    <definedName name="Case_Linkw_ATX" localSheetId="12">#REF!</definedName>
    <definedName name="Case_Linkw_ATX">#REF!</definedName>
    <definedName name="Case_Linkw_ATX_218_Fdd" localSheetId="2">#REF!</definedName>
    <definedName name="Case_Linkw_ATX_218_Fdd" localSheetId="12">#REF!</definedName>
    <definedName name="Case_Linkw_ATX_218_Fdd">#REF!</definedName>
    <definedName name="casing" localSheetId="2">#REF!</definedName>
    <definedName name="casing" localSheetId="12">#REF!</definedName>
    <definedName name="casing">#REF!</definedName>
    <definedName name="Cat" localSheetId="2">#REF!</definedName>
    <definedName name="Cat" localSheetId="12">#REF!</definedName>
    <definedName name="Cat">#REF!</definedName>
    <definedName name="cat_31" localSheetId="2">#REF!</definedName>
    <definedName name="cat_31" localSheetId="12">#REF!</definedName>
    <definedName name="cat_31">#REF!</definedName>
    <definedName name="cat_32">#N/A</definedName>
    <definedName name="cat_33" localSheetId="2">#REF!</definedName>
    <definedName name="cat_33" localSheetId="12">#REF!</definedName>
    <definedName name="cat_33">#REF!</definedName>
    <definedName name="cat_34" localSheetId="2">#REF!</definedName>
    <definedName name="cat_34" localSheetId="12">#REF!</definedName>
    <definedName name="cat_34">#REF!</definedName>
    <definedName name="cat_5" localSheetId="2">#REF!</definedName>
    <definedName name="cat_5" localSheetId="12">#REF!</definedName>
    <definedName name="cat_5">#REF!</definedName>
    <definedName name="catcap" localSheetId="2">#REF!</definedName>
    <definedName name="catcap" localSheetId="12">#REF!</definedName>
    <definedName name="catcap">#REF!</definedName>
    <definedName name="catchuan">#REF!</definedName>
    <definedName name="catdem">#REF!</definedName>
    <definedName name="Category_All" localSheetId="2">#REF!</definedName>
    <definedName name="Category_All" localSheetId="12">#REF!</definedName>
    <definedName name="Category_All">#REF!</definedName>
    <definedName name="cathatnho">#REF!</definedName>
    <definedName name="CATIN">#N/A</definedName>
    <definedName name="CATJYOU">#N/A</definedName>
    <definedName name="catm" localSheetId="2">#REF!</definedName>
    <definedName name="catm" localSheetId="12">#REF!</definedName>
    <definedName name="catm">#REF!</definedName>
    <definedName name="catmin">#REF!</definedName>
    <definedName name="catn" localSheetId="2">#REF!</definedName>
    <definedName name="catn" localSheetId="12">#REF!</definedName>
    <definedName name="catn">#REF!</definedName>
    <definedName name="catnen">#REF!</definedName>
    <definedName name="CATREC">#N/A</definedName>
    <definedName name="catsan">#REF!</definedName>
    <definedName name="CATSYU">#N/A</definedName>
    <definedName name="catuon" localSheetId="2">#REF!</definedName>
    <definedName name="catuon" localSheetId="12">#REF!</definedName>
    <definedName name="catuon">#REF!</definedName>
    <definedName name="catvang" localSheetId="2">#REF!</definedName>
    <definedName name="catvang" localSheetId="12">#REF!</definedName>
    <definedName name="catvang">#REF!</definedName>
    <definedName name="catxay">#REF!</definedName>
    <definedName name="cau" localSheetId="2">#REF!</definedName>
    <definedName name="cau" localSheetId="12">#REF!</definedName>
    <definedName name="cau">#REF!</definedName>
    <definedName name="Cau_1" localSheetId="2">#REF!</definedName>
    <definedName name="Cau_1" localSheetId="12">#REF!</definedName>
    <definedName name="Cau_1">#REF!</definedName>
    <definedName name="Cau_tam" localSheetId="2">#REF!</definedName>
    <definedName name="Cau_tam" localSheetId="12">#REF!</definedName>
    <definedName name="Cau_tam">#REF!</definedName>
    <definedName name="cau10T">#REF!</definedName>
    <definedName name="caubanhhoi10">#REF!</definedName>
    <definedName name="caubanhhoi16">#REF!</definedName>
    <definedName name="caubanhhoi25">#REF!</definedName>
    <definedName name="caubanhhoi3">#REF!</definedName>
    <definedName name="caubanhhoi4">#REF!</definedName>
    <definedName name="caubanhhoi40">#REF!</definedName>
    <definedName name="caubanhhoi5">#REF!</definedName>
    <definedName name="caubanhhoi6">#REF!</definedName>
    <definedName name="caubanhhoi65">#REF!</definedName>
    <definedName name="caubanhhoi7">#REF!</definedName>
    <definedName name="caubanhhoi8">#REF!</definedName>
    <definedName name="caubanhhoi90">#REF!</definedName>
    <definedName name="caubanhxich10">#REF!</definedName>
    <definedName name="caubanhxich100">#REF!</definedName>
    <definedName name="caubanhxich16">#REF!</definedName>
    <definedName name="caubanhxich25">#REF!</definedName>
    <definedName name="caubanhxich28">#REF!</definedName>
    <definedName name="caubanhxich40">#REF!</definedName>
    <definedName name="caubanhxich5">#REF!</definedName>
    <definedName name="caubanhxich50">#REF!</definedName>
    <definedName name="caubanhxich63">#REF!</definedName>
    <definedName name="caubanhxich7">#REF!</definedName>
    <definedName name="CauCong2">#REF!</definedName>
    <definedName name="CauCong3">#REF!</definedName>
    <definedName name="CauCong4">#REF!</definedName>
    <definedName name="CauCong5">#REF!</definedName>
    <definedName name="Caunho" localSheetId="2">#REF!</definedName>
    <definedName name="Caunho" localSheetId="12">#REF!</definedName>
    <definedName name="Caunho">#REF!</definedName>
    <definedName name="caunoi30" localSheetId="2">#REF!</definedName>
    <definedName name="caunoi30" localSheetId="12">#REF!</definedName>
    <definedName name="caunoi30">#REF!</definedName>
    <definedName name="CauQL1GD2">#REF!</definedName>
    <definedName name="CauQL1GD3">#REF!</definedName>
    <definedName name="cauthap10">#REF!</definedName>
    <definedName name="cauthap12">#REF!</definedName>
    <definedName name="cauthap15">#REF!</definedName>
    <definedName name="cauthap20">#REF!</definedName>
    <definedName name="cauthap25">#REF!</definedName>
    <definedName name="cauthap3">#REF!</definedName>
    <definedName name="cauthap30">#REF!</definedName>
    <definedName name="cauthap40">#REF!</definedName>
    <definedName name="cauthap5">#REF!</definedName>
    <definedName name="cauthap50">#REF!</definedName>
    <definedName name="cauthap8">#REF!</definedName>
    <definedName name="CAVT">#REF!</definedName>
    <definedName name="Cb" localSheetId="2">#REF!</definedName>
    <definedName name="Cb" localSheetId="12">#REF!</definedName>
    <definedName name="Cb">#REF!</definedName>
    <definedName name="CBA35HT">#REF!</definedName>
    <definedName name="CBA50HT">#REF!</definedName>
    <definedName name="CBA70HT">#REF!</definedName>
    <definedName name="CBPT_2">#REF!</definedName>
    <definedName name="CBPT_3">#REF!</definedName>
    <definedName name="CBPT_4">#REF!</definedName>
    <definedName name="CBPT_5">#REF!</definedName>
    <definedName name="CBPT_6">#REF!</definedName>
    <definedName name="CBPT_7">#REF!</definedName>
    <definedName name="CBPT_8">#REF!</definedName>
    <definedName name="CBPT_9">#REF!</definedName>
    <definedName name="CBTH" localSheetId="2" hidden="1">{"'Sheet1'!$L$16"}</definedName>
    <definedName name="CBTH" localSheetId="9" hidden="1">{"'Sheet1'!$L$16"}</definedName>
    <definedName name="CBTH" localSheetId="12" hidden="1">{"'Sheet1'!$L$16"}</definedName>
    <definedName name="CBTH" localSheetId="0" hidden="1">{"'Sheet1'!$L$16"}</definedName>
    <definedName name="CBTH" hidden="1">{"'Sheet1'!$L$16"}</definedName>
    <definedName name="CBVT">#REF!</definedName>
    <definedName name="cc" localSheetId="2">#REF!</definedName>
    <definedName name="cc" localSheetId="12">#REF!</definedName>
    <definedName name="cc">#REF!</definedName>
    <definedName name="cc_" localSheetId="2">#REF!</definedName>
    <definedName name="cc_" localSheetId="12">#REF!</definedName>
    <definedName name="cc_">#REF!</definedName>
    <definedName name="ccc" localSheetId="2" hidden="1">{"'Sheet1'!$L$16"}</definedName>
    <definedName name="ccc" localSheetId="9" hidden="1">{"'Sheet1'!$L$16"}</definedName>
    <definedName name="ccc" localSheetId="12" hidden="1">{"'Sheet1'!$L$16"}</definedName>
    <definedName name="ccc" localSheetId="0" hidden="1">{"'Sheet1'!$L$16"}</definedName>
    <definedName name="ccc" hidden="1">{"'Sheet1'!$L$16"}</definedName>
    <definedName name="cch">#REF!</definedName>
    <definedName name="cchong">#REF!</definedName>
    <definedName name="CCS" localSheetId="2">#REF!</definedName>
    <definedName name="CCS" localSheetId="12">#REF!</definedName>
    <definedName name="CCS">#REF!</definedName>
    <definedName name="CCT" localSheetId="2">#REF!</definedName>
    <definedName name="CCT" localSheetId="12">#REF!</definedName>
    <definedName name="CCT">#REF!</definedName>
    <definedName name="cd" localSheetId="2">#REF!</definedName>
    <definedName name="cd" localSheetId="12">#REF!</definedName>
    <definedName name="cd">#REF!</definedName>
    <definedName name="CDA" localSheetId="2">#REF!</definedName>
    <definedName name="CDA" localSheetId="12">#REF!</definedName>
    <definedName name="CDA">#REF!</definedName>
    <definedName name="CDADD" localSheetId="2">#REF!</definedName>
    <definedName name="CDADD" localSheetId="12">#REF!</definedName>
    <definedName name="CDADD">#REF!</definedName>
    <definedName name="CDADD_32" localSheetId="2">#REF!</definedName>
    <definedName name="CDADD_32" localSheetId="12">#REF!</definedName>
    <definedName name="CDADD_32">#REF!</definedName>
    <definedName name="CDAY" localSheetId="2">#REF!</definedName>
    <definedName name="CDAY" localSheetId="12">#REF!</definedName>
    <definedName name="CDAY">#REF!</definedName>
    <definedName name="CDB" localSheetId="2">#REF!</definedName>
    <definedName name="CDB" localSheetId="12">#REF!</definedName>
    <definedName name="CDB">#REF!</definedName>
    <definedName name="CDD" localSheetId="2">#REF!</definedName>
    <definedName name="CDD" localSheetId="12">#REF!</definedName>
    <definedName name="CDD">#REF!</definedName>
    <definedName name="CDday">#REF!</definedName>
    <definedName name="CDDB" localSheetId="2">#REF!</definedName>
    <definedName name="CDDB" localSheetId="12">#REF!</definedName>
    <definedName name="CDDB">#REF!</definedName>
    <definedName name="cddc">#REF!</definedName>
    <definedName name="CDDD" localSheetId="2">#REF!</definedName>
    <definedName name="CDDD" localSheetId="12">#REF!</definedName>
    <definedName name="CDDD">#REF!</definedName>
    <definedName name="CDDD1P" localSheetId="2">#REF!</definedName>
    <definedName name="CDDD1P" localSheetId="12">#REF!</definedName>
    <definedName name="CDDD1P">#REF!</definedName>
    <definedName name="CDDD1PHA" localSheetId="2">#REF!</definedName>
    <definedName name="CDDD1PHA" localSheetId="12">#REF!</definedName>
    <definedName name="CDDD1PHA">#REF!</definedName>
    <definedName name="cddd3p" localSheetId="2">#REF!</definedName>
    <definedName name="cddd3p" localSheetId="12">#REF!</definedName>
    <definedName name="cddd3p">#REF!</definedName>
    <definedName name="CDDD3PHA" localSheetId="2">#REF!</definedName>
    <definedName name="CDDD3PHA" localSheetId="12">#REF!</definedName>
    <definedName name="CDDD3PHA">#REF!</definedName>
    <definedName name="CDdinh">#REF!</definedName>
    <definedName name="CDDR_Acer40X_IDE" localSheetId="2">#REF!</definedName>
    <definedName name="CDDR_Acer40X_IDE" localSheetId="12">#REF!</definedName>
    <definedName name="CDDR_Acer40X_IDE">#REF!</definedName>
    <definedName name="CDDR_Acer48X_IDE" localSheetId="2">#REF!</definedName>
    <definedName name="CDDR_Acer48X_IDE" localSheetId="12">#REF!</definedName>
    <definedName name="CDDR_Acer48X_IDE">#REF!</definedName>
    <definedName name="CDDR_Acer50X_IDE" localSheetId="2">#REF!</definedName>
    <definedName name="CDDR_Acer50X_IDE" localSheetId="12">#REF!</definedName>
    <definedName name="CDDR_Acer50X_IDE">#REF!</definedName>
    <definedName name="CDDT" localSheetId="2">#REF!</definedName>
    <definedName name="CDDT" localSheetId="12">#REF!</definedName>
    <definedName name="CDDT">#REF!</definedName>
    <definedName name="CDHT">#REF!</definedName>
    <definedName name="CDMD" localSheetId="2">#REF!</definedName>
    <definedName name="CDMD" localSheetId="12">#REF!</definedName>
    <definedName name="CDMD">#REF!</definedName>
    <definedName name="cdn" localSheetId="2">#REF!</definedName>
    <definedName name="cdn" localSheetId="12">#REF!</definedName>
    <definedName name="cdn">#REF!</definedName>
    <definedName name="Cdnum" localSheetId="2">#REF!</definedName>
    <definedName name="Cdnum" localSheetId="12">#REF!</definedName>
    <definedName name="Cdnum">#REF!</definedName>
    <definedName name="CDTK_tim">31.77</definedName>
    <definedName name="CDVAÄN_CHUYEÅN">#REF!</definedName>
    <definedName name="CDVC">#REF!</definedName>
    <definedName name="celltips_area" localSheetId="2">#REF!</definedName>
    <definedName name="celltips_area" localSheetId="12">#REF!</definedName>
    <definedName name="celltips_area">#REF!</definedName>
    <definedName name="CELPNT" localSheetId="2">#REF!</definedName>
    <definedName name="CELPNT" localSheetId="12">#REF!</definedName>
    <definedName name="CELPNT">#REF!</definedName>
    <definedName name="CELPNT2" localSheetId="2">#REF!</definedName>
    <definedName name="CELPNT2" localSheetId="12">#REF!</definedName>
    <definedName name="CELPNT2">#REF!</definedName>
    <definedName name="Céng" localSheetId="2">#REF!</definedName>
    <definedName name="Céng" localSheetId="12">#REF!</definedName>
    <definedName name="Céng">#REF!</definedName>
    <definedName name="Céng_to_n_bé" localSheetId="2">#REF!</definedName>
    <definedName name="Céng_to_n_bé" localSheetId="12">#REF!</definedName>
    <definedName name="Céng_to_n_bé">#REF!</definedName>
    <definedName name="cf">BlankMacro1</definedName>
    <definedName name="cfc" localSheetId="2">#REF!</definedName>
    <definedName name="cfc" localSheetId="12">#REF!</definedName>
    <definedName name="cfc">#REF!</definedName>
    <definedName name="cfk" localSheetId="2">#REF!</definedName>
    <definedName name="cfk" localSheetId="12">#REF!</definedName>
    <definedName name="cfk">#REF!</definedName>
    <definedName name="cg" localSheetId="2">#REF!</definedName>
    <definedName name="cg" localSheetId="12">#REF!</definedName>
    <definedName name="cg">#REF!</definedName>
    <definedName name="cgionc" localSheetId="2">#REF!</definedName>
    <definedName name="cgionc" localSheetId="12">#REF!</definedName>
    <definedName name="cgionc">#REF!</definedName>
    <definedName name="cgiovl" localSheetId="2">#REF!</definedName>
    <definedName name="cgiovl" localSheetId="12">#REF!</definedName>
    <definedName name="cgiovl">#REF!</definedName>
    <definedName name="CH" localSheetId="2">#REF!</definedName>
    <definedName name="CH" localSheetId="12">#REF!</definedName>
    <definedName name="CH">#REF!</definedName>
    <definedName name="Ch_rong" localSheetId="2">#REF!</definedName>
    <definedName name="Ch_rong" localSheetId="12">#REF!</definedName>
    <definedName name="Ch_rong">#REF!</definedName>
    <definedName name="ChÆt_c_y" localSheetId="2">#REF!</definedName>
    <definedName name="ChÆt_c_y" localSheetId="12">#REF!</definedName>
    <definedName name="ChÆt_c_y">#REF!</definedName>
    <definedName name="chan" localSheetId="2">#REF!</definedName>
    <definedName name="chan" localSheetId="12">#REF!</definedName>
    <definedName name="chan">#REF!</definedName>
    <definedName name="chang1pm" localSheetId="2">#REF!</definedName>
    <definedName name="chang1pm" localSheetId="12">#REF!</definedName>
    <definedName name="chang1pm">#REF!</definedName>
    <definedName name="chang3pm" localSheetId="2">#REF!</definedName>
    <definedName name="chang3pm" localSheetId="12">#REF!</definedName>
    <definedName name="chang3pm">#REF!</definedName>
    <definedName name="changct" localSheetId="2">#REF!</definedName>
    <definedName name="changct" localSheetId="12">#REF!</definedName>
    <definedName name="changct">#REF!</definedName>
    <definedName name="changht" localSheetId="2">#REF!</definedName>
    <definedName name="changht" localSheetId="12">#REF!</definedName>
    <definedName name="changht">#REF!</definedName>
    <definedName name="changHTDL" localSheetId="2">#REF!</definedName>
    <definedName name="changHTDL" localSheetId="12">#REF!</definedName>
    <definedName name="changHTDL">#REF!</definedName>
    <definedName name="changHTHH" localSheetId="2">#REF!</definedName>
    <definedName name="changHTHH" localSheetId="12">#REF!</definedName>
    <definedName name="changHTHH">#REF!</definedName>
    <definedName name="chay1" localSheetId="2">#REF!</definedName>
    <definedName name="chay1" localSheetId="12">#REF!</definedName>
    <definedName name="chay1">#REF!</definedName>
    <definedName name="chay10" localSheetId="2">#REF!</definedName>
    <definedName name="chay10" localSheetId="12">#REF!</definedName>
    <definedName name="chay10">#REF!</definedName>
    <definedName name="chay2" localSheetId="2">#REF!</definedName>
    <definedName name="chay2" localSheetId="12">#REF!</definedName>
    <definedName name="chay2">#REF!</definedName>
    <definedName name="chay3" localSheetId="2">#REF!</definedName>
    <definedName name="chay3" localSheetId="12">#REF!</definedName>
    <definedName name="chay3">#REF!</definedName>
    <definedName name="chay4" localSheetId="2">#REF!</definedName>
    <definedName name="chay4" localSheetId="12">#REF!</definedName>
    <definedName name="chay4">#REF!</definedName>
    <definedName name="chay5" localSheetId="2">#REF!</definedName>
    <definedName name="chay5" localSheetId="12">#REF!</definedName>
    <definedName name="chay5">#REF!</definedName>
    <definedName name="chay6" localSheetId="2">#REF!</definedName>
    <definedName name="chay6" localSheetId="12">#REF!</definedName>
    <definedName name="chay6">#REF!</definedName>
    <definedName name="chay7" localSheetId="2">#REF!</definedName>
    <definedName name="chay7" localSheetId="12">#REF!</definedName>
    <definedName name="chay7">#REF!</definedName>
    <definedName name="chay8" localSheetId="2">#REF!</definedName>
    <definedName name="chay8" localSheetId="12">#REF!</definedName>
    <definedName name="chay8">#REF!</definedName>
    <definedName name="chay9" localSheetId="2">#REF!</definedName>
    <definedName name="chay9" localSheetId="12">#REF!</definedName>
    <definedName name="chay9">#REF!</definedName>
    <definedName name="ChDai" localSheetId="2">#REF!</definedName>
    <definedName name="ChDai" localSheetId="12">#REF!</definedName>
    <definedName name="ChDai">#REF!</definedName>
    <definedName name="Chdate" localSheetId="2" hidden="1">#REF!</definedName>
    <definedName name="Chdate" localSheetId="9" hidden="1">#REF!</definedName>
    <definedName name="Chdate" localSheetId="12" hidden="1">#REF!</definedName>
    <definedName name="Chdate" hidden="1">#REF!</definedName>
    <definedName name="chhtnc" localSheetId="2">#REF!</definedName>
    <definedName name="chhtnc" localSheetId="12">#REF!</definedName>
    <definedName name="chhtnc">#REF!</definedName>
    <definedName name="chhtvl" localSheetId="2">#REF!</definedName>
    <definedName name="chhtvl" localSheetId="12">#REF!</definedName>
    <definedName name="chhtvl">#REF!</definedName>
    <definedName name="Chi_phi_OM" localSheetId="2">#REF!</definedName>
    <definedName name="Chi_phi_OM" localSheetId="12">#REF!</definedName>
    <definedName name="Chi_phi_OM">#REF!</definedName>
    <definedName name="Chi_tieát_phi" localSheetId="2">#REF!</definedName>
    <definedName name="Chi_tieát_phi" localSheetId="12">#REF!</definedName>
    <definedName name="Chi_tieát_phi">#REF!</definedName>
    <definedName name="chi_tiÕt_vËt_liÖu___nh_n_c_ng___m_y_thi_c_ng" localSheetId="2">#REF!</definedName>
    <definedName name="chi_tiÕt_vËt_liÖu___nh_n_c_ng___m_y_thi_c_ng" localSheetId="12">#REF!</definedName>
    <definedName name="chi_tiÕt_vËt_liÖu___nh_n_c_ng___m_y_thi_c_ng">#REF!</definedName>
    <definedName name="chialuong">#REF!</definedName>
    <definedName name="chie">BlankMacro1</definedName>
    <definedName name="Chiettinh" localSheetId="2" hidden="1">{"'Sheet1'!$L$16"}</definedName>
    <definedName name="Chiettinh" localSheetId="9" hidden="1">{"'Sheet1'!$L$16"}</definedName>
    <definedName name="Chiettinh" localSheetId="12" hidden="1">{"'Sheet1'!$L$16"}</definedName>
    <definedName name="Chiettinh" localSheetId="0" hidden="1">{"'Sheet1'!$L$16"}</definedName>
    <definedName name="Chiettinh" hidden="1">{"'Sheet1'!$L$16"}</definedName>
    <definedName name="chilk" localSheetId="2" hidden="1">{"'Sheet1'!$L$16"}</definedName>
    <definedName name="chilk" localSheetId="9" hidden="1">{"'Sheet1'!$L$16"}</definedName>
    <definedName name="chilk" localSheetId="12" hidden="1">{"'Sheet1'!$L$16"}</definedName>
    <definedName name="chilk" localSheetId="0" hidden="1">{"'Sheet1'!$L$16"}</definedName>
    <definedName name="chilk" hidden="1">{"'Sheet1'!$L$16"}</definedName>
    <definedName name="Chin" localSheetId="2">#REF!</definedName>
    <definedName name="Chin" localSheetId="12">#REF!</definedName>
    <definedName name="Chin">#REF!</definedName>
    <definedName name="ChiPhiChung">#REF!</definedName>
    <definedName name="ChiPhiKhac" localSheetId="2">#REF!</definedName>
    <definedName name="ChiPhiKhac" localSheetId="12">#REF!</definedName>
    <definedName name="ChiPhiKhac">#REF!</definedName>
    <definedName name="chitietbgiang2" localSheetId="2" hidden="1">{"'Sheet1'!$L$16"}</definedName>
    <definedName name="chitietbgiang2" localSheetId="9" hidden="1">{"'Sheet1'!$L$16"}</definedName>
    <definedName name="chitietbgiang2" localSheetId="12" hidden="1">{"'Sheet1'!$L$16"}</definedName>
    <definedName name="chitietbgiang2" localSheetId="0" hidden="1">{"'Sheet1'!$L$16"}</definedName>
    <definedName name="chitietbgiang2" hidden="1">{"'Sheet1'!$L$16"}</definedName>
    <definedName name="chitietTT" localSheetId="2" hidden="1">{"'Sheet1'!$L$16"}</definedName>
    <definedName name="chitietTT" localSheetId="9" hidden="1">{"'Sheet1'!$L$16"}</definedName>
    <definedName name="chitietTT" localSheetId="12" hidden="1">{"'Sheet1'!$L$16"}</definedName>
    <definedName name="chitietTT" localSheetId="0" hidden="1">{"'Sheet1'!$L$16"}</definedName>
    <definedName name="chitietTT" hidden="1">{"'Sheet1'!$L$16"}</definedName>
    <definedName name="chk" localSheetId="2">#REF!</definedName>
    <definedName name="chk" localSheetId="12">#REF!</definedName>
    <definedName name="chk">#REF!</definedName>
    <definedName name="chl" localSheetId="2" hidden="1">{"'Sheet1'!$L$16"}</definedName>
    <definedName name="chl" localSheetId="9" hidden="1">{"'Sheet1'!$L$16"}</definedName>
    <definedName name="chl" localSheetId="12" hidden="1">{"'Sheet1'!$L$16"}</definedName>
    <definedName name="chl" localSheetId="0" hidden="1">{"'Sheet1'!$L$16"}</definedName>
    <definedName name="chl" hidden="1">{"'Sheet1'!$L$16"}</definedName>
    <definedName name="chnc" localSheetId="2">#REF!</definedName>
    <definedName name="chnc" localSheetId="12">#REF!</definedName>
    <definedName name="chnc">#REF!</definedName>
    <definedName name="chon" localSheetId="2">#REF!</definedName>
    <definedName name="chon" localSheetId="12">#REF!</definedName>
    <definedName name="chon">#REF!</definedName>
    <definedName name="chon1" localSheetId="2">#REF!</definedName>
    <definedName name="chon1" localSheetId="12">#REF!</definedName>
    <definedName name="chon1">#REF!</definedName>
    <definedName name="chon2" localSheetId="2">#REF!</definedName>
    <definedName name="chon2" localSheetId="12">#REF!</definedName>
    <definedName name="chon2">#REF!</definedName>
    <definedName name="chon3" localSheetId="2">#REF!</definedName>
    <definedName name="chon3" localSheetId="12">#REF!</definedName>
    <definedName name="chon3">#REF!</definedName>
    <definedName name="Chu" localSheetId="2">#REF!</definedName>
    <definedName name="Chu" localSheetId="12">#REF!</definedName>
    <definedName name="Chu">#REF!</definedName>
    <definedName name="chudautu">#REF!</definedName>
    <definedName name="chung">66</definedName>
    <definedName name="chungloainhapthan" localSheetId="2">#REF!</definedName>
    <definedName name="chungloainhapthan" localSheetId="12">#REF!</definedName>
    <definedName name="chungloainhapthan">#REF!</definedName>
    <definedName name="chungloaiXNT" localSheetId="2">#REF!</definedName>
    <definedName name="chungloaiXNT" localSheetId="12">#REF!</definedName>
    <definedName name="chungloaiXNT">#REF!</definedName>
    <definedName name="chungloaixuatthan" localSheetId="2">#REF!</definedName>
    <definedName name="chungloaixuatthan" localSheetId="12">#REF!</definedName>
    <definedName name="chungloaixuatthan">#REF!</definedName>
    <definedName name="chuyen" localSheetId="2" hidden="1">{"'Sheet1'!$L$16"}</definedName>
    <definedName name="chuyen" localSheetId="9" hidden="1">{"'Sheet1'!$L$16"}</definedName>
    <definedName name="chuyen" localSheetId="12" hidden="1">{"'Sheet1'!$L$16"}</definedName>
    <definedName name="chuyen" localSheetId="0" hidden="1">{"'Sheet1'!$L$16"}</definedName>
    <definedName name="chuyen" hidden="1">{"'Sheet1'!$L$16"}</definedName>
    <definedName name="chvl" localSheetId="2">#REF!</definedName>
    <definedName name="chvl" localSheetId="12">#REF!</definedName>
    <definedName name="chvl">#REF!</definedName>
    <definedName name="CI_PTVT">#REF!</definedName>
    <definedName name="citidd" localSheetId="2">#REF!</definedName>
    <definedName name="citidd" localSheetId="12">#REF!</definedName>
    <definedName name="citidd">#REF!</definedName>
    <definedName name="City" localSheetId="2">#REF!</definedName>
    <definedName name="City" localSheetId="12">#REF!</definedName>
    <definedName name="City">#REF!</definedName>
    <definedName name="CK" localSheetId="2">#REF!</definedName>
    <definedName name="CK" localSheetId="12">#REF!</definedName>
    <definedName name="CK">#REF!</definedName>
    <definedName name="CK.1" localSheetId="2">#REF!</definedName>
    <definedName name="CK.1" localSheetId="12">#REF!</definedName>
    <definedName name="CK.1">#REF!</definedName>
    <definedName name="ck.1_ct" localSheetId="2">#REF!</definedName>
    <definedName name="ck.1_ct" localSheetId="12">#REF!</definedName>
    <definedName name="ck.1_ct">#REF!</definedName>
    <definedName name="ck.1_hd" localSheetId="2">#REF!</definedName>
    <definedName name="ck.1_hd" localSheetId="12">#REF!</definedName>
    <definedName name="ck.1_hd">#REF!</definedName>
    <definedName name="CK.1_hso" localSheetId="2">#REF!</definedName>
    <definedName name="CK.1_hso" localSheetId="12">#REF!</definedName>
    <definedName name="CK.1_hso">#REF!</definedName>
    <definedName name="ck.1_hspc" localSheetId="2">#REF!</definedName>
    <definedName name="ck.1_hspc" localSheetId="12">#REF!</definedName>
    <definedName name="ck.1_hspc">#REF!</definedName>
    <definedName name="CK.1_ld" localSheetId="2">#REF!</definedName>
    <definedName name="CK.1_ld" localSheetId="12">#REF!</definedName>
    <definedName name="CK.1_ld">#REF!</definedName>
    <definedName name="CK.1_luong" localSheetId="2">#REF!</definedName>
    <definedName name="CK.1_luong" localSheetId="12">#REF!</definedName>
    <definedName name="CK.1_luong">#REF!</definedName>
    <definedName name="CK.1_nguoi" localSheetId="2">#REF!</definedName>
    <definedName name="CK.1_nguoi" localSheetId="12">#REF!</definedName>
    <definedName name="CK.1_nguoi">#REF!</definedName>
    <definedName name="CK.1_tdtt" localSheetId="2">#REF!</definedName>
    <definedName name="CK.1_tdtt" localSheetId="12">#REF!</definedName>
    <definedName name="CK.1_tdtt">#REF!</definedName>
    <definedName name="CK.1_tn" localSheetId="2">#REF!</definedName>
    <definedName name="CK.1_tn" localSheetId="12">#REF!</definedName>
    <definedName name="CK.1_tn">#REF!</definedName>
    <definedName name="ck.1_ts" localSheetId="2">#REF!</definedName>
    <definedName name="ck.1_ts" localSheetId="12">#REF!</definedName>
    <definedName name="ck.1_ts">#REF!</definedName>
    <definedName name="CK.1_ud" localSheetId="2">#REF!</definedName>
    <definedName name="CK.1_ud" localSheetId="12">#REF!</definedName>
    <definedName name="CK.1_ud">#REF!</definedName>
    <definedName name="CK.2" localSheetId="2">#REF!</definedName>
    <definedName name="CK.2" localSheetId="12">#REF!</definedName>
    <definedName name="CK.2">#REF!</definedName>
    <definedName name="ck.2_ct" localSheetId="2">#REF!</definedName>
    <definedName name="ck.2_ct" localSheetId="12">#REF!</definedName>
    <definedName name="ck.2_ct">#REF!</definedName>
    <definedName name="ck.2_hd" localSheetId="2">#REF!</definedName>
    <definedName name="ck.2_hd" localSheetId="12">#REF!</definedName>
    <definedName name="ck.2_hd">#REF!</definedName>
    <definedName name="ck.2_ts" localSheetId="2">#REF!</definedName>
    <definedName name="ck.2_ts" localSheetId="12">#REF!</definedName>
    <definedName name="ck.2_ts">#REF!</definedName>
    <definedName name="CK.a_ct" localSheetId="2">#REF!</definedName>
    <definedName name="CK.a_ct" localSheetId="12">#REF!</definedName>
    <definedName name="CK.a_ct">#REF!</definedName>
    <definedName name="CK.A_hso" localSheetId="2">#REF!</definedName>
    <definedName name="CK.A_hso" localSheetId="12">#REF!</definedName>
    <definedName name="CK.A_hso">#REF!</definedName>
    <definedName name="CK.A_ld" localSheetId="2">#REF!</definedName>
    <definedName name="CK.A_ld" localSheetId="12">#REF!</definedName>
    <definedName name="CK.A_ld">#REF!</definedName>
    <definedName name="CK.A_luong" localSheetId="2">#REF!</definedName>
    <definedName name="CK.A_luong" localSheetId="12">#REF!</definedName>
    <definedName name="CK.A_luong">#REF!</definedName>
    <definedName name="CK.A_nguoi" localSheetId="2">#REF!</definedName>
    <definedName name="CK.A_nguoi" localSheetId="12">#REF!</definedName>
    <definedName name="CK.A_nguoi">#REF!</definedName>
    <definedName name="CK.A_tdtt" localSheetId="2">#REF!</definedName>
    <definedName name="CK.A_tdtt" localSheetId="12">#REF!</definedName>
    <definedName name="CK.A_tdtt">#REF!</definedName>
    <definedName name="CK.A_tn" localSheetId="2">#REF!</definedName>
    <definedName name="CK.A_tn" localSheetId="12">#REF!</definedName>
    <definedName name="CK.A_tn">#REF!</definedName>
    <definedName name="CK.A_ud" localSheetId="2">#REF!</definedName>
    <definedName name="CK.A_ud" localSheetId="12">#REF!</definedName>
    <definedName name="CK.A_ud">#REF!</definedName>
    <definedName name="CK.B_hso" localSheetId="2">#REF!</definedName>
    <definedName name="CK.B_hso" localSheetId="12">#REF!</definedName>
    <definedName name="CK.B_hso">#REF!</definedName>
    <definedName name="CK.B_ld" localSheetId="2">#REF!</definedName>
    <definedName name="CK.B_ld" localSheetId="12">#REF!</definedName>
    <definedName name="CK.B_ld">#REF!</definedName>
    <definedName name="CK.B_luong" localSheetId="2">#REF!</definedName>
    <definedName name="CK.B_luong" localSheetId="12">#REF!</definedName>
    <definedName name="CK.B_luong">#REF!</definedName>
    <definedName name="CK.B_nguoi" localSheetId="2">#REF!</definedName>
    <definedName name="CK.B_nguoi" localSheetId="12">#REF!</definedName>
    <definedName name="CK.B_nguoi">#REF!</definedName>
    <definedName name="CK.B_tdtt" localSheetId="2">#REF!</definedName>
    <definedName name="CK.B_tdtt" localSheetId="12">#REF!</definedName>
    <definedName name="CK.B_tdtt">#REF!</definedName>
    <definedName name="CK.B_tn" localSheetId="2">#REF!</definedName>
    <definedName name="CK.B_tn" localSheetId="12">#REF!</definedName>
    <definedName name="CK.B_tn">#REF!</definedName>
    <definedName name="CK.B_ud" localSheetId="2">#REF!</definedName>
    <definedName name="CK.B_ud" localSheetId="12">#REF!</definedName>
    <definedName name="CK.B_ud">#REF!</definedName>
    <definedName name="ckka" localSheetId="2">#REF!</definedName>
    <definedName name="ckka" localSheetId="12">#REF!</definedName>
    <definedName name="ckka">#REF!</definedName>
    <definedName name="ckn">#REF!</definedName>
    <definedName name="ckna">#REF!</definedName>
    <definedName name="cknc" localSheetId="2">#REF!</definedName>
    <definedName name="cknc" localSheetId="12">#REF!</definedName>
    <definedName name="cknc">#REF!</definedName>
    <definedName name="ckvl" localSheetId="2">#REF!</definedName>
    <definedName name="ckvl" localSheetId="12">#REF!</definedName>
    <definedName name="ckvl">#REF!</definedName>
    <definedName name="CL" localSheetId="2">#REF!</definedName>
    <definedName name="CL" localSheetId="12">#REF!</definedName>
    <definedName name="CL">#REF!</definedName>
    <definedName name="CLECH_0.4" localSheetId="2">#REF!</definedName>
    <definedName name="CLECH_0.4" localSheetId="12">#REF!</definedName>
    <definedName name="CLECH_0.4">#REF!</definedName>
    <definedName name="Clech_o.4" localSheetId="2">#REF!</definedName>
    <definedName name="Clech_o.4" localSheetId="12">#REF!</definedName>
    <definedName name="Clech_o.4">#REF!</definedName>
    <definedName name="CLGia">#REF!</definedName>
    <definedName name="clvc" localSheetId="2">#REF!</definedName>
    <definedName name="clvc" localSheetId="12">#REF!</definedName>
    <definedName name="clvc">#REF!</definedName>
    <definedName name="clvc1" localSheetId="2">#REF!</definedName>
    <definedName name="clvc1" localSheetId="12">#REF!</definedName>
    <definedName name="clvc1">#REF!</definedName>
    <definedName name="CLVC3">0.1</definedName>
    <definedName name="CLVC35" localSheetId="2">#REF!</definedName>
    <definedName name="CLVC35" localSheetId="12">#REF!</definedName>
    <definedName name="CLVC35">#REF!</definedName>
    <definedName name="CLVCTB" localSheetId="2">#REF!</definedName>
    <definedName name="CLVCTB" localSheetId="12">#REF!</definedName>
    <definedName name="CLVCTB">#REF!</definedName>
    <definedName name="clvl" localSheetId="2">#REF!</definedName>
    <definedName name="clvl" localSheetId="12">#REF!</definedName>
    <definedName name="clvl">#REF!</definedName>
    <definedName name="cm" localSheetId="2">#REF!</definedName>
    <definedName name="cm" localSheetId="12">#REF!</definedName>
    <definedName name="cm">#REF!</definedName>
    <definedName name="CN" localSheetId="2" hidden="1">{"'Sheet1'!$L$16"}</definedName>
    <definedName name="CN" localSheetId="9" hidden="1">{"'Sheet1'!$L$16"}</definedName>
    <definedName name="CN" localSheetId="12" hidden="1">{"'Sheet1'!$L$16"}</definedName>
    <definedName name="CN" localSheetId="0" hidden="1">{"'Sheet1'!$L$16"}</definedName>
    <definedName name="CN" hidden="1">{"'Sheet1'!$L$16"}</definedName>
    <definedName name="CN3p" localSheetId="2">#REF!</definedName>
    <definedName name="CN3p" localSheetId="12">#REF!</definedName>
    <definedName name="CN3p">#REF!</definedName>
    <definedName name="CNC" localSheetId="2">#REF!</definedName>
    <definedName name="CNC" localSheetId="12">#REF!</definedName>
    <definedName name="CNC">#REF!</definedName>
    <definedName name="CND" localSheetId="2">#REF!</definedName>
    <definedName name="CND" localSheetId="12">#REF!</definedName>
    <definedName name="CND">#REF!</definedName>
    <definedName name="cne" localSheetId="2">#REF!</definedName>
    <definedName name="cne" localSheetId="12">#REF!</definedName>
    <definedName name="cne">#REF!</definedName>
    <definedName name="CNG" localSheetId="2">#REF!</definedName>
    <definedName name="CNG" localSheetId="12">#REF!</definedName>
    <definedName name="CNG">#REF!</definedName>
    <definedName name="Co" localSheetId="2">#REF!</definedName>
    <definedName name="Co" localSheetId="12">#REF!</definedName>
    <definedName name="Co">#REF!</definedName>
    <definedName name="co." localSheetId="2">#REF!</definedName>
    <definedName name="co." localSheetId="12">#REF!</definedName>
    <definedName name="co.">#REF!</definedName>
    <definedName name="co.." localSheetId="2">#REF!</definedName>
    <definedName name="co.." localSheetId="12">#REF!</definedName>
    <definedName name="co..">#REF!</definedName>
    <definedName name="co_cau_ktqd" hidden="1">#N/A</definedName>
    <definedName name="co_cau_ktqd_1">"#REF!"</definedName>
    <definedName name="COAT" localSheetId="2">#REF!</definedName>
    <definedName name="COAT" localSheetId="12">#REF!</definedName>
    <definedName name="COAT">#REF!</definedName>
    <definedName name="COAT_31" localSheetId="2">#REF!</definedName>
    <definedName name="COAT_31" localSheetId="12">#REF!</definedName>
    <definedName name="COAT_31">#REF!</definedName>
    <definedName name="coc" localSheetId="2">#REF!</definedName>
    <definedName name="coc" localSheetId="12">#REF!</definedName>
    <definedName name="coc">#REF!</definedName>
    <definedName name="COC_1.2">#REF!</definedName>
    <definedName name="Coc_2m">#REF!</definedName>
    <definedName name="Coc_60" localSheetId="2" hidden="1">{"'Sheet1'!$L$16"}</definedName>
    <definedName name="Coc_60" localSheetId="9" hidden="1">{"'Sheet1'!$L$16"}</definedName>
    <definedName name="Coc_60" localSheetId="12" hidden="1">{"'Sheet1'!$L$16"}</definedName>
    <definedName name="Coc_60" localSheetId="0" hidden="1">{"'Sheet1'!$L$16"}</definedName>
    <definedName name="Coc_60" hidden="1">{"'Sheet1'!$L$16"}</definedName>
    <definedName name="Coc_BTCT" localSheetId="2">#REF!</definedName>
    <definedName name="Coc_BTCT" localSheetId="12">#REF!</definedName>
    <definedName name="Coc_BTCT">#REF!</definedName>
    <definedName name="CoCauN" localSheetId="2" hidden="1">{"'Sheet1'!$L$16"}</definedName>
    <definedName name="CoCauN" localSheetId="9" hidden="1">{"'Sheet1'!$L$16"}</definedName>
    <definedName name="CoCauN" localSheetId="12" hidden="1">{"'Sheet1'!$L$16"}</definedName>
    <definedName name="CoCauN" localSheetId="0" hidden="1">{"'Sheet1'!$L$16"}</definedName>
    <definedName name="CoCauN" hidden="1">{"'Sheet1'!$L$16"}</definedName>
    <definedName name="cocbtct" localSheetId="2">#REF!</definedName>
    <definedName name="cocbtct" localSheetId="12">#REF!</definedName>
    <definedName name="cocbtct">#REF!</definedName>
    <definedName name="cocot" localSheetId="2">#REF!</definedName>
    <definedName name="cocot" localSheetId="12">#REF!</definedName>
    <definedName name="cocot">#REF!</definedName>
    <definedName name="cocott" localSheetId="2">#REF!</definedName>
    <definedName name="cocott" localSheetId="12">#REF!</definedName>
    <definedName name="cocott">#REF!</definedName>
    <definedName name="coctre">#REF!</definedName>
    <definedName name="cocvt" localSheetId="2">#REF!</definedName>
    <definedName name="cocvt" localSheetId="12">#REF!</definedName>
    <definedName name="cocvt">#REF!</definedName>
    <definedName name="CODC" localSheetId="2">#REF!</definedName>
    <definedName name="CODC" localSheetId="12">#REF!</definedName>
    <definedName name="CODC">#REF!</definedName>
    <definedName name="Code" localSheetId="2">#REF!</definedName>
    <definedName name="Code" localSheetId="12">#REF!</definedName>
    <definedName name="Code">#REF!</definedName>
    <definedName name="CODE1" localSheetId="2">#REF!</definedName>
    <definedName name="CODE1" localSheetId="12">#REF!</definedName>
    <definedName name="CODE1">#REF!</definedName>
    <definedName name="CODE2" localSheetId="2">#REF!</definedName>
    <definedName name="CODE2" localSheetId="12">#REF!</definedName>
    <definedName name="CODE2">#REF!</definedName>
    <definedName name="CODE3" localSheetId="2">#REF!</definedName>
    <definedName name="CODE3" localSheetId="12">#REF!</definedName>
    <definedName name="CODE3">#REF!</definedName>
    <definedName name="Cöï_ly_vaän_chuyeãn" localSheetId="2">#REF!</definedName>
    <definedName name="Cöï_ly_vaän_chuyeãn" localSheetId="12">#REF!</definedName>
    <definedName name="Cöï_ly_vaän_chuyeãn">#REF!</definedName>
    <definedName name="CÖÏ_LY_VAÄN_CHUYEÅN" localSheetId="2">#REF!</definedName>
    <definedName name="CÖÏ_LY_VAÄN_CHUYEÅN" localSheetId="12">#REF!</definedName>
    <definedName name="CÖÏ_LY_VAÄN_CHUYEÅN">#REF!</definedName>
    <definedName name="Comm">BlankMacro1</definedName>
    <definedName name="COMMON" localSheetId="2">#REF!</definedName>
    <definedName name="COMMON" localSheetId="12">#REF!</definedName>
    <definedName name="COMMON">#REF!</definedName>
    <definedName name="comong" localSheetId="2">#REF!</definedName>
    <definedName name="comong" localSheetId="12">#REF!</definedName>
    <definedName name="comong">#REF!</definedName>
    <definedName name="Comp" localSheetId="2">#REF!</definedName>
    <definedName name="Comp" localSheetId="12">#REF!</definedName>
    <definedName name="Comp">#REF!</definedName>
    <definedName name="Company" localSheetId="2">#REF!</definedName>
    <definedName name="Company" localSheetId="12">#REF!</definedName>
    <definedName name="Company">#REF!</definedName>
    <definedName name="con" localSheetId="2">#REF!</definedName>
    <definedName name="con" localSheetId="12">#REF!</definedName>
    <definedName name="con">#REF!</definedName>
    <definedName name="CON_DUCT">#REF!</definedName>
    <definedName name="CON_EQP_COS" localSheetId="2">#REF!</definedName>
    <definedName name="CON_EQP_COS" localSheetId="12">#REF!</definedName>
    <definedName name="CON_EQP_COS">#REF!</definedName>
    <definedName name="CON_EQP_COST" localSheetId="2">#REF!</definedName>
    <definedName name="CON_EQP_COST" localSheetId="12">#REF!</definedName>
    <definedName name="CON_EQP_COST">#REF!</definedName>
    <definedName name="Cong" localSheetId="2">#REF!</definedName>
    <definedName name="Cong" localSheetId="12">#REF!</definedName>
    <definedName name="Cong">#REF!</definedName>
    <definedName name="Cong_HM_DTCT" localSheetId="2">#REF!</definedName>
    <definedName name="Cong_HM_DTCT" localSheetId="12">#REF!</definedName>
    <definedName name="Cong_HM_DTCT">#REF!</definedName>
    <definedName name="Cong_M_DTCT" localSheetId="2">#REF!</definedName>
    <definedName name="Cong_M_DTCT" localSheetId="12">#REF!</definedName>
    <definedName name="Cong_M_DTCT">#REF!</definedName>
    <definedName name="Cong_NC_DTCT" localSheetId="2">#REF!</definedName>
    <definedName name="Cong_NC_DTCT" localSheetId="12">#REF!</definedName>
    <definedName name="Cong_NC_DTCT">#REF!</definedName>
    <definedName name="Cong_suat_dat" localSheetId="2">#REF!</definedName>
    <definedName name="Cong_suat_dat" localSheetId="12">#REF!</definedName>
    <definedName name="Cong_suat_dat">#REF!</definedName>
    <definedName name="Cong_VL_DTCT" localSheetId="2">#REF!</definedName>
    <definedName name="Cong_VL_DTCT" localSheetId="12">#REF!</definedName>
    <definedName name="Cong_VL_DTCT">#REF!</definedName>
    <definedName name="cong1x15" localSheetId="2">#REF!</definedName>
    <definedName name="cong1x15" localSheetId="12">#REF!</definedName>
    <definedName name="cong1x15">#REF!</definedName>
    <definedName name="congbengam" localSheetId="2">#REF!</definedName>
    <definedName name="congbengam" localSheetId="12">#REF!</definedName>
    <definedName name="congbengam">#REF!</definedName>
    <definedName name="congbenuoc" localSheetId="2">#REF!</definedName>
    <definedName name="congbenuoc" localSheetId="12">#REF!</definedName>
    <definedName name="congbenuoc">#REF!</definedName>
    <definedName name="congcoc" localSheetId="2">#REF!</definedName>
    <definedName name="congcoc" localSheetId="12">#REF!</definedName>
    <definedName name="congcoc">#REF!</definedName>
    <definedName name="congcocot" localSheetId="2">#REF!</definedName>
    <definedName name="congcocot" localSheetId="12">#REF!</definedName>
    <definedName name="congcocot">#REF!</definedName>
    <definedName name="congcocott" localSheetId="2">#REF!</definedName>
    <definedName name="congcocott" localSheetId="12">#REF!</definedName>
    <definedName name="congcocott">#REF!</definedName>
    <definedName name="congcomong" localSheetId="2">#REF!</definedName>
    <definedName name="congcomong" localSheetId="12">#REF!</definedName>
    <definedName name="congcomong">#REF!</definedName>
    <definedName name="congcottron" localSheetId="2">#REF!</definedName>
    <definedName name="congcottron" localSheetId="12">#REF!</definedName>
    <definedName name="congcottron">#REF!</definedName>
    <definedName name="congcotvuong" localSheetId="2">#REF!</definedName>
    <definedName name="congcotvuong" localSheetId="12">#REF!</definedName>
    <definedName name="congcotvuong">#REF!</definedName>
    <definedName name="congdam" localSheetId="2">#REF!</definedName>
    <definedName name="congdam" localSheetId="12">#REF!</definedName>
    <definedName name="congdam">#REF!</definedName>
    <definedName name="congdan1" localSheetId="2">#REF!</definedName>
    <definedName name="congdan1" localSheetId="12">#REF!</definedName>
    <definedName name="congdan1">#REF!</definedName>
    <definedName name="congdan2" localSheetId="2">#REF!</definedName>
    <definedName name="congdan2" localSheetId="12">#REF!</definedName>
    <definedName name="congdan2">#REF!</definedName>
    <definedName name="congdandusan" localSheetId="2">#REF!</definedName>
    <definedName name="congdandusan" localSheetId="12">#REF!</definedName>
    <definedName name="congdandusan">#REF!</definedName>
    <definedName name="conglanhto" localSheetId="2">#REF!</definedName>
    <definedName name="conglanhto" localSheetId="12">#REF!</definedName>
    <definedName name="conglanhto">#REF!</definedName>
    <definedName name="congmong" localSheetId="2">#REF!</definedName>
    <definedName name="congmong" localSheetId="12">#REF!</definedName>
    <definedName name="congmong">#REF!</definedName>
    <definedName name="congmongbang" localSheetId="2">#REF!</definedName>
    <definedName name="congmongbang" localSheetId="12">#REF!</definedName>
    <definedName name="congmongbang">#REF!</definedName>
    <definedName name="congmongdon" localSheetId="2">#REF!</definedName>
    <definedName name="congmongdon" localSheetId="12">#REF!</definedName>
    <definedName name="congmongdon">#REF!</definedName>
    <definedName name="congpanen" localSheetId="2">#REF!</definedName>
    <definedName name="congpanen" localSheetId="12">#REF!</definedName>
    <definedName name="congpanen">#REF!</definedName>
    <definedName name="congsan" localSheetId="2">#REF!</definedName>
    <definedName name="congsan" localSheetId="12">#REF!</definedName>
    <definedName name="congsan">#REF!</definedName>
    <definedName name="congthang" localSheetId="2">#REF!</definedName>
    <definedName name="congthang" localSheetId="12">#REF!</definedName>
    <definedName name="congthang">#REF!</definedName>
    <definedName name="CONGTIEN" localSheetId="2">#REF!</definedName>
    <definedName name="CONGTIEN" localSheetId="12">#REF!</definedName>
    <definedName name="CONGTIEN">#REF!</definedName>
    <definedName name="CongVattu" localSheetId="2">#REF!</definedName>
    <definedName name="CongVattu" localSheetId="12">#REF!</definedName>
    <definedName name="CongVattu">#REF!</definedName>
    <definedName name="conroom">#REF!</definedName>
    <definedName name="CONST_EQ" localSheetId="2">#REF!</definedName>
    <definedName name="CONST_EQ" localSheetId="12">#REF!</definedName>
    <definedName name="CONST_EQ">#REF!</definedName>
    <definedName name="CONT">#REF!</definedName>
    <definedName name="Content1">ErrorHandler_1</definedName>
    <definedName name="Continue" localSheetId="2">#REF!</definedName>
    <definedName name="Continue" localSheetId="12">#REF!</definedName>
    <definedName name="Continue">#REF!</definedName>
    <definedName name="Cost">#REF!</definedName>
    <definedName name="Costa_Against" localSheetId="2">#REF!</definedName>
    <definedName name="Costa_Against" localSheetId="12">#REF!</definedName>
    <definedName name="Costa_Against">#REF!</definedName>
    <definedName name="Costa_Played" localSheetId="2">#REF!</definedName>
    <definedName name="Costa_Played" localSheetId="12">#REF!</definedName>
    <definedName name="Costa_Played">#REF!</definedName>
    <definedName name="COT" localSheetId="2">#REF!</definedName>
    <definedName name="COT" localSheetId="12">#REF!</definedName>
    <definedName name="COT">#REF!</definedName>
    <definedName name="Cot_thep" localSheetId="2">#REF!</definedName>
    <definedName name="Cot_thep" localSheetId="12">#REF!</definedName>
    <definedName name="Cot_thep">#REF!</definedName>
    <definedName name="cot7.5" localSheetId="2">#REF!</definedName>
    <definedName name="cot7.5" localSheetId="12">#REF!</definedName>
    <definedName name="cot7.5">#REF!</definedName>
    <definedName name="cot8.5" localSheetId="2">#REF!</definedName>
    <definedName name="cot8.5" localSheetId="12">#REF!</definedName>
    <definedName name="cot8.5">#REF!</definedName>
    <definedName name="cotdo">#REF!</definedName>
    <definedName name="CotM">#REF!</definedName>
    <definedName name="Cotsatma">9726</definedName>
    <definedName name="CotSau">#REF!</definedName>
    <definedName name="Cotthepma">9726</definedName>
    <definedName name="cottra">#REF!</definedName>
    <definedName name="cottron" localSheetId="2">#REF!</definedName>
    <definedName name="cottron" localSheetId="12">#REF!</definedName>
    <definedName name="cottron">#REF!</definedName>
    <definedName name="cotvuong" localSheetId="2">#REF!</definedName>
    <definedName name="cotvuong" localSheetId="12">#REF!</definedName>
    <definedName name="cotvuong">#REF!</definedName>
    <definedName name="COÙ">#REF!</definedName>
    <definedName name="Country" localSheetId="2">#REF!</definedName>
    <definedName name="Country" localSheetId="12">#REF!</definedName>
    <definedName name="Country">#REF!</definedName>
    <definedName name="COVER" localSheetId="2">#REF!</definedName>
    <definedName name="COVER" localSheetId="12">#REF!</definedName>
    <definedName name="COVER">#REF!</definedName>
    <definedName name="CP" localSheetId="2">#REF!</definedName>
    <definedName name="CP" localSheetId="12">#REF!</definedName>
    <definedName name="CP">#REF!</definedName>
    <definedName name="cp.1">#REF!</definedName>
    <definedName name="cp.2">#REF!</definedName>
    <definedName name="CP.M10.1a">#REF!</definedName>
    <definedName name="CP.M10.1b">#REF!</definedName>
    <definedName name="CP.M10.1c">#REF!</definedName>
    <definedName name="CP.M10.1d">#REF!</definedName>
    <definedName name="CP.M10.1e">#REF!</definedName>
    <definedName name="CP.M10.2a">#REF!</definedName>
    <definedName name="CP.M10.2b">#REF!</definedName>
    <definedName name="CP.M10.2c">#REF!</definedName>
    <definedName name="CP.M10.2d">#REF!</definedName>
    <definedName name="CP.M10.2e">#REF!</definedName>
    <definedName name="CP.MDTa">#REF!</definedName>
    <definedName name="CP.MDTb">#REF!</definedName>
    <definedName name="CP.MDTc">#REF!</definedName>
    <definedName name="CP.MDTd">#REF!</definedName>
    <definedName name="CP.MDTe">#REF!</definedName>
    <definedName name="CP_SKC">#REF!</definedName>
    <definedName name="cpc" localSheetId="2">#REF!</definedName>
    <definedName name="cpc" localSheetId="12">#REF!</definedName>
    <definedName name="cpc">#REF!</definedName>
    <definedName name="CPCD">51%</definedName>
    <definedName name="CPCM">2.5%</definedName>
    <definedName name="CPCX">64%</definedName>
    <definedName name="cpd" localSheetId="2">#REF!</definedName>
    <definedName name="cpd" localSheetId="12">#REF!</definedName>
    <definedName name="cpd">#REF!</definedName>
    <definedName name="cpdd" localSheetId="2">#REF!</definedName>
    <definedName name="cpdd" localSheetId="12">#REF!</definedName>
    <definedName name="cpdd">#REF!</definedName>
    <definedName name="cpdd1" localSheetId="2">#REF!</definedName>
    <definedName name="cpdd1" localSheetId="12">#REF!</definedName>
    <definedName name="cpdd1">#REF!</definedName>
    <definedName name="cpdd2" localSheetId="2">#REF!</definedName>
    <definedName name="cpdd2" localSheetId="12">#REF!</definedName>
    <definedName name="cpdd2">#REF!</definedName>
    <definedName name="cpddhh">#REF!</definedName>
    <definedName name="cphoi">#REF!</definedName>
    <definedName name="cpk">#REF!</definedName>
    <definedName name="cpmtc" localSheetId="2">#REF!</definedName>
    <definedName name="cpmtc" localSheetId="12">#REF!</definedName>
    <definedName name="cpmtc">#REF!</definedName>
    <definedName name="cpnc" localSheetId="2">#REF!</definedName>
    <definedName name="cpnc" localSheetId="12">#REF!</definedName>
    <definedName name="cpnc">#REF!</definedName>
    <definedName name="cps">#REF!</definedName>
    <definedName name="CPT" localSheetId="2">#REF!</definedName>
    <definedName name="CPT" localSheetId="12">#REF!</definedName>
    <definedName name="CPT">#REF!</definedName>
    <definedName name="CPTK">#REF!</definedName>
    <definedName name="CPTKE" localSheetId="2">#REF!</definedName>
    <definedName name="CPTKE" localSheetId="12">#REF!</definedName>
    <definedName name="CPTKE">#REF!</definedName>
    <definedName name="cptt" localSheetId="2">#REF!</definedName>
    <definedName name="cptt" localSheetId="12">#REF!</definedName>
    <definedName name="cptt">#REF!</definedName>
    <definedName name="CPU_AMD_K6II_550" localSheetId="2">#REF!</definedName>
    <definedName name="CPU_AMD_K6II_550" localSheetId="12">#REF!</definedName>
    <definedName name="CPU_AMD_K6II_550">#REF!</definedName>
    <definedName name="CPU_Intel_P4_1.7_256K_256RIMM" localSheetId="2">#REF!</definedName>
    <definedName name="CPU_Intel_P4_1.7_256K_256RIMM" localSheetId="12">#REF!</definedName>
    <definedName name="CPU_Intel_P4_1.7_256K_256RIMM">#REF!</definedName>
    <definedName name="CPU_Intel_PIII500E_256Kdie_Copp" localSheetId="2">#REF!</definedName>
    <definedName name="CPU_Intel_PIII500E_256Kdie_Copp" localSheetId="12">#REF!</definedName>
    <definedName name="CPU_Intel_PIII500E_256Kdie_Copp">#REF!</definedName>
    <definedName name="CPU_Intel_PIII550E_256Kdie_Copp" localSheetId="2">#REF!</definedName>
    <definedName name="CPU_Intel_PIII550E_256Kdie_Copp" localSheetId="12">#REF!</definedName>
    <definedName name="CPU_Intel_PIII550E_256Kdie_Copp">#REF!</definedName>
    <definedName name="CPVC100" localSheetId="2">#REF!</definedName>
    <definedName name="CPVC100" localSheetId="12">#REF!</definedName>
    <definedName name="CPVC100">#REF!</definedName>
    <definedName name="CPVC1KM" localSheetId="2">#REF!</definedName>
    <definedName name="CPVC1KM" localSheetId="12">#REF!</definedName>
    <definedName name="CPVC1KM">#REF!</definedName>
    <definedName name="CPVC35" localSheetId="2">#REF!</definedName>
    <definedName name="CPVC35" localSheetId="12">#REF!</definedName>
    <definedName name="CPVC35">#REF!</definedName>
    <definedName name="CPVCDN" localSheetId="2">#REF!</definedName>
    <definedName name="CPVCDN" localSheetId="12">#REF!</definedName>
    <definedName name="CPVCDN">#REF!</definedName>
    <definedName name="cpvl" localSheetId="2">#REF!</definedName>
    <definedName name="cpvl" localSheetId="12">#REF!</definedName>
    <definedName name="cpvl">#REF!</definedName>
    <definedName name="CPX" localSheetId="2">#REF!</definedName>
    <definedName name="CPX" localSheetId="12">#REF!</definedName>
    <definedName name="CPX">#REF!</definedName>
    <definedName name="CPY" localSheetId="2">#REF!</definedName>
    <definedName name="CPY" localSheetId="12">#REF!</definedName>
    <definedName name="CPY">#REF!</definedName>
    <definedName name="cr" localSheetId="2">#REF!</definedName>
    <definedName name="cr" localSheetId="12">#REF!</definedName>
    <definedName name="cr">#REF!</definedName>
    <definedName name="CRD" localSheetId="2">#REF!</definedName>
    <definedName name="CRD" localSheetId="12">#REF!</definedName>
    <definedName name="CRD">#REF!</definedName>
    <definedName name="CRIT1" localSheetId="2">#REF!</definedName>
    <definedName name="CRIT1" localSheetId="12">#REF!</definedName>
    <definedName name="CRIT1">#REF!</definedName>
    <definedName name="CRIT10" localSheetId="2">#REF!</definedName>
    <definedName name="CRIT10" localSheetId="12">#REF!</definedName>
    <definedName name="CRIT10">#REF!</definedName>
    <definedName name="CRIT2" localSheetId="2">#REF!</definedName>
    <definedName name="CRIT2" localSheetId="12">#REF!</definedName>
    <definedName name="CRIT2">#REF!</definedName>
    <definedName name="CRIT3" localSheetId="2">#REF!</definedName>
    <definedName name="CRIT3" localSheetId="12">#REF!</definedName>
    <definedName name="CRIT3">#REF!</definedName>
    <definedName name="CRIT4" localSheetId="2">#REF!</definedName>
    <definedName name="CRIT4" localSheetId="12">#REF!</definedName>
    <definedName name="CRIT4">#REF!</definedName>
    <definedName name="CRIT5" localSheetId="2">#REF!</definedName>
    <definedName name="CRIT5" localSheetId="12">#REF!</definedName>
    <definedName name="CRIT5">#REF!</definedName>
    <definedName name="CRIT6" localSheetId="2">#REF!</definedName>
    <definedName name="CRIT6" localSheetId="12">#REF!</definedName>
    <definedName name="CRIT6">#REF!</definedName>
    <definedName name="CRIT7" localSheetId="2">#REF!</definedName>
    <definedName name="CRIT7" localSheetId="12">#REF!</definedName>
    <definedName name="CRIT7">#REF!</definedName>
    <definedName name="CRIT8" localSheetId="2">#REF!</definedName>
    <definedName name="CRIT8" localSheetId="12">#REF!</definedName>
    <definedName name="CRIT8">#REF!</definedName>
    <definedName name="CRIT9" localSheetId="2">#REF!</definedName>
    <definedName name="CRIT9" localSheetId="12">#REF!</definedName>
    <definedName name="CRIT9">#REF!</definedName>
    <definedName name="_xlnm.Criteria" localSheetId="2">#REF!</definedName>
    <definedName name="_xlnm.Criteria" localSheetId="12">#REF!</definedName>
    <definedName name="_xlnm.Criteria">#REF!</definedName>
    <definedName name="CRITINST" localSheetId="2">#REF!</definedName>
    <definedName name="CRITINST" localSheetId="12">#REF!</definedName>
    <definedName name="CRITINST">#REF!</definedName>
    <definedName name="CRITPURC" localSheetId="2">#REF!</definedName>
    <definedName name="CRITPURC" localSheetId="12">#REF!</definedName>
    <definedName name="CRITPURC">#REF!</definedName>
    <definedName name="Croatia_Against" localSheetId="2">#REF!</definedName>
    <definedName name="Croatia_Against" localSheetId="12">#REF!</definedName>
    <definedName name="Croatia_Against">#REF!</definedName>
    <definedName name="Croatia_Played" localSheetId="2">#REF!</definedName>
    <definedName name="Croatia_Played" localSheetId="12">#REF!</definedName>
    <definedName name="Croatia_Played">#REF!</definedName>
    <definedName name="CRS" localSheetId="2">#REF!</definedName>
    <definedName name="CRS" localSheetId="12">#REF!</definedName>
    <definedName name="CRS">#REF!</definedName>
    <definedName name="CS" localSheetId="2">#REF!</definedName>
    <definedName name="CS" localSheetId="12">#REF!</definedName>
    <definedName name="CS">#REF!</definedName>
    <definedName name="CS_10" localSheetId="2">#REF!</definedName>
    <definedName name="CS_10" localSheetId="12">#REF!</definedName>
    <definedName name="CS_10">#REF!</definedName>
    <definedName name="CS_10_12">#N/A</definedName>
    <definedName name="CS_10_16">#N/A</definedName>
    <definedName name="CS_10_31" localSheetId="2">#REF!</definedName>
    <definedName name="CS_10_31" localSheetId="12">#REF!</definedName>
    <definedName name="CS_10_31">#REF!</definedName>
    <definedName name="CS_10_32" localSheetId="2">#REF!</definedName>
    <definedName name="CS_10_32" localSheetId="12">#REF!</definedName>
    <definedName name="CS_10_32">#REF!</definedName>
    <definedName name="CS_10_33" localSheetId="2">#REF!</definedName>
    <definedName name="CS_10_33" localSheetId="12">#REF!</definedName>
    <definedName name="CS_10_33">#REF!</definedName>
    <definedName name="CS_10_34" localSheetId="2">#REF!</definedName>
    <definedName name="CS_10_34" localSheetId="12">#REF!</definedName>
    <definedName name="CS_10_34">#REF!</definedName>
    <definedName name="CS_10_5" localSheetId="2">#REF!</definedName>
    <definedName name="CS_10_5" localSheetId="12">#REF!</definedName>
    <definedName name="CS_10_5">#REF!</definedName>
    <definedName name="CS_10_8">#N/A</definedName>
    <definedName name="CS_100" localSheetId="2">#REF!</definedName>
    <definedName name="CS_100" localSheetId="12">#REF!</definedName>
    <definedName name="CS_100">#REF!</definedName>
    <definedName name="CS_100_12">#N/A</definedName>
    <definedName name="CS_100_16">#N/A</definedName>
    <definedName name="CS_100_31" localSheetId="2">#REF!</definedName>
    <definedName name="CS_100_31" localSheetId="12">#REF!</definedName>
    <definedName name="CS_100_31">#REF!</definedName>
    <definedName name="CS_100_32" localSheetId="2">#REF!</definedName>
    <definedName name="CS_100_32" localSheetId="12">#REF!</definedName>
    <definedName name="CS_100_32">#REF!</definedName>
    <definedName name="CS_100_33" localSheetId="2">#REF!</definedName>
    <definedName name="CS_100_33" localSheetId="12">#REF!</definedName>
    <definedName name="CS_100_33">#REF!</definedName>
    <definedName name="CS_100_34" localSheetId="2">#REF!</definedName>
    <definedName name="CS_100_34" localSheetId="12">#REF!</definedName>
    <definedName name="CS_100_34">#REF!</definedName>
    <definedName name="CS_100_5" localSheetId="2">#REF!</definedName>
    <definedName name="CS_100_5" localSheetId="12">#REF!</definedName>
    <definedName name="CS_100_5">#REF!</definedName>
    <definedName name="CS_100_8">#N/A</definedName>
    <definedName name="CS_10S" localSheetId="2">#REF!</definedName>
    <definedName name="CS_10S" localSheetId="12">#REF!</definedName>
    <definedName name="CS_10S">#REF!</definedName>
    <definedName name="CS_10S_12">#N/A</definedName>
    <definedName name="CS_10S_16">#N/A</definedName>
    <definedName name="CS_10S_31" localSheetId="2">#REF!</definedName>
    <definedName name="CS_10S_31" localSheetId="12">#REF!</definedName>
    <definedName name="CS_10S_31">#REF!</definedName>
    <definedName name="CS_10S_32" localSheetId="2">#REF!</definedName>
    <definedName name="CS_10S_32" localSheetId="12">#REF!</definedName>
    <definedName name="CS_10S_32">#REF!</definedName>
    <definedName name="CS_10S_33" localSheetId="2">#REF!</definedName>
    <definedName name="CS_10S_33" localSheetId="12">#REF!</definedName>
    <definedName name="CS_10S_33">#REF!</definedName>
    <definedName name="CS_10S_34" localSheetId="2">#REF!</definedName>
    <definedName name="CS_10S_34" localSheetId="12">#REF!</definedName>
    <definedName name="CS_10S_34">#REF!</definedName>
    <definedName name="CS_10S_5" localSheetId="2">#REF!</definedName>
    <definedName name="CS_10S_5" localSheetId="12">#REF!</definedName>
    <definedName name="CS_10S_5">#REF!</definedName>
    <definedName name="CS_10S_8">#N/A</definedName>
    <definedName name="CS_120" localSheetId="2">#REF!</definedName>
    <definedName name="CS_120" localSheetId="12">#REF!</definedName>
    <definedName name="CS_120">#REF!</definedName>
    <definedName name="CS_120_12">#N/A</definedName>
    <definedName name="CS_120_16">#N/A</definedName>
    <definedName name="CS_120_31" localSheetId="2">#REF!</definedName>
    <definedName name="CS_120_31" localSheetId="12">#REF!</definedName>
    <definedName name="CS_120_31">#REF!</definedName>
    <definedName name="CS_120_32" localSheetId="2">#REF!</definedName>
    <definedName name="CS_120_32" localSheetId="12">#REF!</definedName>
    <definedName name="CS_120_32">#REF!</definedName>
    <definedName name="CS_120_33" localSheetId="2">#REF!</definedName>
    <definedName name="CS_120_33" localSheetId="12">#REF!</definedName>
    <definedName name="CS_120_33">#REF!</definedName>
    <definedName name="CS_120_34" localSheetId="2">#REF!</definedName>
    <definedName name="CS_120_34" localSheetId="12">#REF!</definedName>
    <definedName name="CS_120_34">#REF!</definedName>
    <definedName name="CS_120_5" localSheetId="2">#REF!</definedName>
    <definedName name="CS_120_5" localSheetId="12">#REF!</definedName>
    <definedName name="CS_120_5">#REF!</definedName>
    <definedName name="CS_120_8">#N/A</definedName>
    <definedName name="CS_140" localSheetId="2">#REF!</definedName>
    <definedName name="CS_140" localSheetId="12">#REF!</definedName>
    <definedName name="CS_140">#REF!</definedName>
    <definedName name="CS_140_12">#N/A</definedName>
    <definedName name="CS_140_16">#N/A</definedName>
    <definedName name="CS_140_31" localSheetId="2">#REF!</definedName>
    <definedName name="CS_140_31" localSheetId="12">#REF!</definedName>
    <definedName name="CS_140_31">#REF!</definedName>
    <definedName name="CS_140_32" localSheetId="2">#REF!</definedName>
    <definedName name="CS_140_32" localSheetId="12">#REF!</definedName>
    <definedName name="CS_140_32">#REF!</definedName>
    <definedName name="CS_140_33" localSheetId="2">#REF!</definedName>
    <definedName name="CS_140_33" localSheetId="12">#REF!</definedName>
    <definedName name="CS_140_33">#REF!</definedName>
    <definedName name="CS_140_34" localSheetId="2">#REF!</definedName>
    <definedName name="CS_140_34" localSheetId="12">#REF!</definedName>
    <definedName name="CS_140_34">#REF!</definedName>
    <definedName name="CS_140_5" localSheetId="2">#REF!</definedName>
    <definedName name="CS_140_5" localSheetId="12">#REF!</definedName>
    <definedName name="CS_140_5">#REF!</definedName>
    <definedName name="CS_140_8">#N/A</definedName>
    <definedName name="CS_160" localSheetId="2">#REF!</definedName>
    <definedName name="CS_160" localSheetId="12">#REF!</definedName>
    <definedName name="CS_160">#REF!</definedName>
    <definedName name="CS_160_12">#N/A</definedName>
    <definedName name="CS_160_16">#N/A</definedName>
    <definedName name="CS_160_31" localSheetId="2">#REF!</definedName>
    <definedName name="CS_160_31" localSheetId="12">#REF!</definedName>
    <definedName name="CS_160_31">#REF!</definedName>
    <definedName name="CS_160_32" localSheetId="2">#REF!</definedName>
    <definedName name="CS_160_32" localSheetId="12">#REF!</definedName>
    <definedName name="CS_160_32">#REF!</definedName>
    <definedName name="CS_160_33" localSheetId="2">#REF!</definedName>
    <definedName name="CS_160_33" localSheetId="12">#REF!</definedName>
    <definedName name="CS_160_33">#REF!</definedName>
    <definedName name="CS_160_34" localSheetId="2">#REF!</definedName>
    <definedName name="CS_160_34" localSheetId="12">#REF!</definedName>
    <definedName name="CS_160_34">#REF!</definedName>
    <definedName name="CS_160_5" localSheetId="2">#REF!</definedName>
    <definedName name="CS_160_5" localSheetId="12">#REF!</definedName>
    <definedName name="CS_160_5">#REF!</definedName>
    <definedName name="CS_160_8">#N/A</definedName>
    <definedName name="CS_20" localSheetId="2">#REF!</definedName>
    <definedName name="CS_20" localSheetId="12">#REF!</definedName>
    <definedName name="CS_20">#REF!</definedName>
    <definedName name="CS_20_12">#N/A</definedName>
    <definedName name="CS_20_16">#N/A</definedName>
    <definedName name="CS_20_31" localSheetId="2">#REF!</definedName>
    <definedName name="CS_20_31" localSheetId="12">#REF!</definedName>
    <definedName name="CS_20_31">#REF!</definedName>
    <definedName name="CS_20_32" localSheetId="2">#REF!</definedName>
    <definedName name="CS_20_32" localSheetId="12">#REF!</definedName>
    <definedName name="CS_20_32">#REF!</definedName>
    <definedName name="CS_20_33" localSheetId="2">#REF!</definedName>
    <definedName name="CS_20_33" localSheetId="12">#REF!</definedName>
    <definedName name="CS_20_33">#REF!</definedName>
    <definedName name="CS_20_34" localSheetId="2">#REF!</definedName>
    <definedName name="CS_20_34" localSheetId="12">#REF!</definedName>
    <definedName name="CS_20_34">#REF!</definedName>
    <definedName name="CS_20_5" localSheetId="2">#REF!</definedName>
    <definedName name="CS_20_5" localSheetId="12">#REF!</definedName>
    <definedName name="CS_20_5">#REF!</definedName>
    <definedName name="CS_20_8">#N/A</definedName>
    <definedName name="CS_30" localSheetId="2">#REF!</definedName>
    <definedName name="CS_30" localSheetId="12">#REF!</definedName>
    <definedName name="CS_30">#REF!</definedName>
    <definedName name="CS_30_12">#N/A</definedName>
    <definedName name="CS_30_16">#N/A</definedName>
    <definedName name="CS_30_31" localSheetId="2">#REF!</definedName>
    <definedName name="CS_30_31" localSheetId="12">#REF!</definedName>
    <definedName name="CS_30_31">#REF!</definedName>
    <definedName name="CS_30_32" localSheetId="2">#REF!</definedName>
    <definedName name="CS_30_32" localSheetId="12">#REF!</definedName>
    <definedName name="CS_30_32">#REF!</definedName>
    <definedName name="CS_30_33" localSheetId="2">#REF!</definedName>
    <definedName name="CS_30_33" localSheetId="12">#REF!</definedName>
    <definedName name="CS_30_33">#REF!</definedName>
    <definedName name="CS_30_34" localSheetId="2">#REF!</definedName>
    <definedName name="CS_30_34" localSheetId="12">#REF!</definedName>
    <definedName name="CS_30_34">#REF!</definedName>
    <definedName name="CS_30_5" localSheetId="2">#REF!</definedName>
    <definedName name="CS_30_5" localSheetId="12">#REF!</definedName>
    <definedName name="CS_30_5">#REF!</definedName>
    <definedName name="CS_30_8">#N/A</definedName>
    <definedName name="CS_40" localSheetId="2">#REF!</definedName>
    <definedName name="CS_40" localSheetId="12">#REF!</definedName>
    <definedName name="CS_40">#REF!</definedName>
    <definedName name="CS_40_12">#N/A</definedName>
    <definedName name="CS_40_16">#N/A</definedName>
    <definedName name="CS_40_31" localSheetId="2">#REF!</definedName>
    <definedName name="CS_40_31" localSheetId="12">#REF!</definedName>
    <definedName name="CS_40_31">#REF!</definedName>
    <definedName name="CS_40_32" localSheetId="2">#REF!</definedName>
    <definedName name="CS_40_32" localSheetId="12">#REF!</definedName>
    <definedName name="CS_40_32">#REF!</definedName>
    <definedName name="CS_40_33" localSheetId="2">#REF!</definedName>
    <definedName name="CS_40_33" localSheetId="12">#REF!</definedName>
    <definedName name="CS_40_33">#REF!</definedName>
    <definedName name="CS_40_34" localSheetId="2">#REF!</definedName>
    <definedName name="CS_40_34" localSheetId="12">#REF!</definedName>
    <definedName name="CS_40_34">#REF!</definedName>
    <definedName name="CS_40_5" localSheetId="2">#REF!</definedName>
    <definedName name="CS_40_5" localSheetId="12">#REF!</definedName>
    <definedName name="CS_40_5">#REF!</definedName>
    <definedName name="CS_40_8">#N/A</definedName>
    <definedName name="CS_40S" localSheetId="2">#REF!</definedName>
    <definedName name="CS_40S" localSheetId="12">#REF!</definedName>
    <definedName name="CS_40S">#REF!</definedName>
    <definedName name="CS_40S_12">#N/A</definedName>
    <definedName name="CS_40S_16">#N/A</definedName>
    <definedName name="CS_40S_31" localSheetId="2">#REF!</definedName>
    <definedName name="CS_40S_31" localSheetId="12">#REF!</definedName>
    <definedName name="CS_40S_31">#REF!</definedName>
    <definedName name="CS_40S_32" localSheetId="2">#REF!</definedName>
    <definedName name="CS_40S_32" localSheetId="12">#REF!</definedName>
    <definedName name="CS_40S_32">#REF!</definedName>
    <definedName name="CS_40S_33" localSheetId="2">#REF!</definedName>
    <definedName name="CS_40S_33" localSheetId="12">#REF!</definedName>
    <definedName name="CS_40S_33">#REF!</definedName>
    <definedName name="CS_40S_34" localSheetId="2">#REF!</definedName>
    <definedName name="CS_40S_34" localSheetId="12">#REF!</definedName>
    <definedName name="CS_40S_34">#REF!</definedName>
    <definedName name="CS_40S_5" localSheetId="2">#REF!</definedName>
    <definedName name="CS_40S_5" localSheetId="12">#REF!</definedName>
    <definedName name="CS_40S_5">#REF!</definedName>
    <definedName name="CS_40S_8">#N/A</definedName>
    <definedName name="CS_5S" localSheetId="2">#REF!</definedName>
    <definedName name="CS_5S" localSheetId="12">#REF!</definedName>
    <definedName name="CS_5S">#REF!</definedName>
    <definedName name="CS_5S_12">#N/A</definedName>
    <definedName name="CS_5S_16">#N/A</definedName>
    <definedName name="CS_5S_31" localSheetId="2">#REF!</definedName>
    <definedName name="CS_5S_31" localSheetId="12">#REF!</definedName>
    <definedName name="CS_5S_31">#REF!</definedName>
    <definedName name="CS_5S_32" localSheetId="2">#REF!</definedName>
    <definedName name="CS_5S_32" localSheetId="12">#REF!</definedName>
    <definedName name="CS_5S_32">#REF!</definedName>
    <definedName name="CS_5S_33" localSheetId="2">#REF!</definedName>
    <definedName name="CS_5S_33" localSheetId="12">#REF!</definedName>
    <definedName name="CS_5S_33">#REF!</definedName>
    <definedName name="CS_5S_34" localSheetId="2">#REF!</definedName>
    <definedName name="CS_5S_34" localSheetId="12">#REF!</definedName>
    <definedName name="CS_5S_34">#REF!</definedName>
    <definedName name="CS_5S_5" localSheetId="2">#REF!</definedName>
    <definedName name="CS_5S_5" localSheetId="12">#REF!</definedName>
    <definedName name="CS_5S_5">#REF!</definedName>
    <definedName name="CS_5S_8">#N/A</definedName>
    <definedName name="CS_60" localSheetId="2">#REF!</definedName>
    <definedName name="CS_60" localSheetId="12">#REF!</definedName>
    <definedName name="CS_60">#REF!</definedName>
    <definedName name="CS_60_12">#N/A</definedName>
    <definedName name="CS_60_16">#N/A</definedName>
    <definedName name="CS_60_31" localSheetId="2">#REF!</definedName>
    <definedName name="CS_60_31" localSheetId="12">#REF!</definedName>
    <definedName name="CS_60_31">#REF!</definedName>
    <definedName name="CS_60_32" localSheetId="2">#REF!</definedName>
    <definedName name="CS_60_32" localSheetId="12">#REF!</definedName>
    <definedName name="CS_60_32">#REF!</definedName>
    <definedName name="CS_60_33" localSheetId="2">#REF!</definedName>
    <definedName name="CS_60_33" localSheetId="12">#REF!</definedName>
    <definedName name="CS_60_33">#REF!</definedName>
    <definedName name="CS_60_34" localSheetId="2">#REF!</definedName>
    <definedName name="CS_60_34" localSheetId="12">#REF!</definedName>
    <definedName name="CS_60_34">#REF!</definedName>
    <definedName name="CS_60_5" localSheetId="2">#REF!</definedName>
    <definedName name="CS_60_5" localSheetId="12">#REF!</definedName>
    <definedName name="CS_60_5">#REF!</definedName>
    <definedName name="CS_60_8">#N/A</definedName>
    <definedName name="CS_61" localSheetId="2">#REF!</definedName>
    <definedName name="CS_61" localSheetId="12">#REF!</definedName>
    <definedName name="CS_61">#REF!</definedName>
    <definedName name="CS_6S" localSheetId="2">#REF!</definedName>
    <definedName name="CS_6S" localSheetId="12">#REF!</definedName>
    <definedName name="CS_6S">#REF!</definedName>
    <definedName name="CS_80" localSheetId="2">#REF!</definedName>
    <definedName name="CS_80" localSheetId="12">#REF!</definedName>
    <definedName name="CS_80">#REF!</definedName>
    <definedName name="CS_80_12">#N/A</definedName>
    <definedName name="CS_80_16">#N/A</definedName>
    <definedName name="CS_80_31" localSheetId="2">#REF!</definedName>
    <definedName name="CS_80_31" localSheetId="12">#REF!</definedName>
    <definedName name="CS_80_31">#REF!</definedName>
    <definedName name="CS_80_32" localSheetId="2">#REF!</definedName>
    <definedName name="CS_80_32" localSheetId="12">#REF!</definedName>
    <definedName name="CS_80_32">#REF!</definedName>
    <definedName name="CS_80_33" localSheetId="2">#REF!</definedName>
    <definedName name="CS_80_33" localSheetId="12">#REF!</definedName>
    <definedName name="CS_80_33">#REF!</definedName>
    <definedName name="CS_80_34" localSheetId="2">#REF!</definedName>
    <definedName name="CS_80_34" localSheetId="12">#REF!</definedName>
    <definedName name="CS_80_34">#REF!</definedName>
    <definedName name="CS_80_5" localSheetId="2">#REF!</definedName>
    <definedName name="CS_80_5" localSheetId="12">#REF!</definedName>
    <definedName name="CS_80_5">#REF!</definedName>
    <definedName name="CS_80_8">#N/A</definedName>
    <definedName name="CS_80S" localSheetId="2">#REF!</definedName>
    <definedName name="CS_80S" localSheetId="12">#REF!</definedName>
    <definedName name="CS_80S">#REF!</definedName>
    <definedName name="CS_80S_12">#N/A</definedName>
    <definedName name="CS_80S_16">#N/A</definedName>
    <definedName name="CS_80S_31" localSheetId="2">#REF!</definedName>
    <definedName name="CS_80S_31" localSheetId="12">#REF!</definedName>
    <definedName name="CS_80S_31">#REF!</definedName>
    <definedName name="CS_80S_32" localSheetId="2">#REF!</definedName>
    <definedName name="CS_80S_32" localSheetId="12">#REF!</definedName>
    <definedName name="CS_80S_32">#REF!</definedName>
    <definedName name="CS_80S_33" localSheetId="2">#REF!</definedName>
    <definedName name="CS_80S_33" localSheetId="12">#REF!</definedName>
    <definedName name="CS_80S_33">#REF!</definedName>
    <definedName name="CS_80S_34" localSheetId="2">#REF!</definedName>
    <definedName name="CS_80S_34" localSheetId="12">#REF!</definedName>
    <definedName name="CS_80S_34">#REF!</definedName>
    <definedName name="CS_80S_5" localSheetId="2">#REF!</definedName>
    <definedName name="CS_80S_5" localSheetId="12">#REF!</definedName>
    <definedName name="CS_80S_5">#REF!</definedName>
    <definedName name="CS_80S_8">#N/A</definedName>
    <definedName name="CS_STD" localSheetId="2">#REF!</definedName>
    <definedName name="CS_STD" localSheetId="12">#REF!</definedName>
    <definedName name="CS_STD">#REF!</definedName>
    <definedName name="CS_STD_12">#N/A</definedName>
    <definedName name="CS_STD_16">#N/A</definedName>
    <definedName name="CS_STD_31" localSheetId="2">#REF!</definedName>
    <definedName name="CS_STD_31" localSheetId="12">#REF!</definedName>
    <definedName name="CS_STD_31">#REF!</definedName>
    <definedName name="CS_STD_32" localSheetId="2">#REF!</definedName>
    <definedName name="CS_STD_32" localSheetId="12">#REF!</definedName>
    <definedName name="CS_STD_32">#REF!</definedName>
    <definedName name="CS_STD_33" localSheetId="2">#REF!</definedName>
    <definedName name="CS_STD_33" localSheetId="12">#REF!</definedName>
    <definedName name="CS_STD_33">#REF!</definedName>
    <definedName name="CS_STD_34" localSheetId="2">#REF!</definedName>
    <definedName name="CS_STD_34" localSheetId="12">#REF!</definedName>
    <definedName name="CS_STD_34">#REF!</definedName>
    <definedName name="CS_STD_5" localSheetId="2">#REF!</definedName>
    <definedName name="CS_STD_5" localSheetId="12">#REF!</definedName>
    <definedName name="CS_STD_5">#REF!</definedName>
    <definedName name="CS_STD_8">#N/A</definedName>
    <definedName name="CS_XS" localSheetId="2">#REF!</definedName>
    <definedName name="CS_XS" localSheetId="12">#REF!</definedName>
    <definedName name="CS_XS">#REF!</definedName>
    <definedName name="CS_XS_12">#N/A</definedName>
    <definedName name="CS_XS_16">#N/A</definedName>
    <definedName name="CS_XS_31" localSheetId="2">#REF!</definedName>
    <definedName name="CS_XS_31" localSheetId="12">#REF!</definedName>
    <definedName name="CS_XS_31">#REF!</definedName>
    <definedName name="CS_XS_32" localSheetId="2">#REF!</definedName>
    <definedName name="CS_XS_32" localSheetId="12">#REF!</definedName>
    <definedName name="CS_XS_32">#REF!</definedName>
    <definedName name="CS_XS_33" localSheetId="2">#REF!</definedName>
    <definedName name="CS_XS_33" localSheetId="12">#REF!</definedName>
    <definedName name="CS_XS_33">#REF!</definedName>
    <definedName name="CS_XS_34" localSheetId="2">#REF!</definedName>
    <definedName name="CS_XS_34" localSheetId="12">#REF!</definedName>
    <definedName name="CS_XS_34">#REF!</definedName>
    <definedName name="CS_XS_5" localSheetId="2">#REF!</definedName>
    <definedName name="CS_XS_5" localSheetId="12">#REF!</definedName>
    <definedName name="CS_XS_5">#REF!</definedName>
    <definedName name="CS_XS_8">#N/A</definedName>
    <definedName name="CS_XXS" localSheetId="2">#REF!</definedName>
    <definedName name="CS_XXS" localSheetId="12">#REF!</definedName>
    <definedName name="CS_XXS">#REF!</definedName>
    <definedName name="CS_XXS_12">#N/A</definedName>
    <definedName name="CS_XXS_16">#N/A</definedName>
    <definedName name="CS_XXS_31" localSheetId="2">#REF!</definedName>
    <definedName name="CS_XXS_31" localSheetId="12">#REF!</definedName>
    <definedName name="CS_XXS_31">#REF!</definedName>
    <definedName name="CS_XXS_32" localSheetId="2">#REF!</definedName>
    <definedName name="CS_XXS_32" localSheetId="12">#REF!</definedName>
    <definedName name="CS_XXS_32">#REF!</definedName>
    <definedName name="CS_XXS_33" localSheetId="2">#REF!</definedName>
    <definedName name="CS_XXS_33" localSheetId="12">#REF!</definedName>
    <definedName name="CS_XXS_33">#REF!</definedName>
    <definedName name="CS_XXS_34" localSheetId="2">#REF!</definedName>
    <definedName name="CS_XXS_34" localSheetId="12">#REF!</definedName>
    <definedName name="CS_XXS_34">#REF!</definedName>
    <definedName name="CS_XXS_5" localSheetId="2">#REF!</definedName>
    <definedName name="CS_XXS_5" localSheetId="12">#REF!</definedName>
    <definedName name="CS_XXS_5">#REF!</definedName>
    <definedName name="CS_XXS_8">#N/A</definedName>
    <definedName name="CSau" localSheetId="2">#REF!</definedName>
    <definedName name="CSau" localSheetId="12">#REF!</definedName>
    <definedName name="CSau">#REF!</definedName>
    <definedName name="csd3p" localSheetId="2">#REF!</definedName>
    <definedName name="csd3p" localSheetId="12">#REF!</definedName>
    <definedName name="csd3p">#REF!</definedName>
    <definedName name="csddg1p" localSheetId="2">#REF!</definedName>
    <definedName name="csddg1p" localSheetId="12">#REF!</definedName>
    <definedName name="csddg1p">#REF!</definedName>
    <definedName name="csddt1p" localSheetId="2">#REF!</definedName>
    <definedName name="csddt1p" localSheetId="12">#REF!</definedName>
    <definedName name="csddt1p">#REF!</definedName>
    <definedName name="csht3p" localSheetId="2">#REF!</definedName>
    <definedName name="csht3p" localSheetId="12">#REF!</definedName>
    <definedName name="csht3p">#REF!</definedName>
    <definedName name="cst" localSheetId="2">#REF!</definedName>
    <definedName name="cst" localSheetId="12">#REF!</definedName>
    <definedName name="cst">#REF!</definedName>
    <definedName name="CSX" localSheetId="2">#REF!</definedName>
    <definedName name="CSX" localSheetId="12">#REF!</definedName>
    <definedName name="CSX">#REF!</definedName>
    <definedName name="CSY" localSheetId="2">#REF!</definedName>
    <definedName name="CSY" localSheetId="12">#REF!</definedName>
    <definedName name="CSY">#REF!</definedName>
    <definedName name="ct" localSheetId="2" hidden="1">{"'Sheet1'!$L$16"}</definedName>
    <definedName name="ct" localSheetId="9" hidden="1">{"'Sheet1'!$L$16"}</definedName>
    <definedName name="ct" localSheetId="12" hidden="1">{"'Sheet1'!$L$16"}</definedName>
    <definedName name="ct" localSheetId="0" hidden="1">{"'Sheet1'!$L$16"}</definedName>
    <definedName name="ct" hidden="1">{"'Sheet1'!$L$16"}</definedName>
    <definedName name="CT.M10.1">#REF!</definedName>
    <definedName name="CT.M10.2">#REF!</definedName>
    <definedName name="CT.MDT">#REF!</definedName>
    <definedName name="CT_50" localSheetId="2">#REF!</definedName>
    <definedName name="CT_50" localSheetId="12">#REF!</definedName>
    <definedName name="CT_50">#REF!</definedName>
    <definedName name="CT_KSTK" localSheetId="2">#REF!</definedName>
    <definedName name="CT_KSTK" localSheetId="12">#REF!</definedName>
    <definedName name="CT_KSTK">#REF!</definedName>
    <definedName name="CT_MCX" localSheetId="2">#REF!</definedName>
    <definedName name="CT_MCX" localSheetId="12">#REF!</definedName>
    <definedName name="CT_MCX">#REF!</definedName>
    <definedName name="CT0.4">#REF!</definedName>
    <definedName name="ctbb" localSheetId="2">#REF!</definedName>
    <definedName name="ctbb" localSheetId="12">#REF!</definedName>
    <definedName name="ctbb">#REF!</definedName>
    <definedName name="ctbbt" localSheetId="2" hidden="1">{"'Sheet1'!$L$16"}</definedName>
    <definedName name="ctbbt" localSheetId="9" hidden="1">{"'Sheet1'!$L$16"}</definedName>
    <definedName name="ctbbt" localSheetId="12" hidden="1">{"'Sheet1'!$L$16"}</definedName>
    <definedName name="ctbbt" localSheetId="0" hidden="1">{"'Sheet1'!$L$16"}</definedName>
    <definedName name="ctbbt" hidden="1">{"'Sheet1'!$L$16"}</definedName>
    <definedName name="Ctchi2011" localSheetId="2" hidden="1">{"'Sheet1'!$L$16"}</definedName>
    <definedName name="Ctchi2011" localSheetId="9" hidden="1">{"'Sheet1'!$L$16"}</definedName>
    <definedName name="Ctchi2011" localSheetId="12" hidden="1">{"'Sheet1'!$L$16"}</definedName>
    <definedName name="Ctchi2011" localSheetId="0" hidden="1">{"'Sheet1'!$L$16"}</definedName>
    <definedName name="Ctchi2011" hidden="1">{"'Sheet1'!$L$16"}</definedName>
    <definedName name="CTCT">#REF!</definedName>
    <definedName name="CTCT1" localSheetId="2">{"'Sheet1'!$L$16"}</definedName>
    <definedName name="CTCT1" localSheetId="12">{"'Sheet1'!$L$16"}</definedName>
    <definedName name="CTCT1" localSheetId="0">{"'Sheet1'!$L$16"}</definedName>
    <definedName name="CTCT1">{"'Sheet1'!$L$16"}</definedName>
    <definedName name="CTCT2" localSheetId="2" hidden="1">{"'Sheet1'!$L$16"}</definedName>
    <definedName name="CTCT2" localSheetId="9" hidden="1">{"'Sheet1'!$L$16"}</definedName>
    <definedName name="CTCT2" localSheetId="12" hidden="1">{"'Sheet1'!$L$16"}</definedName>
    <definedName name="CTCT2" localSheetId="0" hidden="1">{"'Sheet1'!$L$16"}</definedName>
    <definedName name="CTCT2" hidden="1">{"'Sheet1'!$L$16"}</definedName>
    <definedName name="ctdg" localSheetId="2">#REF!</definedName>
    <definedName name="ctdg" localSheetId="12">#REF!</definedName>
    <definedName name="ctdg">#REF!</definedName>
    <definedName name="ctdn9697" localSheetId="2">#REF!</definedName>
    <definedName name="ctdn9697" localSheetId="12">#REF!</definedName>
    <definedName name="ctdn9697">#REF!</definedName>
    <definedName name="ctg" localSheetId="2">#REF!</definedName>
    <definedName name="ctg" localSheetId="12">#REF!</definedName>
    <definedName name="ctg">#REF!</definedName>
    <definedName name="CTGT2">#REF!</definedName>
    <definedName name="CTGT3">#REF!</definedName>
    <definedName name="CTGT4">#REF!</definedName>
    <definedName name="CTGT5">#REF!</definedName>
    <definedName name="CTHT">#REF!</definedName>
    <definedName name="cti3x15" localSheetId="2">#REF!</definedName>
    <definedName name="cti3x15" localSheetId="12">#REF!</definedName>
    <definedName name="cti3x15">#REF!</definedName>
    <definedName name="ctiep" localSheetId="2">#REF!</definedName>
    <definedName name="ctiep" localSheetId="12">#REF!</definedName>
    <definedName name="ctiep">#REF!</definedName>
    <definedName name="CTIET" localSheetId="2">#REF!</definedName>
    <definedName name="CTIET" localSheetId="12">#REF!</definedName>
    <definedName name="CTIET">#REF!</definedName>
    <definedName name="ctieu" localSheetId="2" hidden="1">{"'Sheet1'!$L$16"}</definedName>
    <definedName name="ctieu" localSheetId="9" hidden="1">{"'Sheet1'!$L$16"}</definedName>
    <definedName name="ctieu" localSheetId="12" hidden="1">{"'Sheet1'!$L$16"}</definedName>
    <definedName name="ctieu" localSheetId="0" hidden="1">{"'Sheet1'!$L$16"}</definedName>
    <definedName name="ctieu" hidden="1">{"'Sheet1'!$L$16"}</definedName>
    <definedName name="CTieu_H" localSheetId="2">#REF!</definedName>
    <definedName name="CTieu_H" localSheetId="12">#REF!</definedName>
    <definedName name="CTieu_H">#REF!</definedName>
    <definedName name="CTieuXB" localSheetId="2">#REF!</definedName>
    <definedName name="CTieuXB" localSheetId="12">#REF!</definedName>
    <definedName name="CTieuXB">#REF!</definedName>
    <definedName name="ctkr" localSheetId="2">#REF!</definedName>
    <definedName name="ctkr" localSheetId="12">#REF!</definedName>
    <definedName name="ctkr">#REF!</definedName>
    <definedName name="ctmai" localSheetId="2">#REF!</definedName>
    <definedName name="ctmai" localSheetId="12">#REF!</definedName>
    <definedName name="ctmai">#REF!</definedName>
    <definedName name="cto" localSheetId="2">#REF!</definedName>
    <definedName name="cto" localSheetId="12">#REF!</definedName>
    <definedName name="cto">#REF!</definedName>
    <definedName name="cto_31" localSheetId="2">#REF!</definedName>
    <definedName name="cto_31" localSheetId="12">#REF!</definedName>
    <definedName name="cto_31">#REF!</definedName>
    <definedName name="cto_32">#N/A</definedName>
    <definedName name="cto_33" localSheetId="2">#REF!</definedName>
    <definedName name="cto_33" localSheetId="12">#REF!</definedName>
    <definedName name="cto_33">#REF!</definedName>
    <definedName name="cto_34" localSheetId="2">#REF!</definedName>
    <definedName name="cto_34" localSheetId="12">#REF!</definedName>
    <definedName name="cto_34">#REF!</definedName>
    <definedName name="cto_5" localSheetId="2">#REF!</definedName>
    <definedName name="cto_5" localSheetId="12">#REF!</definedName>
    <definedName name="cto_5">#REF!</definedName>
    <definedName name="ctong" localSheetId="2">#REF!</definedName>
    <definedName name="ctong" localSheetId="12">#REF!</definedName>
    <definedName name="ctong">#REF!</definedName>
    <definedName name="CTRAM" localSheetId="2">#REF!</definedName>
    <definedName name="CTRAM" localSheetId="12">#REF!</definedName>
    <definedName name="CTRAM">#REF!</definedName>
    <definedName name="ctre" localSheetId="2">#REF!</definedName>
    <definedName name="ctre" localSheetId="12">#REF!</definedName>
    <definedName name="ctre">#REF!</definedName>
    <definedName name="CTY_TNHH_SX_TM__NHÖ_QUYEÀN">#N/A</definedName>
    <definedName name="cu" localSheetId="2">#REF!</definedName>
    <definedName name="cu" localSheetId="12">#REF!</definedName>
    <definedName name="cu">#REF!</definedName>
    <definedName name="CU_LY" localSheetId="2">#REF!</definedName>
    <definedName name="CU_LY" localSheetId="12">#REF!</definedName>
    <definedName name="CU_LY">#REF!</definedName>
    <definedName name="cu_ly_1" localSheetId="2">#REF!</definedName>
    <definedName name="cu_ly_1" localSheetId="12">#REF!</definedName>
    <definedName name="cu_ly_1">#REF!</definedName>
    <definedName name="cu_ly_1_31" localSheetId="2">#REF!</definedName>
    <definedName name="cu_ly_1_31" localSheetId="12">#REF!</definedName>
    <definedName name="cu_ly_1_31">#REF!</definedName>
    <definedName name="cu_ly_1_32" localSheetId="2">#REF!</definedName>
    <definedName name="cu_ly_1_32" localSheetId="12">#REF!</definedName>
    <definedName name="cu_ly_1_32">#REF!</definedName>
    <definedName name="CU_LY_VAN_CHUYEN_GIA_QUYEN" localSheetId="2">#REF!</definedName>
    <definedName name="CU_LY_VAN_CHUYEN_GIA_QUYEN" localSheetId="12">#REF!</definedName>
    <definedName name="CU_LY_VAN_CHUYEN_GIA_QUYEN">#REF!</definedName>
    <definedName name="CU_LY_VAN_CHUYEN_THU_CONG" localSheetId="2">#REF!</definedName>
    <definedName name="CU_LY_VAN_CHUYEN_THU_CONG" localSheetId="12">#REF!</definedName>
    <definedName name="CU_LY_VAN_CHUYEN_THU_CONG">#REF!</definedName>
    <definedName name="cu_ly1">#REF!</definedName>
    <definedName name="cui" localSheetId="2">#REF!</definedName>
    <definedName name="cui" localSheetId="12">#REF!</definedName>
    <definedName name="cui">#REF!</definedName>
    <definedName name="culy" localSheetId="2">#REF!</definedName>
    <definedName name="culy" localSheetId="12">#REF!</definedName>
    <definedName name="culy">#REF!</definedName>
    <definedName name="CuLy_Q" localSheetId="2">#REF!</definedName>
    <definedName name="CuLy_Q" localSheetId="12">#REF!</definedName>
    <definedName name="CuLy_Q">#REF!</definedName>
    <definedName name="culy1" localSheetId="2">#REF!</definedName>
    <definedName name="culy1" localSheetId="12">#REF!</definedName>
    <definedName name="culy1">#REF!</definedName>
    <definedName name="culy2" localSheetId="2">#REF!</definedName>
    <definedName name="culy2" localSheetId="12">#REF!</definedName>
    <definedName name="culy2">#REF!</definedName>
    <definedName name="culy3" localSheetId="2">#REF!</definedName>
    <definedName name="culy3" localSheetId="12">#REF!</definedName>
    <definedName name="culy3">#REF!</definedName>
    <definedName name="culy4" localSheetId="2">#REF!</definedName>
    <definedName name="culy4" localSheetId="12">#REF!</definedName>
    <definedName name="culy4">#REF!</definedName>
    <definedName name="culy5" localSheetId="2">#REF!</definedName>
    <definedName name="culy5" localSheetId="12">#REF!</definedName>
    <definedName name="culy5">#REF!</definedName>
    <definedName name="cun">#REF!</definedName>
    <definedName name="cuoc" localSheetId="2">#REF!</definedName>
    <definedName name="cuoc" localSheetId="12">#REF!</definedName>
    <definedName name="cuoc">#REF!</definedName>
    <definedName name="cuoc_vc" localSheetId="2">#REF!</definedName>
    <definedName name="cuoc_vc" localSheetId="12">#REF!</definedName>
    <definedName name="cuoc_vc">#REF!</definedName>
    <definedName name="Cuoc_vc_1" localSheetId="2">#REF!</definedName>
    <definedName name="Cuoc_vc_1" localSheetId="12">#REF!</definedName>
    <definedName name="Cuoc_vc_1">#REF!</definedName>
    <definedName name="Cuoc_vc_1_31" localSheetId="2">#REF!</definedName>
    <definedName name="Cuoc_vc_1_31" localSheetId="12">#REF!</definedName>
    <definedName name="Cuoc_vc_1_31">#REF!</definedName>
    <definedName name="Cuoc_vc_1_32" localSheetId="2">#REF!</definedName>
    <definedName name="Cuoc_vc_1_32" localSheetId="12">#REF!</definedName>
    <definedName name="Cuoc_vc_1_32">#REF!</definedName>
    <definedName name="cuoc_vc1">#REF!</definedName>
    <definedName name="cuoc89">#REF!</definedName>
    <definedName name="CuocVC" localSheetId="2">#REF!</definedName>
    <definedName name="CuocVC" localSheetId="12">#REF!</definedName>
    <definedName name="CuocVC">#REF!</definedName>
    <definedName name="CurDate" localSheetId="2" hidden="1">#REF!</definedName>
    <definedName name="CurDate" localSheetId="9" hidden="1">#REF!</definedName>
    <definedName name="CurDate" localSheetId="12" hidden="1">#REF!</definedName>
    <definedName name="CurDate" hidden="1">#REF!</definedName>
    <definedName name="CURRENCY" localSheetId="2">#REF!</definedName>
    <definedName name="CURRENCY" localSheetId="12">#REF!</definedName>
    <definedName name="CURRENCY">#REF!</definedName>
    <definedName name="cut" localSheetId="2">#REF!</definedName>
    <definedName name="cut" localSheetId="12">#REF!</definedName>
    <definedName name="cut">#REF!</definedName>
    <definedName name="cutback" localSheetId="2">#REF!</definedName>
    <definedName name="cutback" localSheetId="12">#REF!</definedName>
    <definedName name="cutback">#REF!</definedName>
    <definedName name="cv" localSheetId="2">#REF!</definedName>
    <definedName name="cv" localSheetId="12">#REF!</definedName>
    <definedName name="cv">#REF!</definedName>
    <definedName name="CV.M10.1">#REF!</definedName>
    <definedName name="CV.M10.2">#REF!</definedName>
    <definedName name="CV.MDT">#REF!</definedName>
    <definedName name="cv_31" localSheetId="2">#REF!</definedName>
    <definedName name="cv_31" localSheetId="12">#REF!</definedName>
    <definedName name="cv_31">#REF!</definedName>
    <definedName name="cv_32" localSheetId="2">#REF!</definedName>
    <definedName name="cv_32" localSheetId="12">#REF!</definedName>
    <definedName name="cv_32">#REF!</definedName>
    <definedName name="cv_ck" localSheetId="2">#REF!</definedName>
    <definedName name="cv_ck" localSheetId="12">#REF!</definedName>
    <definedName name="cv_ck">#REF!</definedName>
    <definedName name="cv_DA2" localSheetId="2">#REF!</definedName>
    <definedName name="cv_DA2" localSheetId="12">#REF!</definedName>
    <definedName name="cv_DA2">#REF!</definedName>
    <definedName name="cv_DTNT" localSheetId="2">#REF!</definedName>
    <definedName name="cv_DTNT" localSheetId="12">#REF!</definedName>
    <definedName name="cv_DTNT">#REF!</definedName>
    <definedName name="cv_ht" localSheetId="2">#REF!</definedName>
    <definedName name="cv_ht" localSheetId="12">#REF!</definedName>
    <definedName name="cv_ht">#REF!</definedName>
    <definedName name="cv_ld" localSheetId="2">#REF!</definedName>
    <definedName name="cv_ld" localSheetId="12">#REF!</definedName>
    <definedName name="cv_ld">#REF!</definedName>
    <definedName name="cv_lp" localSheetId="2">#REF!</definedName>
    <definedName name="cv_lp" localSheetId="12">#REF!</definedName>
    <definedName name="cv_lp">#REF!</definedName>
    <definedName name="cv_LT" localSheetId="2">#REF!</definedName>
    <definedName name="cv_LT" localSheetId="12">#REF!</definedName>
    <definedName name="cv_LT">#REF!</definedName>
    <definedName name="cv_ph" localSheetId="2">#REF!</definedName>
    <definedName name="cv_ph" localSheetId="12">#REF!</definedName>
    <definedName name="cv_ph">#REF!</definedName>
    <definedName name="cv_sp" localSheetId="2">#REF!</definedName>
    <definedName name="cv_sp" localSheetId="12">#REF!</definedName>
    <definedName name="cv_sp">#REF!</definedName>
    <definedName name="cv_TB" localSheetId="2">#REF!</definedName>
    <definedName name="cv_TB" localSheetId="12">#REF!</definedName>
    <definedName name="cv_TB">#REF!</definedName>
    <definedName name="cv_TD" localSheetId="2">#REF!</definedName>
    <definedName name="cv_TD" localSheetId="12">#REF!</definedName>
    <definedName name="cv_TD">#REF!</definedName>
    <definedName name="cv_th" localSheetId="2">#REF!</definedName>
    <definedName name="cv_th" localSheetId="12">#REF!</definedName>
    <definedName name="cv_th">#REF!</definedName>
    <definedName name="cv_tk" localSheetId="2">#REF!</definedName>
    <definedName name="cv_tk" localSheetId="12">#REF!</definedName>
    <definedName name="cv_tk">#REF!</definedName>
    <definedName name="cv_tt" localSheetId="2">#REF!</definedName>
    <definedName name="cv_tt" localSheetId="12">#REF!</definedName>
    <definedName name="cv_tt">#REF!</definedName>
    <definedName name="cvc" localSheetId="2">#REF!</definedName>
    <definedName name="cvc" localSheetId="12">#REF!</definedName>
    <definedName name="cvc">#REF!</definedName>
    <definedName name="CVC_Q" localSheetId="2">#REF!</definedName>
    <definedName name="CVC_Q" localSheetId="12">#REF!</definedName>
    <definedName name="CVC_Q">#REF!</definedName>
    <definedName name="cvcv" localSheetId="2" hidden="1">{"'Sheet1'!$L$16"}</definedName>
    <definedName name="cvcv" localSheetId="9" hidden="1">{"'Sheet1'!$L$16"}</definedName>
    <definedName name="cvcv" localSheetId="12" hidden="1">{"'Sheet1'!$L$16"}</definedName>
    <definedName name="cvcv" localSheetId="0" hidden="1">{"'Sheet1'!$L$16"}</definedName>
    <definedName name="cvcv" hidden="1">{"'Sheet1'!$L$16"}</definedName>
    <definedName name="cx" localSheetId="2">#REF!</definedName>
    <definedName name="cx" localSheetId="12">#REF!</definedName>
    <definedName name="cx">#REF!</definedName>
    <definedName name="cxhtnc" localSheetId="2">#REF!</definedName>
    <definedName name="cxhtnc" localSheetId="12">#REF!</definedName>
    <definedName name="cxhtnc">#REF!</definedName>
    <definedName name="cxhtvl" localSheetId="2">#REF!</definedName>
    <definedName name="cxhtvl" localSheetId="12">#REF!</definedName>
    <definedName name="cxhtvl">#REF!</definedName>
    <definedName name="cxnc" localSheetId="2">#REF!</definedName>
    <definedName name="cxnc" localSheetId="12">#REF!</definedName>
    <definedName name="cxnc">#REF!</definedName>
    <definedName name="cxvbrg" localSheetId="2">#REF!</definedName>
    <definedName name="cxvbrg" localSheetId="12">#REF!</definedName>
    <definedName name="cxvbrg">#REF!</definedName>
    <definedName name="cxvl" localSheetId="2">#REF!</definedName>
    <definedName name="cxvl" localSheetId="12">#REF!</definedName>
    <definedName name="cxvl">#REF!</definedName>
    <definedName name="cxxnc" localSheetId="2">#REF!</definedName>
    <definedName name="cxxnc" localSheetId="12">#REF!</definedName>
    <definedName name="cxxnc">#REF!</definedName>
    <definedName name="cxxvl" localSheetId="2">#REF!</definedName>
    <definedName name="cxxvl" localSheetId="12">#REF!</definedName>
    <definedName name="cxxvl">#REF!</definedName>
    <definedName name="Cy">#REF!</definedName>
    <definedName name="Cz">#REF!</definedName>
    <definedName name="Czech_Against" localSheetId="2">#REF!</definedName>
    <definedName name="Czech_Against" localSheetId="12">#REF!</definedName>
    <definedName name="Czech_Against">#REF!</definedName>
    <definedName name="Czech_Played" localSheetId="2">#REF!</definedName>
    <definedName name="Czech_Played" localSheetId="12">#REF!</definedName>
    <definedName name="Czech_Played">#REF!</definedName>
    <definedName name="d" localSheetId="2" hidden="1">{"'Sheet1'!$L$16"}</definedName>
    <definedName name="d" localSheetId="9" hidden="1">{"'Sheet1'!$L$16"}</definedName>
    <definedName name="d" localSheetId="12" hidden="1">{"'Sheet1'!$L$16"}</definedName>
    <definedName name="d" localSheetId="0" hidden="1">{"'Sheet1'!$L$16"}</definedName>
    <definedName name="d" hidden="1">{"'Sheet1'!$L$16"}</definedName>
    <definedName name="Ð">BlankMacro1</definedName>
    <definedName name="d.">#REF!</definedName>
    <definedName name="d.d" localSheetId="2">#REF!</definedName>
    <definedName name="d.d" localSheetId="12">#REF!</definedName>
    <definedName name="d.d">#REF!</definedName>
    <definedName name="d.d1" localSheetId="2">#REF!</definedName>
    <definedName name="d.d1" localSheetId="12">#REF!</definedName>
    <definedName name="d.d1">#REF!</definedName>
    <definedName name="d.d2" localSheetId="2">#REF!</definedName>
    <definedName name="d.d2" localSheetId="12">#REF!</definedName>
    <definedName name="d.d2">#REF!</definedName>
    <definedName name="D.M10.1a">#REF!</definedName>
    <definedName name="D.M10.1b">#REF!</definedName>
    <definedName name="D.M10.2a">#REF!</definedName>
    <definedName name="D.M10.2b">#REF!</definedName>
    <definedName name="D.MDTa">#REF!</definedName>
    <definedName name="D.MDTb">#REF!</definedName>
    <definedName name="d_" localSheetId="2">#REF!</definedName>
    <definedName name="d_" localSheetId="12">#REF!</definedName>
    <definedName name="d_">#REF!</definedName>
    <definedName name="d_1" localSheetId="2">#REF!</definedName>
    <definedName name="d_1" localSheetId="12">#REF!</definedName>
    <definedName name="d_1">#REF!</definedName>
    <definedName name="d_2" localSheetId="2">#REF!</definedName>
    <definedName name="d_2" localSheetId="12">#REF!</definedName>
    <definedName name="d_2">#REF!</definedName>
    <definedName name="d_2_32" localSheetId="2">#REF!</definedName>
    <definedName name="d_2_32" localSheetId="12">#REF!</definedName>
    <definedName name="d_2_32">#REF!</definedName>
    <definedName name="d_3" localSheetId="2">#REF!</definedName>
    <definedName name="d_3" localSheetId="12">#REF!</definedName>
    <definedName name="d_3">#REF!</definedName>
    <definedName name="d_4" localSheetId="2">#REF!</definedName>
    <definedName name="d_4" localSheetId="12">#REF!</definedName>
    <definedName name="d_4">#REF!</definedName>
    <definedName name="D_7101A_B" localSheetId="2">#REF!</definedName>
    <definedName name="D_7101A_B" localSheetId="12">#REF!</definedName>
    <definedName name="D_7101A_B">#REF!</definedName>
    <definedName name="d_8" localSheetId="2">#REF!</definedName>
    <definedName name="d_8" localSheetId="12">#REF!</definedName>
    <definedName name="d_8">#REF!</definedName>
    <definedName name="D_L" localSheetId="2">#REF!</definedName>
    <definedName name="D_L" localSheetId="12">#REF!</definedName>
    <definedName name="D_L">#REF!</definedName>
    <definedName name="D_n" localSheetId="2">#REF!</definedName>
    <definedName name="D_n" localSheetId="12">#REF!</definedName>
    <definedName name="D_n">#REF!</definedName>
    <definedName name="d0.5">#REF!</definedName>
    <definedName name="đ1" localSheetId="2">#REF!</definedName>
    <definedName name="đ1" localSheetId="12">#REF!</definedName>
    <definedName name="đ1">#REF!</definedName>
    <definedName name="d1.">#REF!</definedName>
    <definedName name="d1.2">#REF!</definedName>
    <definedName name="d1_" localSheetId="2">#REF!</definedName>
    <definedName name="d1_" localSheetId="12">#REF!</definedName>
    <definedName name="d1_">#REF!</definedName>
    <definedName name="D1x49" localSheetId="2">#REF!</definedName>
    <definedName name="D1x49" localSheetId="12">#REF!</definedName>
    <definedName name="D1x49">#REF!</definedName>
    <definedName name="D1x49x49" localSheetId="2">#REF!</definedName>
    <definedName name="D1x49x49" localSheetId="12">#REF!</definedName>
    <definedName name="D1x49x49">#REF!</definedName>
    <definedName name="d1x6" localSheetId="2">#REF!</definedName>
    <definedName name="d1x6" localSheetId="12">#REF!</definedName>
    <definedName name="d1x6">#REF!</definedName>
    <definedName name="d2.">#REF!</definedName>
    <definedName name="d2.4">#REF!</definedName>
    <definedName name="d2_" localSheetId="2">#REF!</definedName>
    <definedName name="d2_" localSheetId="12">#REF!</definedName>
    <definedName name="d2_">#REF!</definedName>
    <definedName name="d24nc" localSheetId="2">#REF!</definedName>
    <definedName name="d24nc" localSheetId="12">#REF!</definedName>
    <definedName name="d24nc">#REF!</definedName>
    <definedName name="d24vl" localSheetId="2">#REF!</definedName>
    <definedName name="d24vl" localSheetId="12">#REF!</definedName>
    <definedName name="d24vl">#REF!</definedName>
    <definedName name="d3.">#REF!</definedName>
    <definedName name="d3_" localSheetId="2">#REF!</definedName>
    <definedName name="d3_" localSheetId="12">#REF!</definedName>
    <definedName name="d3_">#REF!</definedName>
    <definedName name="D4.0" localSheetId="2">#REF!</definedName>
    <definedName name="D4.0" localSheetId="12">#REF!</definedName>
    <definedName name="D4.0">#REF!</definedName>
    <definedName name="d4.6">#REF!</definedName>
    <definedName name="d4_" localSheetId="2">#REF!</definedName>
    <definedName name="d4_" localSheetId="12">#REF!</definedName>
    <definedName name="d4_">#REF!</definedName>
    <definedName name="d5_" localSheetId="2">#REF!</definedName>
    <definedName name="d5_" localSheetId="12">#REF!</definedName>
    <definedName name="d5_">#REF!</definedName>
    <definedName name="đ6" localSheetId="2">#REF!</definedName>
    <definedName name="đ6" localSheetId="12">#REF!</definedName>
    <definedName name="đ6">#REF!</definedName>
    <definedName name="d6.8">#REF!</definedName>
    <definedName name="da" localSheetId="2">#REF!</definedName>
    <definedName name="da" localSheetId="12">#REF!</definedName>
    <definedName name="da">#REF!</definedName>
    <definedName name="đa" localSheetId="2" hidden="1">#REF!</definedName>
    <definedName name="đa" localSheetId="9" hidden="1">#REF!</definedName>
    <definedName name="đa" localSheetId="12" hidden="1">#REF!</definedName>
    <definedName name="đa" hidden="1">#REF!</definedName>
    <definedName name="da.1" localSheetId="2">#REF!</definedName>
    <definedName name="da.1" localSheetId="12">#REF!</definedName>
    <definedName name="da.1">#REF!</definedName>
    <definedName name="da_hoc_xay" localSheetId="2">#REF!</definedName>
    <definedName name="da_hoc_xay" localSheetId="12">#REF!</definedName>
    <definedName name="da_hoc_xay">#REF!</definedName>
    <definedName name="da05.1">#REF!</definedName>
    <definedName name="da1.2">#REF!</definedName>
    <definedName name="DA1.A" localSheetId="2">#REF!</definedName>
    <definedName name="DA1.A" localSheetId="12">#REF!</definedName>
    <definedName name="DA1.A">#REF!</definedName>
    <definedName name="da1.a_ct" localSheetId="2">#REF!</definedName>
    <definedName name="da1.a_ct" localSheetId="12">#REF!</definedName>
    <definedName name="da1.a_ct">#REF!</definedName>
    <definedName name="da1.a_hd" localSheetId="2">#REF!</definedName>
    <definedName name="da1.a_hd" localSheetId="12">#REF!</definedName>
    <definedName name="da1.a_hd">#REF!</definedName>
    <definedName name="da1.a_hso" localSheetId="2">#REF!</definedName>
    <definedName name="da1.a_hso" localSheetId="12">#REF!</definedName>
    <definedName name="da1.a_hso">#REF!</definedName>
    <definedName name="da1.a_hspc" localSheetId="2">#REF!</definedName>
    <definedName name="da1.a_hspc" localSheetId="12">#REF!</definedName>
    <definedName name="da1.a_hspc">#REF!</definedName>
    <definedName name="da1.a_ld" localSheetId="2">#REF!</definedName>
    <definedName name="da1.a_ld" localSheetId="12">#REF!</definedName>
    <definedName name="da1.a_ld">#REF!</definedName>
    <definedName name="da1.a_luong" localSheetId="2">#REF!</definedName>
    <definedName name="da1.a_luong" localSheetId="12">#REF!</definedName>
    <definedName name="da1.a_luong">#REF!</definedName>
    <definedName name="da1.a_nguoi" localSheetId="2">#REF!</definedName>
    <definedName name="da1.a_nguoi" localSheetId="12">#REF!</definedName>
    <definedName name="da1.a_nguoi">#REF!</definedName>
    <definedName name="da1.a_tn" localSheetId="2">#REF!</definedName>
    <definedName name="da1.a_tn" localSheetId="12">#REF!</definedName>
    <definedName name="da1.a_tn">#REF!</definedName>
    <definedName name="da1.a_ts" localSheetId="2">#REF!</definedName>
    <definedName name="da1.a_ts" localSheetId="12">#REF!</definedName>
    <definedName name="da1.a_ts">#REF!</definedName>
    <definedName name="da1.a_ud" localSheetId="2">#REF!</definedName>
    <definedName name="da1.a_ud" localSheetId="12">#REF!</definedName>
    <definedName name="da1.a_ud">#REF!</definedName>
    <definedName name="DA1.B" localSheetId="2">#REF!</definedName>
    <definedName name="DA1.B" localSheetId="12">#REF!</definedName>
    <definedName name="DA1.B">#REF!</definedName>
    <definedName name="da1.b_ct" localSheetId="2">#REF!</definedName>
    <definedName name="da1.b_ct" localSheetId="12">#REF!</definedName>
    <definedName name="da1.b_ct">#REF!</definedName>
    <definedName name="da1.b_hd" localSheetId="2">#REF!</definedName>
    <definedName name="da1.b_hd" localSheetId="12">#REF!</definedName>
    <definedName name="da1.b_hd">#REF!</definedName>
    <definedName name="da1.b_hso" localSheetId="2">#REF!</definedName>
    <definedName name="da1.b_hso" localSheetId="12">#REF!</definedName>
    <definedName name="da1.b_hso">#REF!</definedName>
    <definedName name="da1.b_hspc" localSheetId="2">#REF!</definedName>
    <definedName name="da1.b_hspc" localSheetId="12">#REF!</definedName>
    <definedName name="da1.b_hspc">#REF!</definedName>
    <definedName name="da1.b_ld" localSheetId="2">#REF!</definedName>
    <definedName name="da1.b_ld" localSheetId="12">#REF!</definedName>
    <definedName name="da1.b_ld">#REF!</definedName>
    <definedName name="da1.b_luong" localSheetId="2">#REF!</definedName>
    <definedName name="da1.b_luong" localSheetId="12">#REF!</definedName>
    <definedName name="da1.b_luong">#REF!</definedName>
    <definedName name="da1.b_nguoi" localSheetId="2">#REF!</definedName>
    <definedName name="da1.b_nguoi" localSheetId="12">#REF!</definedName>
    <definedName name="da1.b_nguoi">#REF!</definedName>
    <definedName name="da1.b_tn" localSheetId="2">#REF!</definedName>
    <definedName name="da1.b_tn" localSheetId="12">#REF!</definedName>
    <definedName name="da1.b_tn">#REF!</definedName>
    <definedName name="da1.b_ts" localSheetId="2">#REF!</definedName>
    <definedName name="da1.b_ts" localSheetId="12">#REF!</definedName>
    <definedName name="da1.b_ts">#REF!</definedName>
    <definedName name="da1.b_ud" localSheetId="2">#REF!</definedName>
    <definedName name="da1.b_ud" localSheetId="12">#REF!</definedName>
    <definedName name="da1.b_ud">#REF!</definedName>
    <definedName name="da1x1" localSheetId="2">#REF!</definedName>
    <definedName name="da1x1" localSheetId="12">#REF!</definedName>
    <definedName name="da1x1">#REF!</definedName>
    <definedName name="da1x2" localSheetId="2">#REF!</definedName>
    <definedName name="da1x2" localSheetId="12">#REF!</definedName>
    <definedName name="da1x2">#REF!</definedName>
    <definedName name="da1x2_31" localSheetId="2">#REF!</definedName>
    <definedName name="da1x2_31" localSheetId="12">#REF!</definedName>
    <definedName name="da1x2_31">#REF!</definedName>
    <definedName name="da1x2_32">#N/A</definedName>
    <definedName name="da1x2_33" localSheetId="2">#REF!</definedName>
    <definedName name="da1x2_33" localSheetId="12">#REF!</definedName>
    <definedName name="da1x2_33">#REF!</definedName>
    <definedName name="da1x2_34" localSheetId="2">#REF!</definedName>
    <definedName name="da1x2_34" localSheetId="12">#REF!</definedName>
    <definedName name="da1x2_34">#REF!</definedName>
    <definedName name="da1x2_5" localSheetId="2">#REF!</definedName>
    <definedName name="da1x2_5" localSheetId="12">#REF!</definedName>
    <definedName name="da1x2_5">#REF!</definedName>
    <definedName name="da1x22">#REF!</definedName>
    <definedName name="da1x23">#REF!</definedName>
    <definedName name="da1x24">#REF!</definedName>
    <definedName name="da1x25">#REF!</definedName>
    <definedName name="DA2.2" localSheetId="2">#REF!</definedName>
    <definedName name="DA2.2" localSheetId="12">#REF!</definedName>
    <definedName name="DA2.2">#REF!</definedName>
    <definedName name="DA2.2_ct" localSheetId="2">#REF!</definedName>
    <definedName name="DA2.2_ct" localSheetId="12">#REF!</definedName>
    <definedName name="DA2.2_ct">#REF!</definedName>
    <definedName name="DA2.2_hd" localSheetId="2">#REF!</definedName>
    <definedName name="DA2.2_hd" localSheetId="12">#REF!</definedName>
    <definedName name="DA2.2_hd">#REF!</definedName>
    <definedName name="DA2.2_ts" localSheetId="2">#REF!</definedName>
    <definedName name="DA2.2_ts" localSheetId="12">#REF!</definedName>
    <definedName name="DA2.2_ts">#REF!</definedName>
    <definedName name="da2.4">#REF!</definedName>
    <definedName name="DA2.A" localSheetId="2">#REF!</definedName>
    <definedName name="DA2.A" localSheetId="12">#REF!</definedName>
    <definedName name="DA2.A">#REF!</definedName>
    <definedName name="da2.a_ct" localSheetId="2">#REF!</definedName>
    <definedName name="da2.a_ct" localSheetId="12">#REF!</definedName>
    <definedName name="da2.a_ct">#REF!</definedName>
    <definedName name="da2.a_hd" localSheetId="2">#REF!</definedName>
    <definedName name="da2.a_hd" localSheetId="12">#REF!</definedName>
    <definedName name="da2.a_hd">#REF!</definedName>
    <definedName name="DA2.a_hso" localSheetId="2">#REF!</definedName>
    <definedName name="DA2.a_hso" localSheetId="12">#REF!</definedName>
    <definedName name="DA2.a_hso">#REF!</definedName>
    <definedName name="da2.a_hspc" localSheetId="2">#REF!</definedName>
    <definedName name="da2.a_hspc" localSheetId="12">#REF!</definedName>
    <definedName name="da2.a_hspc">#REF!</definedName>
    <definedName name="DA2.a_ld" localSheetId="2">#REF!</definedName>
    <definedName name="DA2.a_ld" localSheetId="12">#REF!</definedName>
    <definedName name="DA2.a_ld">#REF!</definedName>
    <definedName name="DA2.a_luong" localSheetId="2">#REF!</definedName>
    <definedName name="DA2.a_luong" localSheetId="12">#REF!</definedName>
    <definedName name="DA2.a_luong">#REF!</definedName>
    <definedName name="DA2.a_nguoi" localSheetId="2">#REF!</definedName>
    <definedName name="DA2.a_nguoi" localSheetId="12">#REF!</definedName>
    <definedName name="DA2.a_nguoi">#REF!</definedName>
    <definedName name="DA2.a_tdtt" localSheetId="2">#REF!</definedName>
    <definedName name="DA2.a_tdtt" localSheetId="12">#REF!</definedName>
    <definedName name="DA2.a_tdtt">#REF!</definedName>
    <definedName name="DA2.a_tn" localSheetId="2">#REF!</definedName>
    <definedName name="DA2.a_tn" localSheetId="12">#REF!</definedName>
    <definedName name="DA2.a_tn">#REF!</definedName>
    <definedName name="da2.a_ts" localSheetId="2">#REF!</definedName>
    <definedName name="da2.a_ts" localSheetId="12">#REF!</definedName>
    <definedName name="da2.a_ts">#REF!</definedName>
    <definedName name="DA2.a_ud" localSheetId="2">#REF!</definedName>
    <definedName name="DA2.a_ud" localSheetId="12">#REF!</definedName>
    <definedName name="DA2.a_ud">#REF!</definedName>
    <definedName name="DA2.B" localSheetId="2">#REF!</definedName>
    <definedName name="DA2.B" localSheetId="12">#REF!</definedName>
    <definedName name="DA2.B">#REF!</definedName>
    <definedName name="da2.b_ct" localSheetId="2">#REF!</definedName>
    <definedName name="da2.b_ct" localSheetId="12">#REF!</definedName>
    <definedName name="da2.b_ct">#REF!</definedName>
    <definedName name="da2.b_hd" localSheetId="2">#REF!</definedName>
    <definedName name="da2.b_hd" localSheetId="12">#REF!</definedName>
    <definedName name="da2.b_hd">#REF!</definedName>
    <definedName name="DA2.B_hso" localSheetId="2">#REF!</definedName>
    <definedName name="DA2.B_hso" localSheetId="12">#REF!</definedName>
    <definedName name="DA2.B_hso">#REF!</definedName>
    <definedName name="da2.b_hspc" localSheetId="2">#REF!</definedName>
    <definedName name="da2.b_hspc" localSheetId="12">#REF!</definedName>
    <definedName name="da2.b_hspc">#REF!</definedName>
    <definedName name="DA2.B_ld" localSheetId="2">#REF!</definedName>
    <definedName name="DA2.B_ld" localSheetId="12">#REF!</definedName>
    <definedName name="DA2.B_ld">#REF!</definedName>
    <definedName name="DA2.B_luong" localSheetId="2">#REF!</definedName>
    <definedName name="DA2.B_luong" localSheetId="12">#REF!</definedName>
    <definedName name="DA2.B_luong">#REF!</definedName>
    <definedName name="DA2.B_nguoi" localSheetId="2">#REF!</definedName>
    <definedName name="DA2.B_nguoi" localSheetId="12">#REF!</definedName>
    <definedName name="DA2.B_nguoi">#REF!</definedName>
    <definedName name="DA2.B_tdtt" localSheetId="2">#REF!</definedName>
    <definedName name="DA2.B_tdtt" localSheetId="12">#REF!</definedName>
    <definedName name="DA2.B_tdtt">#REF!</definedName>
    <definedName name="DA2.B_tn" localSheetId="2">#REF!</definedName>
    <definedName name="DA2.B_tn" localSheetId="12">#REF!</definedName>
    <definedName name="DA2.B_tn">#REF!</definedName>
    <definedName name="da2.b_ts" localSheetId="2">#REF!</definedName>
    <definedName name="da2.b_ts" localSheetId="12">#REF!</definedName>
    <definedName name="da2.b_ts">#REF!</definedName>
    <definedName name="DA2.B_ud" localSheetId="2">#REF!</definedName>
    <definedName name="DA2.B_ud" localSheetId="12">#REF!</definedName>
    <definedName name="DA2.B_ud">#REF!</definedName>
    <definedName name="DA2.C" localSheetId="2">#REF!</definedName>
    <definedName name="DA2.C" localSheetId="12">#REF!</definedName>
    <definedName name="DA2.C">#REF!</definedName>
    <definedName name="da2.c_ct" localSheetId="2">#REF!</definedName>
    <definedName name="da2.c_ct" localSheetId="12">#REF!</definedName>
    <definedName name="da2.c_ct">#REF!</definedName>
    <definedName name="da2.c_hd" localSheetId="2">#REF!</definedName>
    <definedName name="da2.c_hd" localSheetId="12">#REF!</definedName>
    <definedName name="da2.c_hd">#REF!</definedName>
    <definedName name="DA2.C_hso" localSheetId="2">#REF!</definedName>
    <definedName name="DA2.C_hso" localSheetId="12">#REF!</definedName>
    <definedName name="DA2.C_hso">#REF!</definedName>
    <definedName name="da2.c_hspc" localSheetId="2">#REF!</definedName>
    <definedName name="da2.c_hspc" localSheetId="12">#REF!</definedName>
    <definedName name="da2.c_hspc">#REF!</definedName>
    <definedName name="DA2.C_ld" localSheetId="2">#REF!</definedName>
    <definedName name="DA2.C_ld" localSheetId="12">#REF!</definedName>
    <definedName name="DA2.C_ld">#REF!</definedName>
    <definedName name="DA2.C_luong" localSheetId="2">#REF!</definedName>
    <definedName name="DA2.C_luong" localSheetId="12">#REF!</definedName>
    <definedName name="DA2.C_luong">#REF!</definedName>
    <definedName name="DA2.C_nguoi" localSheetId="2">#REF!</definedName>
    <definedName name="DA2.C_nguoi" localSheetId="12">#REF!</definedName>
    <definedName name="DA2.C_nguoi">#REF!</definedName>
    <definedName name="DA2.C_tdtt" localSheetId="2">#REF!</definedName>
    <definedName name="DA2.C_tdtt" localSheetId="12">#REF!</definedName>
    <definedName name="DA2.C_tdtt">#REF!</definedName>
    <definedName name="DA2.C_tn" localSheetId="2">#REF!</definedName>
    <definedName name="DA2.C_tn" localSheetId="12">#REF!</definedName>
    <definedName name="DA2.C_tn">#REF!</definedName>
    <definedName name="da2.c_ts" localSheetId="2">#REF!</definedName>
    <definedName name="da2.c_ts" localSheetId="12">#REF!</definedName>
    <definedName name="da2.c_ts">#REF!</definedName>
    <definedName name="DA2.C_ud" localSheetId="2">#REF!</definedName>
    <definedName name="DA2.C_ud" localSheetId="12">#REF!</definedName>
    <definedName name="DA2.C_ud">#REF!</definedName>
    <definedName name="DA2B_HSO" localSheetId="2">#REF!</definedName>
    <definedName name="DA2B_HSO" localSheetId="12">#REF!</definedName>
    <definedName name="DA2B_HSO">#REF!</definedName>
    <definedName name="DA2B_LUONG" localSheetId="2">#REF!</definedName>
    <definedName name="DA2B_LUONG" localSheetId="12">#REF!</definedName>
    <definedName name="DA2B_LUONG">#REF!</definedName>
    <definedName name="DA2B_NGUOI" localSheetId="2">#REF!</definedName>
    <definedName name="DA2B_NGUOI" localSheetId="12">#REF!</definedName>
    <definedName name="DA2B_NGUOI">#REF!</definedName>
    <definedName name="DA2B_TH" localSheetId="2">#REF!</definedName>
    <definedName name="DA2B_TH" localSheetId="12">#REF!</definedName>
    <definedName name="DA2B_TH">#REF!</definedName>
    <definedName name="DA2B_UD" localSheetId="2">#REF!</definedName>
    <definedName name="DA2B_UD" localSheetId="12">#REF!</definedName>
    <definedName name="DA2B_UD">#REF!</definedName>
    <definedName name="DA2C_HSO" localSheetId="2">#REF!</definedName>
    <definedName name="DA2C_HSO" localSheetId="12">#REF!</definedName>
    <definedName name="DA2C_HSO">#REF!</definedName>
    <definedName name="DA2C_LUONG" localSheetId="2">#REF!</definedName>
    <definedName name="DA2C_LUONG" localSheetId="12">#REF!</definedName>
    <definedName name="DA2C_LUONG">#REF!</definedName>
    <definedName name="DA2C_NGUOI" localSheetId="2">#REF!</definedName>
    <definedName name="DA2C_NGUOI" localSheetId="12">#REF!</definedName>
    <definedName name="DA2C_NGUOI">#REF!</definedName>
    <definedName name="DA2C_UD" localSheetId="2">#REF!</definedName>
    <definedName name="DA2C_UD" localSheetId="12">#REF!</definedName>
    <definedName name="DA2C_UD">#REF!</definedName>
    <definedName name="da2x4" localSheetId="2">#REF!</definedName>
    <definedName name="da2x4" localSheetId="12">#REF!</definedName>
    <definedName name="da2x4">#REF!</definedName>
    <definedName name="da2x4_31" localSheetId="2">#REF!</definedName>
    <definedName name="da2x4_31" localSheetId="12">#REF!</definedName>
    <definedName name="da2x4_31">#REF!</definedName>
    <definedName name="da2x4_32">#N/A</definedName>
    <definedName name="da2x4_33" localSheetId="2">#REF!</definedName>
    <definedName name="da2x4_33" localSheetId="12">#REF!</definedName>
    <definedName name="da2x4_33">#REF!</definedName>
    <definedName name="da2x4_34" localSheetId="2">#REF!</definedName>
    <definedName name="da2x4_34" localSheetId="12">#REF!</definedName>
    <definedName name="da2x4_34">#REF!</definedName>
    <definedName name="da2x4_5" localSheetId="2">#REF!</definedName>
    <definedName name="da2x4_5" localSheetId="12">#REF!</definedName>
    <definedName name="da2x4_5">#REF!</definedName>
    <definedName name="da4.6">#REF!</definedName>
    <definedName name="da4x6" localSheetId="2">#REF!</definedName>
    <definedName name="da4x6" localSheetId="12">#REF!</definedName>
    <definedName name="da4x6">#REF!</definedName>
    <definedName name="da4x6_31" localSheetId="2">#REF!</definedName>
    <definedName name="da4x6_31" localSheetId="12">#REF!</definedName>
    <definedName name="da4x6_31">#REF!</definedName>
    <definedName name="da4x6_32">#N/A</definedName>
    <definedName name="da4x6_33" localSheetId="2">#REF!</definedName>
    <definedName name="da4x6_33" localSheetId="12">#REF!</definedName>
    <definedName name="da4x6_33">#REF!</definedName>
    <definedName name="da4x6_34" localSheetId="2">#REF!</definedName>
    <definedName name="da4x6_34" localSheetId="12">#REF!</definedName>
    <definedName name="da4x6_34">#REF!</definedName>
    <definedName name="da4x6_5" localSheetId="2">#REF!</definedName>
    <definedName name="da4x6_5" localSheetId="12">#REF!</definedName>
    <definedName name="da4x6_5">#REF!</definedName>
    <definedName name="DACAN">#REF!</definedName>
    <definedName name="dadas" localSheetId="2">#REF!</definedName>
    <definedName name="dadas" localSheetId="12">#REF!</definedName>
    <definedName name="dadas">#REF!</definedName>
    <definedName name="dah" localSheetId="2">#REF!</definedName>
    <definedName name="dah" localSheetId="12">#REF!</definedName>
    <definedName name="dah">#REF!</definedName>
    <definedName name="dahoc" localSheetId="2">#REF!</definedName>
    <definedName name="dahoc" localSheetId="12">#REF!</definedName>
    <definedName name="dahoc">#REF!</definedName>
    <definedName name="DAKT">#REF!</definedName>
    <definedName name="Dalan" localSheetId="2">#REF!</definedName>
    <definedName name="Dalan" localSheetId="12">#REF!</definedName>
    <definedName name="Dalan">#REF!</definedName>
    <definedName name="DALANPASTE" localSheetId="2">#REF!</definedName>
    <definedName name="DALANPASTE" localSheetId="12">#REF!</definedName>
    <definedName name="DALANPASTE">#REF!</definedName>
    <definedName name="dam" localSheetId="2">#REF!</definedName>
    <definedName name="dam" localSheetId="12">#REF!</definedName>
    <definedName name="dam">#REF!</definedName>
    <definedName name="dam_24" localSheetId="2">#REF!</definedName>
    <definedName name="dam_24" localSheetId="12">#REF!</definedName>
    <definedName name="dam_24">#REF!</definedName>
    <definedName name="dam_cau_BTCT" localSheetId="2">#REF!</definedName>
    <definedName name="dam_cau_BTCT" localSheetId="12">#REF!</definedName>
    <definedName name="dam_cau_BTCT">#REF!</definedName>
    <definedName name="damban0.4">#REF!</definedName>
    <definedName name="damban0.6">#REF!</definedName>
    <definedName name="damban0.8">#REF!</definedName>
    <definedName name="damban1kw" localSheetId="2">#REF!</definedName>
    <definedName name="damban1kw" localSheetId="12">#REF!</definedName>
    <definedName name="damban1kw">#REF!</definedName>
    <definedName name="dambaoGT">#REF!</definedName>
    <definedName name="damcanh1">#REF!</definedName>
    <definedName name="damchancuu5.5">#REF!</definedName>
    <definedName name="damchancuu9">#REF!</definedName>
    <definedName name="damcoc60" localSheetId="2">#REF!</definedName>
    <definedName name="damcoc60" localSheetId="12">#REF!</definedName>
    <definedName name="damcoc60">#REF!</definedName>
    <definedName name="damcoc80" localSheetId="2">#REF!</definedName>
    <definedName name="damcoc80" localSheetId="12">#REF!</definedName>
    <definedName name="damcoc80">#REF!</definedName>
    <definedName name="damdui1.5" localSheetId="2">#REF!</definedName>
    <definedName name="damdui1.5" localSheetId="12">#REF!</definedName>
    <definedName name="damdui1.5">#REF!</definedName>
    <definedName name="DamNgang" localSheetId="2">#REF!</definedName>
    <definedName name="DamNgang" localSheetId="12">#REF!</definedName>
    <definedName name="DamNgang">#REF!</definedName>
    <definedName name="damrung15">#REF!</definedName>
    <definedName name="damrung18">#REF!</definedName>
    <definedName name="damrung8">#REF!</definedName>
    <definedName name="damtay60">#REF!</definedName>
    <definedName name="damtay80">#REF!</definedName>
    <definedName name="Dan_dung" localSheetId="2">#REF!</definedName>
    <definedName name="Dan_dung" localSheetId="12">#REF!</definedName>
    <definedName name="Dan_dung">#REF!</definedName>
    <definedName name="danducsan" localSheetId="2">#REF!</definedName>
    <definedName name="danducsan" localSheetId="12">#REF!</definedName>
    <definedName name="danducsan">#REF!</definedName>
    <definedName name="Dang" localSheetId="2" hidden="1">#REF!</definedName>
    <definedName name="Dang" localSheetId="9" hidden="1">#REF!</definedName>
    <definedName name="Dang" localSheetId="12" hidden="1">#REF!</definedName>
    <definedName name="Dang" hidden="1">#REF!</definedName>
    <definedName name="danh.muc" localSheetId="2">#REF!</definedName>
    <definedName name="danh.muc" localSheetId="12">#REF!</definedName>
    <definedName name="danh.muc">#REF!</definedName>
    <definedName name="danhmuc" localSheetId="2">#REF!</definedName>
    <definedName name="danhmuc" localSheetId="12">#REF!</definedName>
    <definedName name="danhmuc">#REF!</definedName>
    <definedName name="DANHMUC_NVL">#REF!</definedName>
    <definedName name="DANHMUC_TP">#REF!</definedName>
    <definedName name="danhmucN" localSheetId="2">#REF!</definedName>
    <definedName name="danhmucN" localSheetId="12">#REF!</definedName>
    <definedName name="danhmucN">#REF!</definedName>
    <definedName name="DANHOI" localSheetId="2">#REF!</definedName>
    <definedName name="DANHOI" localSheetId="12">#REF!</definedName>
    <definedName name="DANHOI">#REF!</definedName>
    <definedName name="dao" localSheetId="2">#REF!</definedName>
    <definedName name="dao" localSheetId="12">#REF!</definedName>
    <definedName name="dao">#REF!</definedName>
    <definedName name="dao_dap_dat" localSheetId="2">#REF!</definedName>
    <definedName name="dao_dap_dat" localSheetId="12">#REF!</definedName>
    <definedName name="dao_dap_dat">#REF!</definedName>
    <definedName name="DAO_DAT">#REF!</definedName>
    <definedName name="dao0.65" localSheetId="2">#REF!</definedName>
    <definedName name="dao0.65" localSheetId="12">#REF!</definedName>
    <definedName name="dao0.65">#REF!</definedName>
    <definedName name="dao1.0" localSheetId="2">#REF!</definedName>
    <definedName name="dao1.0" localSheetId="12">#REF!</definedName>
    <definedName name="dao1.0">#REF!</definedName>
    <definedName name="daøy" localSheetId="2" hidden="1">#REF!</definedName>
    <definedName name="daøy" localSheetId="9" hidden="1">#REF!</definedName>
    <definedName name="daøy" localSheetId="12" hidden="1">#REF!</definedName>
    <definedName name="daøy" hidden="1">#REF!</definedName>
    <definedName name="dap" localSheetId="2">#REF!</definedName>
    <definedName name="dap" localSheetId="12">#REF!</definedName>
    <definedName name="dap">#REF!</definedName>
    <definedName name="DAT" localSheetId="2">#REF!</definedName>
    <definedName name="DAT" localSheetId="12">#REF!</definedName>
    <definedName name="DAT">#REF!</definedName>
    <definedName name="DATA" localSheetId="2">#REF!</definedName>
    <definedName name="DATA" localSheetId="12">#REF!</definedName>
    <definedName name="DATA">#REF!</definedName>
    <definedName name="DATA_DATA2_List" localSheetId="2">#REF!</definedName>
    <definedName name="DATA_DATA2_List" localSheetId="12">#REF!</definedName>
    <definedName name="DATA_DATA2_List">#REF!</definedName>
    <definedName name="data1" localSheetId="2">#REF!</definedName>
    <definedName name="data1" localSheetId="12">#REF!</definedName>
    <definedName name="data1">#REF!</definedName>
    <definedName name="data10" localSheetId="2">#REF!</definedName>
    <definedName name="data10" localSheetId="12">#REF!</definedName>
    <definedName name="data10">#REF!</definedName>
    <definedName name="Data11" localSheetId="2">#REF!</definedName>
    <definedName name="Data11" localSheetId="12">#REF!</definedName>
    <definedName name="Data11">#REF!</definedName>
    <definedName name="data12" localSheetId="2">#REF!</definedName>
    <definedName name="data12" localSheetId="12">#REF!</definedName>
    <definedName name="data12">#REF!</definedName>
    <definedName name="data13" localSheetId="2">#REF!</definedName>
    <definedName name="data13" localSheetId="12">#REF!</definedName>
    <definedName name="data13">#REF!</definedName>
    <definedName name="data14" localSheetId="2">#REF!</definedName>
    <definedName name="data14" localSheetId="12">#REF!</definedName>
    <definedName name="data14">#REF!</definedName>
    <definedName name="data15" localSheetId="2">#REF!</definedName>
    <definedName name="data15" localSheetId="12">#REF!</definedName>
    <definedName name="data15">#REF!</definedName>
    <definedName name="data16" localSheetId="2">#REF!</definedName>
    <definedName name="data16" localSheetId="12">#REF!</definedName>
    <definedName name="data16">#REF!</definedName>
    <definedName name="data19" localSheetId="2">#REF!</definedName>
    <definedName name="data19" localSheetId="12">#REF!</definedName>
    <definedName name="data19">#REF!</definedName>
    <definedName name="data2" localSheetId="2">#REF!</definedName>
    <definedName name="data2" localSheetId="12">#REF!</definedName>
    <definedName name="data2">#REF!</definedName>
    <definedName name="data22" localSheetId="2">#REF!</definedName>
    <definedName name="data22" localSheetId="12">#REF!</definedName>
    <definedName name="data22">#REF!</definedName>
    <definedName name="data23" localSheetId="2">#REF!</definedName>
    <definedName name="data23" localSheetId="12">#REF!</definedName>
    <definedName name="data23">#REF!</definedName>
    <definedName name="data24" localSheetId="2">#REF!</definedName>
    <definedName name="data24" localSheetId="12">#REF!</definedName>
    <definedName name="data24">#REF!</definedName>
    <definedName name="data25" localSheetId="2">#REF!</definedName>
    <definedName name="data25" localSheetId="12">#REF!</definedName>
    <definedName name="data25">#REF!</definedName>
    <definedName name="data26" localSheetId="2">#REF!</definedName>
    <definedName name="data26" localSheetId="12">#REF!</definedName>
    <definedName name="data26">#REF!</definedName>
    <definedName name="data27" localSheetId="2">#REF!</definedName>
    <definedName name="data27" localSheetId="12">#REF!</definedName>
    <definedName name="data27">#REF!</definedName>
    <definedName name="data28" localSheetId="2">#REF!</definedName>
    <definedName name="data28" localSheetId="12">#REF!</definedName>
    <definedName name="data28">#REF!</definedName>
    <definedName name="data29" localSheetId="2">#REF!</definedName>
    <definedName name="data29" localSheetId="12">#REF!</definedName>
    <definedName name="data29">#REF!</definedName>
    <definedName name="data3" localSheetId="2">#REF!</definedName>
    <definedName name="data3" localSheetId="12">#REF!</definedName>
    <definedName name="data3">#REF!</definedName>
    <definedName name="data30" localSheetId="2">#REF!</definedName>
    <definedName name="data30" localSheetId="12">#REF!</definedName>
    <definedName name="data30">#REF!</definedName>
    <definedName name="data31" localSheetId="2">#REF!</definedName>
    <definedName name="data31" localSheetId="12">#REF!</definedName>
    <definedName name="data31">#REF!</definedName>
    <definedName name="data32" localSheetId="2">#REF!</definedName>
    <definedName name="data32" localSheetId="12">#REF!</definedName>
    <definedName name="data32">#REF!</definedName>
    <definedName name="data33" localSheetId="2">#REF!</definedName>
    <definedName name="data33" localSheetId="12">#REF!</definedName>
    <definedName name="data33">#REF!</definedName>
    <definedName name="data34" localSheetId="2">#REF!</definedName>
    <definedName name="data34" localSheetId="12">#REF!</definedName>
    <definedName name="data34">#REF!</definedName>
    <definedName name="data35" localSheetId="2">#REF!</definedName>
    <definedName name="data35" localSheetId="12">#REF!</definedName>
    <definedName name="data35">#REF!</definedName>
    <definedName name="data36" localSheetId="2">#REF!</definedName>
    <definedName name="data36" localSheetId="12">#REF!</definedName>
    <definedName name="data36">#REF!</definedName>
    <definedName name="data37" localSheetId="2">#REF!</definedName>
    <definedName name="data37" localSheetId="12">#REF!</definedName>
    <definedName name="data37">#REF!</definedName>
    <definedName name="data38" localSheetId="2">#REF!</definedName>
    <definedName name="data38" localSheetId="12">#REF!</definedName>
    <definedName name="data38">#REF!</definedName>
    <definedName name="data39" localSheetId="2">#REF!</definedName>
    <definedName name="data39" localSheetId="12">#REF!</definedName>
    <definedName name="data39">#REF!</definedName>
    <definedName name="data4" localSheetId="2">#REF!</definedName>
    <definedName name="data4" localSheetId="12">#REF!</definedName>
    <definedName name="data4">#REF!</definedName>
    <definedName name="data40" localSheetId="2">#REF!</definedName>
    <definedName name="data40" localSheetId="12">#REF!</definedName>
    <definedName name="data40">#REF!</definedName>
    <definedName name="Data41" localSheetId="2">#REF!</definedName>
    <definedName name="Data41" localSheetId="12">#REF!</definedName>
    <definedName name="Data41">#REF!</definedName>
    <definedName name="data42" localSheetId="2">#REF!</definedName>
    <definedName name="data42" localSheetId="12">#REF!</definedName>
    <definedName name="data42">#REF!</definedName>
    <definedName name="data43" localSheetId="2">#REF!</definedName>
    <definedName name="data43" localSheetId="12">#REF!</definedName>
    <definedName name="data43">#REF!</definedName>
    <definedName name="data44" localSheetId="2">#REF!</definedName>
    <definedName name="data44" localSheetId="12">#REF!</definedName>
    <definedName name="data44">#REF!</definedName>
    <definedName name="data45" localSheetId="2">#REF!</definedName>
    <definedName name="data45" localSheetId="12">#REF!</definedName>
    <definedName name="data45">#REF!</definedName>
    <definedName name="data46" localSheetId="2">#REF!</definedName>
    <definedName name="data46" localSheetId="12">#REF!</definedName>
    <definedName name="data46">#REF!</definedName>
    <definedName name="data47" localSheetId="2">#REF!</definedName>
    <definedName name="data47" localSheetId="12">#REF!</definedName>
    <definedName name="data47">#REF!</definedName>
    <definedName name="data48" localSheetId="2">#REF!</definedName>
    <definedName name="data48" localSheetId="12">#REF!</definedName>
    <definedName name="data48">#REF!</definedName>
    <definedName name="data49" localSheetId="2">#REF!</definedName>
    <definedName name="data49" localSheetId="12">#REF!</definedName>
    <definedName name="data49">#REF!</definedName>
    <definedName name="data5" localSheetId="2">#REF!</definedName>
    <definedName name="data5" localSheetId="12">#REF!</definedName>
    <definedName name="data5">#REF!</definedName>
    <definedName name="data50" localSheetId="2">#REF!</definedName>
    <definedName name="data50" localSheetId="12">#REF!</definedName>
    <definedName name="data50">#REF!</definedName>
    <definedName name="data51" localSheetId="2">#REF!</definedName>
    <definedName name="data51" localSheetId="12">#REF!</definedName>
    <definedName name="data51">#REF!</definedName>
    <definedName name="data52" localSheetId="2">#REF!</definedName>
    <definedName name="data52" localSheetId="12">#REF!</definedName>
    <definedName name="data52">#REF!</definedName>
    <definedName name="data53" localSheetId="2">#REF!</definedName>
    <definedName name="data53" localSheetId="12">#REF!</definedName>
    <definedName name="data53">#REF!</definedName>
    <definedName name="data54" localSheetId="2">#REF!</definedName>
    <definedName name="data54" localSheetId="12">#REF!</definedName>
    <definedName name="data54">#REF!</definedName>
    <definedName name="data55" localSheetId="2">#REF!</definedName>
    <definedName name="data55" localSheetId="12">#REF!</definedName>
    <definedName name="data55">#REF!</definedName>
    <definedName name="data56" localSheetId="2">#REF!</definedName>
    <definedName name="data56" localSheetId="12">#REF!</definedName>
    <definedName name="data56">#REF!</definedName>
    <definedName name="data57" localSheetId="2">#REF!</definedName>
    <definedName name="data57" localSheetId="12">#REF!</definedName>
    <definedName name="data57">#REF!</definedName>
    <definedName name="data58" localSheetId="2">#REF!</definedName>
    <definedName name="data58" localSheetId="12">#REF!</definedName>
    <definedName name="data58">#REF!</definedName>
    <definedName name="data59" localSheetId="2">#REF!</definedName>
    <definedName name="data59" localSheetId="12">#REF!</definedName>
    <definedName name="data59">#REF!</definedName>
    <definedName name="data6" localSheetId="2">#REF!</definedName>
    <definedName name="data6" localSheetId="12">#REF!</definedName>
    <definedName name="data6">#REF!</definedName>
    <definedName name="data60" localSheetId="2">#REF!</definedName>
    <definedName name="data60" localSheetId="12">#REF!</definedName>
    <definedName name="data60">#REF!</definedName>
    <definedName name="data61" localSheetId="2">#REF!</definedName>
    <definedName name="data61" localSheetId="12">#REF!</definedName>
    <definedName name="data61">#REF!</definedName>
    <definedName name="data62" localSheetId="2">#REF!</definedName>
    <definedName name="data62" localSheetId="12">#REF!</definedName>
    <definedName name="data62">#REF!</definedName>
    <definedName name="data63" localSheetId="2">#REF!</definedName>
    <definedName name="data63" localSheetId="12">#REF!</definedName>
    <definedName name="data63">#REF!</definedName>
    <definedName name="data64" localSheetId="2">#REF!</definedName>
    <definedName name="data64" localSheetId="12">#REF!</definedName>
    <definedName name="data64">#REF!</definedName>
    <definedName name="data65" localSheetId="2">#REF!</definedName>
    <definedName name="data65" localSheetId="12">#REF!</definedName>
    <definedName name="data65">#REF!</definedName>
    <definedName name="data66" localSheetId="2">#REF!</definedName>
    <definedName name="data66" localSheetId="12">#REF!</definedName>
    <definedName name="data66">#REF!</definedName>
    <definedName name="data67" localSheetId="2">#REF!</definedName>
    <definedName name="data67" localSheetId="12">#REF!</definedName>
    <definedName name="data67">#REF!</definedName>
    <definedName name="data68" localSheetId="2">#REF!</definedName>
    <definedName name="data68" localSheetId="12">#REF!</definedName>
    <definedName name="data68">#REF!</definedName>
    <definedName name="data69" localSheetId="2">#REF!</definedName>
    <definedName name="data69" localSheetId="12">#REF!</definedName>
    <definedName name="data69">#REF!</definedName>
    <definedName name="data7" localSheetId="2">#REF!</definedName>
    <definedName name="data7" localSheetId="12">#REF!</definedName>
    <definedName name="data7">#REF!</definedName>
    <definedName name="data70" localSheetId="2">#REF!</definedName>
    <definedName name="data70" localSheetId="12">#REF!</definedName>
    <definedName name="data70">#REF!</definedName>
    <definedName name="data8" localSheetId="2">#REF!</definedName>
    <definedName name="data8" localSheetId="12">#REF!</definedName>
    <definedName name="data8">#REF!</definedName>
    <definedName name="data9" localSheetId="2">#REF!</definedName>
    <definedName name="data9" localSheetId="12">#REF!</definedName>
    <definedName name="data9">#REF!</definedName>
    <definedName name="_xlnm.Database" localSheetId="2">#REF!</definedName>
    <definedName name="_xlnm.Database" localSheetId="12">#REF!</definedName>
    <definedName name="_xlnm.Database">#REF!</definedName>
    <definedName name="DataFilter" localSheetId="2">#REF!</definedName>
    <definedName name="DataFilter" localSheetId="12">#REF!</definedName>
    <definedName name="DataFilter">#REF!</definedName>
    <definedName name="datak" localSheetId="2">#REF!</definedName>
    <definedName name="datak" localSheetId="12">#REF!</definedName>
    <definedName name="datak">#REF!</definedName>
    <definedName name="datal" localSheetId="2">#REF!</definedName>
    <definedName name="datal" localSheetId="12">#REF!</definedName>
    <definedName name="datal">#REF!</definedName>
    <definedName name="DataSort" localSheetId="2">#REF!</definedName>
    <definedName name="DataSort" localSheetId="12">#REF!</definedName>
    <definedName name="DataSort">#REF!</definedName>
    <definedName name="DATATKDT" localSheetId="2">#REF!</definedName>
    <definedName name="DATATKDT" localSheetId="12">#REF!</definedName>
    <definedName name="DATATKDT">#REF!</definedName>
    <definedName name="DATDAO" localSheetId="2">#REF!</definedName>
    <definedName name="DATDAO" localSheetId="12">#REF!</definedName>
    <definedName name="DATDAO">#REF!</definedName>
    <definedName name="datdo">#REF!</definedName>
    <definedName name="Date" localSheetId="2">#REF!</definedName>
    <definedName name="Date" localSheetId="12">#REF!</definedName>
    <definedName name="Date">#REF!</definedName>
    <definedName name="dathai">#REF!</definedName>
    <definedName name="datnen">#REF!</definedName>
    <definedName name="Dattt" localSheetId="2">#REF!</definedName>
    <definedName name="Dattt" localSheetId="12">#REF!</definedName>
    <definedName name="Dattt">#REF!</definedName>
    <definedName name="Datvv" localSheetId="2">#REF!</definedName>
    <definedName name="Datvv" localSheetId="12">#REF!</definedName>
    <definedName name="Datvv">#REF!</definedName>
    <definedName name="Dautu" localSheetId="2" hidden="1">{"'Sheet1'!$L$16"}</definedName>
    <definedName name="Dautu" localSheetId="9" hidden="1">{"'Sheet1'!$L$16"}</definedName>
    <definedName name="Dautu" localSheetId="12" hidden="1">{"'Sheet1'!$L$16"}</definedName>
    <definedName name="Dautu" localSheetId="0" hidden="1">{"'Sheet1'!$L$16"}</definedName>
    <definedName name="Dautu" hidden="1">{"'Sheet1'!$L$16"}</definedName>
    <definedName name="day">#REF!</definedName>
    <definedName name="dayccham">#REF!</definedName>
    <definedName name="daydien">#REF!</definedName>
    <definedName name="dayno">#REF!</definedName>
    <definedName name="db" localSheetId="2">#REF!</definedName>
    <definedName name="db" localSheetId="12">#REF!</definedName>
    <definedName name="db">#REF!</definedName>
    <definedName name="dba">#REF!</definedName>
    <definedName name="dban">#REF!</definedName>
    <definedName name="DBASE" localSheetId="2">#REF!</definedName>
    <definedName name="DBASE" localSheetId="12">#REF!</definedName>
    <definedName name="DBASE">#REF!</definedName>
    <definedName name="dbdasbgđghhdg" localSheetId="2">#REF!</definedName>
    <definedName name="dbdasbgđghhdg" localSheetId="12">#REF!</definedName>
    <definedName name="dbdasbgđghhdg">#REF!</definedName>
    <definedName name="dbhdkx12.5">#REF!</definedName>
    <definedName name="dbhdkx18">#REF!</definedName>
    <definedName name="dbhdkx25">#REF!</definedName>
    <definedName name="dbhdkx26.5">#REF!</definedName>
    <definedName name="dbhdkx9">#REF!</definedName>
    <definedName name="dbhth16">#REF!</definedName>
    <definedName name="dbhth17.5">#REF!</definedName>
    <definedName name="dbhth25">#REF!</definedName>
    <definedName name="dbqd" localSheetId="2">#REF!</definedName>
    <definedName name="dbqd" localSheetId="12">#REF!</definedName>
    <definedName name="dbqd">#REF!</definedName>
    <definedName name="dbs">#REF!</definedName>
    <definedName name="DBT">#REF!</definedName>
    <definedName name="dc" localSheetId="2">#REF!</definedName>
    <definedName name="dc" localSheetId="12">#REF!</definedName>
    <definedName name="dc">#REF!</definedName>
    <definedName name="Dcap" localSheetId="2">#REF!</definedName>
    <definedName name="Dcap" localSheetId="12">#REF!</definedName>
    <definedName name="Dcap">#REF!</definedName>
    <definedName name="dcc" localSheetId="2">#REF!</definedName>
    <definedName name="dcc" localSheetId="12">#REF!</definedName>
    <definedName name="dcc">#REF!</definedName>
    <definedName name="dcct" localSheetId="2">#REF!</definedName>
    <definedName name="dcct" localSheetId="12">#REF!</definedName>
    <definedName name="dcct">#REF!</definedName>
    <definedName name="Dch" localSheetId="2">#REF!</definedName>
    <definedName name="Dch" localSheetId="12">#REF!</definedName>
    <definedName name="Dch">#REF!</definedName>
    <definedName name="dche" localSheetId="2">#REF!</definedName>
    <definedName name="dche" localSheetId="12">#REF!</definedName>
    <definedName name="dche">#REF!</definedName>
    <definedName name="dcl" localSheetId="2">#REF!</definedName>
    <definedName name="dcl" localSheetId="12">#REF!</definedName>
    <definedName name="dcl">#REF!</definedName>
    <definedName name="DCL_22">12117600</definedName>
    <definedName name="DCL_35">25490000</definedName>
    <definedName name="DÇm_33">#REF!</definedName>
    <definedName name="Dcol" localSheetId="2">#REF!</definedName>
    <definedName name="Dcol" localSheetId="12">#REF!</definedName>
    <definedName name="Dcol">#REF!</definedName>
    <definedName name="dcp">#REF!</definedName>
    <definedName name="dct">#REF!</definedName>
    <definedName name="dd" localSheetId="2">#REF!</definedName>
    <definedName name="dd" localSheetId="12">#REF!</definedName>
    <definedName name="dd">#REF!</definedName>
    <definedName name="dđ" localSheetId="2">{"'Sheet1'!$L$16"}</definedName>
    <definedName name="dđ" localSheetId="12">{"'Sheet1'!$L$16"}</definedName>
    <definedName name="dđ" localSheetId="0">{"'Sheet1'!$L$16"}</definedName>
    <definedName name="dđ">{"'Sheet1'!$L$16"}</definedName>
    <definedName name="DD.2002">#REF!</definedName>
    <definedName name="DD.T1">#REF!</definedName>
    <definedName name="DD.T2">#REF!</definedName>
    <definedName name="DD.T3">#REF!</definedName>
    <definedName name="DD.T4">#REF!</definedName>
    <definedName name="DD.T5">#REF!</definedName>
    <definedName name="DD.T6">#REF!</definedName>
    <definedName name="dd0.5x1" localSheetId="2">#REF!</definedName>
    <definedName name="dd0.5x1" localSheetId="12">#REF!</definedName>
    <definedName name="dd0.5x1">#REF!</definedName>
    <definedName name="dd1pnc" localSheetId="2">#REF!</definedName>
    <definedName name="dd1pnc" localSheetId="12">#REF!</definedName>
    <definedName name="dd1pnc">#REF!</definedName>
    <definedName name="dd1pvl" localSheetId="2">#REF!</definedName>
    <definedName name="dd1pvl" localSheetId="12">#REF!</definedName>
    <definedName name="dd1pvl">#REF!</definedName>
    <definedName name="dd1x2" localSheetId="2">#REF!</definedName>
    <definedName name="dd1x2" localSheetId="12">#REF!</definedName>
    <definedName name="dd1x2">#REF!</definedName>
    <definedName name="dd1x2_31" localSheetId="2">#REF!</definedName>
    <definedName name="dd1x2_31" localSheetId="12">#REF!</definedName>
    <definedName name="dd1x2_31">#REF!</definedName>
    <definedName name="dd1x2_32" localSheetId="2">#REF!</definedName>
    <definedName name="dd1x2_32" localSheetId="12">#REF!</definedName>
    <definedName name="dd1x2_32">#REF!</definedName>
    <definedName name="dd2x4" localSheetId="2">#REF!</definedName>
    <definedName name="dd2x4" localSheetId="12">#REF!</definedName>
    <definedName name="dd2x4">#REF!</definedName>
    <definedName name="dd3pctnc" localSheetId="2">#REF!</definedName>
    <definedName name="dd3pctnc" localSheetId="12">#REF!</definedName>
    <definedName name="dd3pctnc">#REF!</definedName>
    <definedName name="dd3pctvl" localSheetId="2">#REF!</definedName>
    <definedName name="dd3pctvl" localSheetId="12">#REF!</definedName>
    <definedName name="dd3pctvl">#REF!</definedName>
    <definedName name="dd3plmvl" localSheetId="2">#REF!</definedName>
    <definedName name="dd3plmvl" localSheetId="12">#REF!</definedName>
    <definedName name="dd3plmvl">#REF!</definedName>
    <definedName name="dd3pnc" localSheetId="2">#REF!</definedName>
    <definedName name="dd3pnc" localSheetId="12">#REF!</definedName>
    <definedName name="dd3pnc">#REF!</definedName>
    <definedName name="dd3pvl" localSheetId="2">#REF!</definedName>
    <definedName name="dd3pvl" localSheetId="12">#REF!</definedName>
    <definedName name="dd3pvl">#REF!</definedName>
    <definedName name="dd4x6" localSheetId="2">#REF!</definedName>
    <definedName name="dd4x6" localSheetId="12">#REF!</definedName>
    <definedName name="dd4x6">#REF!</definedName>
    <definedName name="ddam">#REF!</definedName>
    <definedName name="dday" localSheetId="2">#REF!</definedName>
    <definedName name="dday" localSheetId="12">#REF!</definedName>
    <definedName name="dday">#REF!</definedName>
    <definedName name="ddd" localSheetId="2" hidden="1">{"'Sheet1'!$L$16"}</definedName>
    <definedName name="ddd" localSheetId="9" hidden="1">{"'Sheet1'!$L$16"}</definedName>
    <definedName name="ddd" localSheetId="12" hidden="1">{"'Sheet1'!$L$16"}</definedName>
    <definedName name="ddd" localSheetId="0" hidden="1">{"'Sheet1'!$L$16"}</definedName>
    <definedName name="ddd" hidden="1">{"'Sheet1'!$L$16"}</definedName>
    <definedName name="dddd" localSheetId="2" hidden="1">{"'Sheet1'!$L$16"}</definedName>
    <definedName name="dddd" localSheetId="9" hidden="1">{"'Sheet1'!$L$16"}</definedName>
    <definedName name="dddd" localSheetId="12" hidden="1">{"'Sheet1'!$L$16"}</definedName>
    <definedName name="dddd" localSheetId="0" hidden="1">{"'Sheet1'!$L$16"}</definedName>
    <definedName name="dddd" hidden="1">{"'Sheet1'!$L$16"}</definedName>
    <definedName name="ddddd" hidden="1">{"'Sheet1'!$L$16"}</definedName>
    <definedName name="ddddddddddd" localSheetId="2">#REF!</definedName>
    <definedName name="ddddddddddd" localSheetId="12">#REF!</definedName>
    <definedName name="ddddddddddd">#REF!</definedName>
    <definedName name="dddem">0.1</definedName>
    <definedName name="dden" localSheetId="2">#REF!</definedName>
    <definedName name="dden" localSheetId="12">#REF!</definedName>
    <definedName name="dden">#REF!</definedName>
    <definedName name="DDHT">#REF!</definedName>
    <definedName name="ddhtnc" localSheetId="2">#REF!</definedName>
    <definedName name="ddhtnc" localSheetId="12">#REF!</definedName>
    <definedName name="ddhtnc">#REF!</definedName>
    <definedName name="ddhtvl" localSheetId="2">#REF!</definedName>
    <definedName name="ddhtvl" localSheetId="12">#REF!</definedName>
    <definedName name="ddhtvl">#REF!</definedName>
    <definedName name="ddia" localSheetId="2">#REF!</definedName>
    <definedName name="ddia" localSheetId="12">#REF!</definedName>
    <definedName name="ddia">#REF!</definedName>
    <definedName name="ddien" localSheetId="2">#REF!</definedName>
    <definedName name="ddien" localSheetId="12">#REF!</definedName>
    <definedName name="ddien">#REF!</definedName>
    <definedName name="DDK" localSheetId="2">#REF!</definedName>
    <definedName name="DDK" localSheetId="12">#REF!</definedName>
    <definedName name="DDK">#REF!</definedName>
    <definedName name="ddt2nc" localSheetId="2">#REF!</definedName>
    <definedName name="ddt2nc" localSheetId="12">#REF!</definedName>
    <definedName name="ddt2nc">#REF!</definedName>
    <definedName name="ddt2vl" localSheetId="2">#REF!</definedName>
    <definedName name="ddt2vl" localSheetId="12">#REF!</definedName>
    <definedName name="ddt2vl">#REF!</definedName>
    <definedName name="ddtd3pnc" localSheetId="2">#REF!</definedName>
    <definedName name="ddtd3pnc" localSheetId="12">#REF!</definedName>
    <definedName name="ddtd3pnc">#REF!</definedName>
    <definedName name="ddtt1pnc" localSheetId="2">#REF!</definedName>
    <definedName name="ddtt1pnc" localSheetId="12">#REF!</definedName>
    <definedName name="ddtt1pnc">#REF!</definedName>
    <definedName name="ddtt1pvl" localSheetId="2">#REF!</definedName>
    <definedName name="ddtt1pvl" localSheetId="12">#REF!</definedName>
    <definedName name="ddtt1pvl">#REF!</definedName>
    <definedName name="ddtt3pnc" localSheetId="2">#REF!</definedName>
    <definedName name="ddtt3pnc" localSheetId="12">#REF!</definedName>
    <definedName name="ddtt3pnc">#REF!</definedName>
    <definedName name="ddtt3pvl" localSheetId="2">#REF!</definedName>
    <definedName name="ddtt3pvl" localSheetId="12">#REF!</definedName>
    <definedName name="ddtt3pvl">#REF!</definedName>
    <definedName name="de" localSheetId="2">#REF!</definedName>
    <definedName name="de" localSheetId="12">#REF!</definedName>
    <definedName name="de">#REF!</definedName>
    <definedName name="de_" localSheetId="2">#REF!</definedName>
    <definedName name="de_" localSheetId="12">#REF!</definedName>
    <definedName name="de_">#REF!</definedName>
    <definedName name="deff" localSheetId="2">#REF!</definedName>
    <definedName name="deff" localSheetId="12">#REF!</definedName>
    <definedName name="deff">#REF!</definedName>
    <definedName name="Delta">#REF!</definedName>
    <definedName name="DEMI1">#N/A</definedName>
    <definedName name="DEMI2">#N/A</definedName>
    <definedName name="demunc">#REF!</definedName>
    <definedName name="den_bu" localSheetId="2">#REF!</definedName>
    <definedName name="den_bu" localSheetId="12">#REF!</definedName>
    <definedName name="den_bu">#REF!</definedName>
    <definedName name="denbu" localSheetId="2">#REF!</definedName>
    <definedName name="denbu" localSheetId="12">#REF!</definedName>
    <definedName name="denbu">#REF!</definedName>
    <definedName name="DenBuGiaiPhong">#REF!</definedName>
    <definedName name="DenDK" localSheetId="2">{"'Sheet1'!$L$16"}</definedName>
    <definedName name="DenDK" localSheetId="12">{"'Sheet1'!$L$16"}</definedName>
    <definedName name="DenDK" localSheetId="0">{"'Sheet1'!$L$16"}</definedName>
    <definedName name="DenDK">{"'Sheet1'!$L$16"}</definedName>
    <definedName name="DENEO">#REF!</definedName>
    <definedName name="DESC">#REF!</definedName>
    <definedName name="DESCRIPTION">#REF!</definedName>
    <definedName name="det" localSheetId="2">#REF!</definedName>
    <definedName name="det" localSheetId="12">#REF!</definedName>
    <definedName name="det">#REF!</definedName>
    <definedName name="det_31" localSheetId="2">#REF!</definedName>
    <definedName name="det_31" localSheetId="12">#REF!</definedName>
    <definedName name="det_31">#REF!</definedName>
    <definedName name="det_32">#N/A</definedName>
    <definedName name="det_33" localSheetId="2">#REF!</definedName>
    <definedName name="det_33" localSheetId="12">#REF!</definedName>
    <definedName name="det_33">#REF!</definedName>
    <definedName name="det_34" localSheetId="2">#REF!</definedName>
    <definedName name="det_34" localSheetId="12">#REF!</definedName>
    <definedName name="det_34">#REF!</definedName>
    <definedName name="det_5" localSheetId="2">#REF!</definedName>
    <definedName name="det_5" localSheetId="12">#REF!</definedName>
    <definedName name="det_5">#REF!</definedName>
    <definedName name="Det32x3" localSheetId="2">#REF!</definedName>
    <definedName name="Det32x3" localSheetId="12">#REF!</definedName>
    <definedName name="Det32x3">#REF!</definedName>
    <definedName name="Det35x3" localSheetId="2">#REF!</definedName>
    <definedName name="Det35x3" localSheetId="12">#REF!</definedName>
    <definedName name="Det35x3">#REF!</definedName>
    <definedName name="Det40x4" localSheetId="2">#REF!</definedName>
    <definedName name="Det40x4" localSheetId="12">#REF!</definedName>
    <definedName name="Det40x4">#REF!</definedName>
    <definedName name="Det50x5" localSheetId="2">#REF!</definedName>
    <definedName name="Det50x5" localSheetId="12">#REF!</definedName>
    <definedName name="Det50x5">#REF!</definedName>
    <definedName name="Det63x6" localSheetId="2">#REF!</definedName>
    <definedName name="Det63x6" localSheetId="12">#REF!</definedName>
    <definedName name="Det63x6">#REF!</definedName>
    <definedName name="Det75x6" localSheetId="2">#REF!</definedName>
    <definedName name="Det75x6" localSheetId="12">#REF!</definedName>
    <definedName name="Det75x6">#REF!</definedName>
    <definedName name="Detour" localSheetId="2">#REF!</definedName>
    <definedName name="Detour" localSheetId="12">#REF!</definedName>
    <definedName name="Detour">#REF!</definedName>
    <definedName name="DEW">#REF!</definedName>
    <definedName name="df" localSheetId="2">#REF!</definedName>
    <definedName name="df" localSheetId="12">#REF!</definedName>
    <definedName name="df">#REF!</definedName>
    <definedName name="DF_e" localSheetId="2">#REF!</definedName>
    <definedName name="DF_e" localSheetId="12">#REF!</definedName>
    <definedName name="DF_e">#REF!</definedName>
    <definedName name="DF_i" localSheetId="2">#REF!</definedName>
    <definedName name="DF_i" localSheetId="12">#REF!</definedName>
    <definedName name="DF_i">#REF!</definedName>
    <definedName name="DF_ve" localSheetId="2">#REF!</definedName>
    <definedName name="DF_ve" localSheetId="12">#REF!</definedName>
    <definedName name="DF_ve">#REF!</definedName>
    <definedName name="DF_vi" localSheetId="2">#REF!</definedName>
    <definedName name="DF_vi" localSheetId="12">#REF!</definedName>
    <definedName name="DF_vi">#REF!</definedName>
    <definedName name="dfas" localSheetId="2">#REF!</definedName>
    <definedName name="dfas" localSheetId="12">#REF!</definedName>
    <definedName name="dfas">#REF!</definedName>
    <definedName name="dfd">#REF!</definedName>
    <definedName name="DFext">#REF!</definedName>
    <definedName name="dffr" localSheetId="2">#REF!</definedName>
    <definedName name="dffr" localSheetId="12">#REF!</definedName>
    <definedName name="dffr">#REF!</definedName>
    <definedName name="dfg" localSheetId="2" hidden="1">{"'Sheet1'!$L$16"}</definedName>
    <definedName name="dfg" localSheetId="9" hidden="1">{"'Sheet1'!$L$16"}</definedName>
    <definedName name="dfg" localSheetId="12" hidden="1">{"'Sheet1'!$L$16"}</definedName>
    <definedName name="dfg" localSheetId="0" hidden="1">{"'Sheet1'!$L$16"}</definedName>
    <definedName name="dfg" hidden="1">{"'Sheet1'!$L$16"}</definedName>
    <definedName name="dfhgfnsfx" localSheetId="2">#REF!</definedName>
    <definedName name="dfhgfnsfx" localSheetId="12">#REF!</definedName>
    <definedName name="dfhgfnsfx">#REF!</definedName>
    <definedName name="dflt1" localSheetId="2">#REF!</definedName>
    <definedName name="dflt1" localSheetId="12">#REF!</definedName>
    <definedName name="dflt1">#REF!</definedName>
    <definedName name="dflt2" localSheetId="2">#REF!</definedName>
    <definedName name="dflt2" localSheetId="12">#REF!</definedName>
    <definedName name="dflt2">#REF!</definedName>
    <definedName name="dflt3" localSheetId="2">#REF!</definedName>
    <definedName name="dflt3" localSheetId="12">#REF!</definedName>
    <definedName name="dflt3">#REF!</definedName>
    <definedName name="dflt4" localSheetId="2">#REF!</definedName>
    <definedName name="dflt4" localSheetId="12">#REF!</definedName>
    <definedName name="dflt4">#REF!</definedName>
    <definedName name="dflt5" localSheetId="2">#REF!</definedName>
    <definedName name="dflt5" localSheetId="12">#REF!</definedName>
    <definedName name="dflt5">#REF!</definedName>
    <definedName name="dflt6" localSheetId="2">#REF!</definedName>
    <definedName name="dflt6" localSheetId="12">#REF!</definedName>
    <definedName name="dflt6">#REF!</definedName>
    <definedName name="dflt7" localSheetId="2">#REF!</definedName>
    <definedName name="dflt7" localSheetId="12">#REF!</definedName>
    <definedName name="dflt7">#REF!</definedName>
    <definedName name="dfpf" localSheetId="2">#REF!</definedName>
    <definedName name="dfpf" localSheetId="12">#REF!</definedName>
    <definedName name="dfpf">#REF!</definedName>
    <definedName name="DFSDF" localSheetId="2" hidden="1">{"'Sheet1'!$L$16"}</definedName>
    <definedName name="DFSDF" localSheetId="9" hidden="1">{"'Sheet1'!$L$16"}</definedName>
    <definedName name="DFSDF" localSheetId="12" hidden="1">{"'Sheet1'!$L$16"}</definedName>
    <definedName name="DFSDF" localSheetId="0" hidden="1">{"'Sheet1'!$L$16"}</definedName>
    <definedName name="DFSDF" hidden="1">{"'Sheet1'!$L$16"}</definedName>
    <definedName name="DFv" localSheetId="2">#REF!</definedName>
    <definedName name="DFv" localSheetId="12">#REF!</definedName>
    <definedName name="DFv">#REF!</definedName>
    <definedName name="DFvext">#REF!</definedName>
    <definedName name="dfvssd" localSheetId="2">#REF!</definedName>
    <definedName name="dfvssd" localSheetId="12">#REF!</definedName>
    <definedName name="dfvssd">#REF!</definedName>
    <definedName name="dg" localSheetId="2">#REF!</definedName>
    <definedName name="dg" localSheetId="12">#REF!</definedName>
    <definedName name="dg">#REF!</definedName>
    <definedName name="dg_5cau" localSheetId="2">#REF!</definedName>
    <definedName name="dg_5cau" localSheetId="12">#REF!</definedName>
    <definedName name="dg_5cau">#REF!</definedName>
    <definedName name="DG_M_C_X" localSheetId="2">#REF!</definedName>
    <definedName name="DG_M_C_X" localSheetId="12">#REF!</definedName>
    <definedName name="DG_M_C_X">#REF!</definedName>
    <definedName name="dg67_1" localSheetId="2">#REF!</definedName>
    <definedName name="dg67_1" localSheetId="12">#REF!</definedName>
    <definedName name="dg67_1">#REF!</definedName>
    <definedName name="dgbdII" localSheetId="2">#REF!</definedName>
    <definedName name="dgbdII" localSheetId="12">#REF!</definedName>
    <definedName name="dgbdII">#REF!</definedName>
    <definedName name="dgc" localSheetId="2">#REF!</definedName>
    <definedName name="dgc" localSheetId="12">#REF!</definedName>
    <definedName name="dgc">#REF!</definedName>
    <definedName name="DGCT_T.Quy_P.Thuy_Q" localSheetId="2">#REF!</definedName>
    <definedName name="DGCT_T.Quy_P.Thuy_Q" localSheetId="12">#REF!</definedName>
    <definedName name="DGCT_T.Quy_P.Thuy_Q">#REF!</definedName>
    <definedName name="DGCT_TRAUQUYPHUTHUY_HN" localSheetId="2">#REF!</definedName>
    <definedName name="DGCT_TRAUQUYPHUTHUY_HN" localSheetId="12">#REF!</definedName>
    <definedName name="DGCT_TRAUQUYPHUTHUY_HN">#REF!</definedName>
    <definedName name="DGCTI592" localSheetId="2">#REF!</definedName>
    <definedName name="DGCTI592" localSheetId="12">#REF!</definedName>
    <definedName name="DGCTI592">#REF!</definedName>
    <definedName name="dgctp2" localSheetId="2">{"'Sheet1'!$L$16"}</definedName>
    <definedName name="dgctp2" localSheetId="12">{"'Sheet1'!$L$16"}</definedName>
    <definedName name="dgctp2" localSheetId="0">{"'Sheet1'!$L$16"}</definedName>
    <definedName name="dgctp2">{"'Sheet1'!$L$16"}</definedName>
    <definedName name="dgd" localSheetId="2">#REF!</definedName>
    <definedName name="dgd" localSheetId="12">#REF!</definedName>
    <definedName name="dgd">#REF!</definedName>
    <definedName name="dghp">#REF!</definedName>
    <definedName name="DGHSDT">#REF!</definedName>
    <definedName name="DGIA" localSheetId="2">#REF!</definedName>
    <definedName name="DGIA" localSheetId="12">#REF!</definedName>
    <definedName name="DGIA">#REF!</definedName>
    <definedName name="DGIA2" localSheetId="2">#REF!</definedName>
    <definedName name="DGIA2" localSheetId="12">#REF!</definedName>
    <definedName name="DGIA2">#REF!</definedName>
    <definedName name="DGiaDZ">#REF!</definedName>
    <definedName name="DGiaNCTr">#REF!</definedName>
    <definedName name="DGiaTBA">#REF!</definedName>
    <definedName name="DGiaTr">#REF!</definedName>
    <definedName name="dgj" hidden="1">{#N/A,#N/A,FALSE,"BN"}</definedName>
    <definedName name="DGM" localSheetId="2">#REF!</definedName>
    <definedName name="DGM" localSheetId="12">#REF!</definedName>
    <definedName name="DGM">#REF!</definedName>
    <definedName name="DGNC" localSheetId="2">#REF!</definedName>
    <definedName name="DGNC" localSheetId="12">#REF!</definedName>
    <definedName name="DGNC">#REF!</definedName>
    <definedName name="DGNC_32">#N/A</definedName>
    <definedName name="dgqndn" localSheetId="2">#REF!</definedName>
    <definedName name="dgqndn" localSheetId="12">#REF!</definedName>
    <definedName name="dgqndn">#REF!</definedName>
    <definedName name="DGTH" localSheetId="2">#REF!</definedName>
    <definedName name="DGTH" localSheetId="12">#REF!</definedName>
    <definedName name="DGTH">#REF!</definedName>
    <definedName name="DGTH1" localSheetId="2">#REF!</definedName>
    <definedName name="DGTH1" localSheetId="12">#REF!</definedName>
    <definedName name="DGTH1">#REF!</definedName>
    <definedName name="dgth2" localSheetId="2">#REF!</definedName>
    <definedName name="dgth2" localSheetId="12">#REF!</definedName>
    <definedName name="dgth2">#REF!</definedName>
    <definedName name="dgthss3">#REF!</definedName>
    <definedName name="DGTR" localSheetId="2">#REF!</definedName>
    <definedName name="DGTR" localSheetId="12">#REF!</definedName>
    <definedName name="DGTR">#REF!</definedName>
    <definedName name="DGTV" localSheetId="2">#REF!</definedName>
    <definedName name="DGTV" localSheetId="12">#REF!</definedName>
    <definedName name="DGTV">#REF!</definedName>
    <definedName name="dgvc" localSheetId="2">#REF!</definedName>
    <definedName name="dgvc" localSheetId="12">#REF!</definedName>
    <definedName name="dgvc">#REF!</definedName>
    <definedName name="dgvl" localSheetId="2">#REF!</definedName>
    <definedName name="dgvl" localSheetId="12">#REF!</definedName>
    <definedName name="dgvl">#REF!</definedName>
    <definedName name="DGVL1" localSheetId="2">#REF!</definedName>
    <definedName name="DGVL1" localSheetId="12">#REF!</definedName>
    <definedName name="DGVL1">#REF!</definedName>
    <definedName name="DGVT" localSheetId="2">#REF!</definedName>
    <definedName name="DGVT" localSheetId="12">#REF!</definedName>
    <definedName name="DGVT">#REF!</definedName>
    <definedName name="DGVtu">#REF!</definedName>
    <definedName name="DGVUA">#REF!</definedName>
    <definedName name="DGXDTT">#REF!</definedName>
    <definedName name="dh" localSheetId="2">#REF!</definedName>
    <definedName name="dh" localSheetId="12">#REF!</definedName>
    <definedName name="dh">#REF!</definedName>
    <definedName name="dhb">#REF!</definedName>
    <definedName name="dhoc">#REF!</definedName>
    <definedName name="dhom" localSheetId="2">#REF!</definedName>
    <definedName name="dhom" localSheetId="12">#REF!</definedName>
    <definedName name="dhom">#REF!</definedName>
    <definedName name="DIABAN" localSheetId="2">#REF!</definedName>
    <definedName name="DIABAN" localSheetId="12">#REF!</definedName>
    <definedName name="DIABAN">#REF!</definedName>
    <definedName name="DICH11" localSheetId="2">#REF!</definedName>
    <definedName name="DICH11" localSheetId="12">#REF!</definedName>
    <definedName name="DICH11">#REF!</definedName>
    <definedName name="dich22" localSheetId="2">#REF!</definedName>
    <definedName name="dich22" localSheetId="12">#REF!</definedName>
    <definedName name="dich22">#REF!</definedName>
    <definedName name="dien" localSheetId="2">{"'Sheet1'!$L$16"}</definedName>
    <definedName name="dien" localSheetId="12">{"'Sheet1'!$L$16"}</definedName>
    <definedName name="dien" localSheetId="0">{"'Sheet1'!$L$16"}</definedName>
    <definedName name="dien">{"'Sheet1'!$L$16"}</definedName>
    <definedName name="Diengiai_n" localSheetId="2">#REF!</definedName>
    <definedName name="Diengiai_n" localSheetId="12">#REF!</definedName>
    <definedName name="Diengiai_n">#REF!</definedName>
    <definedName name="dienluc" localSheetId="2" hidden="1">{#N/A,#N/A,FALSE,"Chi tiÆt"}</definedName>
    <definedName name="dienluc" localSheetId="9" hidden="1">{#N/A,#N/A,FALSE,"Chi tiÆt"}</definedName>
    <definedName name="dienluc" localSheetId="12" hidden="1">{#N/A,#N/A,FALSE,"Chi tiÆt"}</definedName>
    <definedName name="dienluc" localSheetId="0" hidden="1">{#N/A,#N/A,FALSE,"Chi tiÆt"}</definedName>
    <definedName name="dienluc" hidden="1">{#N/A,#N/A,FALSE,"Chi tiÆt"}</definedName>
    <definedName name="dientichck" localSheetId="2">#REF!</definedName>
    <definedName name="dientichck" localSheetId="12">#REF!</definedName>
    <definedName name="dientichck">#REF!</definedName>
    <definedName name="dim">#REF!</definedName>
    <definedName name="DIMM_64MB_ECC_PC133" localSheetId="2">#REF!</definedName>
    <definedName name="DIMM_64MB_ECC_PC133" localSheetId="12">#REF!</definedName>
    <definedName name="DIMM_64MB_ECC_PC133">#REF!</definedName>
    <definedName name="DINH" localSheetId="2">#REF!</definedName>
    <definedName name="DINH" localSheetId="12">#REF!</definedName>
    <definedName name="DINH">#REF!</definedName>
    <definedName name="Dinh_muc.tiet" localSheetId="2">#REF!</definedName>
    <definedName name="Dinh_muc.tiet" localSheetId="12">#REF!</definedName>
    <definedName name="Dinh_muc.tiet">#REF!</definedName>
    <definedName name="DINH1" localSheetId="2">#REF!</definedName>
    <definedName name="DINH1" localSheetId="12">#REF!</definedName>
    <definedName name="DINH1">#REF!</definedName>
    <definedName name="dinh2" localSheetId="2">#REF!</definedName>
    <definedName name="dinh2" localSheetId="12">#REF!</definedName>
    <definedName name="dinh2">#REF!</definedName>
    <definedName name="dinhdia" localSheetId="2">#REF!</definedName>
    <definedName name="dinhdia" localSheetId="12">#REF!</definedName>
    <definedName name="dinhdia">#REF!</definedName>
    <definedName name="Dinhmuc" localSheetId="2">#REF!</definedName>
    <definedName name="Dinhmuc" localSheetId="12">#REF!</definedName>
    <definedName name="Dinhmuc">#REF!</definedName>
    <definedName name="dis_s">#REF!</definedName>
    <definedName name="Discount" localSheetId="2">#REF!</definedName>
    <definedName name="Discount" localSheetId="12">#REF!</definedName>
    <definedName name="Discount">#REF!</definedName>
    <definedName name="display_area_1" localSheetId="2">#REF!</definedName>
    <definedName name="display_area_1" localSheetId="12">#REF!</definedName>
    <definedName name="display_area_1">#REF!</definedName>
    <definedName name="display_area_2" localSheetId="2">#REF!</definedName>
    <definedName name="display_area_2" localSheetId="12">#REF!</definedName>
    <definedName name="display_area_2">#REF!</definedName>
    <definedName name="djkvndkngv" localSheetId="2">#REF!</definedName>
    <definedName name="djkvndkngv" localSheetId="12">#REF!</definedName>
    <definedName name="djkvndkngv">#REF!</definedName>
    <definedName name="djvzdjknk" localSheetId="2">#REF!</definedName>
    <definedName name="djvzdjknk" localSheetId="12">#REF!</definedName>
    <definedName name="djvzdjknk">#REF!</definedName>
    <definedName name="dk">#REF!</definedName>
    <definedName name="DKDThu" localSheetId="2">#REF!</definedName>
    <definedName name="DKDThu" localSheetId="12">#REF!</definedName>
    <definedName name="DKDThu">#REF!</definedName>
    <definedName name="dklvndk" localSheetId="2">#REF!</definedName>
    <definedName name="dklvndk" localSheetId="12">#REF!</definedName>
    <definedName name="dklvndk">#REF!</definedName>
    <definedName name="DKTHUE01" localSheetId="2">#REF!</definedName>
    <definedName name="DKTHUE01" localSheetId="12">#REF!</definedName>
    <definedName name="DKTHUE01">#REF!</definedName>
    <definedName name="DKTHUE01B" localSheetId="2">#REF!</definedName>
    <definedName name="DKTHUE01B" localSheetId="12">#REF!</definedName>
    <definedName name="DKTHUE01B">#REF!</definedName>
    <definedName name="DKTHUE02" localSheetId="2">#REF!</definedName>
    <definedName name="DKTHUE02" localSheetId="12">#REF!</definedName>
    <definedName name="DKTHUE02">#REF!</definedName>
    <definedName name="DKTHUE03" localSheetId="2">#REF!</definedName>
    <definedName name="DKTHUE03" localSheetId="12">#REF!</definedName>
    <definedName name="DKTHUE03">#REF!</definedName>
    <definedName name="DKTHUE04" localSheetId="2">#REF!</definedName>
    <definedName name="DKTHUE04" localSheetId="12">#REF!</definedName>
    <definedName name="DKTHUE04">#REF!</definedName>
    <definedName name="DKTHUE05" localSheetId="2">#REF!</definedName>
    <definedName name="DKTHUE05" localSheetId="12">#REF!</definedName>
    <definedName name="DKTHUE05">#REF!</definedName>
    <definedName name="DKTHUE06" localSheetId="2">#REF!</definedName>
    <definedName name="DKTHUE06" localSheetId="12">#REF!</definedName>
    <definedName name="DKTHUE06">#REF!</definedName>
    <definedName name="DKTHUE07" localSheetId="2">#REF!</definedName>
    <definedName name="DKTHUE07" localSheetId="12">#REF!</definedName>
    <definedName name="DKTHUE07">#REF!</definedName>
    <definedName name="DKTHUE08" localSheetId="2">#REF!</definedName>
    <definedName name="DKTHUE08" localSheetId="12">#REF!</definedName>
    <definedName name="DKTHUE08">#REF!</definedName>
    <definedName name="DKTHUE091" localSheetId="2">#REF!</definedName>
    <definedName name="DKTHUE091" localSheetId="12">#REF!</definedName>
    <definedName name="DKTHUE091">#REF!</definedName>
    <definedName name="DKTHUE092" localSheetId="2">#REF!</definedName>
    <definedName name="DKTHUE092" localSheetId="12">#REF!</definedName>
    <definedName name="DKTHUE092">#REF!</definedName>
    <definedName name="DKTHUE093" localSheetId="2">#REF!</definedName>
    <definedName name="DKTHUE093" localSheetId="12">#REF!</definedName>
    <definedName name="DKTHUE093">#REF!</definedName>
    <definedName name="DKTHUE10" localSheetId="2">#REF!</definedName>
    <definedName name="DKTHUE10" localSheetId="12">#REF!</definedName>
    <definedName name="DKTHUE10">#REF!</definedName>
    <definedName name="DKTHUE11" localSheetId="2">#REF!</definedName>
    <definedName name="DKTHUE11" localSheetId="12">#REF!</definedName>
    <definedName name="DKTHUE11">#REF!</definedName>
    <definedName name="DKTHUE12" localSheetId="2">#REF!</definedName>
    <definedName name="DKTHUE12" localSheetId="12">#REF!</definedName>
    <definedName name="DKTHUE12">#REF!</definedName>
    <definedName name="DKTHUE13" localSheetId="2">#REF!</definedName>
    <definedName name="DKTHUE13" localSheetId="12">#REF!</definedName>
    <definedName name="DKTHUE13">#REF!</definedName>
    <definedName name="DKTHUE14" localSheetId="2">#REF!</definedName>
    <definedName name="DKTHUE14" localSheetId="12">#REF!</definedName>
    <definedName name="DKTHUE14">#REF!</definedName>
    <definedName name="DKTINH" localSheetId="2" hidden="1">{"'Sheet1'!$L$16"}</definedName>
    <definedName name="DKTINH" localSheetId="9" hidden="1">{"'Sheet1'!$L$16"}</definedName>
    <definedName name="DKTINH" localSheetId="12" hidden="1">{"'Sheet1'!$L$16"}</definedName>
    <definedName name="DKTINH" localSheetId="0" hidden="1">{"'Sheet1'!$L$16"}</definedName>
    <definedName name="DKTINH" hidden="1">{"'Sheet1'!$L$16"}</definedName>
    <definedName name="dl" localSheetId="2">#REF!</definedName>
    <definedName name="dl" localSheetId="12">#REF!</definedName>
    <definedName name="dl">#REF!</definedName>
    <definedName name="DL10HT">#REF!</definedName>
    <definedName name="DL11HT">#REF!</definedName>
    <definedName name="DL12HT">#REF!</definedName>
    <definedName name="DL13HT">#REF!</definedName>
    <definedName name="DL14HT">#REF!</definedName>
    <definedName name="DL15HT" localSheetId="2">#REF!</definedName>
    <definedName name="DL15HT" localSheetId="12">#REF!</definedName>
    <definedName name="DL15HT">#REF!</definedName>
    <definedName name="DL16HT" localSheetId="2">#REF!</definedName>
    <definedName name="DL16HT" localSheetId="12">#REF!</definedName>
    <definedName name="DL16HT">#REF!</definedName>
    <definedName name="DL17HT">#REF!</definedName>
    <definedName name="DL18HT">#REF!</definedName>
    <definedName name="DL19HT" localSheetId="2">#REF!</definedName>
    <definedName name="DL19HT" localSheetId="12">#REF!</definedName>
    <definedName name="DL19HT">#REF!</definedName>
    <definedName name="DL1HT">#REF!</definedName>
    <definedName name="DL20HT" localSheetId="2">#REF!</definedName>
    <definedName name="DL20HT" localSheetId="12">#REF!</definedName>
    <definedName name="DL20HT">#REF!</definedName>
    <definedName name="DL21HT">#REF!</definedName>
    <definedName name="DL22HT">#REF!</definedName>
    <definedName name="DL23HT">#REF!</definedName>
    <definedName name="DL24HT">#REF!</definedName>
    <definedName name="DL25HT">#REF!</definedName>
    <definedName name="DL26HT">#REF!</definedName>
    <definedName name="DL2HT">#REF!</definedName>
    <definedName name="DL3HT">#REF!</definedName>
    <definedName name="DL4HT">#REF!</definedName>
    <definedName name="DL5HT">#REF!</definedName>
    <definedName name="DL6HT">#REF!</definedName>
    <definedName name="DL7HT">#REF!</definedName>
    <definedName name="DL8HT">#REF!</definedName>
    <definedName name="DL9HT">#REF!</definedName>
    <definedName name="DLC" localSheetId="2">#REF!</definedName>
    <definedName name="DLC" localSheetId="12">#REF!</definedName>
    <definedName name="DLC">#REF!</definedName>
    <definedName name="DLCC" localSheetId="2">#REF!</definedName>
    <definedName name="DLCC" localSheetId="12">#REF!</definedName>
    <definedName name="DLCC">#REF!</definedName>
    <definedName name="DM" localSheetId="2">#REF!</definedName>
    <definedName name="DM" localSheetId="12">#REF!</definedName>
    <definedName name="DM">#REF!</definedName>
    <definedName name="DM_MaTruong" localSheetId="2">#REF!</definedName>
    <definedName name="DM_MaTruong" localSheetId="12">#REF!</definedName>
    <definedName name="DM_MaTruong">#REF!</definedName>
    <definedName name="DM_Nam" localSheetId="2">#REF!</definedName>
    <definedName name="DM_Nam" localSheetId="12">#REF!</definedName>
    <definedName name="DM_Nam">#REF!</definedName>
    <definedName name="dm1." localSheetId="2">#REF!</definedName>
    <definedName name="dm1." localSheetId="12">#REF!</definedName>
    <definedName name="dm1.">#REF!</definedName>
    <definedName name="dm2." localSheetId="2">#REF!</definedName>
    <definedName name="dm2." localSheetId="12">#REF!</definedName>
    <definedName name="dm2.">#REF!</definedName>
    <definedName name="dm56bxd" localSheetId="2">#REF!</definedName>
    <definedName name="dm56bxd" localSheetId="12">#REF!</definedName>
    <definedName name="dm56bxd">#REF!</definedName>
    <definedName name="dmat" localSheetId="2">#REF!</definedName>
    <definedName name="dmat" localSheetId="12">#REF!</definedName>
    <definedName name="dmat">#REF!</definedName>
    <definedName name="dmdv" localSheetId="2">#REF!</definedName>
    <definedName name="dmdv" localSheetId="12">#REF!</definedName>
    <definedName name="dmdv">#REF!</definedName>
    <definedName name="DMGT" localSheetId="2">#REF!</definedName>
    <definedName name="DMGT" localSheetId="12">#REF!</definedName>
    <definedName name="DMGT">#REF!</definedName>
    <definedName name="dmh">#REF!</definedName>
    <definedName name="DMHH" localSheetId="2">#REF!</definedName>
    <definedName name="DMHH" localSheetId="12">#REF!</definedName>
    <definedName name="DMHH">#REF!</definedName>
    <definedName name="dmld" localSheetId="2">#REF!</definedName>
    <definedName name="dmld" localSheetId="12">#REF!</definedName>
    <definedName name="dmld">#REF!</definedName>
    <definedName name="dmoi" localSheetId="2">#REF!</definedName>
    <definedName name="dmoi" localSheetId="12">#REF!</definedName>
    <definedName name="dmoi">#REF!</definedName>
    <definedName name="DMTK">#REF!</definedName>
    <definedName name="DMTL" localSheetId="2">#REF!</definedName>
    <definedName name="DMTL" localSheetId="12">#REF!</definedName>
    <definedName name="DMTL">#REF!</definedName>
    <definedName name="dmvndkngksdnbkz" localSheetId="2">#REF!</definedName>
    <definedName name="dmvndkngksdnbkz" localSheetId="12">#REF!</definedName>
    <definedName name="dmvndkngksdnbkz">#REF!</definedName>
    <definedName name="dmxl2" localSheetId="2" hidden="1">{"'Sheet1'!$L$16"}</definedName>
    <definedName name="dmxl2" localSheetId="9" hidden="1">{"'Sheet1'!$L$16"}</definedName>
    <definedName name="dmxl2" localSheetId="12" hidden="1">{"'Sheet1'!$L$16"}</definedName>
    <definedName name="dmxl2" localSheetId="0" hidden="1">{"'Sheet1'!$L$16"}</definedName>
    <definedName name="dmxl2" hidden="1">{"'Sheet1'!$L$16"}</definedName>
    <definedName name="dmz" localSheetId="2">#REF!</definedName>
    <definedName name="dmz" localSheetId="12">#REF!</definedName>
    <definedName name="dmz">#REF!</definedName>
    <definedName name="DN" localSheetId="2">#REF!</definedName>
    <definedName name="DN" localSheetId="12">#REF!</definedName>
    <definedName name="DN">#REF!</definedName>
    <definedName name="DN.A" localSheetId="2">#REF!</definedName>
    <definedName name="DN.A" localSheetId="12">#REF!</definedName>
    <definedName name="DN.A">#REF!</definedName>
    <definedName name="dn.a_ct" localSheetId="2">#REF!</definedName>
    <definedName name="dn.a_ct" localSheetId="12">#REF!</definedName>
    <definedName name="dn.a_ct">#REF!</definedName>
    <definedName name="dn.a_hd" localSheetId="2">#REF!</definedName>
    <definedName name="dn.a_hd" localSheetId="12">#REF!</definedName>
    <definedName name="dn.a_hd">#REF!</definedName>
    <definedName name="DN.a_hso" localSheetId="2">#REF!</definedName>
    <definedName name="DN.a_hso" localSheetId="12">#REF!</definedName>
    <definedName name="DN.a_hso">#REF!</definedName>
    <definedName name="dn.a_hspc" localSheetId="2">#REF!</definedName>
    <definedName name="dn.a_hspc" localSheetId="12">#REF!</definedName>
    <definedName name="dn.a_hspc">#REF!</definedName>
    <definedName name="DN.a_ld" localSheetId="2">#REF!</definedName>
    <definedName name="DN.a_ld" localSheetId="12">#REF!</definedName>
    <definedName name="DN.a_ld">#REF!</definedName>
    <definedName name="DN.a_luong" localSheetId="2">#REF!</definedName>
    <definedName name="DN.a_luong" localSheetId="12">#REF!</definedName>
    <definedName name="DN.a_luong">#REF!</definedName>
    <definedName name="DN.a_nguoi" localSheetId="2">#REF!</definedName>
    <definedName name="DN.a_nguoi" localSheetId="12">#REF!</definedName>
    <definedName name="DN.a_nguoi">#REF!</definedName>
    <definedName name="DN.a_tdtt" localSheetId="2">#REF!</definedName>
    <definedName name="DN.a_tdtt" localSheetId="12">#REF!</definedName>
    <definedName name="DN.a_tdtt">#REF!</definedName>
    <definedName name="DN.a_tn" localSheetId="2">#REF!</definedName>
    <definedName name="DN.a_tn" localSheetId="12">#REF!</definedName>
    <definedName name="DN.a_tn">#REF!</definedName>
    <definedName name="dn.a_ts" localSheetId="2">#REF!</definedName>
    <definedName name="dn.a_ts" localSheetId="12">#REF!</definedName>
    <definedName name="dn.a_ts">#REF!</definedName>
    <definedName name="DN.a_ud" localSheetId="2">#REF!</definedName>
    <definedName name="DN.a_ud" localSheetId="12">#REF!</definedName>
    <definedName name="DN.a_ud">#REF!</definedName>
    <definedName name="DN.B" localSheetId="2">#REF!</definedName>
    <definedName name="DN.B" localSheetId="12">#REF!</definedName>
    <definedName name="DN.B">#REF!</definedName>
    <definedName name="dn.b_ct" localSheetId="2">#REF!</definedName>
    <definedName name="dn.b_ct" localSheetId="12">#REF!</definedName>
    <definedName name="dn.b_ct">#REF!</definedName>
    <definedName name="dn.b_hd" localSheetId="2">#REF!</definedName>
    <definedName name="dn.b_hd" localSheetId="12">#REF!</definedName>
    <definedName name="dn.b_hd">#REF!</definedName>
    <definedName name="DN.B_hso" localSheetId="2">#REF!</definedName>
    <definedName name="DN.B_hso" localSheetId="12">#REF!</definedName>
    <definedName name="DN.B_hso">#REF!</definedName>
    <definedName name="dn.b_hspc" localSheetId="2">#REF!</definedName>
    <definedName name="dn.b_hspc" localSheetId="12">#REF!</definedName>
    <definedName name="dn.b_hspc">#REF!</definedName>
    <definedName name="DN.B_ld" localSheetId="2">#REF!</definedName>
    <definedName name="DN.B_ld" localSheetId="12">#REF!</definedName>
    <definedName name="DN.B_ld">#REF!</definedName>
    <definedName name="DN.B_luong" localSheetId="2">#REF!</definedName>
    <definedName name="DN.B_luong" localSheetId="12">#REF!</definedName>
    <definedName name="DN.B_luong">#REF!</definedName>
    <definedName name="DN.B_nguoi" localSheetId="2">#REF!</definedName>
    <definedName name="DN.B_nguoi" localSheetId="12">#REF!</definedName>
    <definedName name="DN.B_nguoi">#REF!</definedName>
    <definedName name="DN.B_tdtt" localSheetId="2">#REF!</definedName>
    <definedName name="DN.B_tdtt" localSheetId="12">#REF!</definedName>
    <definedName name="DN.B_tdtt">#REF!</definedName>
    <definedName name="DN.B_tn" localSheetId="2">#REF!</definedName>
    <definedName name="DN.B_tn" localSheetId="12">#REF!</definedName>
    <definedName name="DN.B_tn">#REF!</definedName>
    <definedName name="dn.b_ts" localSheetId="2">#REF!</definedName>
    <definedName name="dn.b_ts" localSheetId="12">#REF!</definedName>
    <definedName name="dn.b_ts">#REF!</definedName>
    <definedName name="DN.B_ud" localSheetId="2">#REF!</definedName>
    <definedName name="DN.B_ud" localSheetId="12">#REF!</definedName>
    <definedName name="DN.B_ud">#REF!</definedName>
    <definedName name="DN_01" localSheetId="2">#REF!</definedName>
    <definedName name="DN_01" localSheetId="12">#REF!</definedName>
    <definedName name="DN_01">#REF!</definedName>
    <definedName name="DNB_HSO" localSheetId="2">#REF!</definedName>
    <definedName name="DNB_HSO" localSheetId="12">#REF!</definedName>
    <definedName name="DNB_HSO">#REF!</definedName>
    <definedName name="DNB_LUONG" localSheetId="2">#REF!</definedName>
    <definedName name="DNB_LUONG" localSheetId="12">#REF!</definedName>
    <definedName name="DNB_LUONG">#REF!</definedName>
    <definedName name="DNB_NGUOI" localSheetId="2">#REF!</definedName>
    <definedName name="DNB_NGUOI" localSheetId="12">#REF!</definedName>
    <definedName name="DNB_NGUOI">#REF!</definedName>
    <definedName name="DNB_UD" localSheetId="2">#REF!</definedName>
    <definedName name="DNB_UD" localSheetId="12">#REF!</definedName>
    <definedName name="DNB_UD">#REF!</definedName>
    <definedName name="DNNN" localSheetId="2">#REF!</definedName>
    <definedName name="DNNN" localSheetId="12">#REF!</definedName>
    <definedName name="DNNN">#REF!</definedName>
    <definedName name="dno" localSheetId="2">#REF!</definedName>
    <definedName name="dno" localSheetId="12">#REF!</definedName>
    <definedName name="dno">#REF!</definedName>
    <definedName name="DÑt45x4" localSheetId="2">#REF!</definedName>
    <definedName name="DÑt45x4" localSheetId="12">#REF!</definedName>
    <definedName name="DÑt45x4">#REF!</definedName>
    <definedName name="Do.dang.2001">#REF!</definedName>
    <definedName name="Do.dang.31.10">#REF!</definedName>
    <definedName name="doan1" localSheetId="2">#REF!</definedName>
    <definedName name="doan1" localSheetId="12">#REF!</definedName>
    <definedName name="doan1">#REF!</definedName>
    <definedName name="doan2" localSheetId="2">#REF!</definedName>
    <definedName name="doan2" localSheetId="12">#REF!</definedName>
    <definedName name="doan2">#REF!</definedName>
    <definedName name="doan3" localSheetId="2">#REF!</definedName>
    <definedName name="doan3" localSheetId="12">#REF!</definedName>
    <definedName name="doan3">#REF!</definedName>
    <definedName name="doan4" localSheetId="2">#REF!</definedName>
    <definedName name="doan4" localSheetId="12">#REF!</definedName>
    <definedName name="doan4">#REF!</definedName>
    <definedName name="doan5" localSheetId="2">#REF!</definedName>
    <definedName name="doan5" localSheetId="12">#REF!</definedName>
    <definedName name="doan5">#REF!</definedName>
    <definedName name="doan6" localSheetId="2">#REF!</definedName>
    <definedName name="doan6" localSheetId="12">#REF!</definedName>
    <definedName name="doan6">#REF!</definedName>
    <definedName name="doanh_nghiÖp_tØnh" localSheetId="2">#REF!</definedName>
    <definedName name="doanh_nghiÖp_tØnh" localSheetId="12">#REF!</definedName>
    <definedName name="doanh_nghiÖp_tØnh">#REF!</definedName>
    <definedName name="DoanI_2">#REF!</definedName>
    <definedName name="DoanII_2">#REF!</definedName>
    <definedName name="dobt" localSheetId="2">#REF!</definedName>
    <definedName name="dobt" localSheetId="12">#REF!</definedName>
    <definedName name="dobt">#REF!</definedName>
    <definedName name="Doc" localSheetId="2">#REF!</definedName>
    <definedName name="Doc" localSheetId="12">#REF!</definedName>
    <definedName name="Doc">#REF!</definedName>
    <definedName name="docdoc">0.03125</definedName>
    <definedName name="Document_array" localSheetId="2">{"Thuxm2.xls","Sheet1"}</definedName>
    <definedName name="Document_array" localSheetId="12">{"Thuxm2.xls","Sheet1"}</definedName>
    <definedName name="Document_array" localSheetId="0">{"Thuxm2.xls","Sheet1"}</definedName>
    <definedName name="Document_array">{"Thuxm2.xls","Sheet1"}</definedName>
    <definedName name="Documents_array" localSheetId="2">#REF!</definedName>
    <definedName name="Documents_array" localSheetId="12">#REF!</definedName>
    <definedName name="Documents_array">#REF!</definedName>
    <definedName name="doituong" localSheetId="2">#REF!</definedName>
    <definedName name="doituong" localSheetId="12">#REF!</definedName>
    <definedName name="doituong">#REF!</definedName>
    <definedName name="Doku" localSheetId="2">#REF!</definedName>
    <definedName name="Doku" localSheetId="12">#REF!</definedName>
    <definedName name="Doku">#REF!</definedName>
    <definedName name="Domgia4">#REF!</definedName>
    <definedName name="Don.gia">#REF!</definedName>
    <definedName name="DON_GIA_3282" localSheetId="2">#REF!</definedName>
    <definedName name="DON_GIA_3282" localSheetId="12">#REF!</definedName>
    <definedName name="DON_GIA_3282">#REF!</definedName>
    <definedName name="DON_GIA_3283" localSheetId="2">#REF!</definedName>
    <definedName name="DON_GIA_3283" localSheetId="12">#REF!</definedName>
    <definedName name="DON_GIA_3283">#REF!</definedName>
    <definedName name="DON_GIA_3285" localSheetId="2">#REF!</definedName>
    <definedName name="DON_GIA_3285" localSheetId="12">#REF!</definedName>
    <definedName name="DON_GIA_3285">#REF!</definedName>
    <definedName name="DON_GIA_VAN_CHUYEN_36" localSheetId="2">#REF!</definedName>
    <definedName name="DON_GIA_VAN_CHUYEN_36" localSheetId="12">#REF!</definedName>
    <definedName name="DON_GIA_VAN_CHUYEN_36">#REF!</definedName>
    <definedName name="DON_GIA_VAT_TU" localSheetId="2">#REF!</definedName>
    <definedName name="DON_GIA_VAT_TU" localSheetId="12">#REF!</definedName>
    <definedName name="DON_GIA_VAT_TU">#REF!</definedName>
    <definedName name="DON_GIA_VAT_TU_32" localSheetId="2">#REF!</definedName>
    <definedName name="DON_GIA_VAT_TU_32" localSheetId="12">#REF!</definedName>
    <definedName name="DON_GIA_VAT_TU_32">#REF!</definedName>
    <definedName name="Dong_coc" localSheetId="2">#REF!</definedName>
    <definedName name="Dong_coc" localSheetId="12">#REF!</definedName>
    <definedName name="Dong_coc">#REF!</definedName>
    <definedName name="dongia" localSheetId="2">#REF!</definedName>
    <definedName name="dongia" localSheetId="12">#REF!</definedName>
    <definedName name="dongia">#REF!</definedName>
    <definedName name="dongia1" localSheetId="2">#REF!</definedName>
    <definedName name="dongia1" localSheetId="12">#REF!</definedName>
    <definedName name="dongia1">#REF!</definedName>
    <definedName name="Dongia2">#REF!</definedName>
    <definedName name="Dongia3">#REF!</definedName>
    <definedName name="Dongia4">#REF!</definedName>
    <definedName name="Dongia5">#REF!</definedName>
    <definedName name="Dongia6">#REF!</definedName>
    <definedName name="DongiaPA1" localSheetId="2">#REF!</definedName>
    <definedName name="DongiaPA1" localSheetId="12">#REF!</definedName>
    <definedName name="DongiaPA1">#REF!</definedName>
    <definedName name="DongiaPA2" localSheetId="2">#REF!</definedName>
    <definedName name="DongiaPA2" localSheetId="12">#REF!</definedName>
    <definedName name="DongiaPA2">#REF!</definedName>
    <definedName name="Dot" localSheetId="2">{"'Sheet1'!$L$16"}</definedName>
    <definedName name="Dot" localSheetId="12">{"'Sheet1'!$L$16"}</definedName>
    <definedName name="Dot" localSheetId="0">{"'Sheet1'!$L$16"}</definedName>
    <definedName name="Dot">{"'Sheet1'!$L$16"}</definedName>
    <definedName name="dotcong">1</definedName>
    <definedName name="dp" localSheetId="2">#REF!</definedName>
    <definedName name="dp" localSheetId="12">#REF!</definedName>
    <definedName name="dp">#REF!</definedName>
    <definedName name="DPHT250">#REF!</definedName>
    <definedName name="DPHT350">#REF!</definedName>
    <definedName name="DPHT50">#REF!</definedName>
    <definedName name="dps">#REF!</definedName>
    <definedName name="Drawpoints">1</definedName>
    <definedName name="drf" localSheetId="2">#REF!</definedName>
    <definedName name="drf" localSheetId="12">#REF!</definedName>
    <definedName name="drf">#REF!</definedName>
    <definedName name="drn">#REF!</definedName>
    <definedName name="Drop1">"Drop Down 3"</definedName>
    <definedName name="dry.." localSheetId="2">#REF!</definedName>
    <definedName name="dry.." localSheetId="12">#REF!</definedName>
    <definedName name="dry..">#REF!</definedName>
    <definedName name="ds" localSheetId="2" hidden="1">{#N/A,#N/A,FALSE,"Chi tiÆt"}</definedName>
    <definedName name="ds" localSheetId="9" hidden="1">{#N/A,#N/A,FALSE,"Chi tiÆt"}</definedName>
    <definedName name="ds" localSheetId="12" hidden="1">{#N/A,#N/A,FALSE,"Chi tiÆt"}</definedName>
    <definedName name="ds" localSheetId="0" hidden="1">{#N/A,#N/A,FALSE,"Chi tiÆt"}</definedName>
    <definedName name="ds" hidden="1">{#N/A,#N/A,FALSE,"Chi tiÆt"}</definedName>
    <definedName name="ds_">#REF!</definedName>
    <definedName name="DS_2" localSheetId="2">#REF!</definedName>
    <definedName name="DS_2" localSheetId="12">#REF!</definedName>
    <definedName name="DS_2">#REF!</definedName>
    <definedName name="DS_305" localSheetId="2">#REF!</definedName>
    <definedName name="DS_305" localSheetId="12">#REF!</definedName>
    <definedName name="DS_305">#REF!</definedName>
    <definedName name="DS_381" localSheetId="2">#REF!</definedName>
    <definedName name="DS_381" localSheetId="12">#REF!</definedName>
    <definedName name="DS_381">#REF!</definedName>
    <definedName name="DS1p1vc" localSheetId="2">#REF!</definedName>
    <definedName name="DS1p1vc" localSheetId="12">#REF!</definedName>
    <definedName name="DS1p1vc">#REF!</definedName>
    <definedName name="ds1p2nc" localSheetId="2">#REF!</definedName>
    <definedName name="ds1p2nc" localSheetId="12">#REF!</definedName>
    <definedName name="ds1p2nc">#REF!</definedName>
    <definedName name="ds1p2vc" localSheetId="2">#REF!</definedName>
    <definedName name="ds1p2vc" localSheetId="12">#REF!</definedName>
    <definedName name="ds1p2vc">#REF!</definedName>
    <definedName name="ds1p2vl" localSheetId="2">#REF!</definedName>
    <definedName name="ds1p2vl" localSheetId="12">#REF!</definedName>
    <definedName name="ds1p2vl">#REF!</definedName>
    <definedName name="ds1pnc" localSheetId="2">#REF!</definedName>
    <definedName name="ds1pnc" localSheetId="12">#REF!</definedName>
    <definedName name="ds1pnc">#REF!</definedName>
    <definedName name="ds1pvl" localSheetId="2">#REF!</definedName>
    <definedName name="ds1pvl" localSheetId="12">#REF!</definedName>
    <definedName name="ds1pvl">#REF!</definedName>
    <definedName name="ds3pctnc" localSheetId="2">#REF!</definedName>
    <definedName name="ds3pctnc" localSheetId="12">#REF!</definedName>
    <definedName name="ds3pctnc">#REF!</definedName>
    <definedName name="ds3pctvc" localSheetId="2">#REF!</definedName>
    <definedName name="ds3pctvc" localSheetId="12">#REF!</definedName>
    <definedName name="ds3pctvc">#REF!</definedName>
    <definedName name="ds3pctvl" localSheetId="2">#REF!</definedName>
    <definedName name="ds3pctvl" localSheetId="12">#REF!</definedName>
    <definedName name="ds3pctvl">#REF!</definedName>
    <definedName name="ds3pmnc" localSheetId="2">#REF!</definedName>
    <definedName name="ds3pmnc" localSheetId="12">#REF!</definedName>
    <definedName name="ds3pmnc">#REF!</definedName>
    <definedName name="ds3pmvc" localSheetId="2">#REF!</definedName>
    <definedName name="ds3pmvc" localSheetId="12">#REF!</definedName>
    <definedName name="ds3pmvc">#REF!</definedName>
    <definedName name="ds3pmvl" localSheetId="2">#REF!</definedName>
    <definedName name="ds3pmvl" localSheetId="12">#REF!</definedName>
    <definedName name="ds3pmvl">#REF!</definedName>
    <definedName name="ds3pnc" localSheetId="2">#REF!</definedName>
    <definedName name="ds3pnc" localSheetId="12">#REF!</definedName>
    <definedName name="ds3pnc">#REF!</definedName>
    <definedName name="ds3pvl" localSheetId="2">#REF!</definedName>
    <definedName name="ds3pvl" localSheetId="12">#REF!</definedName>
    <definedName name="ds3pvl">#REF!</definedName>
    <definedName name="dsc">#REF!</definedName>
    <definedName name="dsc_">#REF!</definedName>
    <definedName name="dsct3pnc" localSheetId="2">#REF!</definedName>
    <definedName name="dsct3pnc" localSheetId="12">#REF!</definedName>
    <definedName name="dsct3pnc">#REF!</definedName>
    <definedName name="dsct3pvl" localSheetId="2">#REF!</definedName>
    <definedName name="dsct3pvl" localSheetId="12">#REF!</definedName>
    <definedName name="dsct3pvl">#REF!</definedName>
    <definedName name="dsds" localSheetId="2" hidden="1">{"'Sheet1'!$L$16"}</definedName>
    <definedName name="dsds" localSheetId="9" hidden="1">{"'Sheet1'!$L$16"}</definedName>
    <definedName name="dsds" localSheetId="12" hidden="1">{"'Sheet1'!$L$16"}</definedName>
    <definedName name="dsds" localSheetId="0" hidden="1">{"'Sheet1'!$L$16"}</definedName>
    <definedName name="dsds" hidden="1">{"'Sheet1'!$L$16"}</definedName>
    <definedName name="dset" localSheetId="2">#REF!</definedName>
    <definedName name="dset" localSheetId="12">#REF!</definedName>
    <definedName name="dset">#REF!</definedName>
    <definedName name="dsf">#REF!</definedName>
    <definedName name="dsfsd" localSheetId="2">#REF!</definedName>
    <definedName name="dsfsd" localSheetId="12">#REF!</definedName>
    <definedName name="dsfsd">#REF!</definedName>
    <definedName name="dsgdsgds" localSheetId="2">#REF!</definedName>
    <definedName name="dsgdsgds" localSheetId="12">#REF!</definedName>
    <definedName name="dsgdsgds">#REF!</definedName>
    <definedName name="dsgsdgsdghsd" localSheetId="2">#REF!</definedName>
    <definedName name="dsgsdgsdghsd" localSheetId="12">#REF!</definedName>
    <definedName name="dsgsdgsdghsd">#REF!</definedName>
    <definedName name="dsh" localSheetId="2">#REF!</definedName>
    <definedName name="dsh" localSheetId="12">#REF!</definedName>
    <definedName name="dsh">#REF!</definedName>
    <definedName name="dskhu" localSheetId="2">#REF!</definedName>
    <definedName name="dskhu" localSheetId="12">#REF!</definedName>
    <definedName name="dskhu">#REF!</definedName>
    <definedName name="dsm" localSheetId="2">#REF!</definedName>
    <definedName name="dsm" localSheetId="12">#REF!</definedName>
    <definedName name="dsm">#REF!</definedName>
    <definedName name="Dsoil" localSheetId="2">#REF!</definedName>
    <definedName name="Dsoil" localSheetId="12">#REF!</definedName>
    <definedName name="Dsoil">#REF!</definedName>
    <definedName name="DSPK1p1nc" localSheetId="2">#REF!</definedName>
    <definedName name="DSPK1p1nc" localSheetId="12">#REF!</definedName>
    <definedName name="DSPK1p1nc">#REF!</definedName>
    <definedName name="DSPK1p1vl" localSheetId="2">#REF!</definedName>
    <definedName name="DSPK1p1vl" localSheetId="12">#REF!</definedName>
    <definedName name="DSPK1p1vl">#REF!</definedName>
    <definedName name="DSPK1pm">#REF!</definedName>
    <definedName name="DSPK1pnc" localSheetId="2">#REF!</definedName>
    <definedName name="DSPK1pnc" localSheetId="12">#REF!</definedName>
    <definedName name="DSPK1pnc">#REF!</definedName>
    <definedName name="DSPK1pvl" localSheetId="2">#REF!</definedName>
    <definedName name="DSPK1pvl" localSheetId="12">#REF!</definedName>
    <definedName name="DSPK1pvl">#REF!</definedName>
    <definedName name="DSPK3pct">#REF!</definedName>
    <definedName name="DSPK3pm">#REF!</definedName>
    <definedName name="DSPKhtdl">#REF!</definedName>
    <definedName name="DSPKhthh">#REF!</definedName>
    <definedName name="DSTD_Clear">#N/A</definedName>
    <definedName name="DSTinh" localSheetId="2">#REF!</definedName>
    <definedName name="DSTinh" localSheetId="12">#REF!</definedName>
    <definedName name="DSTinh">#REF!</definedName>
    <definedName name="DSUMDATA" localSheetId="2">#REF!</definedName>
    <definedName name="DSUMDATA" localSheetId="12">#REF!</definedName>
    <definedName name="DSUMDATA">#REF!</definedName>
    <definedName name="Dsup" localSheetId="2">#REF!</definedName>
    <definedName name="Dsup" localSheetId="12">#REF!</definedName>
    <definedName name="Dsup">#REF!</definedName>
    <definedName name="DSVN">#REF!</definedName>
    <definedName name="dt" localSheetId="2">#REF!</definedName>
    <definedName name="dt" localSheetId="12">#REF!</definedName>
    <definedName name="dt">#REF!</definedName>
    <definedName name="DT_2012" localSheetId="2" hidden="1">{"'Sheet1'!$L$16"}</definedName>
    <definedName name="DT_2012" localSheetId="9" hidden="1">{"'Sheet1'!$L$16"}</definedName>
    <definedName name="DT_2012" localSheetId="12" hidden="1">{"'Sheet1'!$L$16"}</definedName>
    <definedName name="DT_2012" localSheetId="0" hidden="1">{"'Sheet1'!$L$16"}</definedName>
    <definedName name="DT_2012" hidden="1">{"'Sheet1'!$L$16"}</definedName>
    <definedName name="DT_khoi_dang_2012" localSheetId="2" hidden="1">{"'Sheet1'!$L$16"}</definedName>
    <definedName name="DT_khoi_dang_2012" localSheetId="9" hidden="1">{"'Sheet1'!$L$16"}</definedName>
    <definedName name="DT_khoi_dang_2012" localSheetId="12" hidden="1">{"'Sheet1'!$L$16"}</definedName>
    <definedName name="DT_khoi_dang_2012" localSheetId="0" hidden="1">{"'Sheet1'!$L$16"}</definedName>
    <definedName name="DT_khoi_dang_2012" hidden="1">{"'Sheet1'!$L$16"}</definedName>
    <definedName name="DT_SKC">#REF!</definedName>
    <definedName name="DT_VKHNN" localSheetId="2">#REF!</definedName>
    <definedName name="DT_VKHNN" localSheetId="12">#REF!</definedName>
    <definedName name="DT_VKHNN">#REF!</definedName>
    <definedName name="dt10.1" localSheetId="2" hidden="1">{"'Sheet1'!$L$16"}</definedName>
    <definedName name="dt10.1" localSheetId="9" hidden="1">{"'Sheet1'!$L$16"}</definedName>
    <definedName name="dt10.1" localSheetId="12" hidden="1">{"'Sheet1'!$L$16"}</definedName>
    <definedName name="dt10.1" localSheetId="0" hidden="1">{"'Sheet1'!$L$16"}</definedName>
    <definedName name="dt10.1" hidden="1">{"'Sheet1'!$L$16"}</definedName>
    <definedName name="DT12DienLuc" localSheetId="2">{"ÿÿÿÿÿ"}</definedName>
    <definedName name="DT12DienLuc" localSheetId="12">{"ÿÿÿÿÿ"}</definedName>
    <definedName name="DT12DienLuc" localSheetId="0">{"ÿÿÿÿÿ"}</definedName>
    <definedName name="DT12DienLuc">{"ÿÿÿÿÿ"}</definedName>
    <definedName name="DT12Dluc" localSheetId="2" hidden="1">{"'Sheet1'!$L$16"}</definedName>
    <definedName name="DT12Dluc" localSheetId="9" hidden="1">{"'Sheet1'!$L$16"}</definedName>
    <definedName name="DT12Dluc" localSheetId="12" hidden="1">{"'Sheet1'!$L$16"}</definedName>
    <definedName name="DT12Dluc" localSheetId="0" hidden="1">{"'Sheet1'!$L$16"}</definedName>
    <definedName name="DT12Dluc" hidden="1">{"'Sheet1'!$L$16"}</definedName>
    <definedName name="DT12HoangThach" localSheetId="2" hidden="1">{"'Sheet1'!$L$16"}</definedName>
    <definedName name="DT12HoangThach" localSheetId="9" hidden="1">{"'Sheet1'!$L$16"}</definedName>
    <definedName name="DT12HoangThach" localSheetId="12" hidden="1">{"'Sheet1'!$L$16"}</definedName>
    <definedName name="DT12HoangThach" localSheetId="0" hidden="1">{"'Sheet1'!$L$16"}</definedName>
    <definedName name="DT12HoangThach" hidden="1">{"'Sheet1'!$L$16"}</definedName>
    <definedName name="DT8.1" localSheetId="2" hidden="1">{"'Sheet1'!$L$16"}</definedName>
    <definedName name="DT8.1" localSheetId="9" hidden="1">{"'Sheet1'!$L$16"}</definedName>
    <definedName name="DT8.1" localSheetId="12" hidden="1">{"'Sheet1'!$L$16"}</definedName>
    <definedName name="DT8.1" localSheetId="0" hidden="1">{"'Sheet1'!$L$16"}</definedName>
    <definedName name="DT8.1" hidden="1">{"'Sheet1'!$L$16"}</definedName>
    <definedName name="DT8.2" localSheetId="2" hidden="1">{"'Sheet1'!$L$16"}</definedName>
    <definedName name="DT8.2" localSheetId="9" hidden="1">{"'Sheet1'!$L$16"}</definedName>
    <definedName name="DT8.2" localSheetId="12" hidden="1">{"'Sheet1'!$L$16"}</definedName>
    <definedName name="DT8.2" localSheetId="0" hidden="1">{"'Sheet1'!$L$16"}</definedName>
    <definedName name="DT8.2" hidden="1">{"'Sheet1'!$L$16"}</definedName>
    <definedName name="dt9.1" localSheetId="2" hidden="1">{#N/A,#N/A,FALSE,"Chi tiÆt"}</definedName>
    <definedName name="dt9.1" localSheetId="9" hidden="1">{#N/A,#N/A,FALSE,"Chi tiÆt"}</definedName>
    <definedName name="dt9.1" localSheetId="12" hidden="1">{#N/A,#N/A,FALSE,"Chi tiÆt"}</definedName>
    <definedName name="dt9.1" localSheetId="0" hidden="1">{#N/A,#N/A,FALSE,"Chi tiÆt"}</definedName>
    <definedName name="dt9.1" hidden="1">{#N/A,#N/A,FALSE,"Chi tiÆt"}</definedName>
    <definedName name="DTBH" localSheetId="2">#REF!</definedName>
    <definedName name="DTBH" localSheetId="12">#REF!</definedName>
    <definedName name="DTBH">#REF!</definedName>
    <definedName name="DTCTANG_BD" localSheetId="2">#REF!</definedName>
    <definedName name="DTCTANG_BD" localSheetId="12">#REF!</definedName>
    <definedName name="DTCTANG_BD">#REF!</definedName>
    <definedName name="DTCTANG_HT_BD" localSheetId="2">#REF!</definedName>
    <definedName name="DTCTANG_HT_BD" localSheetId="12">#REF!</definedName>
    <definedName name="DTCTANG_HT_BD">#REF!</definedName>
    <definedName name="DTCTANG_HT_KT" localSheetId="2">#REF!</definedName>
    <definedName name="DTCTANG_HT_KT" localSheetId="12">#REF!</definedName>
    <definedName name="DTCTANG_HT_KT">#REF!</definedName>
    <definedName name="DTCTANG_KT" localSheetId="2">#REF!</definedName>
    <definedName name="DTCTANG_KT" localSheetId="12">#REF!</definedName>
    <definedName name="DTCTANG_KT">#REF!</definedName>
    <definedName name="dtdt" localSheetId="2">#REF!</definedName>
    <definedName name="dtdt" localSheetId="12">#REF!</definedName>
    <definedName name="dtdt">#REF!</definedName>
    <definedName name="dthaihh">#REF!</definedName>
    <definedName name="dtich1" localSheetId="2">#REF!</definedName>
    <definedName name="dtich1" localSheetId="12">#REF!</definedName>
    <definedName name="dtich1">#REF!</definedName>
    <definedName name="dtich2" localSheetId="2">#REF!</definedName>
    <definedName name="dtich2" localSheetId="12">#REF!</definedName>
    <definedName name="dtich2">#REF!</definedName>
    <definedName name="dtich3" localSheetId="2">#REF!</definedName>
    <definedName name="dtich3" localSheetId="12">#REF!</definedName>
    <definedName name="dtich3">#REF!</definedName>
    <definedName name="dtich4" localSheetId="2">#REF!</definedName>
    <definedName name="dtich4" localSheetId="12">#REF!</definedName>
    <definedName name="dtich4">#REF!</definedName>
    <definedName name="dtich5" localSheetId="2">#REF!</definedName>
    <definedName name="dtich5" localSheetId="12">#REF!</definedName>
    <definedName name="dtich5">#REF!</definedName>
    <definedName name="dtich6" localSheetId="2">#REF!</definedName>
    <definedName name="dtich6" localSheetId="12">#REF!</definedName>
    <definedName name="dtich6">#REF!</definedName>
    <definedName name="DTKS">#REF!</definedName>
    <definedName name="DTNT_hd" localSheetId="2">#REF!</definedName>
    <definedName name="DTNT_hd" localSheetId="12">#REF!</definedName>
    <definedName name="DTNT_hd">#REF!</definedName>
    <definedName name="dtoan" localSheetId="2" hidden="1">{#N/A,#N/A,FALSE,"Chi tiÆt"}</definedName>
    <definedName name="dtoan" localSheetId="9" hidden="1">{#N/A,#N/A,FALSE,"Chi tiÆt"}</definedName>
    <definedName name="dtoan" localSheetId="12" hidden="1">{#N/A,#N/A,FALSE,"Chi tiÆt"}</definedName>
    <definedName name="dtoan" localSheetId="0" hidden="1">{#N/A,#N/A,FALSE,"Chi tiÆt"}</definedName>
    <definedName name="dtoan" hidden="1">{#N/A,#N/A,FALSE,"Chi tiÆt"}</definedName>
    <definedName name="dtru" localSheetId="2">#REF!</definedName>
    <definedName name="dtru" localSheetId="12">#REF!</definedName>
    <definedName name="dtru">#REF!</definedName>
    <definedName name="du.toan" localSheetId="2">#REF!</definedName>
    <definedName name="du.toan" localSheetId="12">#REF!</definedName>
    <definedName name="du.toan">#REF!</definedName>
    <definedName name="DU_NKC" localSheetId="2">#REF!</definedName>
    <definedName name="DU_NKC" localSheetId="12">#REF!</definedName>
    <definedName name="DU_NKC">#REF!</definedName>
    <definedName name="DU_TOAN_CHI_TIET_CONG_TO" localSheetId="2">#REF!</definedName>
    <definedName name="DU_TOAN_CHI_TIET_CONG_TO" localSheetId="12">#REF!</definedName>
    <definedName name="DU_TOAN_CHI_TIET_CONG_TO">#REF!</definedName>
    <definedName name="DU_TOAN_CHI_TIET_DZ0.4KV" localSheetId="2">#REF!</definedName>
    <definedName name="DU_TOAN_CHI_TIET_DZ0.4KV" localSheetId="12">#REF!</definedName>
    <definedName name="DU_TOAN_CHI_TIET_DZ0.4KV">#REF!</definedName>
    <definedName name="DU_TOAN_CHI_TIET_DZ22KV" localSheetId="2">#REF!</definedName>
    <definedName name="DU_TOAN_CHI_TIET_DZ22KV" localSheetId="12">#REF!</definedName>
    <definedName name="DU_TOAN_CHI_TIET_DZ22KV">#REF!</definedName>
    <definedName name="DU_TOAN_CHI_TIET_KHO_BAI" localSheetId="2">#REF!</definedName>
    <definedName name="DU_TOAN_CHI_TIET_KHO_BAI" localSheetId="12">#REF!</definedName>
    <definedName name="DU_TOAN_CHI_TIET_KHO_BAI">#REF!</definedName>
    <definedName name="DU_TOAN_CHI_TIET_TBA" localSheetId="2">#REF!</definedName>
    <definedName name="DU_TOAN_CHI_TIET_TBA" localSheetId="12">#REF!</definedName>
    <definedName name="DU_TOAN_CHI_TIET_TBA">#REF!</definedName>
    <definedName name="duaån" localSheetId="2">#REF!</definedName>
    <definedName name="duaån" localSheetId="12">#REF!</definedName>
    <definedName name="duaån">#REF!</definedName>
    <definedName name="duan" localSheetId="2">#REF!</definedName>
    <definedName name="duan" localSheetId="12">#REF!</definedName>
    <definedName name="duan">#REF!</definedName>
    <definedName name="duc" localSheetId="2" hidden="1">{"'Sheet1'!$L$16"}</definedName>
    <definedName name="duc" localSheetId="9" hidden="1">{"'Sheet1'!$L$16"}</definedName>
    <definedName name="duc" localSheetId="12" hidden="1">{"'Sheet1'!$L$16"}</definedName>
    <definedName name="duc" localSheetId="0" hidden="1">{"'Sheet1'!$L$16"}</definedName>
    <definedName name="duc" hidden="1">{"'Sheet1'!$L$16"}</definedName>
    <definedName name="DUCANH" localSheetId="2" hidden="1">{"'Sheet1'!$L$16"}</definedName>
    <definedName name="DUCANH" localSheetId="9" hidden="1">{"'Sheet1'!$L$16"}</definedName>
    <definedName name="DUCANH" localSheetId="12" hidden="1">{"'Sheet1'!$L$16"}</definedName>
    <definedName name="DUCANH" localSheetId="0" hidden="1">{"'Sheet1'!$L$16"}</definedName>
    <definedName name="DUCANH" hidden="1">{"'Sheet1'!$L$16"}</definedName>
    <definedName name="dui">#REF!</definedName>
    <definedName name="dukien" hidden="1">#REF!</definedName>
    <definedName name="dukienlan" hidden="1">#REF!</definedName>
    <definedName name="DUKIENLAN1111111111111" hidden="1">#REF!</definedName>
    <definedName name="dukienlan5" hidden="1">#REF!</definedName>
    <definedName name="dung" localSheetId="2" hidden="1">{"'Sheet1'!$L$16"}</definedName>
    <definedName name="dung" localSheetId="9" hidden="1">{"'Sheet1'!$L$16"}</definedName>
    <definedName name="dung" localSheetId="12" hidden="1">{"'Sheet1'!$L$16"}</definedName>
    <definedName name="dung" localSheetId="0" hidden="1">{"'Sheet1'!$L$16"}</definedName>
    <definedName name="dung" hidden="1">{"'Sheet1'!$L$16"}</definedName>
    <definedName name="dung1" localSheetId="2">#REF!</definedName>
    <definedName name="dung1" localSheetId="12">#REF!</definedName>
    <definedName name="dung1">#REF!</definedName>
    <definedName name="dungkh" localSheetId="2" hidden="1">{"'Sheet1'!$L$16"}</definedName>
    <definedName name="dungkh" localSheetId="9" hidden="1">{"'Sheet1'!$L$16"}</definedName>
    <definedName name="dungkh" localSheetId="12" hidden="1">{"'Sheet1'!$L$16"}</definedName>
    <definedName name="dungkh" localSheetId="0" hidden="1">{"'Sheet1'!$L$16"}</definedName>
    <definedName name="dungkh" hidden="1">{"'Sheet1'!$L$16"}</definedName>
    <definedName name="duoi" localSheetId="2">#REF!</definedName>
    <definedName name="duoi" localSheetId="12">#REF!</definedName>
    <definedName name="duoi">#REF!</definedName>
    <definedName name="duong" localSheetId="2">#REF!</definedName>
    <definedName name="duong" localSheetId="12">#REF!</definedName>
    <definedName name="duong">#REF!</definedName>
    <definedName name="Duong_373" localSheetId="2">#REF!</definedName>
    <definedName name="Duong_373" localSheetId="12">#REF!</definedName>
    <definedName name="Duong_373">#REF!</definedName>
    <definedName name="Duong_dau_cau" localSheetId="2">#REF!</definedName>
    <definedName name="Duong_dau_cau" localSheetId="12">#REF!</definedName>
    <definedName name="Duong_dau_cau">#REF!</definedName>
    <definedName name="Duong_tam" localSheetId="2">#REF!</definedName>
    <definedName name="Duong_tam" localSheetId="12">#REF!</definedName>
    <definedName name="Duong_tam">#REF!</definedName>
    <definedName name="duong04" localSheetId="2">#REF!</definedName>
    <definedName name="duong04" localSheetId="12">#REF!</definedName>
    <definedName name="duong04">#REF!</definedName>
    <definedName name="duong04_31" localSheetId="2">#REF!</definedName>
    <definedName name="duong04_31" localSheetId="12">#REF!</definedName>
    <definedName name="duong04_31">#REF!</definedName>
    <definedName name="duong04_32">#N/A</definedName>
    <definedName name="duong04_33" localSheetId="2">#REF!</definedName>
    <definedName name="duong04_33" localSheetId="12">#REF!</definedName>
    <definedName name="duong04_33">#REF!</definedName>
    <definedName name="duong04_34" localSheetId="2">#REF!</definedName>
    <definedName name="duong04_34" localSheetId="12">#REF!</definedName>
    <definedName name="duong04_34">#REF!</definedName>
    <definedName name="duong04_5" localSheetId="2">#REF!</definedName>
    <definedName name="duong04_5" localSheetId="12">#REF!</definedName>
    <definedName name="duong04_5">#REF!</definedName>
    <definedName name="duong1" localSheetId="2">#REF!</definedName>
    <definedName name="duong1" localSheetId="12">#REF!</definedName>
    <definedName name="duong1">#REF!</definedName>
    <definedName name="duong2" localSheetId="2">#REF!</definedName>
    <definedName name="duong2" localSheetId="12">#REF!</definedName>
    <definedName name="duong2">#REF!</definedName>
    <definedName name="duong3" localSheetId="2">#REF!</definedName>
    <definedName name="duong3" localSheetId="12">#REF!</definedName>
    <definedName name="duong3">#REF!</definedName>
    <definedName name="duong35" localSheetId="2">#REF!</definedName>
    <definedName name="duong35" localSheetId="12">#REF!</definedName>
    <definedName name="duong35">#REF!</definedName>
    <definedName name="duong35_31" localSheetId="2">#REF!</definedName>
    <definedName name="duong35_31" localSheetId="12">#REF!</definedName>
    <definedName name="duong35_31">#REF!</definedName>
    <definedName name="duong35_32">#N/A</definedName>
    <definedName name="duong35_33" localSheetId="2">#REF!</definedName>
    <definedName name="duong35_33" localSheetId="12">#REF!</definedName>
    <definedName name="duong35_33">#REF!</definedName>
    <definedName name="duong35_34" localSheetId="2">#REF!</definedName>
    <definedName name="duong35_34" localSheetId="12">#REF!</definedName>
    <definedName name="duong35_34">#REF!</definedName>
    <definedName name="duong35_5" localSheetId="2">#REF!</definedName>
    <definedName name="duong35_5" localSheetId="12">#REF!</definedName>
    <definedName name="duong35_5">#REF!</definedName>
    <definedName name="duong4" localSheetId="2">#REF!</definedName>
    <definedName name="duong4" localSheetId="12">#REF!</definedName>
    <definedName name="duong4">#REF!</definedName>
    <definedName name="duong5" localSheetId="2">#REF!</definedName>
    <definedName name="duong5" localSheetId="12">#REF!</definedName>
    <definedName name="duong5">#REF!</definedName>
    <definedName name="DuongLoai1">#REF!</definedName>
    <definedName name="DuongLoai2">#REF!</definedName>
    <definedName name="DuongLoai3">#REF!</definedName>
    <definedName name="DuongLoai4">#REF!</definedName>
    <definedName name="DuongLoai5">#REF!</definedName>
    <definedName name="Duongnaco" localSheetId="2">{"'Sheet1'!$L$16"}</definedName>
    <definedName name="Duongnaco" localSheetId="12">{"'Sheet1'!$L$16"}</definedName>
    <definedName name="Duongnaco" localSheetId="0">{"'Sheet1'!$L$16"}</definedName>
    <definedName name="Duongnaco">{"'Sheet1'!$L$16"}</definedName>
    <definedName name="duongvt" localSheetId="2" hidden="1">{"'Sheet1'!$L$16"}</definedName>
    <definedName name="duongvt" localSheetId="9" hidden="1">{"'Sheet1'!$L$16"}</definedName>
    <definedName name="duongvt" localSheetId="12" hidden="1">{"'Sheet1'!$L$16"}</definedName>
    <definedName name="duongvt" localSheetId="0" hidden="1">{"'Sheet1'!$L$16"}</definedName>
    <definedName name="duongvt" hidden="1">{"'Sheet1'!$L$16"}</definedName>
    <definedName name="DuphongBCT" localSheetId="2">#REF!</definedName>
    <definedName name="DuphongBCT" localSheetId="12">#REF!</definedName>
    <definedName name="DuphongBCT">#REF!</definedName>
    <definedName name="DuphongBGD">#REF!</definedName>
    <definedName name="DuphongBNG" localSheetId="2">#REF!</definedName>
    <definedName name="DuphongBNG" localSheetId="12">#REF!</definedName>
    <definedName name="DuphongBNG">#REF!</definedName>
    <definedName name="DuphongBNV">#REF!</definedName>
    <definedName name="DuphongBQP" localSheetId="2">#REF!</definedName>
    <definedName name="DuphongBQP" localSheetId="12">#REF!</definedName>
    <definedName name="DuphongBQP">#REF!</definedName>
    <definedName name="DuphongBTP">#REF!</definedName>
    <definedName name="DuphongCNCHL">#REF!</definedName>
    <definedName name="DuphongDHQGHN">#REF!</definedName>
    <definedName name="DuphongDSVN">#REF!</definedName>
    <definedName name="DuphongHCTD">#REF!</definedName>
    <definedName name="DuphongHVCT">#REF!</definedName>
    <definedName name="DuphongLVH">#REF!</definedName>
    <definedName name="DuphongNHCS">#REF!</definedName>
    <definedName name="DuphongNHNN">#REF!</definedName>
    <definedName name="DuphongNHPT">#REF!</definedName>
    <definedName name="DuphongVKS" localSheetId="2">#REF!</definedName>
    <definedName name="DuphongVKS" localSheetId="12">#REF!</definedName>
    <definedName name="DuphongVKS">#REF!</definedName>
    <definedName name="DUT" localSheetId="2">#REF!</definedName>
    <definedName name="DUT" localSheetId="12">#REF!</definedName>
    <definedName name="DUT">#REF!</definedName>
    <definedName name="dutoan" localSheetId="2">#REF!</definedName>
    <definedName name="dutoan" localSheetId="12">#REF!</definedName>
    <definedName name="dutoan">#REF!</definedName>
    <definedName name="Dutoan2001_32">#N/A</definedName>
    <definedName name="DutoanDongmo" localSheetId="2">#REF!</definedName>
    <definedName name="DutoanDongmo" localSheetId="12">#REF!</definedName>
    <definedName name="DutoanDongmo">#REF!</definedName>
    <definedName name="dvgfsgdsdg" localSheetId="2">#REF!</definedName>
    <definedName name="dvgfsgdsdg" localSheetId="12">#REF!</definedName>
    <definedName name="dvgfsgdsdg">#REF!</definedName>
    <definedName name="DVI_A12" localSheetId="2">#REF!</definedName>
    <definedName name="DVI_A12" localSheetId="12">#REF!</definedName>
    <definedName name="DVI_A12">#REF!</definedName>
    <definedName name="dvkndkbnsdkgl" localSheetId="2">#REF!</definedName>
    <definedName name="dvkndkbnsdkgl" localSheetId="12">#REF!</definedName>
    <definedName name="dvkndkbnsdkgl">#REF!</definedName>
    <definedName name="dvql" localSheetId="2">#REF!</definedName>
    <definedName name="dvql" localSheetId="12">#REF!</definedName>
    <definedName name="dvql">#REF!</definedName>
    <definedName name="dw" localSheetId="2">#REF!</definedName>
    <definedName name="dw" localSheetId="12">#REF!</definedName>
    <definedName name="dw">#REF!</definedName>
    <definedName name="Dwall" localSheetId="2">#REF!</definedName>
    <definedName name="Dwall" localSheetId="12">#REF!</definedName>
    <definedName name="Dwall">#REF!</definedName>
    <definedName name="DWPRICE" hidden="1">[3]Quantity!#REF!</definedName>
    <definedName name="DX" localSheetId="2">#REF!</definedName>
    <definedName name="DX" localSheetId="12">#REF!</definedName>
    <definedName name="DX">#REF!</definedName>
    <definedName name="dy" localSheetId="2">#REF!</definedName>
    <definedName name="dy" localSheetId="12">#REF!</definedName>
    <definedName name="dy">#REF!</definedName>
    <definedName name="DYÕ" localSheetId="2">#REF!</definedName>
    <definedName name="DYÕ" localSheetId="12">#REF!</definedName>
    <definedName name="DYÕ">#REF!</definedName>
    <definedName name="DZ6gd1" localSheetId="2">#REF!</definedName>
    <definedName name="DZ6gd1" localSheetId="12">#REF!</definedName>
    <definedName name="DZ6gd1">#REF!</definedName>
    <definedName name="dzgd1" localSheetId="2">#REF!</definedName>
    <definedName name="dzgd1" localSheetId="12">#REF!</definedName>
    <definedName name="dzgd1">#REF!</definedName>
    <definedName name="e" localSheetId="2">#REF!</definedName>
    <definedName name="e" localSheetId="12">#REF!</definedName>
    <definedName name="e">#REF!</definedName>
    <definedName name="ë" localSheetId="2">#REF!</definedName>
    <definedName name="ë" localSheetId="12">#REF!</definedName>
    <definedName name="ë">#REF!</definedName>
    <definedName name="E.chandoc">8.875</definedName>
    <definedName name="E.PC">10.438</definedName>
    <definedName name="E.PVI">12</definedName>
    <definedName name="e_" localSheetId="2">#REF!</definedName>
    <definedName name="e_" localSheetId="12">#REF!</definedName>
    <definedName name="e_">#REF!</definedName>
    <definedName name="e__" localSheetId="2">#REF!</definedName>
    <definedName name="e__" localSheetId="12">#REF!</definedName>
    <definedName name="e__">#REF!</definedName>
    <definedName name="E_p" localSheetId="2">#REF!</definedName>
    <definedName name="E_p" localSheetId="12">#REF!</definedName>
    <definedName name="E_p">#REF!</definedName>
    <definedName name="E1.000" localSheetId="2">#REF!</definedName>
    <definedName name="E1.000" localSheetId="12">#REF!</definedName>
    <definedName name="E1.000">#REF!</definedName>
    <definedName name="E1.010" localSheetId="2">#REF!</definedName>
    <definedName name="E1.010" localSheetId="12">#REF!</definedName>
    <definedName name="E1.010">#REF!</definedName>
    <definedName name="E1.020" localSheetId="2">#REF!</definedName>
    <definedName name="E1.020" localSheetId="12">#REF!</definedName>
    <definedName name="E1.020">#REF!</definedName>
    <definedName name="E1.200" localSheetId="2">#REF!</definedName>
    <definedName name="E1.200" localSheetId="12">#REF!</definedName>
    <definedName name="E1.200">#REF!</definedName>
    <definedName name="E1.210" localSheetId="2">#REF!</definedName>
    <definedName name="E1.210" localSheetId="12">#REF!</definedName>
    <definedName name="E1.210">#REF!</definedName>
    <definedName name="E1.220" localSheetId="2">#REF!</definedName>
    <definedName name="E1.220" localSheetId="12">#REF!</definedName>
    <definedName name="E1.220">#REF!</definedName>
    <definedName name="E1.300" localSheetId="2">#REF!</definedName>
    <definedName name="E1.300" localSheetId="12">#REF!</definedName>
    <definedName name="E1.300">#REF!</definedName>
    <definedName name="E1.310" localSheetId="2">#REF!</definedName>
    <definedName name="E1.310" localSheetId="12">#REF!</definedName>
    <definedName name="E1.310">#REF!</definedName>
    <definedName name="E1.320" localSheetId="2">#REF!</definedName>
    <definedName name="E1.320" localSheetId="12">#REF!</definedName>
    <definedName name="E1.320">#REF!</definedName>
    <definedName name="E1.400" localSheetId="2">#REF!</definedName>
    <definedName name="E1.400" localSheetId="12">#REF!</definedName>
    <definedName name="E1.400">#REF!</definedName>
    <definedName name="E1.410" localSheetId="2">#REF!</definedName>
    <definedName name="E1.410" localSheetId="12">#REF!</definedName>
    <definedName name="E1.410">#REF!</definedName>
    <definedName name="E1.420" localSheetId="2">#REF!</definedName>
    <definedName name="E1.420" localSheetId="12">#REF!</definedName>
    <definedName name="E1.420">#REF!</definedName>
    <definedName name="E1.500" localSheetId="2">#REF!</definedName>
    <definedName name="E1.500" localSheetId="12">#REF!</definedName>
    <definedName name="E1.500">#REF!</definedName>
    <definedName name="E1.510" localSheetId="2">#REF!</definedName>
    <definedName name="E1.510" localSheetId="12">#REF!</definedName>
    <definedName name="E1.510">#REF!</definedName>
    <definedName name="E1.520" localSheetId="2">#REF!</definedName>
    <definedName name="E1.520" localSheetId="12">#REF!</definedName>
    <definedName name="E1.520">#REF!</definedName>
    <definedName name="E1.600" localSheetId="2">#REF!</definedName>
    <definedName name="E1.600" localSheetId="12">#REF!</definedName>
    <definedName name="E1.600">#REF!</definedName>
    <definedName name="E1.611" localSheetId="2">#REF!</definedName>
    <definedName name="E1.611" localSheetId="12">#REF!</definedName>
    <definedName name="E1.611">#REF!</definedName>
    <definedName name="E1.631" localSheetId="2">#REF!</definedName>
    <definedName name="E1.631" localSheetId="12">#REF!</definedName>
    <definedName name="E1.631">#REF!</definedName>
    <definedName name="E2.000" localSheetId="2">#REF!</definedName>
    <definedName name="E2.000" localSheetId="12">#REF!</definedName>
    <definedName name="E2.000">#REF!</definedName>
    <definedName name="E2.000A" localSheetId="2">#REF!</definedName>
    <definedName name="E2.000A" localSheetId="12">#REF!</definedName>
    <definedName name="E2.000A">#REF!</definedName>
    <definedName name="E2.010" localSheetId="2">#REF!</definedName>
    <definedName name="E2.010" localSheetId="12">#REF!</definedName>
    <definedName name="E2.010">#REF!</definedName>
    <definedName name="E2.010A" localSheetId="2">#REF!</definedName>
    <definedName name="E2.010A" localSheetId="12">#REF!</definedName>
    <definedName name="E2.010A">#REF!</definedName>
    <definedName name="E2.020" localSheetId="2">#REF!</definedName>
    <definedName name="E2.020" localSheetId="12">#REF!</definedName>
    <definedName name="E2.020">#REF!</definedName>
    <definedName name="E2.020A" localSheetId="2">#REF!</definedName>
    <definedName name="E2.020A" localSheetId="12">#REF!</definedName>
    <definedName name="E2.020A">#REF!</definedName>
    <definedName name="E2.100" localSheetId="2">#REF!</definedName>
    <definedName name="E2.100" localSheetId="12">#REF!</definedName>
    <definedName name="E2.100">#REF!</definedName>
    <definedName name="E2.100A" localSheetId="2">#REF!</definedName>
    <definedName name="E2.100A" localSheetId="12">#REF!</definedName>
    <definedName name="E2.100A">#REF!</definedName>
    <definedName name="E2.110" localSheetId="2">#REF!</definedName>
    <definedName name="E2.110" localSheetId="12">#REF!</definedName>
    <definedName name="E2.110">#REF!</definedName>
    <definedName name="E2.110A" localSheetId="2">#REF!</definedName>
    <definedName name="E2.110A" localSheetId="12">#REF!</definedName>
    <definedName name="E2.110A">#REF!</definedName>
    <definedName name="E2.120" localSheetId="2">#REF!</definedName>
    <definedName name="E2.120" localSheetId="12">#REF!</definedName>
    <definedName name="E2.120">#REF!</definedName>
    <definedName name="E2.120A" localSheetId="2">#REF!</definedName>
    <definedName name="E2.120A" localSheetId="12">#REF!</definedName>
    <definedName name="E2.120A">#REF!</definedName>
    <definedName name="E3.000" localSheetId="2">#REF!</definedName>
    <definedName name="E3.000" localSheetId="12">#REF!</definedName>
    <definedName name="E3.000">#REF!</definedName>
    <definedName name="E3.010" localSheetId="2">#REF!</definedName>
    <definedName name="E3.010" localSheetId="12">#REF!</definedName>
    <definedName name="E3.010">#REF!</definedName>
    <definedName name="E3.020" localSheetId="2">#REF!</definedName>
    <definedName name="E3.020" localSheetId="12">#REF!</definedName>
    <definedName name="E3.020">#REF!</definedName>
    <definedName name="E3.031" localSheetId="2">#REF!</definedName>
    <definedName name="E3.031" localSheetId="12">#REF!</definedName>
    <definedName name="E3.031">#REF!</definedName>
    <definedName name="E3.032" localSheetId="2">#REF!</definedName>
    <definedName name="E3.032" localSheetId="12">#REF!</definedName>
    <definedName name="E3.032">#REF!</definedName>
    <definedName name="E3.033" localSheetId="2">#REF!</definedName>
    <definedName name="E3.033" localSheetId="12">#REF!</definedName>
    <definedName name="E3.033">#REF!</definedName>
    <definedName name="ê4" localSheetId="2">#REF!</definedName>
    <definedName name="ê4" localSheetId="12">#REF!</definedName>
    <definedName name="ê4">#REF!</definedName>
    <definedName name="E4.001" localSheetId="2">#REF!</definedName>
    <definedName name="E4.001" localSheetId="12">#REF!</definedName>
    <definedName name="E4.001">#REF!</definedName>
    <definedName name="E4.011" localSheetId="2">#REF!</definedName>
    <definedName name="E4.011" localSheetId="12">#REF!</definedName>
    <definedName name="E4.011">#REF!</definedName>
    <definedName name="E4.021" localSheetId="2">#REF!</definedName>
    <definedName name="E4.021" localSheetId="12">#REF!</definedName>
    <definedName name="E4.021">#REF!</definedName>
    <definedName name="E4.101" localSheetId="2">#REF!</definedName>
    <definedName name="E4.101" localSheetId="12">#REF!</definedName>
    <definedName name="E4.101">#REF!</definedName>
    <definedName name="E4.111" localSheetId="2">#REF!</definedName>
    <definedName name="E4.111" localSheetId="12">#REF!</definedName>
    <definedName name="E4.111">#REF!</definedName>
    <definedName name="E4.121" localSheetId="2">#REF!</definedName>
    <definedName name="E4.121" localSheetId="12">#REF!</definedName>
    <definedName name="E4.121">#REF!</definedName>
    <definedName name="E5.010" localSheetId="2">#REF!</definedName>
    <definedName name="E5.010" localSheetId="12">#REF!</definedName>
    <definedName name="E5.010">#REF!</definedName>
    <definedName name="E5.020" localSheetId="2">#REF!</definedName>
    <definedName name="E5.020" localSheetId="12">#REF!</definedName>
    <definedName name="E5.020">#REF!</definedName>
    <definedName name="E5.030" localSheetId="2">#REF!</definedName>
    <definedName name="E5.030" localSheetId="12">#REF!</definedName>
    <definedName name="E5.030">#REF!</definedName>
    <definedName name="E6.001" localSheetId="2">#REF!</definedName>
    <definedName name="E6.001" localSheetId="12">#REF!</definedName>
    <definedName name="E6.001">#REF!</definedName>
    <definedName name="E6.002" localSheetId="2">#REF!</definedName>
    <definedName name="E6.002" localSheetId="12">#REF!</definedName>
    <definedName name="E6.002">#REF!</definedName>
    <definedName name="E6.011" localSheetId="2">#REF!</definedName>
    <definedName name="E6.011" localSheetId="12">#REF!</definedName>
    <definedName name="E6.011">#REF!</definedName>
    <definedName name="E6.012" localSheetId="2">#REF!</definedName>
    <definedName name="E6.012" localSheetId="12">#REF!</definedName>
    <definedName name="E6.012">#REF!</definedName>
    <definedName name="ë74" localSheetId="2">#REF!</definedName>
    <definedName name="ë74" localSheetId="12">#REF!</definedName>
    <definedName name="ë74">#REF!</definedName>
    <definedName name="Ea">2100000</definedName>
    <definedName name="Eb">240000</definedName>
    <definedName name="Ebdam">#REF!</definedName>
    <definedName name="Ec" localSheetId="2">#REF!</definedName>
    <definedName name="Ec" localSheetId="12">#REF!</definedName>
    <definedName name="Ec">#REF!</definedName>
    <definedName name="Ec_">#REF!</definedName>
    <definedName name="ecb" localSheetId="2">#REF!</definedName>
    <definedName name="ecb" localSheetId="12">#REF!</definedName>
    <definedName name="ecb">#REF!</definedName>
    <definedName name="ech" localSheetId="2">#REF!</definedName>
    <definedName name="ech" localSheetId="12">#REF!</definedName>
    <definedName name="ech">#REF!</definedName>
    <definedName name="Ecoc">#REF!</definedName>
    <definedName name="Ecot1">#REF!</definedName>
    <definedName name="Ecuador_Against" localSheetId="2">#REF!</definedName>
    <definedName name="Ecuador_Against" localSheetId="12">#REF!</definedName>
    <definedName name="Ecuador_Against">#REF!</definedName>
    <definedName name="Ecuador_Played" localSheetId="2">#REF!</definedName>
    <definedName name="Ecuador_Played" localSheetId="12">#REF!</definedName>
    <definedName name="Ecuador_Played">#REF!</definedName>
    <definedName name="ecx" localSheetId="2">#REF!</definedName>
    <definedName name="ecx" localSheetId="12">#REF!</definedName>
    <definedName name="ecx">#REF!</definedName>
    <definedName name="EDR" localSheetId="2">#REF!</definedName>
    <definedName name="EDR" localSheetId="12">#REF!</definedName>
    <definedName name="EDR">#REF!</definedName>
    <definedName name="ee" localSheetId="2">#REF!</definedName>
    <definedName name="ee" localSheetId="12">#REF!</definedName>
    <definedName name="ee">#REF!</definedName>
    <definedName name="eee">#REF!</definedName>
    <definedName name="EI">#REF!</definedName>
    <definedName name="EIRR11" localSheetId="2">#REF!</definedName>
    <definedName name="EIRR11" localSheetId="12">#REF!</definedName>
    <definedName name="EIRR11">#REF!</definedName>
    <definedName name="EIRR22" localSheetId="2">#REF!</definedName>
    <definedName name="EIRR22" localSheetId="12">#REF!</definedName>
    <definedName name="EIRR22">#REF!</definedName>
    <definedName name="EL2_" localSheetId="2">#REF!</definedName>
    <definedName name="EL2_" localSheetId="12">#REF!</definedName>
    <definedName name="EL2_">#REF!</definedName>
    <definedName name="EL3_" localSheetId="2">#REF!</definedName>
    <definedName name="EL3_" localSheetId="12">#REF!</definedName>
    <definedName name="EL3_">#REF!</definedName>
    <definedName name="EL4_" localSheetId="2">#REF!</definedName>
    <definedName name="EL4_" localSheetId="12">#REF!</definedName>
    <definedName name="EL4_">#REF!</definedName>
    <definedName name="EL5_" localSheetId="2">#REF!</definedName>
    <definedName name="EL5_" localSheetId="12">#REF!</definedName>
    <definedName name="EL5_">#REF!</definedName>
    <definedName name="EL6_" localSheetId="2">#REF!</definedName>
    <definedName name="EL6_" localSheetId="12">#REF!</definedName>
    <definedName name="EL6_">#REF!</definedName>
    <definedName name="ELa" localSheetId="2">#REF!</definedName>
    <definedName name="ELa" localSheetId="12">#REF!</definedName>
    <definedName name="ELa">#REF!</definedName>
    <definedName name="elan">#REF!</definedName>
    <definedName name="ELb" localSheetId="2">#REF!</definedName>
    <definedName name="ELb" localSheetId="12">#REF!</definedName>
    <definedName name="ELb">#REF!</definedName>
    <definedName name="ELc" localSheetId="2">#REF!</definedName>
    <definedName name="ELc" localSheetId="12">#REF!</definedName>
    <definedName name="ELc">#REF!</definedName>
    <definedName name="ELsf" localSheetId="2">#REF!</definedName>
    <definedName name="ELsf" localSheetId="12">#REF!</definedName>
    <definedName name="ELsf">#REF!</definedName>
    <definedName name="ELso" localSheetId="2">#REF!</definedName>
    <definedName name="ELso" localSheetId="12">#REF!</definedName>
    <definedName name="ELso">#REF!</definedName>
    <definedName name="Email" localSheetId="2">#REF!</definedName>
    <definedName name="Email" localSheetId="12">#REF!</definedName>
    <definedName name="Email">#REF!</definedName>
    <definedName name="emb" localSheetId="2">#REF!</definedName>
    <definedName name="emb" localSheetId="12">#REF!</definedName>
    <definedName name="emb">#REF!</definedName>
    <definedName name="En">240000</definedName>
    <definedName name="end" localSheetId="2">#REF!</definedName>
    <definedName name="end" localSheetId="12">#REF!</definedName>
    <definedName name="end">#REF!</definedName>
    <definedName name="End_1" localSheetId="2">#REF!</definedName>
    <definedName name="End_1" localSheetId="12">#REF!</definedName>
    <definedName name="End_1">#REF!</definedName>
    <definedName name="End_10" localSheetId="2">#REF!</definedName>
    <definedName name="End_10" localSheetId="12">#REF!</definedName>
    <definedName name="End_10">#REF!</definedName>
    <definedName name="End_11" localSheetId="2">#REF!</definedName>
    <definedName name="End_11" localSheetId="12">#REF!</definedName>
    <definedName name="End_11">#REF!</definedName>
    <definedName name="End_12" localSheetId="2">#REF!</definedName>
    <definedName name="End_12" localSheetId="12">#REF!</definedName>
    <definedName name="End_12">#REF!</definedName>
    <definedName name="End_13" localSheetId="2">#REF!</definedName>
    <definedName name="End_13" localSheetId="12">#REF!</definedName>
    <definedName name="End_13">#REF!</definedName>
    <definedName name="End_2" localSheetId="2">#REF!</definedName>
    <definedName name="End_2" localSheetId="12">#REF!</definedName>
    <definedName name="End_2">#REF!</definedName>
    <definedName name="End_3" localSheetId="2">#REF!</definedName>
    <definedName name="End_3" localSheetId="12">#REF!</definedName>
    <definedName name="End_3">#REF!</definedName>
    <definedName name="End_4" localSheetId="2">#REF!</definedName>
    <definedName name="End_4" localSheetId="12">#REF!</definedName>
    <definedName name="End_4">#REF!</definedName>
    <definedName name="End_5" localSheetId="2">#REF!</definedName>
    <definedName name="End_5" localSheetId="12">#REF!</definedName>
    <definedName name="End_5">#REF!</definedName>
    <definedName name="End_6" localSheetId="2">#REF!</definedName>
    <definedName name="End_6" localSheetId="12">#REF!</definedName>
    <definedName name="End_6">#REF!</definedName>
    <definedName name="End_7" localSheetId="2">#REF!</definedName>
    <definedName name="End_7" localSheetId="12">#REF!</definedName>
    <definedName name="End_7">#REF!</definedName>
    <definedName name="End_8" localSheetId="2">#REF!</definedName>
    <definedName name="End_8" localSheetId="12">#REF!</definedName>
    <definedName name="End_8">#REF!</definedName>
    <definedName name="End_9" localSheetId="2">#REF!</definedName>
    <definedName name="End_9" localSheetId="12">#REF!</definedName>
    <definedName name="End_9">#REF!</definedName>
    <definedName name="England_Against" localSheetId="2">#REF!</definedName>
    <definedName name="England_Against" localSheetId="12">#REF!</definedName>
    <definedName name="England_Against">#REF!</definedName>
    <definedName name="England_Played" localSheetId="2">#REF!</definedName>
    <definedName name="England_Played" localSheetId="12">#REF!</definedName>
    <definedName name="England_Played">#REF!</definedName>
    <definedName name="Ep">#REF!</definedName>
    <definedName name="epsilon">#REF!</definedName>
    <definedName name="epsilond">#REF!</definedName>
    <definedName name="EQI" localSheetId="2">#REF!</definedName>
    <definedName name="EQI" localSheetId="12">#REF!</definedName>
    <definedName name="EQI">#REF!</definedName>
    <definedName name="EQP">#REF!</definedName>
    <definedName name="Es">#REF!</definedName>
    <definedName name="Es_">#REF!</definedName>
    <definedName name="Est._Vol">#REF!</definedName>
    <definedName name="eta">#REF!</definedName>
    <definedName name="etad">#REF!</definedName>
    <definedName name="ẻtrtrtgg" localSheetId="2">#REF!</definedName>
    <definedName name="ẻtrtrtgg" localSheetId="12">#REF!</definedName>
    <definedName name="ẻtrtrtgg">#REF!</definedName>
    <definedName name="EVNB" localSheetId="2">#REF!</definedName>
    <definedName name="EVNB" localSheetId="12">#REF!</definedName>
    <definedName name="EVNB">#REF!</definedName>
    <definedName name="ewsaga" localSheetId="2">#REF!</definedName>
    <definedName name="ewsaga" localSheetId="12">#REF!</definedName>
    <definedName name="ewsaga">#REF!</definedName>
    <definedName name="EX" localSheetId="2">#REF!</definedName>
    <definedName name="EX" localSheetId="12">#REF!</definedName>
    <definedName name="EX">#REF!</definedName>
    <definedName name="Ex_L" localSheetId="2">#REF!</definedName>
    <definedName name="Ex_L" localSheetId="12">#REF!</definedName>
    <definedName name="Ex_L">#REF!</definedName>
    <definedName name="EX_Length_373" localSheetId="2">#REF!</definedName>
    <definedName name="EX_Length_373" localSheetId="12">#REF!</definedName>
    <definedName name="EX_Length_373">#REF!</definedName>
    <definedName name="EXC" localSheetId="2">#REF!</definedName>
    <definedName name="EXC" localSheetId="12">#REF!</definedName>
    <definedName name="EXC">#REF!</definedName>
    <definedName name="Excel_BuiltIn__FilterDatabase" localSheetId="2">#REF!</definedName>
    <definedName name="Excel_BuiltIn__FilterDatabase" localSheetId="12">#REF!</definedName>
    <definedName name="Excel_BuiltIn__FilterDatabase">#REF!</definedName>
    <definedName name="Excel_BuiltIn__FilterDatabase_1" localSheetId="2">#REF!</definedName>
    <definedName name="Excel_BuiltIn__FilterDatabase_1" localSheetId="12">#REF!</definedName>
    <definedName name="Excel_BuiltIn__FilterDatabase_1">#REF!</definedName>
    <definedName name="Excel_BuiltIn_Criteria" localSheetId="2">#REF!</definedName>
    <definedName name="Excel_BuiltIn_Criteria" localSheetId="12">#REF!</definedName>
    <definedName name="Excel_BuiltIn_Criteria">#REF!</definedName>
    <definedName name="Excel_BuiltIn_Database" localSheetId="2">#REF!</definedName>
    <definedName name="Excel_BuiltIn_Database" localSheetId="12">#REF!</definedName>
    <definedName name="Excel_BuiltIn_Database">#REF!</definedName>
    <definedName name="Excel_BuiltIn_Extract">#N/A</definedName>
    <definedName name="Excel_BuiltIn_Print_Area" localSheetId="2">#REF!</definedName>
    <definedName name="Excel_BuiltIn_Print_Area" localSheetId="12">#REF!</definedName>
    <definedName name="Excel_BuiltIn_Print_Area">#REF!</definedName>
    <definedName name="Excel_BuiltIn_Print_Area_32">#N/A</definedName>
    <definedName name="Excel_BuiltIn_Print_Titles">#N/A</definedName>
    <definedName name="EXCH" localSheetId="2">#REF!</definedName>
    <definedName name="EXCH" localSheetId="12">#REF!</definedName>
    <definedName name="EXCH">#REF!</definedName>
    <definedName name="EXPORT" localSheetId="2">#REF!</definedName>
    <definedName name="EXPORT" localSheetId="12">#REF!</definedName>
    <definedName name="EXPORT">#REF!</definedName>
    <definedName name="_xlnm.Extract" localSheetId="2">#REF!</definedName>
    <definedName name="_xlnm.Extract" localSheetId="12">#REF!</definedName>
    <definedName name="_xlnm.Extract">#REF!</definedName>
    <definedName name="ey" localSheetId="2">#REF!</definedName>
    <definedName name="ey" localSheetId="12">#REF!</definedName>
    <definedName name="ey">#REF!</definedName>
    <definedName name="f" localSheetId="2">#REF!</definedName>
    <definedName name="f" localSheetId="12">#REF!</definedName>
    <definedName name="f">#REF!</definedName>
    <definedName name="f_Cap" localSheetId="2">IF(ISBLANK(CT_TMinh),0,IF(CT_TMinh="270",4,IF(CT_TMinh="440",5,IF(RIGHT(CT_TMinh,2)="00",1,IF(RIGHT(CT_TMinh,1)="0",2,3)))))</definedName>
    <definedName name="f_Cap" localSheetId="12">IF(ISBLANK(CT_TMinh),0,IF(CT_TMinh="270",4,IF(CT_TMinh="440",5,IF(RIGHT(CT_TMinh,2)="00",1,IF(RIGHT(CT_TMinh,1)="0",2,3)))))</definedName>
    <definedName name="f_Cap" localSheetId="0">IF(ISBLANK(CT_TMinh),0,IF(CT_TMinh="270",4,IF(CT_TMinh="440",5,IF(RIGHT(CT_TMinh,2)="00",1,IF(RIGHT(CT_TMinh,1)="0",2,3)))))</definedName>
    <definedName name="f_Cap">IF(ISBLANK(CT_TMinh),0,IF(CT_TMinh="270",4,IF(CT_TMinh="440",5,IF(RIGHT(CT_TMinh,2)="00",1,IF(RIGHT(CT_TMinh,1)="0",2,3)))))</definedName>
    <definedName name="f_cs">#REF!</definedName>
    <definedName name="F0.000" localSheetId="2">#REF!</definedName>
    <definedName name="F0.000" localSheetId="12">#REF!</definedName>
    <definedName name="F0.000">#REF!</definedName>
    <definedName name="F0.010" localSheetId="2">#REF!</definedName>
    <definedName name="F0.010" localSheetId="12">#REF!</definedName>
    <definedName name="F0.010">#REF!</definedName>
    <definedName name="F0.020" localSheetId="2">#REF!</definedName>
    <definedName name="F0.020" localSheetId="12">#REF!</definedName>
    <definedName name="F0.020">#REF!</definedName>
    <definedName name="F0.100" localSheetId="2">#REF!</definedName>
    <definedName name="F0.100" localSheetId="12">#REF!</definedName>
    <definedName name="F0.100">#REF!</definedName>
    <definedName name="F0.110" localSheetId="2">#REF!</definedName>
    <definedName name="F0.110" localSheetId="12">#REF!</definedName>
    <definedName name="F0.110">#REF!</definedName>
    <definedName name="F0.120" localSheetId="2">#REF!</definedName>
    <definedName name="F0.120" localSheetId="12">#REF!</definedName>
    <definedName name="F0.120">#REF!</definedName>
    <definedName name="F0.200" localSheetId="2">#REF!</definedName>
    <definedName name="F0.200" localSheetId="12">#REF!</definedName>
    <definedName name="F0.200">#REF!</definedName>
    <definedName name="F0.210" localSheetId="2">#REF!</definedName>
    <definedName name="F0.210" localSheetId="12">#REF!</definedName>
    <definedName name="F0.210">#REF!</definedName>
    <definedName name="F0.220" localSheetId="2">#REF!</definedName>
    <definedName name="F0.220" localSheetId="12">#REF!</definedName>
    <definedName name="F0.220">#REF!</definedName>
    <definedName name="F0.300" localSheetId="2">#REF!</definedName>
    <definedName name="F0.300" localSheetId="12">#REF!</definedName>
    <definedName name="F0.300">#REF!</definedName>
    <definedName name="F0.310" localSheetId="2">#REF!</definedName>
    <definedName name="F0.310" localSheetId="12">#REF!</definedName>
    <definedName name="F0.310">#REF!</definedName>
    <definedName name="F0.320" localSheetId="2">#REF!</definedName>
    <definedName name="F0.320" localSheetId="12">#REF!</definedName>
    <definedName name="F0.320">#REF!</definedName>
    <definedName name="F1.000" localSheetId="2">#REF!</definedName>
    <definedName name="F1.000" localSheetId="12">#REF!</definedName>
    <definedName name="F1.000">#REF!</definedName>
    <definedName name="F1.010" localSheetId="2">#REF!</definedName>
    <definedName name="F1.010" localSheetId="12">#REF!</definedName>
    <definedName name="F1.010">#REF!</definedName>
    <definedName name="F1.020" localSheetId="2">#REF!</definedName>
    <definedName name="F1.020" localSheetId="12">#REF!</definedName>
    <definedName name="F1.020">#REF!</definedName>
    <definedName name="F1.100" localSheetId="2">#REF!</definedName>
    <definedName name="F1.100" localSheetId="12">#REF!</definedName>
    <definedName name="F1.100">#REF!</definedName>
    <definedName name="F1.110" localSheetId="2">#REF!</definedName>
    <definedName name="F1.110" localSheetId="12">#REF!</definedName>
    <definedName name="F1.110">#REF!</definedName>
    <definedName name="F1.120" localSheetId="2">#REF!</definedName>
    <definedName name="F1.120" localSheetId="12">#REF!</definedName>
    <definedName name="F1.120">#REF!</definedName>
    <definedName name="F1.130" localSheetId="2">#REF!</definedName>
    <definedName name="F1.130" localSheetId="12">#REF!</definedName>
    <definedName name="F1.130">#REF!</definedName>
    <definedName name="F1.140" localSheetId="2">#REF!</definedName>
    <definedName name="F1.140" localSheetId="12">#REF!</definedName>
    <definedName name="F1.140">#REF!</definedName>
    <definedName name="F1.150" localSheetId="2">#REF!</definedName>
    <definedName name="F1.150" localSheetId="12">#REF!</definedName>
    <definedName name="F1.150">#REF!</definedName>
    <definedName name="F2.001" localSheetId="2">#REF!</definedName>
    <definedName name="F2.001" localSheetId="12">#REF!</definedName>
    <definedName name="F2.001">#REF!</definedName>
    <definedName name="F2.011" localSheetId="2">#REF!</definedName>
    <definedName name="F2.011" localSheetId="12">#REF!</definedName>
    <definedName name="F2.011">#REF!</definedName>
    <definedName name="F2.021" localSheetId="2">#REF!</definedName>
    <definedName name="F2.021" localSheetId="12">#REF!</definedName>
    <definedName name="F2.021">#REF!</definedName>
    <definedName name="F2.031" localSheetId="2">#REF!</definedName>
    <definedName name="F2.031" localSheetId="12">#REF!</definedName>
    <definedName name="F2.031">#REF!</definedName>
    <definedName name="F2.041" localSheetId="2">#REF!</definedName>
    <definedName name="F2.041" localSheetId="12">#REF!</definedName>
    <definedName name="F2.041">#REF!</definedName>
    <definedName name="F2.051" localSheetId="2">#REF!</definedName>
    <definedName name="F2.051" localSheetId="12">#REF!</definedName>
    <definedName name="F2.051">#REF!</definedName>
    <definedName name="F2.052" localSheetId="2">#REF!</definedName>
    <definedName name="F2.052" localSheetId="12">#REF!</definedName>
    <definedName name="F2.052">#REF!</definedName>
    <definedName name="F2.061" localSheetId="2">#REF!</definedName>
    <definedName name="F2.061" localSheetId="12">#REF!</definedName>
    <definedName name="F2.061">#REF!</definedName>
    <definedName name="F2.071" localSheetId="2">#REF!</definedName>
    <definedName name="F2.071" localSheetId="12">#REF!</definedName>
    <definedName name="F2.071">#REF!</definedName>
    <definedName name="F2.101" localSheetId="2">#REF!</definedName>
    <definedName name="F2.101" localSheetId="12">#REF!</definedName>
    <definedName name="F2.101">#REF!</definedName>
    <definedName name="F2.111" localSheetId="2">#REF!</definedName>
    <definedName name="F2.111" localSheetId="12">#REF!</definedName>
    <definedName name="F2.111">#REF!</definedName>
    <definedName name="F2.121" localSheetId="2">#REF!</definedName>
    <definedName name="F2.121" localSheetId="12">#REF!</definedName>
    <definedName name="F2.121">#REF!</definedName>
    <definedName name="F2.131" localSheetId="2">#REF!</definedName>
    <definedName name="F2.131" localSheetId="12">#REF!</definedName>
    <definedName name="F2.131">#REF!</definedName>
    <definedName name="F2.141" localSheetId="2">#REF!</definedName>
    <definedName name="F2.141" localSheetId="12">#REF!</definedName>
    <definedName name="F2.141">#REF!</definedName>
    <definedName name="F2.200" localSheetId="2">#REF!</definedName>
    <definedName name="F2.200" localSheetId="12">#REF!</definedName>
    <definedName name="F2.200">#REF!</definedName>
    <definedName name="F2.210" localSheetId="2">#REF!</definedName>
    <definedName name="F2.210" localSheetId="12">#REF!</definedName>
    <definedName name="F2.210">#REF!</definedName>
    <definedName name="F2.220" localSheetId="2">#REF!</definedName>
    <definedName name="F2.220" localSheetId="12">#REF!</definedName>
    <definedName name="F2.220">#REF!</definedName>
    <definedName name="F2.230" localSheetId="2">#REF!</definedName>
    <definedName name="F2.230" localSheetId="12">#REF!</definedName>
    <definedName name="F2.230">#REF!</definedName>
    <definedName name="F2.240" localSheetId="2">#REF!</definedName>
    <definedName name="F2.240" localSheetId="12">#REF!</definedName>
    <definedName name="F2.240">#REF!</definedName>
    <definedName name="F2.250" localSheetId="2">#REF!</definedName>
    <definedName name="F2.250" localSheetId="12">#REF!</definedName>
    <definedName name="F2.250">#REF!</definedName>
    <definedName name="F2.300" localSheetId="2">#REF!</definedName>
    <definedName name="F2.300" localSheetId="12">#REF!</definedName>
    <definedName name="F2.300">#REF!</definedName>
    <definedName name="F2.310" localSheetId="2">#REF!</definedName>
    <definedName name="F2.310" localSheetId="12">#REF!</definedName>
    <definedName name="F2.310">#REF!</definedName>
    <definedName name="F2.320" localSheetId="2">#REF!</definedName>
    <definedName name="F2.320" localSheetId="12">#REF!</definedName>
    <definedName name="F2.320">#REF!</definedName>
    <definedName name="F20B86">#REF!</definedName>
    <definedName name="F3.000" localSheetId="2">#REF!</definedName>
    <definedName name="F3.000" localSheetId="12">#REF!</definedName>
    <definedName name="F3.000">#REF!</definedName>
    <definedName name="F3.010" localSheetId="2">#REF!</definedName>
    <definedName name="F3.010" localSheetId="12">#REF!</definedName>
    <definedName name="F3.010">#REF!</definedName>
    <definedName name="F3.020" localSheetId="2">#REF!</definedName>
    <definedName name="F3.020" localSheetId="12">#REF!</definedName>
    <definedName name="F3.020">#REF!</definedName>
    <definedName name="F3.030" localSheetId="2">#REF!</definedName>
    <definedName name="F3.030" localSheetId="12">#REF!</definedName>
    <definedName name="F3.030">#REF!</definedName>
    <definedName name="F3.100" localSheetId="2">#REF!</definedName>
    <definedName name="F3.100" localSheetId="12">#REF!</definedName>
    <definedName name="F3.100">#REF!</definedName>
    <definedName name="F3.110" localSheetId="2">#REF!</definedName>
    <definedName name="F3.110" localSheetId="12">#REF!</definedName>
    <definedName name="F3.110">#REF!</definedName>
    <definedName name="F3.120" localSheetId="2">#REF!</definedName>
    <definedName name="F3.120" localSheetId="12">#REF!</definedName>
    <definedName name="F3.120">#REF!</definedName>
    <definedName name="F3.130" localSheetId="2">#REF!</definedName>
    <definedName name="F3.130" localSheetId="12">#REF!</definedName>
    <definedName name="F3.130">#REF!</definedName>
    <definedName name="F4.000" localSheetId="2">#REF!</definedName>
    <definedName name="F4.000" localSheetId="12">#REF!</definedName>
    <definedName name="F4.000">#REF!</definedName>
    <definedName name="F4.010" localSheetId="2">#REF!</definedName>
    <definedName name="F4.010" localSheetId="12">#REF!</definedName>
    <definedName name="F4.010">#REF!</definedName>
    <definedName name="F4.020" localSheetId="2">#REF!</definedName>
    <definedName name="F4.020" localSheetId="12">#REF!</definedName>
    <definedName name="F4.020">#REF!</definedName>
    <definedName name="F4.030" localSheetId="2">#REF!</definedName>
    <definedName name="F4.030" localSheetId="12">#REF!</definedName>
    <definedName name="F4.030">#REF!</definedName>
    <definedName name="F4.100" localSheetId="2">#REF!</definedName>
    <definedName name="F4.100" localSheetId="12">#REF!</definedName>
    <definedName name="F4.100">#REF!</definedName>
    <definedName name="F4.120" localSheetId="2">#REF!</definedName>
    <definedName name="F4.120" localSheetId="12">#REF!</definedName>
    <definedName name="F4.120">#REF!</definedName>
    <definedName name="F4.140" localSheetId="2">#REF!</definedName>
    <definedName name="F4.140" localSheetId="12">#REF!</definedName>
    <definedName name="F4.140">#REF!</definedName>
    <definedName name="F4.160" localSheetId="2">#REF!</definedName>
    <definedName name="F4.160" localSheetId="12">#REF!</definedName>
    <definedName name="F4.160">#REF!</definedName>
    <definedName name="F4.200" localSheetId="2">#REF!</definedName>
    <definedName name="F4.200" localSheetId="12">#REF!</definedName>
    <definedName name="F4.200">#REF!</definedName>
    <definedName name="F4.220" localSheetId="2">#REF!</definedName>
    <definedName name="F4.220" localSheetId="12">#REF!</definedName>
    <definedName name="F4.220">#REF!</definedName>
    <definedName name="F4.240" localSheetId="2">#REF!</definedName>
    <definedName name="F4.240" localSheetId="12">#REF!</definedName>
    <definedName name="F4.240">#REF!</definedName>
    <definedName name="F4.260" localSheetId="2">#REF!</definedName>
    <definedName name="F4.260" localSheetId="12">#REF!</definedName>
    <definedName name="F4.260">#REF!</definedName>
    <definedName name="F4.300" localSheetId="2">#REF!</definedName>
    <definedName name="F4.300" localSheetId="12">#REF!</definedName>
    <definedName name="F4.300">#REF!</definedName>
    <definedName name="F4.320" localSheetId="2">#REF!</definedName>
    <definedName name="F4.320" localSheetId="12">#REF!</definedName>
    <definedName name="F4.320">#REF!</definedName>
    <definedName name="F4.340" localSheetId="2">#REF!</definedName>
    <definedName name="F4.340" localSheetId="12">#REF!</definedName>
    <definedName name="F4.340">#REF!</definedName>
    <definedName name="F4.400" localSheetId="2">#REF!</definedName>
    <definedName name="F4.400" localSheetId="12">#REF!</definedName>
    <definedName name="F4.400">#REF!</definedName>
    <definedName name="F4.420" localSheetId="2">#REF!</definedName>
    <definedName name="F4.420" localSheetId="12">#REF!</definedName>
    <definedName name="F4.420">#REF!</definedName>
    <definedName name="F4.440" localSheetId="2">#REF!</definedName>
    <definedName name="F4.440" localSheetId="12">#REF!</definedName>
    <definedName name="F4.440">#REF!</definedName>
    <definedName name="F4.500" localSheetId="2">#REF!</definedName>
    <definedName name="F4.500" localSheetId="12">#REF!</definedName>
    <definedName name="F4.500">#REF!</definedName>
    <definedName name="F4.530" localSheetId="2">#REF!</definedName>
    <definedName name="F4.530" localSheetId="12">#REF!</definedName>
    <definedName name="F4.530">#REF!</definedName>
    <definedName name="F4.550" localSheetId="2">#REF!</definedName>
    <definedName name="F4.550" localSheetId="12">#REF!</definedName>
    <definedName name="F4.550">#REF!</definedName>
    <definedName name="F4.570" localSheetId="2">#REF!</definedName>
    <definedName name="F4.570" localSheetId="12">#REF!</definedName>
    <definedName name="F4.570">#REF!</definedName>
    <definedName name="F4.600" localSheetId="2">#REF!</definedName>
    <definedName name="F4.600" localSheetId="12">#REF!</definedName>
    <definedName name="F4.600">#REF!</definedName>
    <definedName name="F4.610" localSheetId="2">#REF!</definedName>
    <definedName name="F4.610" localSheetId="12">#REF!</definedName>
    <definedName name="F4.610">#REF!</definedName>
    <definedName name="F4.620" localSheetId="2">#REF!</definedName>
    <definedName name="F4.620" localSheetId="12">#REF!</definedName>
    <definedName name="F4.620">#REF!</definedName>
    <definedName name="F4.700" localSheetId="2">#REF!</definedName>
    <definedName name="F4.700" localSheetId="12">#REF!</definedName>
    <definedName name="F4.700">#REF!</definedName>
    <definedName name="F4.730" localSheetId="2">#REF!</definedName>
    <definedName name="F4.730" localSheetId="12">#REF!</definedName>
    <definedName name="F4.730">#REF!</definedName>
    <definedName name="F4.740" localSheetId="2">#REF!</definedName>
    <definedName name="F4.740" localSheetId="12">#REF!</definedName>
    <definedName name="F4.740">#REF!</definedName>
    <definedName name="F4.800" localSheetId="2">#REF!</definedName>
    <definedName name="F4.800" localSheetId="12">#REF!</definedName>
    <definedName name="F4.800">#REF!</definedName>
    <definedName name="F4.830" localSheetId="2">#REF!</definedName>
    <definedName name="F4.830" localSheetId="12">#REF!</definedName>
    <definedName name="F4.830">#REF!</definedName>
    <definedName name="F4.840" localSheetId="2">#REF!</definedName>
    <definedName name="F4.840" localSheetId="12">#REF!</definedName>
    <definedName name="F4.840">#REF!</definedName>
    <definedName name="F5.01" localSheetId="2">#REF!</definedName>
    <definedName name="F5.01" localSheetId="12">#REF!</definedName>
    <definedName name="F5.01">#REF!</definedName>
    <definedName name="F5.02" localSheetId="2">#REF!</definedName>
    <definedName name="F5.02" localSheetId="12">#REF!</definedName>
    <definedName name="F5.02">#REF!</definedName>
    <definedName name="F5.03" localSheetId="2">#REF!</definedName>
    <definedName name="F5.03" localSheetId="12">#REF!</definedName>
    <definedName name="F5.03">#REF!</definedName>
    <definedName name="F5.04" localSheetId="2">#REF!</definedName>
    <definedName name="F5.04" localSheetId="12">#REF!</definedName>
    <definedName name="F5.04">#REF!</definedName>
    <definedName name="F5.05" localSheetId="2">#REF!</definedName>
    <definedName name="F5.05" localSheetId="12">#REF!</definedName>
    <definedName name="F5.05">#REF!</definedName>
    <definedName name="F5.11" localSheetId="2">#REF!</definedName>
    <definedName name="F5.11" localSheetId="12">#REF!</definedName>
    <definedName name="F5.11">#REF!</definedName>
    <definedName name="F5.12" localSheetId="2">#REF!</definedName>
    <definedName name="F5.12" localSheetId="12">#REF!</definedName>
    <definedName name="F5.12">#REF!</definedName>
    <definedName name="F5.13" localSheetId="2">#REF!</definedName>
    <definedName name="F5.13" localSheetId="12">#REF!</definedName>
    <definedName name="F5.13">#REF!</definedName>
    <definedName name="F5.14" localSheetId="2">#REF!</definedName>
    <definedName name="F5.14" localSheetId="12">#REF!</definedName>
    <definedName name="F5.14">#REF!</definedName>
    <definedName name="F5.15" localSheetId="2">#REF!</definedName>
    <definedName name="F5.15" localSheetId="12">#REF!</definedName>
    <definedName name="F5.15">#REF!</definedName>
    <definedName name="F6.001" localSheetId="2">#REF!</definedName>
    <definedName name="F6.001" localSheetId="12">#REF!</definedName>
    <definedName name="F6.001">#REF!</definedName>
    <definedName name="F6.002" localSheetId="2">#REF!</definedName>
    <definedName name="F6.002" localSheetId="12">#REF!</definedName>
    <definedName name="F6.002">#REF!</definedName>
    <definedName name="F6.003" localSheetId="2">#REF!</definedName>
    <definedName name="F6.003" localSheetId="12">#REF!</definedName>
    <definedName name="F6.003">#REF!</definedName>
    <definedName name="F6.004" localSheetId="2">#REF!</definedName>
    <definedName name="F6.004" localSheetId="12">#REF!</definedName>
    <definedName name="F6.004">#REF!</definedName>
    <definedName name="f82E46" localSheetId="2">#REF!</definedName>
    <definedName name="f82E46" localSheetId="12">#REF!</definedName>
    <definedName name="f82E46">#REF!</definedName>
    <definedName name="f92F56" localSheetId="2">#REF!</definedName>
    <definedName name="f92F56" localSheetId="12">#REF!</definedName>
    <definedName name="f92F56">#REF!</definedName>
    <definedName name="fa" localSheetId="2">#REF!</definedName>
    <definedName name="fa" localSheetId="12">#REF!</definedName>
    <definedName name="fa">#REF!</definedName>
    <definedName name="faasdf" localSheetId="2">#REF!</definedName>
    <definedName name="faasdf" localSheetId="12">#REF!</definedName>
    <definedName name="faasdf">#REF!</definedName>
    <definedName name="fac" localSheetId="2">#REF!</definedName>
    <definedName name="fac" localSheetId="12">#REF!</definedName>
    <definedName name="fac">#REF!</definedName>
    <definedName name="FACTOR" localSheetId="2">#REF!</definedName>
    <definedName name="FACTOR" localSheetId="12">#REF!</definedName>
    <definedName name="FACTOR">#REF!</definedName>
    <definedName name="factor_g">#REF!</definedName>
    <definedName name="fasf" localSheetId="2" hidden="1">{"'Sheet1'!$L$16"}</definedName>
    <definedName name="fasf" localSheetId="9" hidden="1">{"'Sheet1'!$L$16"}</definedName>
    <definedName name="fasf" localSheetId="12" hidden="1">{"'Sheet1'!$L$16"}</definedName>
    <definedName name="fasf" localSheetId="0" hidden="1">{"'Sheet1'!$L$16"}</definedName>
    <definedName name="fasf" hidden="1">{"'Sheet1'!$L$16"}</definedName>
    <definedName name="Fax" localSheetId="2">#REF!</definedName>
    <definedName name="Fax" localSheetId="12">#REF!</definedName>
    <definedName name="Fax">#REF!</definedName>
    <definedName name="Fay" localSheetId="2">#REF!</definedName>
    <definedName name="Fay" localSheetId="12">#REF!</definedName>
    <definedName name="Fay">#REF!</definedName>
    <definedName name="fb" localSheetId="2">#REF!</definedName>
    <definedName name="fb" localSheetId="12">#REF!</definedName>
    <definedName name="fb">#REF!</definedName>
    <definedName name="Fbrs" localSheetId="2">#REF!</definedName>
    <definedName name="Fbrs" localSheetId="12">#REF!</definedName>
    <definedName name="Fbrs">#REF!</definedName>
    <definedName name="fbsdggdsf" localSheetId="2">{"DZ-TDTB2.XLS","Dcksat.xls"}</definedName>
    <definedName name="fbsdggdsf" localSheetId="12">{"DZ-TDTB2.XLS","Dcksat.xls"}</definedName>
    <definedName name="fbsdggdsf" localSheetId="0">{"DZ-TDTB2.XLS","Dcksat.xls"}</definedName>
    <definedName name="fbsdggdsf">{"DZ-TDTB2.XLS","Dcksat.xls"}</definedName>
    <definedName name="fc" localSheetId="2">#REF!</definedName>
    <definedName name="fc" localSheetId="12">#REF!</definedName>
    <definedName name="fc">#REF!</definedName>
    <definedName name="fc_" localSheetId="2">#REF!</definedName>
    <definedName name="fc_" localSheetId="12">#REF!</definedName>
    <definedName name="fc_">#REF!</definedName>
    <definedName name="FC5_total" localSheetId="2">#REF!</definedName>
    <definedName name="FC5_total" localSheetId="12">#REF!</definedName>
    <definedName name="FC5_total">#REF!</definedName>
    <definedName name="FC6_total" localSheetId="2">#REF!</definedName>
    <definedName name="FC6_total" localSheetId="12">#REF!</definedName>
    <definedName name="FC6_total">#REF!</definedName>
    <definedName name="fci">#REF!</definedName>
    <definedName name="Fcoc">#REF!</definedName>
    <definedName name="FCode" localSheetId="2">#REF!</definedName>
    <definedName name="FCode" localSheetId="12">#REF!</definedName>
    <definedName name="FCode">#REF!</definedName>
    <definedName name="fcs">#REF!</definedName>
    <definedName name="fd" localSheetId="2">#REF!</definedName>
    <definedName name="fd" localSheetId="12">#REF!</definedName>
    <definedName name="fd">#REF!</definedName>
    <definedName name="Fdam">#REF!</definedName>
    <definedName name="Fdaymong" localSheetId="2">#REF!</definedName>
    <definedName name="Fdaymong" localSheetId="12">#REF!</definedName>
    <definedName name="Fdaymong">#REF!</definedName>
    <definedName name="fddd" localSheetId="2">#REF!</definedName>
    <definedName name="fddd" localSheetId="12">#REF!</definedName>
    <definedName name="fddd">#REF!</definedName>
    <definedName name="fdfgdfhftg" hidden="1">#REF!</definedName>
    <definedName name="fdfsf" localSheetId="2" hidden="1">{#N/A,#N/A,FALSE,"Chi tiÆt"}</definedName>
    <definedName name="fdfsf" localSheetId="9" hidden="1">{#N/A,#N/A,FALSE,"Chi tiÆt"}</definedName>
    <definedName name="fdfsf" localSheetId="12" hidden="1">{#N/A,#N/A,FALSE,"Chi tiÆt"}</definedName>
    <definedName name="fdfsf" localSheetId="0" hidden="1">{#N/A,#N/A,FALSE,"Chi tiÆt"}</definedName>
    <definedName name="fdfsf" hidden="1">{#N/A,#N/A,FALSE,"Chi tiÆt"}</definedName>
    <definedName name="fdgh" localSheetId="2" hidden="1">#REF!</definedName>
    <definedName name="fdgh" localSheetId="9" hidden="1">#REF!</definedName>
    <definedName name="fdgh" localSheetId="12" hidden="1">#REF!</definedName>
    <definedName name="fdgh" hidden="1">#REF!</definedName>
    <definedName name="FDR" localSheetId="2">#REF!</definedName>
    <definedName name="FDR" localSheetId="12">#REF!</definedName>
    <definedName name="FDR">#REF!</definedName>
    <definedName name="fds" localSheetId="2" hidden="1">{"'Sheet1'!$L$16"}</definedName>
    <definedName name="fds" localSheetId="9" hidden="1">{"'Sheet1'!$L$16"}</definedName>
    <definedName name="fds" localSheetId="12" hidden="1">{"'Sheet1'!$L$16"}</definedName>
    <definedName name="fds" localSheetId="0" hidden="1">{"'Sheet1'!$L$16"}</definedName>
    <definedName name="fds" hidden="1">{"'Sheet1'!$L$16"}</definedName>
    <definedName name="Fe">#REF!</definedName>
    <definedName name="ff" localSheetId="2">#REF!</definedName>
    <definedName name="ff" localSheetId="12">#REF!</definedName>
    <definedName name="ff">#REF!</definedName>
    <definedName name="fff" localSheetId="2">{"'Sheet1'!$L$16"}</definedName>
    <definedName name="fff" localSheetId="12">{"'Sheet1'!$L$16"}</definedName>
    <definedName name="fff" localSheetId="0">{"'Sheet1'!$L$16"}</definedName>
    <definedName name="fff">{"'Sheet1'!$L$16"}</definedName>
    <definedName name="fg" localSheetId="2" hidden="1">{"'Sheet1'!$L$16"}</definedName>
    <definedName name="fg" localSheetId="9" hidden="1">{"'Sheet1'!$L$16"}</definedName>
    <definedName name="fg" localSheetId="12" hidden="1">{"'Sheet1'!$L$16"}</definedName>
    <definedName name="fg" localSheetId="0" hidden="1">{"'Sheet1'!$L$16"}</definedName>
    <definedName name="fg" hidden="1">{"'Sheet1'!$L$16"}</definedName>
    <definedName name="fgđff" localSheetId="2" hidden="1">{"'Sheet1'!$L$16"}</definedName>
    <definedName name="fgđff" localSheetId="9" hidden="1">{"'Sheet1'!$L$16"}</definedName>
    <definedName name="fgđff" localSheetId="12" hidden="1">{"'Sheet1'!$L$16"}</definedName>
    <definedName name="fgđff" localSheetId="0" hidden="1">{"'Sheet1'!$L$16"}</definedName>
    <definedName name="fgđff" hidden="1">{"'Sheet1'!$L$16"}</definedName>
    <definedName name="fgffdf" localSheetId="2" hidden="1">{"'Sheet1'!$L$16"}</definedName>
    <definedName name="fgffdf" localSheetId="9" hidden="1">{"'Sheet1'!$L$16"}</definedName>
    <definedName name="fgffdf" localSheetId="12" hidden="1">{"'Sheet1'!$L$16"}</definedName>
    <definedName name="fgffdf" localSheetId="0" hidden="1">{"'Sheet1'!$L$16"}</definedName>
    <definedName name="fgffdf" hidden="1">{"'Sheet1'!$L$16"}</definedName>
    <definedName name="FGHDS" localSheetId="2">#REF!</definedName>
    <definedName name="FGHDS" localSheetId="12">#REF!</definedName>
    <definedName name="FGHDS">#REF!</definedName>
    <definedName name="fghghgh">#REF!</definedName>
    <definedName name="fgn" localSheetId="2" hidden="1">{"'Sheet1'!$L$16"}</definedName>
    <definedName name="fgn" localSheetId="9" hidden="1">{"'Sheet1'!$L$16"}</definedName>
    <definedName name="fgn" localSheetId="12" hidden="1">{"'Sheet1'!$L$16"}</definedName>
    <definedName name="fgn" localSheetId="0" hidden="1">{"'Sheet1'!$L$16"}</definedName>
    <definedName name="fgn" hidden="1">{"'Sheet1'!$L$16"}</definedName>
    <definedName name="fgt" localSheetId="2">#REF!</definedName>
    <definedName name="fgt" localSheetId="12">#REF!</definedName>
    <definedName name="fgt">#REF!</definedName>
    <definedName name="Fi" localSheetId="2">#REF!</definedName>
    <definedName name="Fi" localSheetId="12">#REF!</definedName>
    <definedName name="Fi">#REF!</definedName>
    <definedName name="FI_12">4820</definedName>
    <definedName name="FIL" localSheetId="2">#REF!</definedName>
    <definedName name="FIL" localSheetId="12">#REF!</definedName>
    <definedName name="FIL">#REF!</definedName>
    <definedName name="FILE" localSheetId="2">#REF!</definedName>
    <definedName name="FILE" localSheetId="12">#REF!</definedName>
    <definedName name="FILE">#REF!</definedName>
    <definedName name="filter" localSheetId="2">#REF!</definedName>
    <definedName name="filter" localSheetId="12">#REF!</definedName>
    <definedName name="filter">#REF!</definedName>
    <definedName name="FIT">BlankMacro1</definedName>
    <definedName name="FITT2">BlankMacro1</definedName>
    <definedName name="FITTING2">BlankMacro1</definedName>
    <definedName name="fj" localSheetId="2">#REF!</definedName>
    <definedName name="fj" localSheetId="12">#REF!</definedName>
    <definedName name="fj">#REF!</definedName>
    <definedName name="fjh">#REF!</definedName>
    <definedName name="FL">#REF!</definedName>
    <definedName name="FlexZZ" localSheetId="2">#REF!</definedName>
    <definedName name="FlexZZ" localSheetId="12">#REF!</definedName>
    <definedName name="FlexZZ">#REF!</definedName>
    <definedName name="FLG">BlankMacro1</definedName>
    <definedName name="Flv" localSheetId="2">#REF!</definedName>
    <definedName name="Flv" localSheetId="12">#REF!</definedName>
    <definedName name="Flv">#REF!</definedName>
    <definedName name="fml_DoRongCT" localSheetId="2">LEN(CT_TMinh)</definedName>
    <definedName name="fml_DoRongCT" localSheetId="12">LEN(CT_TMinh)</definedName>
    <definedName name="fml_DoRongCT" localSheetId="0">LEN(CT_TMinh)</definedName>
    <definedName name="fml_DoRongCT">LEN(CT_TMinh)</definedName>
    <definedName name="fml_TMChiTieu_CDKT_VungDk" localSheetId="2">IF(#REF!=1,IF(LEFT(TongHop_MaChiTieu,#REF!)=LEFT(CT_TMinh,#REF!),TongHop_MaTK,0),IF(#REF!=2,IF(LEFT(TongHop_MaChiTieu,#REF!)=LEFT(CT_TMinh,#REF!),TongHop_MaTK,0),IF(#REF!=3,IF(LEFT(TongHop_MaChiTieu,#REF!)=LEFT(CT_TMinh,#REF!),TongHop_MaTK,0),0)))</definedName>
    <definedName name="fml_TMChiTieu_CDKT_VungDk" localSheetId="12">IF(#REF!=1,IF(LEFT(TongHop_MaChiTieu,#REF!)=LEFT(CT_TMinh,#REF!),TongHop_MaTK,0),IF(#REF!=2,IF(LEFT(TongHop_MaChiTieu,#REF!)=LEFT(CT_TMinh,#REF!),TongHop_MaTK,0),IF(#REF!=3,IF(LEFT(TongHop_MaChiTieu,#REF!)=LEFT(CT_TMinh,#REF!),TongHop_MaTK,0),0)))</definedName>
    <definedName name="fml_TMChiTieu_CDKT_VungDk" localSheetId="0">IF(#REF!=1,IF(LEFT(TongHop_MaChiTieu,#REF!)=LEFT(CT_TMinh,#REF!),TongHop_MaTK,0),IF(#REF!=2,IF(LEFT(TongHop_MaChiTieu,#REF!)=LEFT(CT_TMinh,#REF!),TongHop_MaTK,0),IF(#REF!=3,IF(LEFT(TongHop_MaChiTieu,#REF!)=LEFT(CT_TMinh,#REF!),TongHop_MaTK,0),0)))</definedName>
    <definedName name="fml_TMChiTieu_CDKT_VungDk">IF(#REF!=1,IF(LEFT(TongHop_MaChiTieu,#REF!)=LEFT(CT_TMinh,#REF!),TongHop_MaTK,0),IF(#REF!=2,IF(LEFT(TongHop_MaChiTieu,#REF!)=LEFT(CT_TMinh,#REF!),TongHop_MaTK,0),IF(#REF!=3,IF(LEFT(TongHop_MaChiTieu,#REF!)=LEFT(CT_TMinh,#REF!),TongHop_MaTK,0),0)))</definedName>
    <definedName name="fml_TMChiTieu_CDKT_VungDkDB" localSheetId="2">IF(#REF!=4,IF(AND(VALUE(LEFT(TongHop_MaChiTieu,3))&gt;100,VALUE(LEFT(TongHop_MaChiTieu,3))&lt;270),TongHop_MaTK,0),IF(#REF!=5,IF(AND(VALUE(LEFT(TongHop_MaChiTieu,3))&gt;300,VALUE(LEFT(TongHop_MaChiTieu,3))&lt;440),TongHop_MaTK,0),0))</definedName>
    <definedName name="fml_TMChiTieu_CDKT_VungDkDB" localSheetId="12">IF(#REF!=4,IF(AND(VALUE(LEFT(TongHop_MaChiTieu,3))&gt;100,VALUE(LEFT(TongHop_MaChiTieu,3))&lt;270),TongHop_MaTK,0),IF(#REF!=5,IF(AND(VALUE(LEFT(TongHop_MaChiTieu,3))&gt;300,VALUE(LEFT(TongHop_MaChiTieu,3))&lt;440),TongHop_MaTK,0),0))</definedName>
    <definedName name="fml_TMChiTieu_CDKT_VungDkDB" localSheetId="0">IF(#REF!=4,IF(AND(VALUE(LEFT(TongHop_MaChiTieu,3))&gt;100,VALUE(LEFT(TongHop_MaChiTieu,3))&lt;270),TongHop_MaTK,0),IF(#REF!=5,IF(AND(VALUE(LEFT(TongHop_MaChiTieu,3))&gt;300,VALUE(LEFT(TongHop_MaChiTieu,3))&lt;440),TongHop_MaTK,0),0))</definedName>
    <definedName name="fml_TMChiTieu_CDKT_VungDkDB">IF(#REF!=4,IF(AND(VALUE(LEFT(TongHop_MaChiTieu,3))&gt;100,VALUE(LEFT(TongHop_MaChiTieu,3))&lt;270),TongHop_MaTK,0),IF(#REF!=5,IF(AND(VALUE(LEFT(TongHop_MaChiTieu,3))&gt;300,VALUE(LEFT(TongHop_MaChiTieu,3))&lt;440),TongHop_MaTK,0),0))</definedName>
    <definedName name="FO">#N/A</definedName>
    <definedName name="foo">ErrorHandler_1</definedName>
    <definedName name="FP" localSheetId="2">#REF!</definedName>
    <definedName name="FP" localSheetId="12">#REF!</definedName>
    <definedName name="FP">#REF!</definedName>
    <definedName name="FP_31" localSheetId="2">#REF!</definedName>
    <definedName name="FP_31" localSheetId="12">#REF!</definedName>
    <definedName name="FP_31">#REF!</definedName>
    <definedName name="fpa" localSheetId="2">#REF!</definedName>
    <definedName name="fpa" localSheetId="12">#REF!</definedName>
    <definedName name="fpa">#REF!</definedName>
    <definedName name="fpe" localSheetId="2">#REF!</definedName>
    <definedName name="fpe" localSheetId="12">#REF!</definedName>
    <definedName name="fpe">#REF!</definedName>
    <definedName name="fpf" localSheetId="2">#REF!</definedName>
    <definedName name="fpf" localSheetId="12">#REF!</definedName>
    <definedName name="fpf">#REF!</definedName>
    <definedName name="fpj" localSheetId="2">#REF!</definedName>
    <definedName name="fpj" localSheetId="12">#REF!</definedName>
    <definedName name="fpj">#REF!</definedName>
    <definedName name="fps" localSheetId="2">#REF!</definedName>
    <definedName name="fps" localSheetId="12">#REF!</definedName>
    <definedName name="fps">#REF!</definedName>
    <definedName name="fpu" localSheetId="2">#REF!</definedName>
    <definedName name="fpu" localSheetId="12">#REF!</definedName>
    <definedName name="fpu">#REF!</definedName>
    <definedName name="fpy">#REF!</definedName>
    <definedName name="Fr" localSheetId="2">#REF!</definedName>
    <definedName name="Fr" localSheetId="12">#REF!</definedName>
    <definedName name="Fr">#REF!</definedName>
    <definedName name="frame">#REF!</definedName>
    <definedName name="France_Against" localSheetId="2">#REF!</definedName>
    <definedName name="France_Against" localSheetId="12">#REF!</definedName>
    <definedName name="France_Against">#REF!</definedName>
    <definedName name="France_Played" localSheetId="2">#REF!</definedName>
    <definedName name="France_Played" localSheetId="12">#REF!</definedName>
    <definedName name="France_Played">#REF!</definedName>
    <definedName name="fs" localSheetId="2">#REF!</definedName>
    <definedName name="fs" localSheetId="12">#REF!</definedName>
    <definedName name="fs">#REF!</definedName>
    <definedName name="fs_2" localSheetId="2">#REF!</definedName>
    <definedName name="fs_2" localSheetId="12">#REF!</definedName>
    <definedName name="fs_2">#REF!</definedName>
    <definedName name="fsd" localSheetId="2" hidden="1">{"'Sheet1'!$L$16"}</definedName>
    <definedName name="fsd" localSheetId="9" hidden="1">{"'Sheet1'!$L$16"}</definedName>
    <definedName name="fsd" localSheetId="12" hidden="1">{"'Sheet1'!$L$16"}</definedName>
    <definedName name="fsd" localSheetId="0" hidden="1">{"'Sheet1'!$L$16"}</definedName>
    <definedName name="fsd" hidden="1">{"'Sheet1'!$L$16"}</definedName>
    <definedName name="fsdfdsf" localSheetId="2" hidden="1">{"'Sheet1'!$L$16"}</definedName>
    <definedName name="fsdfdsf" localSheetId="9" hidden="1">{"'Sheet1'!$L$16"}</definedName>
    <definedName name="fsdfdsf" localSheetId="12" hidden="1">{"'Sheet1'!$L$16"}</definedName>
    <definedName name="fsdfdsf" localSheetId="0" hidden="1">{"'Sheet1'!$L$16"}</definedName>
    <definedName name="fsdfdsf" hidden="1">{"'Sheet1'!$L$16"}</definedName>
    <definedName name="fsdgqwe" localSheetId="2">#REF!</definedName>
    <definedName name="fsdgqwe" localSheetId="12">#REF!</definedName>
    <definedName name="fsdgqwe">#REF!</definedName>
    <definedName name="fse">#REF!</definedName>
    <definedName name="fses" localSheetId="2">#REF!</definedName>
    <definedName name="fses" localSheetId="12">#REF!</definedName>
    <definedName name="fses">#REF!</definedName>
    <definedName name="fsf" localSheetId="2">#REF!</definedName>
    <definedName name="fsf" localSheetId="12">#REF!</definedName>
    <definedName name="fsf">#REF!</definedName>
    <definedName name="fsgsdg" localSheetId="2">{"'Sheet1'!$L$16"}</definedName>
    <definedName name="fsgsdg" localSheetId="12">{"'Sheet1'!$L$16"}</definedName>
    <definedName name="fsgsdg" localSheetId="0">{"'Sheet1'!$L$16"}</definedName>
    <definedName name="fsgsdg">{"'Sheet1'!$L$16"}</definedName>
    <definedName name="fso">#REF!</definedName>
    <definedName name="Fsrs" localSheetId="2">#REF!</definedName>
    <definedName name="Fsrs" localSheetId="12">#REF!</definedName>
    <definedName name="Fsrs">#REF!</definedName>
    <definedName name="Ft">#REF!</definedName>
    <definedName name="fuji" localSheetId="2">#REF!</definedName>
    <definedName name="fuji" localSheetId="12">#REF!</definedName>
    <definedName name="fuji">#REF!</definedName>
    <definedName name="fv">#REF!</definedName>
    <definedName name="Fvn_fri">#REF!</definedName>
    <definedName name="fy" localSheetId="2">#REF!</definedName>
    <definedName name="fy" localSheetId="12">#REF!</definedName>
    <definedName name="fy">#REF!</definedName>
    <definedName name="fy_" localSheetId="2">#REF!</definedName>
    <definedName name="fy_" localSheetId="12">#REF!</definedName>
    <definedName name="fy_">#REF!</definedName>
    <definedName name="fys" localSheetId="2">#REF!</definedName>
    <definedName name="fys" localSheetId="12">#REF!</definedName>
    <definedName name="fys">#REF!</definedName>
    <definedName name="g" localSheetId="2" hidden="1">{"'Sheet1'!$L$16"}</definedName>
    <definedName name="g" localSheetId="9" hidden="1">{"'Sheet1'!$L$16"}</definedName>
    <definedName name="g" localSheetId="12" hidden="1">{"'Sheet1'!$L$16"}</definedName>
    <definedName name="g" localSheetId="0" hidden="1">{"'Sheet1'!$L$16"}</definedName>
    <definedName name="g" hidden="1">{"'Sheet1'!$L$16"}</definedName>
    <definedName name="g_" localSheetId="2">#REF!</definedName>
    <definedName name="g_" localSheetId="12">#REF!</definedName>
    <definedName name="g_">#REF!</definedName>
    <definedName name="g_1" localSheetId="2">#REF!</definedName>
    <definedName name="g_1" localSheetId="12">#REF!</definedName>
    <definedName name="g_1">#REF!</definedName>
    <definedName name="G_2" localSheetId="2">#REF!</definedName>
    <definedName name="G_2" localSheetId="12">#REF!</definedName>
    <definedName name="G_2">#REF!</definedName>
    <definedName name="g_3" localSheetId="2">#REF!</definedName>
    <definedName name="g_3" localSheetId="12">#REF!</definedName>
    <definedName name="g_3">#REF!</definedName>
    <definedName name="G_ME" localSheetId="2">#REF!</definedName>
    <definedName name="G_ME" localSheetId="12">#REF!</definedName>
    <definedName name="G_ME">#REF!</definedName>
    <definedName name="G0.000" localSheetId="2">#REF!</definedName>
    <definedName name="G0.000" localSheetId="12">#REF!</definedName>
    <definedName name="G0.000">#REF!</definedName>
    <definedName name="G0.010" localSheetId="2">#REF!</definedName>
    <definedName name="G0.010" localSheetId="12">#REF!</definedName>
    <definedName name="G0.010">#REF!</definedName>
    <definedName name="G0.020" localSheetId="2">#REF!</definedName>
    <definedName name="G0.020" localSheetId="12">#REF!</definedName>
    <definedName name="G0.020">#REF!</definedName>
    <definedName name="G0.100" localSheetId="2">#REF!</definedName>
    <definedName name="G0.100" localSheetId="12">#REF!</definedName>
    <definedName name="G0.100">#REF!</definedName>
    <definedName name="G0.110" localSheetId="2">#REF!</definedName>
    <definedName name="G0.110" localSheetId="12">#REF!</definedName>
    <definedName name="G0.110">#REF!</definedName>
    <definedName name="G0.120" localSheetId="2">#REF!</definedName>
    <definedName name="G0.120" localSheetId="12">#REF!</definedName>
    <definedName name="G0.120">#REF!</definedName>
    <definedName name="G0.7_Total" localSheetId="2">#REF!</definedName>
    <definedName name="G0.7_Total" localSheetId="12">#REF!</definedName>
    <definedName name="G0.7_Total">#REF!</definedName>
    <definedName name="G1.000" localSheetId="2">#REF!</definedName>
    <definedName name="G1.000" localSheetId="12">#REF!</definedName>
    <definedName name="G1.000">#REF!</definedName>
    <definedName name="G1.011" localSheetId="2">#REF!</definedName>
    <definedName name="G1.011" localSheetId="12">#REF!</definedName>
    <definedName name="G1.011">#REF!</definedName>
    <definedName name="G1.021" localSheetId="2">#REF!</definedName>
    <definedName name="G1.021" localSheetId="12">#REF!</definedName>
    <definedName name="G1.021">#REF!</definedName>
    <definedName name="G1.031" localSheetId="2">#REF!</definedName>
    <definedName name="G1.031" localSheetId="12">#REF!</definedName>
    <definedName name="G1.031">#REF!</definedName>
    <definedName name="G1.041" localSheetId="2">#REF!</definedName>
    <definedName name="G1.041" localSheetId="12">#REF!</definedName>
    <definedName name="G1.041">#REF!</definedName>
    <definedName name="G1.051" localSheetId="2">#REF!</definedName>
    <definedName name="G1.051" localSheetId="12">#REF!</definedName>
    <definedName name="G1.051">#REF!</definedName>
    <definedName name="G2.000" localSheetId="2">#REF!</definedName>
    <definedName name="G2.000" localSheetId="12">#REF!</definedName>
    <definedName name="G2.000">#REF!</definedName>
    <definedName name="G2.010" localSheetId="2">#REF!</definedName>
    <definedName name="G2.010" localSheetId="12">#REF!</definedName>
    <definedName name="G2.010">#REF!</definedName>
    <definedName name="G2.020" localSheetId="2">#REF!</definedName>
    <definedName name="G2.020" localSheetId="12">#REF!</definedName>
    <definedName name="G2.020">#REF!</definedName>
    <definedName name="G2.030" localSheetId="2">#REF!</definedName>
    <definedName name="G2.030" localSheetId="12">#REF!</definedName>
    <definedName name="G2.030">#REF!</definedName>
    <definedName name="G3.000" localSheetId="2">#REF!</definedName>
    <definedName name="G3.000" localSheetId="12">#REF!</definedName>
    <definedName name="G3.000">#REF!</definedName>
    <definedName name="G3.011" localSheetId="2">#REF!</definedName>
    <definedName name="G3.011" localSheetId="12">#REF!</definedName>
    <definedName name="G3.011">#REF!</definedName>
    <definedName name="G3.021" localSheetId="2">#REF!</definedName>
    <definedName name="G3.021" localSheetId="12">#REF!</definedName>
    <definedName name="G3.021">#REF!</definedName>
    <definedName name="G3.031" localSheetId="2">#REF!</definedName>
    <definedName name="G3.031" localSheetId="12">#REF!</definedName>
    <definedName name="G3.031">#REF!</definedName>
    <definedName name="G3.041" localSheetId="2">#REF!</definedName>
    <definedName name="G3.041" localSheetId="12">#REF!</definedName>
    <definedName name="G3.041">#REF!</definedName>
    <definedName name="G3.100" localSheetId="2">#REF!</definedName>
    <definedName name="G3.100" localSheetId="12">#REF!</definedName>
    <definedName name="G3.100">#REF!</definedName>
    <definedName name="G3.111" localSheetId="2">#REF!</definedName>
    <definedName name="G3.111" localSheetId="12">#REF!</definedName>
    <definedName name="G3.111">#REF!</definedName>
    <definedName name="G3.121" localSheetId="2">#REF!</definedName>
    <definedName name="G3.121" localSheetId="12">#REF!</definedName>
    <definedName name="G3.121">#REF!</definedName>
    <definedName name="G3.131" localSheetId="2">#REF!</definedName>
    <definedName name="G3.131" localSheetId="12">#REF!</definedName>
    <definedName name="G3.131">#REF!</definedName>
    <definedName name="G3.141" localSheetId="2">#REF!</definedName>
    <definedName name="G3.141" localSheetId="12">#REF!</definedName>
    <definedName name="G3.141">#REF!</definedName>
    <definedName name="G3.201" localSheetId="2">#REF!</definedName>
    <definedName name="G3.201" localSheetId="12">#REF!</definedName>
    <definedName name="G3.201">#REF!</definedName>
    <definedName name="G3.211" localSheetId="2">#REF!</definedName>
    <definedName name="G3.211" localSheetId="12">#REF!</definedName>
    <definedName name="G3.211">#REF!</definedName>
    <definedName name="G3.221" localSheetId="2">#REF!</definedName>
    <definedName name="G3.221" localSheetId="12">#REF!</definedName>
    <definedName name="G3.221">#REF!</definedName>
    <definedName name="G3.231" localSheetId="2">#REF!</definedName>
    <definedName name="G3.231" localSheetId="12">#REF!</definedName>
    <definedName name="G3.231">#REF!</definedName>
    <definedName name="G3.241" localSheetId="2">#REF!</definedName>
    <definedName name="G3.241" localSheetId="12">#REF!</definedName>
    <definedName name="G3.241">#REF!</definedName>
    <definedName name="G3.301" localSheetId="2">#REF!</definedName>
    <definedName name="G3.301" localSheetId="12">#REF!</definedName>
    <definedName name="G3.301">#REF!</definedName>
    <definedName name="G3.311" localSheetId="2">#REF!</definedName>
    <definedName name="G3.311" localSheetId="12">#REF!</definedName>
    <definedName name="G3.311">#REF!</definedName>
    <definedName name="G3.321" localSheetId="2">#REF!</definedName>
    <definedName name="G3.321" localSheetId="12">#REF!</definedName>
    <definedName name="G3.321">#REF!</definedName>
    <definedName name="G3.331" localSheetId="2">#REF!</definedName>
    <definedName name="G3.331" localSheetId="12">#REF!</definedName>
    <definedName name="G3.331">#REF!</definedName>
    <definedName name="G3.341" localSheetId="2">#REF!</definedName>
    <definedName name="G3.341" localSheetId="12">#REF!</definedName>
    <definedName name="G3.341">#REF!</definedName>
    <definedName name="G4.000" localSheetId="2">#REF!</definedName>
    <definedName name="G4.000" localSheetId="12">#REF!</definedName>
    <definedName name="G4.000">#REF!</definedName>
    <definedName name="G4.010" localSheetId="2">#REF!</definedName>
    <definedName name="G4.010" localSheetId="12">#REF!</definedName>
    <definedName name="G4.010">#REF!</definedName>
    <definedName name="G4.020" localSheetId="2">#REF!</definedName>
    <definedName name="G4.020" localSheetId="12">#REF!</definedName>
    <definedName name="G4.020">#REF!</definedName>
    <definedName name="G4.030" localSheetId="2">#REF!</definedName>
    <definedName name="G4.030" localSheetId="12">#REF!</definedName>
    <definedName name="G4.030">#REF!</definedName>
    <definedName name="G4.040" localSheetId="2">#REF!</definedName>
    <definedName name="G4.040" localSheetId="12">#REF!</definedName>
    <definedName name="G4.040">#REF!</definedName>
    <definedName name="G4.101" localSheetId="2">#REF!</definedName>
    <definedName name="G4.101" localSheetId="12">#REF!</definedName>
    <definedName name="G4.101">#REF!</definedName>
    <definedName name="G4.111" localSheetId="2">#REF!</definedName>
    <definedName name="G4.111" localSheetId="12">#REF!</definedName>
    <definedName name="G4.111">#REF!</definedName>
    <definedName name="G4.121" localSheetId="2">#REF!</definedName>
    <definedName name="G4.121" localSheetId="12">#REF!</definedName>
    <definedName name="G4.121">#REF!</definedName>
    <definedName name="G4.131" localSheetId="2">#REF!</definedName>
    <definedName name="G4.131" localSheetId="12">#REF!</definedName>
    <definedName name="G4.131">#REF!</definedName>
    <definedName name="G4.141" localSheetId="2">#REF!</definedName>
    <definedName name="G4.141" localSheetId="12">#REF!</definedName>
    <definedName name="G4.141">#REF!</definedName>
    <definedName name="G4.151" localSheetId="2">#REF!</definedName>
    <definedName name="G4.151" localSheetId="12">#REF!</definedName>
    <definedName name="G4.151">#REF!</definedName>
    <definedName name="G4.161" localSheetId="2">#REF!</definedName>
    <definedName name="G4.161" localSheetId="12">#REF!</definedName>
    <definedName name="G4.161">#REF!</definedName>
    <definedName name="G4.171" localSheetId="2">#REF!</definedName>
    <definedName name="G4.171" localSheetId="12">#REF!</definedName>
    <definedName name="G4.171">#REF!</definedName>
    <definedName name="G4.200" localSheetId="2">#REF!</definedName>
    <definedName name="G4.200" localSheetId="12">#REF!</definedName>
    <definedName name="G4.200">#REF!</definedName>
    <definedName name="G4.210" localSheetId="2">#REF!</definedName>
    <definedName name="G4.210" localSheetId="12">#REF!</definedName>
    <definedName name="G4.210">#REF!</definedName>
    <definedName name="G4.220" localSheetId="2">#REF!</definedName>
    <definedName name="G4.220" localSheetId="12">#REF!</definedName>
    <definedName name="G4.220">#REF!</definedName>
    <definedName name="g40g40" localSheetId="2">#REF!</definedName>
    <definedName name="g40g40" localSheetId="12">#REF!</definedName>
    <definedName name="g40g40">#REF!</definedName>
    <definedName name="Ga">#REF!</definedName>
    <definedName name="gach" localSheetId="2">#REF!</definedName>
    <definedName name="gach" localSheetId="12">#REF!</definedName>
    <definedName name="gach">#REF!</definedName>
    <definedName name="gachvo">#REF!</definedName>
    <definedName name="GAHT" localSheetId="2">#REF!</definedName>
    <definedName name="GAHT" localSheetId="12">#REF!</definedName>
    <definedName name="GAHT">#REF!</definedName>
    <definedName name="Gald">#REF!</definedName>
    <definedName name="gama">#REF!</definedName>
    <definedName name="Gamadam">#REF!</definedName>
    <definedName name="gamatc" localSheetId="2">#REF!</definedName>
    <definedName name="gamatc" localSheetId="12">#REF!</definedName>
    <definedName name="gamatc">#REF!</definedName>
    <definedName name="gas" localSheetId="2">#REF!</definedName>
    <definedName name="gas" localSheetId="12">#REF!</definedName>
    <definedName name="gas">#REF!</definedName>
    <definedName name="gbftyh" localSheetId="2">#REF!</definedName>
    <definedName name="gbftyh" localSheetId="12">#REF!</definedName>
    <definedName name="gbftyh">#REF!</definedName>
    <definedName name="GBT">#REF!</definedName>
    <definedName name="gc" localSheetId="2">#REF!</definedName>
    <definedName name="gc" localSheetId="12">#REF!</definedName>
    <definedName name="gc">#REF!</definedName>
    <definedName name="GC_DN" localSheetId="2">#REF!</definedName>
    <definedName name="GC_DN" localSheetId="12">#REF!</definedName>
    <definedName name="GC_DN">#REF!</definedName>
    <definedName name="GC_HT" localSheetId="2">#REF!</definedName>
    <definedName name="GC_HT" localSheetId="12">#REF!</definedName>
    <definedName name="GC_HT">#REF!</definedName>
    <definedName name="GC_TD" localSheetId="2">#REF!</definedName>
    <definedName name="GC_TD" localSheetId="12">#REF!</definedName>
    <definedName name="GC_TD">#REF!</definedName>
    <definedName name="gce">#REF!</definedName>
    <definedName name="gchi" localSheetId="2">#REF!</definedName>
    <definedName name="gchi" localSheetId="12">#REF!</definedName>
    <definedName name="gchi">#REF!</definedName>
    <definedName name="GCM" localSheetId="2">#REF!</definedName>
    <definedName name="GCM" localSheetId="12">#REF!</definedName>
    <definedName name="GCM">#REF!</definedName>
    <definedName name="Gcpk">#REF!</definedName>
    <definedName name="gcs">#REF!</definedName>
    <definedName name="gcscl" localSheetId="2">#REF!</definedName>
    <definedName name="gcscl" localSheetId="12">#REF!</definedName>
    <definedName name="gcscl">#REF!</definedName>
    <definedName name="gd" localSheetId="2">#REF!</definedName>
    <definedName name="gd" localSheetId="12">#REF!</definedName>
    <definedName name="gd">#REF!</definedName>
    <definedName name="GD_1" localSheetId="2">#REF!</definedName>
    <definedName name="GD_1" localSheetId="12">#REF!</definedName>
    <definedName name="GD_1">#REF!</definedName>
    <definedName name="GD_2" localSheetId="2">#REF!</definedName>
    <definedName name="GD_2" localSheetId="12">#REF!</definedName>
    <definedName name="GD_2">#REF!</definedName>
    <definedName name="gdgd" hidden="1">#N/A</definedName>
    <definedName name="GDL" localSheetId="2">#REF!</definedName>
    <definedName name="GDL" localSheetId="12">#REF!</definedName>
    <definedName name="GDL">#REF!</definedName>
    <definedName name="gDst">#REF!</definedName>
    <definedName name="geff" localSheetId="2">#REF!</definedName>
    <definedName name="geff" localSheetId="12">#REF!</definedName>
    <definedName name="geff">#REF!</definedName>
    <definedName name="geo" localSheetId="2">#REF!</definedName>
    <definedName name="geo" localSheetId="12">#REF!</definedName>
    <definedName name="geo">#REF!</definedName>
    <definedName name="Gerät" localSheetId="2">#REF!</definedName>
    <definedName name="Gerät" localSheetId="12">#REF!</definedName>
    <definedName name="Gerät">#REF!</definedName>
    <definedName name="Germany_Against" localSheetId="2">#REF!</definedName>
    <definedName name="Germany_Against" localSheetId="12">#REF!</definedName>
    <definedName name="Germany_Against">#REF!</definedName>
    <definedName name="Germany_Played" localSheetId="2">#REF!</definedName>
    <definedName name="Germany_Played" localSheetId="12">#REF!</definedName>
    <definedName name="Germany_Played">#REF!</definedName>
    <definedName name="getrtertertert">BlankMacro1</definedName>
    <definedName name="gf" localSheetId="2">#REF!</definedName>
    <definedName name="gf" localSheetId="12">#REF!</definedName>
    <definedName name="gf">#REF!</definedName>
    <definedName name="gfdgdfgd" hidden="1">#N/A</definedName>
    <definedName name="gfdgfd" localSheetId="2" hidden="1">{"'Sheet1'!$L$16"}</definedName>
    <definedName name="gfdgfd" localSheetId="9" hidden="1">{"'Sheet1'!$L$16"}</definedName>
    <definedName name="gfdgfd" localSheetId="12" hidden="1">{"'Sheet1'!$L$16"}</definedName>
    <definedName name="gfdgfd" localSheetId="0" hidden="1">{"'Sheet1'!$L$16"}</definedName>
    <definedName name="gfdgfd" hidden="1">{"'Sheet1'!$L$16"}</definedName>
    <definedName name="gff" hidden="1">{"'Sheet1'!$L$16"}</definedName>
    <definedName name="gffh" localSheetId="2" hidden="1">{"'Sheet1'!$L$16"}</definedName>
    <definedName name="gffh" localSheetId="9" hidden="1">{"'Sheet1'!$L$16"}</definedName>
    <definedName name="gffh" localSheetId="12" hidden="1">{"'Sheet1'!$L$16"}</definedName>
    <definedName name="gffh" localSheetId="0" hidden="1">{"'Sheet1'!$L$16"}</definedName>
    <definedName name="gffh" hidden="1">{"'Sheet1'!$L$16"}</definedName>
    <definedName name="gg" localSheetId="2">#REF!</definedName>
    <definedName name="gg" localSheetId="12">#REF!</definedName>
    <definedName name="gg">#REF!</definedName>
    <definedName name="ggdgd" hidden="1">#N/A</definedName>
    <definedName name="ggg" localSheetId="2" hidden="1">{"'Sheet1'!$L$16"}</definedName>
    <definedName name="ggg" localSheetId="9" hidden="1">{"'Sheet1'!$L$16"}</definedName>
    <definedName name="ggg" localSheetId="12" hidden="1">{"'Sheet1'!$L$16"}</definedName>
    <definedName name="ggg" localSheetId="0" hidden="1">{"'Sheet1'!$L$16"}</definedName>
    <definedName name="ggg" hidden="1">{"'Sheet1'!$L$16"}</definedName>
    <definedName name="gggggggggggg" localSheetId="2" hidden="1">{"'Sheet1'!$L$16"}</definedName>
    <definedName name="gggggggggggg" localSheetId="9" hidden="1">{"'Sheet1'!$L$16"}</definedName>
    <definedName name="gggggggggggg" localSheetId="12" hidden="1">{"'Sheet1'!$L$16"}</definedName>
    <definedName name="gggggggggggg" localSheetId="0" hidden="1">{"'Sheet1'!$L$16"}</definedName>
    <definedName name="gggggggggggg" hidden="1">{"'Sheet1'!$L$16"}</definedName>
    <definedName name="ggh" localSheetId="2" hidden="1">{"'Sheet1'!$L$16"}</definedName>
    <definedName name="ggh" localSheetId="9" hidden="1">{"'Sheet1'!$L$16"}</definedName>
    <definedName name="ggh" localSheetId="12" hidden="1">{"'Sheet1'!$L$16"}</definedName>
    <definedName name="ggh" localSheetId="0" hidden="1">{"'Sheet1'!$L$16"}</definedName>
    <definedName name="ggh" hidden="1">{"'Sheet1'!$L$16"}</definedName>
    <definedName name="ggsdg" hidden="1">#N/A</definedName>
    <definedName name="ggsf" hidden="1">#N/A</definedName>
    <definedName name="gh" hidden="1">{"'Sheet1'!$L$16"}</definedName>
    <definedName name="Ghana_Against" localSheetId="2">#REF!</definedName>
    <definedName name="Ghana_Against" localSheetId="12">#REF!</definedName>
    <definedName name="Ghana_Against">#REF!</definedName>
    <definedName name="Ghana_Played" localSheetId="2">#REF!</definedName>
    <definedName name="Ghana_Played" localSheetId="12">#REF!</definedName>
    <definedName name="Ghana_Played">#REF!</definedName>
    <definedName name="ghcgcfdhfg">#N/A</definedName>
    <definedName name="ghf" localSheetId="2">#REF!</definedName>
    <definedName name="ghf" localSheetId="12">#REF!</definedName>
    <definedName name="ghf">#REF!</definedName>
    <definedName name="Ghi_chó">#REF!</definedName>
    <definedName name="ghichu" localSheetId="2">#REF!</definedName>
    <definedName name="ghichu" localSheetId="12">#REF!</definedName>
    <definedName name="ghichu">#REF!</definedName>
    <definedName name="ghip" localSheetId="2">#REF!</definedName>
    <definedName name="ghip" localSheetId="12">#REF!</definedName>
    <definedName name="ghip">#REF!</definedName>
    <definedName name="gi">0.4</definedName>
    <definedName name="gia" localSheetId="2">#REF!</definedName>
    <definedName name="gia" localSheetId="12">#REF!</definedName>
    <definedName name="gia">#REF!</definedName>
    <definedName name="Gia_CT" localSheetId="2">#REF!</definedName>
    <definedName name="Gia_CT" localSheetId="12">#REF!</definedName>
    <definedName name="Gia_CT">#REF!</definedName>
    <definedName name="GIA_CU_LY_VAN_CHUYEN" localSheetId="2">#REF!</definedName>
    <definedName name="GIA_CU_LY_VAN_CHUYEN" localSheetId="12">#REF!</definedName>
    <definedName name="GIA_CU_LY_VAN_CHUYEN">#REF!</definedName>
    <definedName name="gia_den_bu">#REF!</definedName>
    <definedName name="gia_tien" localSheetId="2">#REF!</definedName>
    <definedName name="gia_tien" localSheetId="12">#REF!</definedName>
    <definedName name="gia_tien">#REF!</definedName>
    <definedName name="gia_tien_1" localSheetId="2">#REF!</definedName>
    <definedName name="gia_tien_1" localSheetId="12">#REF!</definedName>
    <definedName name="gia_tien_1">#REF!</definedName>
    <definedName name="gia_tien_2" localSheetId="2">#REF!</definedName>
    <definedName name="gia_tien_2" localSheetId="12">#REF!</definedName>
    <definedName name="gia_tien_2">#REF!</definedName>
    <definedName name="gia_tien_3" localSheetId="2">#REF!</definedName>
    <definedName name="gia_tien_3" localSheetId="12">#REF!</definedName>
    <definedName name="gia_tien_3">#REF!</definedName>
    <definedName name="Gia_tien_31" localSheetId="2">#REF!</definedName>
    <definedName name="Gia_tien_31" localSheetId="12">#REF!</definedName>
    <definedName name="Gia_tien_31">#REF!</definedName>
    <definedName name="Gia_tien_32" localSheetId="2">#REF!</definedName>
    <definedName name="Gia_tien_32" localSheetId="12">#REF!</definedName>
    <definedName name="Gia_tien_32">#REF!</definedName>
    <definedName name="gia_tien_BTN" localSheetId="2">#REF!</definedName>
    <definedName name="gia_tien_BTN" localSheetId="12">#REF!</definedName>
    <definedName name="gia_tien_BTN">#REF!</definedName>
    <definedName name="gia_tien_BTN_31" localSheetId="2">#REF!</definedName>
    <definedName name="gia_tien_BTN_31" localSheetId="12">#REF!</definedName>
    <definedName name="gia_tien_BTN_31">#REF!</definedName>
    <definedName name="gia_tien_BTN_32" localSheetId="2">#REF!</definedName>
    <definedName name="gia_tien_BTN_32" localSheetId="12">#REF!</definedName>
    <definedName name="gia_tien_BTN_32">#REF!</definedName>
    <definedName name="gia_tri_1" localSheetId="2">#REF!</definedName>
    <definedName name="gia_tri_1" localSheetId="12">#REF!</definedName>
    <definedName name="gia_tri_1">#REF!</definedName>
    <definedName name="gia_tri_1_BTN" localSheetId="2">#REF!</definedName>
    <definedName name="gia_tri_1_BTN" localSheetId="12">#REF!</definedName>
    <definedName name="gia_tri_1_BTN">#REF!</definedName>
    <definedName name="gia_tri_1BTN" localSheetId="2">#REF!</definedName>
    <definedName name="gia_tri_1BTN" localSheetId="12">#REF!</definedName>
    <definedName name="gia_tri_1BTN">#REF!</definedName>
    <definedName name="gia_tri_2" localSheetId="2">#REF!</definedName>
    <definedName name="gia_tri_2" localSheetId="12">#REF!</definedName>
    <definedName name="gia_tri_2">#REF!</definedName>
    <definedName name="gia_tri_2_BTN" localSheetId="2">#REF!</definedName>
    <definedName name="gia_tri_2_BTN" localSheetId="12">#REF!</definedName>
    <definedName name="gia_tri_2_BTN">#REF!</definedName>
    <definedName name="gia_tri_2BTN" localSheetId="2">#REF!</definedName>
    <definedName name="gia_tri_2BTN" localSheetId="12">#REF!</definedName>
    <definedName name="gia_tri_2BTN">#REF!</definedName>
    <definedName name="gia_tri_3" localSheetId="2">#REF!</definedName>
    <definedName name="gia_tri_3" localSheetId="12">#REF!</definedName>
    <definedName name="gia_tri_3">#REF!</definedName>
    <definedName name="gia_tri_3_BTN" localSheetId="2">#REF!</definedName>
    <definedName name="gia_tri_3_BTN" localSheetId="12">#REF!</definedName>
    <definedName name="gia_tri_3_BTN">#REF!</definedName>
    <definedName name="gia_tri_3BTN" localSheetId="2">#REF!</definedName>
    <definedName name="gia_tri_3BTN" localSheetId="12">#REF!</definedName>
    <definedName name="gia_tri_3BTN">#REF!</definedName>
    <definedName name="Gia_VT" localSheetId="2">#REF!</definedName>
    <definedName name="Gia_VT" localSheetId="12">#REF!</definedName>
    <definedName name="Gia_VT">#REF!</definedName>
    <definedName name="giacong" localSheetId="2">#REF!</definedName>
    <definedName name="giacong" localSheetId="12">#REF!</definedName>
    <definedName name="giacong">#REF!</definedName>
    <definedName name="giacong_31" localSheetId="2">#REF!</definedName>
    <definedName name="giacong_31" localSheetId="12">#REF!</definedName>
    <definedName name="giacong_31">#REF!</definedName>
    <definedName name="giacong_32">#N/A</definedName>
    <definedName name="giacong_33" localSheetId="2">#REF!</definedName>
    <definedName name="giacong_33" localSheetId="12">#REF!</definedName>
    <definedName name="giacong_33">#REF!</definedName>
    <definedName name="giacong_34" localSheetId="2">#REF!</definedName>
    <definedName name="giacong_34" localSheetId="12">#REF!</definedName>
    <definedName name="giacong_34">#REF!</definedName>
    <definedName name="giacong_5" localSheetId="2">#REF!</definedName>
    <definedName name="giacong_5" localSheetId="12">#REF!</definedName>
    <definedName name="giacong_5">#REF!</definedName>
    <definedName name="Giacuoc" localSheetId="2">#REF!</definedName>
    <definedName name="Giacuoc" localSheetId="12">#REF!</definedName>
    <definedName name="Giacuoc">#REF!</definedName>
    <definedName name="GIADNEO">#REF!</definedName>
    <definedName name="Giai_doan" localSheetId="2">#REF!</definedName>
    <definedName name="Giai_doan" localSheetId="12">#REF!</definedName>
    <definedName name="Giai_doan">#REF!</definedName>
    <definedName name="GIAM" localSheetId="2">#REF!</definedName>
    <definedName name="GIAM" localSheetId="12">#REF!</definedName>
    <definedName name="GIAM">#REF!</definedName>
    <definedName name="giaMBA" localSheetId="2">#REF!</definedName>
    <definedName name="giaMBA" localSheetId="12">#REF!</definedName>
    <definedName name="giaMBA">#REF!</definedName>
    <definedName name="giatien">#REF!</definedName>
    <definedName name="GiaTon06">55000</definedName>
    <definedName name="giatrinhap" localSheetId="2">#REF!</definedName>
    <definedName name="giatrinhap" localSheetId="12">#REF!</definedName>
    <definedName name="giatrinhap">#REF!</definedName>
    <definedName name="giavcdd" localSheetId="2">#REF!</definedName>
    <definedName name="giavcdd" localSheetId="12">#REF!</definedName>
    <definedName name="giavcdd">#REF!</definedName>
    <definedName name="giavcddedit" localSheetId="2">#REF!</definedName>
    <definedName name="giavcddedit" localSheetId="12">#REF!</definedName>
    <definedName name="giavcddedit">#REF!</definedName>
    <definedName name="GIAVL_TRALY" localSheetId="2">#REF!</definedName>
    <definedName name="GIAVL_TRALY" localSheetId="12">#REF!</definedName>
    <definedName name="GIAVL_TRALY">#REF!</definedName>
    <definedName name="GIAVLIEUTN" localSheetId="2">#REF!</definedName>
    <definedName name="GIAVLIEUTN" localSheetId="12">#REF!</definedName>
    <definedName name="GIAVLIEUTN">#REF!</definedName>
    <definedName name="GiaVtu">#REF!</definedName>
    <definedName name="Giocong" localSheetId="2">#REF!</definedName>
    <definedName name="Giocong" localSheetId="12">#REF!</definedName>
    <definedName name="Giocong">#REF!</definedName>
    <definedName name="gipa5" localSheetId="2">#REF!</definedName>
    <definedName name="gipa5" localSheetId="12">#REF!</definedName>
    <definedName name="gipa5">#REF!</definedName>
    <definedName name="gis">#REF!</definedName>
    <definedName name="gis150room">#REF!</definedName>
    <definedName name="gjh">#REF!</definedName>
    <definedName name="gkghk" localSheetId="2" hidden="1">#REF!</definedName>
    <definedName name="gkghk" localSheetId="9" hidden="1">#REF!</definedName>
    <definedName name="gkghk" localSheetId="12" hidden="1">#REF!</definedName>
    <definedName name="gkghk" hidden="1">#REF!</definedName>
    <definedName name="gkGTGT" localSheetId="2">#REF!</definedName>
    <definedName name="gkGTGT" localSheetId="12">#REF!</definedName>
    <definedName name="gkGTGT">#REF!</definedName>
    <definedName name="gl" localSheetId="2">#REF!</definedName>
    <definedName name="gl" localSheetId="12">#REF!</definedName>
    <definedName name="gl">#REF!</definedName>
    <definedName name="gl3p" localSheetId="2">#REF!</definedName>
    <definedName name="gl3p" localSheetId="12">#REF!</definedName>
    <definedName name="gl3p">#REF!</definedName>
    <definedName name="gld" localSheetId="2">#REF!</definedName>
    <definedName name="gld" localSheetId="12">#REF!</definedName>
    <definedName name="gld">#REF!</definedName>
    <definedName name="GLL" localSheetId="2">#REF!</definedName>
    <definedName name="GLL" localSheetId="12">#REF!</definedName>
    <definedName name="GLL">#REF!</definedName>
    <definedName name="gLst">#REF!</definedName>
    <definedName name="GMs">#REF!</definedName>
    <definedName name="GMSTC">#REF!</definedName>
    <definedName name="GNmd">#REF!</definedName>
    <definedName name="gntc">#REF!</definedName>
    <definedName name="GO.110" localSheetId="2">#REF!</definedName>
    <definedName name="GO.110" localSheetId="12">#REF!</definedName>
    <definedName name="GO.110">#REF!</definedName>
    <definedName name="GO.25" localSheetId="2">#REF!</definedName>
    <definedName name="GO.25" localSheetId="12">#REF!</definedName>
    <definedName name="GO.25">#REF!</definedName>
    <definedName name="GO.39" localSheetId="2">#REF!</definedName>
    <definedName name="GO.39" localSheetId="12">#REF!</definedName>
    <definedName name="GO.39">#REF!</definedName>
    <definedName name="GO.52" localSheetId="2">#REF!</definedName>
    <definedName name="GO.52" localSheetId="12">#REF!</definedName>
    <definedName name="GO.52">#REF!</definedName>
    <definedName name="GO.65" localSheetId="2">#REF!</definedName>
    <definedName name="GO.65" localSheetId="12">#REF!</definedName>
    <definedName name="GO.65">#REF!</definedName>
    <definedName name="GO.81" localSheetId="2">#REF!</definedName>
    <definedName name="GO.81" localSheetId="12">#REF!</definedName>
    <definedName name="GO.81">#REF!</definedName>
    <definedName name="GO.9" localSheetId="2">#REF!</definedName>
    <definedName name="GO.9" localSheetId="12">#REF!</definedName>
    <definedName name="GO.9">#REF!</definedName>
    <definedName name="GoBack" localSheetId="2">#REF!</definedName>
    <definedName name="GoBack" localSheetId="12">#REF!</definedName>
    <definedName name="GoBack">#REF!</definedName>
    <definedName name="goc" localSheetId="2">#REF!</definedName>
    <definedName name="goc" localSheetId="12">#REF!</definedName>
    <definedName name="goc">#REF!</definedName>
    <definedName name="goc_31" localSheetId="2">#REF!</definedName>
    <definedName name="goc_31" localSheetId="12">#REF!</definedName>
    <definedName name="goc_31">#REF!</definedName>
    <definedName name="goc_32">#N/A</definedName>
    <definedName name="goc_33" localSheetId="2">#REF!</definedName>
    <definedName name="goc_33" localSheetId="12">#REF!</definedName>
    <definedName name="goc_33">#REF!</definedName>
    <definedName name="goc_34" localSheetId="2">#REF!</definedName>
    <definedName name="goc_34" localSheetId="12">#REF!</definedName>
    <definedName name="goc_34">#REF!</definedName>
    <definedName name="goc_5" localSheetId="2">#REF!</definedName>
    <definedName name="goc_5" localSheetId="12">#REF!</definedName>
    <definedName name="goc_5">#REF!</definedName>
    <definedName name="Goc32x3" localSheetId="2">#REF!</definedName>
    <definedName name="Goc32x3" localSheetId="12">#REF!</definedName>
    <definedName name="Goc32x3">#REF!</definedName>
    <definedName name="Goc35x3" localSheetId="2">#REF!</definedName>
    <definedName name="Goc35x3" localSheetId="12">#REF!</definedName>
    <definedName name="Goc35x3">#REF!</definedName>
    <definedName name="Goc40x4" localSheetId="2">#REF!</definedName>
    <definedName name="Goc40x4" localSheetId="12">#REF!</definedName>
    <definedName name="Goc40x4">#REF!</definedName>
    <definedName name="Goc45x4" localSheetId="2">#REF!</definedName>
    <definedName name="Goc45x4" localSheetId="12">#REF!</definedName>
    <definedName name="Goc45x4">#REF!</definedName>
    <definedName name="Goc50x5" localSheetId="2">#REF!</definedName>
    <definedName name="Goc50x5" localSheetId="12">#REF!</definedName>
    <definedName name="Goc50x5">#REF!</definedName>
    <definedName name="Goc63x6" localSheetId="2">#REF!</definedName>
    <definedName name="Goc63x6" localSheetId="12">#REF!</definedName>
    <definedName name="Goc63x6">#REF!</definedName>
    <definedName name="Goc75x6" localSheetId="2">#REF!</definedName>
    <definedName name="Goc75x6" localSheetId="12">#REF!</definedName>
    <definedName name="Goc75x6">#REF!</definedName>
    <definedName name="gochong" localSheetId="2">#REF!</definedName>
    <definedName name="gochong" localSheetId="12">#REF!</definedName>
    <definedName name="gochong">#REF!</definedName>
    <definedName name="gochongda">#REF!</definedName>
    <definedName name="gonhom4">#REF!</definedName>
    <definedName name="govan" localSheetId="2">#REF!</definedName>
    <definedName name="govan" localSheetId="12">#REF!</definedName>
    <definedName name="govan">#REF!</definedName>
    <definedName name="govankhuon">#REF!</definedName>
    <definedName name="GPMB" localSheetId="2" hidden="1">{"Offgrid",#N/A,FALSE,"OFFGRID";"Region",#N/A,FALSE,"REGION";"Offgrid -2",#N/A,FALSE,"OFFGRID";"WTP",#N/A,FALSE,"WTP";"WTP -2",#N/A,FALSE,"WTP";"Project",#N/A,FALSE,"PROJECT";"Summary -2",#N/A,FALSE,"SUMMARY"}</definedName>
    <definedName name="GPMB" localSheetId="9" hidden="1">{"Offgrid",#N/A,FALSE,"OFFGRID";"Region",#N/A,FALSE,"REGION";"Offgrid -2",#N/A,FALSE,"OFFGRID";"WTP",#N/A,FALSE,"WTP";"WTP -2",#N/A,FALSE,"WTP";"Project",#N/A,FALSE,"PROJECT";"Summary -2",#N/A,FALSE,"SUMMARY"}</definedName>
    <definedName name="GPMB" localSheetId="12" hidden="1">{"Offgrid",#N/A,FALSE,"OFFGRID";"Region",#N/A,FALSE,"REGION";"Offgrid -2",#N/A,FALSE,"OFFGRID";"WTP",#N/A,FALSE,"WTP";"WTP -2",#N/A,FALSE,"WTP";"Project",#N/A,FALSE,"PROJECT";"Summary -2",#N/A,FALSE,"SUMMARY"}</definedName>
    <definedName name="GPMB" localSheetId="0"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s">#REF!</definedName>
    <definedName name="GPT_GROUNDING_PT" localSheetId="2">#REF!</definedName>
    <definedName name="GPT_GROUNDING_PT" localSheetId="12">#REF!</definedName>
    <definedName name="GPT_GROUNDING_PT">#REF!</definedName>
    <definedName name="Gqlda">#REF!</definedName>
    <definedName name="gr" localSheetId="2">#REF!</definedName>
    <definedName name="gr" localSheetId="12">#REF!</definedName>
    <definedName name="gr">#REF!</definedName>
    <definedName name="gra" localSheetId="2">{"'Sheet1'!$L$16"}</definedName>
    <definedName name="gra" localSheetId="12">{"'Sheet1'!$L$16"}</definedName>
    <definedName name="gra" localSheetId="0">{"'Sheet1'!$L$16"}</definedName>
    <definedName name="gra">{"'Sheet1'!$L$16"}</definedName>
    <definedName name="grB" localSheetId="2">#REF!</definedName>
    <definedName name="grB" localSheetId="12">#REF!</definedName>
    <definedName name="grB">#REF!</definedName>
    <definedName name="grC" localSheetId="2">#REF!</definedName>
    <definedName name="grC" localSheetId="12">#REF!</definedName>
    <definedName name="grC">#REF!</definedName>
    <definedName name="grD" localSheetId="2">#REF!</definedName>
    <definedName name="grD" localSheetId="12">#REF!</definedName>
    <definedName name="grD">#REF!</definedName>
    <definedName name="GRFICM" localSheetId="2">#REF!</definedName>
    <definedName name="GRFICM" localSheetId="12">#REF!</definedName>
    <definedName name="GRFICM">#REF!</definedName>
    <definedName name="Groupstage_Losers" localSheetId="2">#REF!</definedName>
    <definedName name="Groupstage_Losers" localSheetId="12">#REF!</definedName>
    <definedName name="Groupstage_Losers">#REF!</definedName>
    <definedName name="Groupstage_Winners" localSheetId="2">#REF!</definedName>
    <definedName name="Groupstage_Winners" localSheetId="12">#REF!</definedName>
    <definedName name="Groupstage_Winners">#REF!</definedName>
    <definedName name="gs" localSheetId="2">#REF!</definedName>
    <definedName name="gs" localSheetId="12">#REF!</definedName>
    <definedName name="gs">#REF!</definedName>
    <definedName name="gse" localSheetId="2">#REF!</definedName>
    <definedName name="gse" localSheetId="12">#REF!</definedName>
    <definedName name="gse">#REF!</definedName>
    <definedName name="gsgs" localSheetId="2">#REF!</definedName>
    <definedName name="gsgs" localSheetId="12">#REF!</definedName>
    <definedName name="gsgs">#REF!</definedName>
    <definedName name="gsgsg" hidden="1">#N/A</definedName>
    <definedName name="gsgsgs" hidden="1">#N/A</definedName>
    <definedName name="gt">10%</definedName>
    <definedName name="Gtb" localSheetId="2">#REF!</definedName>
    <definedName name="Gtb" localSheetId="12">#REF!</definedName>
    <definedName name="Gtb">#REF!</definedName>
    <definedName name="gtbtt" localSheetId="2">#REF!</definedName>
    <definedName name="gtbtt" localSheetId="12">#REF!</definedName>
    <definedName name="gtbtt">#REF!</definedName>
    <definedName name="gtc" localSheetId="2">#REF!</definedName>
    <definedName name="gtc" localSheetId="12">#REF!</definedName>
    <definedName name="gtc">#REF!</definedName>
    <definedName name="GTCL" localSheetId="2">#REF!</definedName>
    <definedName name="GTCL" localSheetId="12">#REF!</definedName>
    <definedName name="GTCL">#REF!</definedName>
    <definedName name="GTDTCTANG_HT_NC_BD" localSheetId="2">#REF!</definedName>
    <definedName name="GTDTCTANG_HT_NC_BD" localSheetId="12">#REF!</definedName>
    <definedName name="GTDTCTANG_HT_NC_BD">#REF!</definedName>
    <definedName name="GTDTCTANG_HT_NC_KT" localSheetId="2">#REF!</definedName>
    <definedName name="GTDTCTANG_HT_NC_KT" localSheetId="12">#REF!</definedName>
    <definedName name="GTDTCTANG_HT_NC_KT">#REF!</definedName>
    <definedName name="GTDTCTANG_HT_VL_BD" localSheetId="2">#REF!</definedName>
    <definedName name="GTDTCTANG_HT_VL_BD" localSheetId="12">#REF!</definedName>
    <definedName name="GTDTCTANG_HT_VL_BD">#REF!</definedName>
    <definedName name="GTDTCTANG_HT_VL_KT" localSheetId="2">#REF!</definedName>
    <definedName name="GTDTCTANG_HT_VL_KT" localSheetId="12">#REF!</definedName>
    <definedName name="GTDTCTANG_HT_VL_KT">#REF!</definedName>
    <definedName name="GTDTCTANG_NC_BD" localSheetId="2">#REF!</definedName>
    <definedName name="GTDTCTANG_NC_BD" localSheetId="12">#REF!</definedName>
    <definedName name="GTDTCTANG_NC_BD">#REF!</definedName>
    <definedName name="GTDTCTANG_NC_KT" localSheetId="2">#REF!</definedName>
    <definedName name="GTDTCTANG_NC_KT" localSheetId="12">#REF!</definedName>
    <definedName name="GTDTCTANG_NC_KT">#REF!</definedName>
    <definedName name="GTDTCTANG_VL_BD" localSheetId="2">#REF!</definedName>
    <definedName name="GTDTCTANG_VL_BD" localSheetId="12">#REF!</definedName>
    <definedName name="GTDTCTANG_VL_BD">#REF!</definedName>
    <definedName name="GTDTCTANG_VL_KT" localSheetId="2">#REF!</definedName>
    <definedName name="GTDTCTANG_VL_KT" localSheetId="12">#REF!</definedName>
    <definedName name="GTDTCTANG_VL_KT">#REF!</definedName>
    <definedName name="GTDTXL">#REF!</definedName>
    <definedName name="Gthe" localSheetId="2">#REF!</definedName>
    <definedName name="Gthe" localSheetId="12">#REF!</definedName>
    <definedName name="Gthe">#REF!</definedName>
    <definedName name="gthep">1</definedName>
    <definedName name="GTNT1">#REF!</definedName>
    <definedName name="GTNT2">#REF!</definedName>
    <definedName name="GTRI" localSheetId="2">#REF!</definedName>
    <definedName name="GTRI" localSheetId="12">#REF!</definedName>
    <definedName name="GTRI">#REF!</definedName>
    <definedName name="gtst" localSheetId="2">#REF!</definedName>
    <definedName name="gtst" localSheetId="12">#REF!</definedName>
    <definedName name="gtst">#REF!</definedName>
    <definedName name="GTTB">#REF!</definedName>
    <definedName name="GTXL" localSheetId="2">#REF!</definedName>
    <definedName name="GTXL" localSheetId="12">#REF!</definedName>
    <definedName name="GTXL">#REF!</definedName>
    <definedName name="GTXL_1">#REF!</definedName>
    <definedName name="GTXL3">#REF!</definedName>
    <definedName name="GU" localSheetId="2" hidden="1">{"'Sheet1'!$L$16"}</definedName>
    <definedName name="GU" localSheetId="9" hidden="1">{"'Sheet1'!$L$16"}</definedName>
    <definedName name="GU" localSheetId="12" hidden="1">{"'Sheet1'!$L$16"}</definedName>
    <definedName name="GU" localSheetId="0" hidden="1">{"'Sheet1'!$L$16"}</definedName>
    <definedName name="GU" hidden="1">{"'Sheet1'!$L$16"}</definedName>
    <definedName name="gv" localSheetId="2">#REF!</definedName>
    <definedName name="gv" localSheetId="12">#REF!</definedName>
    <definedName name="gv">#REF!</definedName>
    <definedName name="gvan">#REF!</definedName>
    <definedName name="gvl" localSheetId="2">#REF!</definedName>
    <definedName name="gvl" localSheetId="12">#REF!</definedName>
    <definedName name="gvl">#REF!</definedName>
    <definedName name="GVL_LDT" localSheetId="2">#REF!</definedName>
    <definedName name="GVL_LDT" localSheetId="12">#REF!</definedName>
    <definedName name="GVL_LDT">#REF!</definedName>
    <definedName name="gvt" localSheetId="2">#REF!</definedName>
    <definedName name="gvt" localSheetId="12">#REF!</definedName>
    <definedName name="gvt">#REF!</definedName>
    <definedName name="gWst">#REF!</definedName>
    <definedName name="gx">#REF!</definedName>
    <definedName name="Gxd">#REF!</definedName>
    <definedName name="Gxl" localSheetId="2">#REF!</definedName>
    <definedName name="Gxl" localSheetId="12">#REF!</definedName>
    <definedName name="Gxl">#REF!</definedName>
    <definedName name="gxltt" localSheetId="2">#REF!</definedName>
    <definedName name="gxltt" localSheetId="12">#REF!</definedName>
    <definedName name="gxltt">#REF!</definedName>
    <definedName name="gxm" localSheetId="2">#REF!</definedName>
    <definedName name="gxm" localSheetId="12">#REF!</definedName>
    <definedName name="gxm">#REF!</definedName>
    <definedName name="GXMAX" localSheetId="2">#REF!</definedName>
    <definedName name="GXMAX" localSheetId="12">#REF!</definedName>
    <definedName name="GXMAX">#REF!</definedName>
    <definedName name="GXMIN" localSheetId="2">#REF!</definedName>
    <definedName name="GXMIN" localSheetId="12">#REF!</definedName>
    <definedName name="GXMIN">#REF!</definedName>
    <definedName name="GYMAX" localSheetId="2">#REF!</definedName>
    <definedName name="GYMAX" localSheetId="12">#REF!</definedName>
    <definedName name="GYMAX">#REF!</definedName>
    <definedName name="GYMIN" localSheetId="2">#REF!</definedName>
    <definedName name="GYMIN" localSheetId="12">#REF!</definedName>
    <definedName name="GYMIN">#REF!</definedName>
    <definedName name="h" localSheetId="2" hidden="1">{"'Sheet1'!$L$16"}</definedName>
    <definedName name="h" localSheetId="9" hidden="1">{"'Sheet1'!$L$16"}</definedName>
    <definedName name="h" localSheetId="12" hidden="1">{"'Sheet1'!$L$16"}</definedName>
    <definedName name="h" localSheetId="0" hidden="1">{"'Sheet1'!$L$16"}</definedName>
    <definedName name="h" hidden="1">{"'Sheet1'!$L$16"}</definedName>
    <definedName name="H." localSheetId="2">#REF!</definedName>
    <definedName name="H." localSheetId="12">#REF!</definedName>
    <definedName name="H.">#REF!</definedName>
    <definedName name="h.2" localSheetId="2">#REF!</definedName>
    <definedName name="h.2" localSheetId="12">#REF!</definedName>
    <definedName name="h.2">#REF!</definedName>
    <definedName name="H.4">#REF!</definedName>
    <definedName name="H.5">#REF!</definedName>
    <definedName name="H.6">#REF!</definedName>
    <definedName name="H.7">#REF!</definedName>
    <definedName name="h.8">#REF!</definedName>
    <definedName name="h.9">#REF!</definedName>
    <definedName name="H.chau" localSheetId="2">#REF!</definedName>
    <definedName name="H.chau" localSheetId="12">#REF!</definedName>
    <definedName name="H.chau">#REF!</definedName>
    <definedName name="h_" localSheetId="2">#REF!</definedName>
    <definedName name="h_" localSheetId="12">#REF!</definedName>
    <definedName name="h_">#REF!</definedName>
    <definedName name="h__" localSheetId="2">#REF!</definedName>
    <definedName name="h__" localSheetId="12">#REF!</definedName>
    <definedName name="h__">#REF!</definedName>
    <definedName name="h_0" localSheetId="2">#REF!</definedName>
    <definedName name="h_0" localSheetId="12">#REF!</definedName>
    <definedName name="h_0">#REF!</definedName>
    <definedName name="H_1" localSheetId="2">#REF!</definedName>
    <definedName name="H_1" localSheetId="12">#REF!</definedName>
    <definedName name="H_1">#REF!</definedName>
    <definedName name="H_2" localSheetId="2">#REF!</definedName>
    <definedName name="H_2" localSheetId="12">#REF!</definedName>
    <definedName name="H_2">#REF!</definedName>
    <definedName name="H_3" localSheetId="2">#REF!</definedName>
    <definedName name="H_3" localSheetId="12">#REF!</definedName>
    <definedName name="H_3">#REF!</definedName>
    <definedName name="H_30" localSheetId="2">#REF!</definedName>
    <definedName name="H_30" localSheetId="12">#REF!</definedName>
    <definedName name="H_30">#REF!</definedName>
    <definedName name="h_d" localSheetId="2">#REF!</definedName>
    <definedName name="h_d" localSheetId="12">#REF!</definedName>
    <definedName name="h_d">#REF!</definedName>
    <definedName name="H_THUCHTHH" localSheetId="2">#REF!</definedName>
    <definedName name="H_THUCHTHH" localSheetId="12">#REF!</definedName>
    <definedName name="H_THUCHTHH">#REF!</definedName>
    <definedName name="H_THUCTT" localSheetId="2">#REF!</definedName>
    <definedName name="H_THUCTT" localSheetId="12">#REF!</definedName>
    <definedName name="H_THUCTT">#REF!</definedName>
    <definedName name="H0.001" localSheetId="2">#REF!</definedName>
    <definedName name="H0.001" localSheetId="12">#REF!</definedName>
    <definedName name="H0.001">#REF!</definedName>
    <definedName name="H0.011" localSheetId="2">#REF!</definedName>
    <definedName name="H0.011" localSheetId="12">#REF!</definedName>
    <definedName name="H0.011">#REF!</definedName>
    <definedName name="H0.021" localSheetId="2">#REF!</definedName>
    <definedName name="H0.021" localSheetId="12">#REF!</definedName>
    <definedName name="H0.021">#REF!</definedName>
    <definedName name="H0.031" localSheetId="2">#REF!</definedName>
    <definedName name="H0.031" localSheetId="12">#REF!</definedName>
    <definedName name="H0.031">#REF!</definedName>
    <definedName name="h1_" localSheetId="2">#REF!</definedName>
    <definedName name="h1_" localSheetId="12">#REF!</definedName>
    <definedName name="h1_">#REF!</definedName>
    <definedName name="h18x" localSheetId="2">#REF!</definedName>
    <definedName name="h18x" localSheetId="12">#REF!</definedName>
    <definedName name="h18x">#REF!</definedName>
    <definedName name="h1h" localSheetId="2">#REF!</definedName>
    <definedName name="h1h" localSheetId="12">#REF!</definedName>
    <definedName name="h1h">#REF!</definedName>
    <definedName name="h1t">#REF!</definedName>
    <definedName name="h2_" localSheetId="2">#REF!</definedName>
    <definedName name="h2_" localSheetId="12">#REF!</definedName>
    <definedName name="h2_">#REF!</definedName>
    <definedName name="H21dai75">#REF!</definedName>
    <definedName name="H21dai9">#REF!</definedName>
    <definedName name="H22dai6">#REF!</definedName>
    <definedName name="H22dai75">#REF!</definedName>
    <definedName name="h2h" localSheetId="2">#REF!</definedName>
    <definedName name="h2h" localSheetId="12">#REF!</definedName>
    <definedName name="h2h">#REF!</definedName>
    <definedName name="h2t">#REF!</definedName>
    <definedName name="h3_" localSheetId="2">#REF!</definedName>
    <definedName name="h3_" localSheetId="12">#REF!</definedName>
    <definedName name="h3_">#REF!</definedName>
    <definedName name="h30x" localSheetId="2">#REF!</definedName>
    <definedName name="h30x" localSheetId="12">#REF!</definedName>
    <definedName name="h30x">#REF!</definedName>
    <definedName name="h3h" localSheetId="2">#REF!</definedName>
    <definedName name="h3h" localSheetId="12">#REF!</definedName>
    <definedName name="h3h">#REF!</definedName>
    <definedName name="h3t">#REF!</definedName>
    <definedName name="h4_" localSheetId="2">#REF!</definedName>
    <definedName name="h4_" localSheetId="12">#REF!</definedName>
    <definedName name="h4_">#REF!</definedName>
    <definedName name="H43dai6">#REF!</definedName>
    <definedName name="H43dai75">#REF!</definedName>
    <definedName name="H43dai9">#REF!</definedName>
    <definedName name="H44dai6">#REF!</definedName>
    <definedName name="H44dai75">#REF!</definedName>
    <definedName name="H44dai9">#REF!</definedName>
    <definedName name="h4h" localSheetId="2">#REF!</definedName>
    <definedName name="h4h" localSheetId="12">#REF!</definedName>
    <definedName name="h4h">#REF!</definedName>
    <definedName name="h5_" localSheetId="2">#REF!</definedName>
    <definedName name="h5_" localSheetId="12">#REF!</definedName>
    <definedName name="h5_">#REF!</definedName>
    <definedName name="h5h" localSheetId="2">#REF!</definedName>
    <definedName name="h5h" localSheetId="12">#REF!</definedName>
    <definedName name="h5h">#REF!</definedName>
    <definedName name="h6_" localSheetId="2">#REF!</definedName>
    <definedName name="h6_" localSheetId="12">#REF!</definedName>
    <definedName name="h6_">#REF!</definedName>
    <definedName name="h6h" localSheetId="2">#REF!</definedName>
    <definedName name="h6h" localSheetId="12">#REF!</definedName>
    <definedName name="h6h">#REF!</definedName>
    <definedName name="h7.5" localSheetId="2">#REF!</definedName>
    <definedName name="h7.5" localSheetId="12">#REF!</definedName>
    <definedName name="h7.5">#REF!</definedName>
    <definedName name="h7_" localSheetId="2">#REF!</definedName>
    <definedName name="h7_" localSheetId="12">#REF!</definedName>
    <definedName name="h7_">#REF!</definedName>
    <definedName name="h7h" localSheetId="2">#REF!</definedName>
    <definedName name="h7h" localSheetId="12">#REF!</definedName>
    <definedName name="h7h">#REF!</definedName>
    <definedName name="h8.5" localSheetId="2">#REF!</definedName>
    <definedName name="h8.5" localSheetId="12">#REF!</definedName>
    <definedName name="h8.5">#REF!</definedName>
    <definedName name="Ha" localSheetId="2">#REF!</definedName>
    <definedName name="Ha" localSheetId="12">#REF!</definedName>
    <definedName name="Ha">#REF!</definedName>
    <definedName name="Hà_Tĩnh">#REF!</definedName>
    <definedName name="HAGIANG" localSheetId="2">#REF!</definedName>
    <definedName name="HAGIANG" localSheetId="12">#REF!</definedName>
    <definedName name="HAGIANG">#REF!</definedName>
    <definedName name="hai">#REF!</definedName>
    <definedName name="Hải_Phòng">#REF!</definedName>
    <definedName name="hall1">#REF!</definedName>
    <definedName name="hall2">#REF!</definedName>
    <definedName name="handau10.2">#REF!</definedName>
    <definedName name="handau27.5">#REF!</definedName>
    <definedName name="handau4">#REF!</definedName>
    <definedName name="HANG" localSheetId="2" hidden="1">{#N/A,#N/A,FALSE,"Chi tiÆt"}</definedName>
    <definedName name="HANG" localSheetId="9" hidden="1">{#N/A,#N/A,FALSE,"Chi tiÆt"}</definedName>
    <definedName name="HANG" localSheetId="12" hidden="1">{#N/A,#N/A,FALSE,"Chi tiÆt"}</definedName>
    <definedName name="HANG" localSheetId="0" hidden="1">{#N/A,#N/A,FALSE,"Chi tiÆt"}</definedName>
    <definedName name="HANG" hidden="1">{#N/A,#N/A,FALSE,"Chi tiÆt"}</definedName>
    <definedName name="Hang_muc_khac" localSheetId="2">#REF!</definedName>
    <definedName name="Hang_muc_khac" localSheetId="12">#REF!</definedName>
    <definedName name="Hang_muc_khac">#REF!</definedName>
    <definedName name="hanh" localSheetId="2" hidden="1">{"'Sheet1'!$L$16"}</definedName>
    <definedName name="hanh" localSheetId="9" hidden="1">{"'Sheet1'!$L$16"}</definedName>
    <definedName name="hanh" localSheetId="12" hidden="1">{"'Sheet1'!$L$16"}</definedName>
    <definedName name="hanh" localSheetId="0" hidden="1">{"'Sheet1'!$L$16"}</definedName>
    <definedName name="hanh" hidden="1">{"'Sheet1'!$L$16"}</definedName>
    <definedName name="hanmotchieu40">#REF!</definedName>
    <definedName name="hanmotchieu50">#REF!</definedName>
    <definedName name="hanxang20">#REF!</definedName>
    <definedName name="hanxang9">#REF!</definedName>
    <definedName name="hanxoaychieu23">#REF!</definedName>
    <definedName name="hanxoaychieu29.2">#REF!</definedName>
    <definedName name="hanxoaychieu33.5">#REF!</definedName>
    <definedName name="HapCKVA" localSheetId="2">#REF!</definedName>
    <definedName name="HapCKVA" localSheetId="12">#REF!</definedName>
    <definedName name="HapCKVA">#REF!</definedName>
    <definedName name="HapCKvar" localSheetId="2">#REF!</definedName>
    <definedName name="HapCKvar" localSheetId="12">#REF!</definedName>
    <definedName name="HapCKvar">#REF!</definedName>
    <definedName name="HapCKW" localSheetId="2">#REF!</definedName>
    <definedName name="HapCKW" localSheetId="12">#REF!</definedName>
    <definedName name="HapCKW">#REF!</definedName>
    <definedName name="HapIKVA" localSheetId="2">#REF!</definedName>
    <definedName name="HapIKVA" localSheetId="12">#REF!</definedName>
    <definedName name="HapIKVA">#REF!</definedName>
    <definedName name="HapIKvar" localSheetId="2">#REF!</definedName>
    <definedName name="HapIKvar" localSheetId="12">#REF!</definedName>
    <definedName name="HapIKvar">#REF!</definedName>
    <definedName name="HapIKW" localSheetId="2">#REF!</definedName>
    <definedName name="HapIKW" localSheetId="12">#REF!</definedName>
    <definedName name="HapIKW">#REF!</definedName>
    <definedName name="HapKVA" localSheetId="2">#REF!</definedName>
    <definedName name="HapKVA" localSheetId="12">#REF!</definedName>
    <definedName name="HapKVA">#REF!</definedName>
    <definedName name="HapSKVA" localSheetId="2">#REF!</definedName>
    <definedName name="HapSKVA" localSheetId="12">#REF!</definedName>
    <definedName name="HapSKVA">#REF!</definedName>
    <definedName name="HapSKW" localSheetId="2">#REF!</definedName>
    <definedName name="HapSKW" localSheetId="12">#REF!</definedName>
    <definedName name="HapSKW">#REF!</definedName>
    <definedName name="hb" localSheetId="2">#REF!</definedName>
    <definedName name="hb" localSheetId="12">#REF!</definedName>
    <definedName name="hb">#REF!</definedName>
    <definedName name="hban">#REF!</definedName>
    <definedName name="HBC" localSheetId="2">#REF!</definedName>
    <definedName name="HBC" localSheetId="12">#REF!</definedName>
    <definedName name="HBC">#REF!</definedName>
    <definedName name="HbHcOnOff">#REF!</definedName>
    <definedName name="HBL" localSheetId="2">#REF!</definedName>
    <definedName name="HBL" localSheetId="12">#REF!</definedName>
    <definedName name="HBL">#REF!</definedName>
    <definedName name="HBTFF">#REF!</definedName>
    <definedName name="hc" localSheetId="2">#REF!</definedName>
    <definedName name="hc" localSheetId="12">#REF!</definedName>
    <definedName name="hc">#REF!</definedName>
    <definedName name="hcd">#REF!</definedName>
    <definedName name="hcg" localSheetId="2">#REF!</definedName>
    <definedName name="hcg" localSheetId="12">#REF!</definedName>
    <definedName name="hcg">#REF!</definedName>
    <definedName name="HCM" localSheetId="2">#REF!</definedName>
    <definedName name="HCM" localSheetId="12">#REF!</definedName>
    <definedName name="HCM">#REF!</definedName>
    <definedName name="HCM_32">#N/A</definedName>
    <definedName name="HCNA" localSheetId="2" hidden="1">{"'Sheet1'!$L$16"}</definedName>
    <definedName name="HCNA" localSheetId="9" hidden="1">{"'Sheet1'!$L$16"}</definedName>
    <definedName name="HCNA" localSheetId="12" hidden="1">{"'Sheet1'!$L$16"}</definedName>
    <definedName name="HCNA" localSheetId="0" hidden="1">{"'Sheet1'!$L$16"}</definedName>
    <definedName name="HCNA" hidden="1">{"'Sheet1'!$L$16"}</definedName>
    <definedName name="HCPH" localSheetId="2">#REF!</definedName>
    <definedName name="HCPH" localSheetId="12">#REF!</definedName>
    <definedName name="HCPH">#REF!</definedName>
    <definedName name="HCS" localSheetId="2">#REF!</definedName>
    <definedName name="HCS" localSheetId="12">#REF!</definedName>
    <definedName name="HCS">#REF!</definedName>
    <definedName name="hct">#REF!</definedName>
    <definedName name="HCU" localSheetId="2">#REF!</definedName>
    <definedName name="HCU" localSheetId="12">#REF!</definedName>
    <definedName name="HCU">#REF!</definedName>
    <definedName name="hd" localSheetId="2">#REF!</definedName>
    <definedName name="hd" localSheetId="12">#REF!</definedName>
    <definedName name="hd">#REF!</definedName>
    <definedName name="Hdao">0.3</definedName>
    <definedName name="Hdap">5.2</definedName>
    <definedName name="HDC" localSheetId="2">#REF!</definedName>
    <definedName name="HDC" localSheetId="12">#REF!</definedName>
    <definedName name="HDC">#REF!</definedName>
    <definedName name="hdi">#REF!</definedName>
    <definedName name="Hdinh" localSheetId="2">#REF!</definedName>
    <definedName name="Hdinh" localSheetId="12">#REF!</definedName>
    <definedName name="Hdinh">#REF!</definedName>
    <definedName name="HDU" localSheetId="2">#REF!</definedName>
    <definedName name="HDU" localSheetId="12">#REF!</definedName>
    <definedName name="HDU">#REF!</definedName>
    <definedName name="HDuong" localSheetId="2">#REF!</definedName>
    <definedName name="HDuong" localSheetId="12">#REF!</definedName>
    <definedName name="HDuong">#REF!</definedName>
    <definedName name="HDVDT" localSheetId="2" hidden="1">#REF!</definedName>
    <definedName name="HDVDT" localSheetId="9" hidden="1">#REF!</definedName>
    <definedName name="HDVDT" localSheetId="12" hidden="1">#REF!</definedName>
    <definedName name="HDVDT" hidden="1">#REF!</definedName>
    <definedName name="He" localSheetId="2">#REF!</definedName>
    <definedName name="He" localSheetId="12">#REF!</definedName>
    <definedName name="He">#REF!</definedName>
    <definedName name="HE_SO_KHO_KHAN_CANG_DAY" localSheetId="2">#REF!</definedName>
    <definedName name="HE_SO_KHO_KHAN_CANG_DAY" localSheetId="12">#REF!</definedName>
    <definedName name="HE_SO_KHO_KHAN_CANG_DAY">#REF!</definedName>
    <definedName name="Heä_soá_laép_xaø_H">1.7</definedName>
    <definedName name="heä_soá_sình_laày" localSheetId="2">#REF!</definedName>
    <definedName name="heä_soá_sình_laày" localSheetId="12">#REF!</definedName>
    <definedName name="heä_soá_sình_laày">#REF!</definedName>
    <definedName name="height">#REF!</definedName>
    <definedName name="Hello" localSheetId="2">#REF!</definedName>
    <definedName name="Hello" localSheetId="12">#REF!</definedName>
    <definedName name="Hello">#REF!</definedName>
    <definedName name="Heso" localSheetId="2">#REF!</definedName>
    <definedName name="Heso" localSheetId="12">#REF!</definedName>
    <definedName name="Heso">#REF!</definedName>
    <definedName name="heso_ttlp.a" localSheetId="2">#REF!</definedName>
    <definedName name="heso_ttlp.a" localSheetId="12">#REF!</definedName>
    <definedName name="heso_ttlp.a">#REF!</definedName>
    <definedName name="hesoC">#REF!</definedName>
    <definedName name="HeSoPhuPhi">#REF!</definedName>
    <definedName name="Hesotang">1.05</definedName>
    <definedName name="Hesoton">1</definedName>
    <definedName name="hfdsh" localSheetId="2">#REF!</definedName>
    <definedName name="hfdsh" localSheetId="12">#REF!</definedName>
    <definedName name="hfdsh">#REF!</definedName>
    <definedName name="HFFTRB">#REF!</definedName>
    <definedName name="HFFTSF">#REF!</definedName>
    <definedName name="hg" localSheetId="2" hidden="1">{#N/A,#N/A,TRUE,"BT M200 da 10x20"}</definedName>
    <definedName name="hg" localSheetId="9" hidden="1">{#N/A,#N/A,TRUE,"BT M200 da 10x20"}</definedName>
    <definedName name="hg" localSheetId="12" hidden="1">{#N/A,#N/A,TRUE,"BT M200 da 10x20"}</definedName>
    <definedName name="hg" localSheetId="0" hidden="1">{#N/A,#N/A,TRUE,"BT M200 da 10x20"}</definedName>
    <definedName name="hg" hidden="1">{#N/A,#N/A,TRUE,"BT M200 da 10x20"}</definedName>
    <definedName name="hgh" localSheetId="2" hidden="1">{"'Sheet1'!$L$16"}</definedName>
    <definedName name="hgh" localSheetId="9" hidden="1">{"'Sheet1'!$L$16"}</definedName>
    <definedName name="hgh" localSheetId="12" hidden="1">{"'Sheet1'!$L$16"}</definedName>
    <definedName name="hgh" localSheetId="0" hidden="1">{"'Sheet1'!$L$16"}</definedName>
    <definedName name="hgh" hidden="1">{"'Sheet1'!$L$16"}</definedName>
    <definedName name="HGLTB">#REF!</definedName>
    <definedName name="hh" localSheetId="2">#REF!</definedName>
    <definedName name="hh" localSheetId="12">#REF!</definedName>
    <definedName name="hh">#REF!</definedName>
    <definedName name="HH10HT">#REF!</definedName>
    <definedName name="HH11HT">#REF!</definedName>
    <definedName name="HH12HT">#REF!</definedName>
    <definedName name="HH13HT">#REF!</definedName>
    <definedName name="HH14HT">#REF!</definedName>
    <definedName name="HH15HT" localSheetId="2">#REF!</definedName>
    <definedName name="HH15HT" localSheetId="12">#REF!</definedName>
    <definedName name="HH15HT">#REF!</definedName>
    <definedName name="HH16HT" localSheetId="2">#REF!</definedName>
    <definedName name="HH16HT" localSheetId="12">#REF!</definedName>
    <definedName name="HH16HT">#REF!</definedName>
    <definedName name="HH17HT">#REF!</definedName>
    <definedName name="HH18HT">#REF!</definedName>
    <definedName name="HH19HT" localSheetId="2">#REF!</definedName>
    <definedName name="HH19HT" localSheetId="12">#REF!</definedName>
    <definedName name="HH19HT">#REF!</definedName>
    <definedName name="HH1HT">#REF!</definedName>
    <definedName name="HH20HT" localSheetId="2">#REF!</definedName>
    <definedName name="HH20HT" localSheetId="12">#REF!</definedName>
    <definedName name="HH20HT">#REF!</definedName>
    <definedName name="HH21HT">#REF!</definedName>
    <definedName name="HH22HT">#REF!</definedName>
    <definedName name="HH23HT">#REF!</definedName>
    <definedName name="HH24HT">#REF!</definedName>
    <definedName name="HH25HT">#REF!</definedName>
    <definedName name="HH26HT">#REF!</definedName>
    <definedName name="HH2HT">#REF!</definedName>
    <definedName name="HH3HT">#REF!</definedName>
    <definedName name="HH4HT">#REF!</definedName>
    <definedName name="HH5HT">#REF!</definedName>
    <definedName name="HH6HT">#REF!</definedName>
    <definedName name="HH7HT">#REF!</definedName>
    <definedName name="HH8HT">#REF!</definedName>
    <definedName name="HH9HT">#REF!</definedName>
    <definedName name="HHcat" localSheetId="2">#REF!</definedName>
    <definedName name="HHcat" localSheetId="12">#REF!</definedName>
    <definedName name="HHcat">#REF!</definedName>
    <definedName name="HHcat_31" localSheetId="2">#REF!</definedName>
    <definedName name="HHcat_31" localSheetId="12">#REF!</definedName>
    <definedName name="HHcat_31">#REF!</definedName>
    <definedName name="HHcat_32">#N/A</definedName>
    <definedName name="HHcat_33" localSheetId="2">#REF!</definedName>
    <definedName name="HHcat_33" localSheetId="12">#REF!</definedName>
    <definedName name="HHcat_33">#REF!</definedName>
    <definedName name="HHcat_34" localSheetId="2">#REF!</definedName>
    <definedName name="HHcat_34" localSheetId="12">#REF!</definedName>
    <definedName name="HHcat_34">#REF!</definedName>
    <definedName name="HHcat_5" localSheetId="2">#REF!</definedName>
    <definedName name="HHcat_5" localSheetId="12">#REF!</definedName>
    <definedName name="HHcat_5">#REF!</definedName>
    <definedName name="HHda" localSheetId="2">#REF!</definedName>
    <definedName name="HHda" localSheetId="12">#REF!</definedName>
    <definedName name="HHda">#REF!</definedName>
    <definedName name="HHda_31" localSheetId="2">#REF!</definedName>
    <definedName name="HHda_31" localSheetId="12">#REF!</definedName>
    <definedName name="HHda_31">#REF!</definedName>
    <definedName name="HHda_32">#N/A</definedName>
    <definedName name="HHda_33" localSheetId="2">#REF!</definedName>
    <definedName name="HHda_33" localSheetId="12">#REF!</definedName>
    <definedName name="HHda_33">#REF!</definedName>
    <definedName name="HHda_34" localSheetId="2">#REF!</definedName>
    <definedName name="HHda_34" localSheetId="12">#REF!</definedName>
    <definedName name="HHda_34">#REF!</definedName>
    <definedName name="HHda_5" localSheetId="2">#REF!</definedName>
    <definedName name="HHda_5" localSheetId="12">#REF!</definedName>
    <definedName name="HHda_5">#REF!</definedName>
    <definedName name="hhhh" localSheetId="2">#REF!</definedName>
    <definedName name="hhhh" localSheetId="12">#REF!</definedName>
    <definedName name="hhhh">#REF!</definedName>
    <definedName name="hhhhhh" localSheetId="2">#REF!</definedName>
    <definedName name="hhhhhh" localSheetId="12">#REF!</definedName>
    <definedName name="hhhhhh">#REF!</definedName>
    <definedName name="hhhhhhhhhhhh" localSheetId="2">#REF!</definedName>
    <definedName name="hhhhhhhhhhhh" localSheetId="12">#REF!</definedName>
    <definedName name="hhhhhhhhhhhh">#REF!</definedName>
    <definedName name="HHHT">#REF!</definedName>
    <definedName name="HHIC" localSheetId="2">#REF!</definedName>
    <definedName name="HHIC" localSheetId="12">#REF!</definedName>
    <definedName name="HHIC">#REF!</definedName>
    <definedName name="hhsc" localSheetId="2">#REF!</definedName>
    <definedName name="hhsc" localSheetId="12">#REF!</definedName>
    <definedName name="hhsc">#REF!</definedName>
    <definedName name="HHT" localSheetId="2">#REF!</definedName>
    <definedName name="HHT" localSheetId="12">#REF!</definedName>
    <definedName name="HHT">#REF!</definedName>
    <definedName name="hhtd" localSheetId="2">#REF!</definedName>
    <definedName name="hhtd" localSheetId="12">#REF!</definedName>
    <definedName name="hhtd">#REF!</definedName>
    <definedName name="HHTON" localSheetId="2">#REF!</definedName>
    <definedName name="HHTON" localSheetId="12">#REF!</definedName>
    <definedName name="HHTON">#REF!</definedName>
    <definedName name="HHTT" localSheetId="2">#REF!</definedName>
    <definedName name="HHTT" localSheetId="12">#REF!</definedName>
    <definedName name="HHTT">#REF!</definedName>
    <definedName name="HHUHOI">#N/A</definedName>
    <definedName name="HHxm" localSheetId="2">#REF!</definedName>
    <definedName name="HHxm" localSheetId="12">#REF!</definedName>
    <definedName name="HHxm">#REF!</definedName>
    <definedName name="HHxm_31" localSheetId="2">#REF!</definedName>
    <definedName name="HHxm_31" localSheetId="12">#REF!</definedName>
    <definedName name="HHxm_31">#REF!</definedName>
    <definedName name="HHxm_32">#N/A</definedName>
    <definedName name="HHxm_33" localSheetId="2">#REF!</definedName>
    <definedName name="HHxm_33" localSheetId="12">#REF!</definedName>
    <definedName name="HHxm_33">#REF!</definedName>
    <definedName name="HHxm_34" localSheetId="2">#REF!</definedName>
    <definedName name="HHxm_34" localSheetId="12">#REF!</definedName>
    <definedName name="HHxm_34">#REF!</definedName>
    <definedName name="HHxm_5" localSheetId="2">#REF!</definedName>
    <definedName name="HHxm_5" localSheetId="12">#REF!</definedName>
    <definedName name="HHxm_5">#REF!</definedName>
    <definedName name="hi" localSheetId="2">#REF!</definedName>
    <definedName name="hi" localSheetId="12">#REF!</definedName>
    <definedName name="hi">#REF!</definedName>
    <definedName name="HiddenRows" localSheetId="2">#REF!</definedName>
    <definedName name="HiddenRows" localSheetId="12">#REF!</definedName>
    <definedName name="HiddenRows">#REF!</definedName>
    <definedName name="hien" localSheetId="2">#REF!</definedName>
    <definedName name="hien" localSheetId="12">#REF!</definedName>
    <definedName name="hien">#REF!</definedName>
    <definedName name="HIHIHIHOI" localSheetId="2" hidden="1">{"'Sheet1'!$L$16"}</definedName>
    <definedName name="HIHIHIHOI" localSheetId="9" hidden="1">{"'Sheet1'!$L$16"}</definedName>
    <definedName name="HIHIHIHOI" localSheetId="12" hidden="1">{"'Sheet1'!$L$16"}</definedName>
    <definedName name="HIHIHIHOI" localSheetId="0" hidden="1">{"'Sheet1'!$L$16"}</definedName>
    <definedName name="HIHIHIHOI" hidden="1">{"'Sheet1'!$L$16"}</definedName>
    <definedName name="Hình_thöùc_truï" localSheetId="2">#REF!</definedName>
    <definedName name="Hình_thöùc_truï" localSheetId="12">#REF!</definedName>
    <definedName name="Hình_thöùc_truï">#REF!</definedName>
    <definedName name="Hinh_thuc">"bangtra"</definedName>
    <definedName name="HiÕu" localSheetId="2">#REF!</definedName>
    <definedName name="HiÕu" localSheetId="12">#REF!</definedName>
    <definedName name="HiÕu">#REF!</definedName>
    <definedName name="hjjkl" localSheetId="2">{"'Sheet1'!$L$16"}</definedName>
    <definedName name="hjjkl" localSheetId="12">{"'Sheet1'!$L$16"}</definedName>
    <definedName name="hjjkl" localSheetId="0">{"'Sheet1'!$L$16"}</definedName>
    <definedName name="hjjkl">{"'Sheet1'!$L$16"}</definedName>
    <definedName name="HJKL" localSheetId="2" hidden="1">{"'Sheet1'!$L$16"}</definedName>
    <definedName name="HJKL" localSheetId="9" hidden="1">{"'Sheet1'!$L$16"}</definedName>
    <definedName name="HJKL" localSheetId="12" hidden="1">{"'Sheet1'!$L$16"}</definedName>
    <definedName name="HJKL" localSheetId="0" hidden="1">{"'Sheet1'!$L$16"}</definedName>
    <definedName name="HJKL" hidden="1">{"'Sheet1'!$L$16"}</definedName>
    <definedName name="HKE" localSheetId="2">#REF!</definedName>
    <definedName name="HKE" localSheetId="12">#REF!</definedName>
    <definedName name="HKE">#REF!</definedName>
    <definedName name="HKL" localSheetId="2">#REF!</definedName>
    <definedName name="HKL" localSheetId="12">#REF!</definedName>
    <definedName name="HKL">#REF!</definedName>
    <definedName name="HKLHI" localSheetId="2">#REF!</definedName>
    <definedName name="HKLHI" localSheetId="12">#REF!</definedName>
    <definedName name="HKLHI">#REF!</definedName>
    <definedName name="HKLL" localSheetId="2">#REF!</definedName>
    <definedName name="HKLL" localSheetId="12">#REF!</definedName>
    <definedName name="HKLL">#REF!</definedName>
    <definedName name="HKLLLO" localSheetId="2">#REF!</definedName>
    <definedName name="HKLLLO" localSheetId="12">#REF!</definedName>
    <definedName name="HKLLLO">#REF!</definedName>
    <definedName name="HLC">#REF!</definedName>
    <definedName name="HLIC" localSheetId="2">#REF!</definedName>
    <definedName name="HLIC" localSheetId="12">#REF!</definedName>
    <definedName name="HLIC">#REF!</definedName>
    <definedName name="HLU" localSheetId="2">#REF!</definedName>
    <definedName name="HLU" localSheetId="12">#REF!</definedName>
    <definedName name="HLU">#REF!</definedName>
    <definedName name="HM" localSheetId="2">#REF!</definedName>
    <definedName name="HM" localSheetId="12">#REF!</definedName>
    <definedName name="HM">#REF!</definedName>
    <definedName name="HMLK">#REF!</definedName>
    <definedName name="HMNAM">#REF!</definedName>
    <definedName name="HMÑK">#REF!</definedName>
    <definedName name="Hmong" localSheetId="2">#REF!</definedName>
    <definedName name="Hmong" localSheetId="12">#REF!</definedName>
    <definedName name="Hmong">#REF!</definedName>
    <definedName name="HMPS">#REF!</definedName>
    <definedName name="hn" localSheetId="2">#REF!</definedName>
    <definedName name="hn" localSheetId="12">#REF!</definedName>
    <definedName name="hn">#REF!</definedName>
    <definedName name="ho" localSheetId="2">#REF!</definedName>
    <definedName name="ho" localSheetId="12">#REF!</definedName>
    <definedName name="ho">#REF!</definedName>
    <definedName name="hoa" localSheetId="2" hidden="1">{"'Sheet1'!$L$16"}</definedName>
    <definedName name="hoa" localSheetId="9" hidden="1">{"'Sheet1'!$L$16"}</definedName>
    <definedName name="hoa" localSheetId="12" hidden="1">{"'Sheet1'!$L$16"}</definedName>
    <definedName name="hoa" localSheetId="0" hidden="1">{"'Sheet1'!$L$16"}</definedName>
    <definedName name="hoa" hidden="1">{"'Sheet1'!$L$16"}</definedName>
    <definedName name="hoc">55000</definedName>
    <definedName name="HoI">#REF!</definedName>
    <definedName name="HoII">#REF!</definedName>
    <definedName name="HoIII">#REF!</definedName>
    <definedName name="holan">#REF!</definedName>
    <definedName name="HOME_MANP" localSheetId="2">#REF!</definedName>
    <definedName name="HOME_MANP" localSheetId="12">#REF!</definedName>
    <definedName name="HOME_MANP">#REF!</definedName>
    <definedName name="HOMEOFFICE_COST" localSheetId="2">#REF!</definedName>
    <definedName name="HOMEOFFICE_COST" localSheetId="12">#REF!</definedName>
    <definedName name="HOMEOFFICE_COST">#REF!</definedName>
    <definedName name="Hong" localSheetId="2">{"'Sheet1'!$L$16"}</definedName>
    <definedName name="Hong" localSheetId="12">{"'Sheet1'!$L$16"}</definedName>
    <definedName name="Hong" localSheetId="0">{"'Sheet1'!$L$16"}</definedName>
    <definedName name="Hong">{"'Sheet1'!$L$16"}</definedName>
    <definedName name="Hoten" localSheetId="2">#REF!</definedName>
    <definedName name="Hoten" localSheetId="12">#REF!</definedName>
    <definedName name="Hoten">#REF!</definedName>
    <definedName name="hotrongcay">#REF!</definedName>
    <definedName name="Hoü_vaì_tãn" localSheetId="2">#REF!</definedName>
    <definedName name="Hoü_vaì_tãn" localSheetId="12">#REF!</definedName>
    <definedName name="Hoü_vaì_tãn">#REF!</definedName>
    <definedName name="House" localSheetId="2">#REF!</definedName>
    <definedName name="House" localSheetId="12">#REF!</definedName>
    <definedName name="House">#REF!</definedName>
    <definedName name="hp" localSheetId="2" hidden="1">{"'Sheet1'!$L$16"}</definedName>
    <definedName name="hp" localSheetId="9" hidden="1">{"'Sheet1'!$L$16"}</definedName>
    <definedName name="hp" localSheetId="12" hidden="1">{"'Sheet1'!$L$16"}</definedName>
    <definedName name="hp" localSheetId="0" hidden="1">{"'Sheet1'!$L$16"}</definedName>
    <definedName name="hp" hidden="1">{"'Sheet1'!$L$16"}</definedName>
    <definedName name="HR" localSheetId="2">#REF!</definedName>
    <definedName name="HR" localSheetId="12">#REF!</definedName>
    <definedName name="HR">#REF!</definedName>
    <definedName name="hr_" localSheetId="2">#REF!</definedName>
    <definedName name="hr_" localSheetId="12">#REF!</definedName>
    <definedName name="hr_">#REF!</definedName>
    <definedName name="HRC" localSheetId="2">#REF!</definedName>
    <definedName name="HRC" localSheetId="12">#REF!</definedName>
    <definedName name="HRC">#REF!</definedName>
    <definedName name="hrfhfrh" hidden="1">#REF!</definedName>
    <definedName name="hrr" hidden="1">{"'Sheet1'!$L$16"}</definedName>
    <definedName name="hs" localSheetId="2">#REF!</definedName>
    <definedName name="hs" localSheetId="12">#REF!</definedName>
    <definedName name="hs">#REF!</definedName>
    <definedName name="hs_">#REF!</definedName>
    <definedName name="HS_BLUONG" localSheetId="2">#REF!</definedName>
    <definedName name="HS_BLUONG" localSheetId="12">#REF!</definedName>
    <definedName name="HS_BLUONG">#REF!</definedName>
    <definedName name="HS_BOHOC_TH_KHAC" localSheetId="2">#REF!</definedName>
    <definedName name="HS_BOHOC_TH_KHAC" localSheetId="12">#REF!</definedName>
    <definedName name="HS_BOHOC_TH_KHAC">#REF!</definedName>
    <definedName name="HS_BOHOC_THCS_KHAC" localSheetId="2">#REF!</definedName>
    <definedName name="HS_BOHOC_THCS_KHAC" localSheetId="12">#REF!</definedName>
    <definedName name="HS_BOHOC_THCS_KHAC">#REF!</definedName>
    <definedName name="HS_CAPHOC_MG1_KHAC" localSheetId="2">#REF!</definedName>
    <definedName name="HS_CAPHOC_MG1_KHAC" localSheetId="12">#REF!</definedName>
    <definedName name="HS_CAPHOC_MG1_KHAC">#REF!</definedName>
    <definedName name="HS_CAPHOC_MG2_KHAC" localSheetId="2">#REF!</definedName>
    <definedName name="HS_CAPHOC_MG2_KHAC" localSheetId="12">#REF!</definedName>
    <definedName name="HS_CAPHOC_MG2_KHAC">#REF!</definedName>
    <definedName name="HS_CAPHOC_MG3_KHAC" localSheetId="2">#REF!</definedName>
    <definedName name="HS_CAPHOC_MG3_KHAC" localSheetId="12">#REF!</definedName>
    <definedName name="HS_CAPHOC_MG3_KHAC">#REF!</definedName>
    <definedName name="HS_CAPHOC_MG4_KHAC" localSheetId="2">#REF!</definedName>
    <definedName name="HS_CAPHOC_MG4_KHAC" localSheetId="12">#REF!</definedName>
    <definedName name="HS_CAPHOC_MG4_KHAC">#REF!</definedName>
    <definedName name="HS_CAPHOC_TH1_KHAC" localSheetId="2">#REF!</definedName>
    <definedName name="HS_CAPHOC_TH1_KHAC" localSheetId="12">#REF!</definedName>
    <definedName name="HS_CAPHOC_TH1_KHAC">#REF!</definedName>
    <definedName name="HS_CAPHOC_TH2_KHAC" localSheetId="2">#REF!</definedName>
    <definedName name="HS_CAPHOC_TH2_KHAC" localSheetId="12">#REF!</definedName>
    <definedName name="HS_CAPHOC_TH2_KHAC">#REF!</definedName>
    <definedName name="HS_CAPHOC_TH3_KHAC" localSheetId="2">#REF!</definedName>
    <definedName name="HS_CAPHOC_TH3_KHAC" localSheetId="12">#REF!</definedName>
    <definedName name="HS_CAPHOC_TH3_KHAC">#REF!</definedName>
    <definedName name="HS_CAPHOC_THCS1_KHAC" localSheetId="2">#REF!</definedName>
    <definedName name="HS_CAPHOC_THCS1_KHAC" localSheetId="12">#REF!</definedName>
    <definedName name="HS_CAPHOC_THCS1_KHAC">#REF!</definedName>
    <definedName name="HS_CAPHOC_THCS2_KHAC" localSheetId="2">#REF!</definedName>
    <definedName name="HS_CAPHOC_THCS2_KHAC" localSheetId="12">#REF!</definedName>
    <definedName name="HS_CAPHOC_THCS2_KHAC">#REF!</definedName>
    <definedName name="HS_CHINHSACH_MG1_KHAC" localSheetId="2">#REF!</definedName>
    <definedName name="HS_CHINHSACH_MG1_KHAC" localSheetId="12">#REF!</definedName>
    <definedName name="HS_CHINHSACH_MG1_KHAC">#REF!</definedName>
    <definedName name="HS_CHINHSACH_MG2_KHAC" localSheetId="2">#REF!</definedName>
    <definedName name="HS_CHINHSACH_MG2_KHAC" localSheetId="12">#REF!</definedName>
    <definedName name="HS_CHINHSACH_MG2_KHAC">#REF!</definedName>
    <definedName name="HS_CHINHSACH_TH_KHAC" localSheetId="2">#REF!</definedName>
    <definedName name="HS_CHINHSACH_TH_KHAC" localSheetId="12">#REF!</definedName>
    <definedName name="HS_CHINHSACH_TH_KHAC">#REF!</definedName>
    <definedName name="HS_CHINHSACH_THCS_KHAC" localSheetId="2">#REF!</definedName>
    <definedName name="HS_CHINHSACH_THCS_KHAC" localSheetId="12">#REF!</definedName>
    <definedName name="HS_CHINHSACH_THCS_KHAC">#REF!</definedName>
    <definedName name="hs_DA2" localSheetId="2">#REF!</definedName>
    <definedName name="hs_DA2" localSheetId="12">#REF!</definedName>
    <definedName name="hs_DA2">#REF!</definedName>
    <definedName name="HS_LOAILOP_MG1_KHAC" localSheetId="2">#REF!</definedName>
    <definedName name="HS_LOAILOP_MG1_KHAC" localSheetId="12">#REF!</definedName>
    <definedName name="HS_LOAILOP_MG1_KHAC">#REF!</definedName>
    <definedName name="HS_LOAILOP_MG2_KHAC" localSheetId="2">#REF!</definedName>
    <definedName name="HS_LOAILOP_MG2_KHAC" localSheetId="12">#REF!</definedName>
    <definedName name="HS_LOAILOP_MG2_KHAC">#REF!</definedName>
    <definedName name="HS_LOAILOP_TH_KHAC" localSheetId="2">#REF!</definedName>
    <definedName name="HS_LOAILOP_TH_KHAC" localSheetId="12">#REF!</definedName>
    <definedName name="HS_LOAILOP_TH_KHAC">#REF!</definedName>
    <definedName name="HS_LOAILOP_THCS_KHAC" localSheetId="2">#REF!</definedName>
    <definedName name="HS_LOAILOP_THCS_KHAC" localSheetId="12">#REF!</definedName>
    <definedName name="HS_LOAILOP_THCS_KHAC">#REF!</definedName>
    <definedName name="HS_may">#REF!</definedName>
    <definedName name="HS_MONHOC_TH_KHAC" localSheetId="2">#REF!</definedName>
    <definedName name="HS_MONHOC_TH_KHAC" localSheetId="12">#REF!</definedName>
    <definedName name="HS_MONHOC_TH_KHAC">#REF!</definedName>
    <definedName name="HS_TEDGSKHOE_MG1_KHAC" localSheetId="2">#REF!</definedName>
    <definedName name="HS_TEDGSKHOE_MG1_KHAC" localSheetId="12">#REF!</definedName>
    <definedName name="HS_TEDGSKHOE_MG1_KHAC">#REF!</definedName>
    <definedName name="HS_TEDGSKHOE_MG2_KHAC" localSheetId="2">#REF!</definedName>
    <definedName name="HS_TEDGSKHOE_MG2_KHAC" localSheetId="12">#REF!</definedName>
    <definedName name="HS_TEDGSKHOE_MG2_KHAC">#REF!</definedName>
    <definedName name="hsanfa" localSheetId="2">#REF!</definedName>
    <definedName name="hsanfa" localSheetId="12">#REF!</definedName>
    <definedName name="hsanfa">#REF!</definedName>
    <definedName name="HSBDVC" localSheetId="2">#REF!</definedName>
    <definedName name="HSBDVC" localSheetId="12">#REF!</definedName>
    <definedName name="HSBDVC">#REF!</definedName>
    <definedName name="hsbn" localSheetId="2">#REF!</definedName>
    <definedName name="hsbn" localSheetId="12">#REF!</definedName>
    <definedName name="hsbn">#REF!</definedName>
    <definedName name="Hsc" localSheetId="2">#REF!</definedName>
    <definedName name="Hsc" localSheetId="12">#REF!</definedName>
    <definedName name="Hsc">#REF!</definedName>
    <definedName name="HSCG">#REF!</definedName>
    <definedName name="HSCT3">0.1</definedName>
    <definedName name="hsd" localSheetId="2">#REF!</definedName>
    <definedName name="hsd" localSheetId="12">#REF!</definedName>
    <definedName name="hsd">#REF!</definedName>
    <definedName name="hsdc" localSheetId="2">#REF!</definedName>
    <definedName name="hsdc" localSheetId="12">#REF!</definedName>
    <definedName name="hsdc">#REF!</definedName>
    <definedName name="hsdc1" localSheetId="2">#REF!</definedName>
    <definedName name="hsdc1" localSheetId="12">#REF!</definedName>
    <definedName name="hsdc1">#REF!</definedName>
    <definedName name="HSDD" localSheetId="2">#REF!</definedName>
    <definedName name="HSDD" localSheetId="12">#REF!</definedName>
    <definedName name="HSDD">#REF!</definedName>
    <definedName name="HSDN">2.5</definedName>
    <definedName name="hSF" localSheetId="2">#REF!</definedName>
    <definedName name="hSF" localSheetId="12">#REF!</definedName>
    <definedName name="hSF">#REF!</definedName>
    <definedName name="HSFTRB">#REF!</definedName>
    <definedName name="HSG">1.1</definedName>
    <definedName name="HSGG" localSheetId="2">#REF!</definedName>
    <definedName name="HSGG" localSheetId="12">#REF!</definedName>
    <definedName name="HSGG">#REF!</definedName>
    <definedName name="HSHH" localSheetId="2">#REF!</definedName>
    <definedName name="HSHH" localSheetId="12">#REF!</definedName>
    <definedName name="HSHH">#REF!</definedName>
    <definedName name="HSHHUT" localSheetId="2">#REF!</definedName>
    <definedName name="HSHHUT" localSheetId="12">#REF!</definedName>
    <definedName name="HSHHUT">#REF!</definedName>
    <definedName name="hsk" localSheetId="2">#REF!</definedName>
    <definedName name="hsk" localSheetId="12">#REF!</definedName>
    <definedName name="hsk">#REF!</definedName>
    <definedName name="hskd" localSheetId="2">#REF!</definedName>
    <definedName name="hskd" localSheetId="12">#REF!</definedName>
    <definedName name="hskd">#REF!</definedName>
    <definedName name="hskk" localSheetId="2">#REF!</definedName>
    <definedName name="hskk" localSheetId="12">#REF!</definedName>
    <definedName name="hskk">#REF!</definedName>
    <definedName name="hskk1" localSheetId="2">#REF!</definedName>
    <definedName name="hskk1" localSheetId="12">#REF!</definedName>
    <definedName name="hskk1">#REF!</definedName>
    <definedName name="HSKK35" localSheetId="2">#REF!</definedName>
    <definedName name="HSKK35" localSheetId="12">#REF!</definedName>
    <definedName name="HSKK35">#REF!</definedName>
    <definedName name="HSKVXL_MTC" localSheetId="2">#REF!</definedName>
    <definedName name="HSKVXL_MTC" localSheetId="12">#REF!</definedName>
    <definedName name="HSKVXL_MTC">#REF!</definedName>
    <definedName name="HSKVXL_MTC_32" localSheetId="2">#REF!</definedName>
    <definedName name="HSKVXL_MTC_32" localSheetId="12">#REF!</definedName>
    <definedName name="HSKVXL_MTC_32">#REF!</definedName>
    <definedName name="HSKVXL_NC" localSheetId="2">#REF!</definedName>
    <definedName name="HSKVXL_NC" localSheetId="12">#REF!</definedName>
    <definedName name="HSKVXL_NC">#REF!</definedName>
    <definedName name="HSKVXL_NC_32" localSheetId="2">#REF!</definedName>
    <definedName name="HSKVXL_NC_32" localSheetId="12">#REF!</definedName>
    <definedName name="HSKVXL_NC_32">#REF!</definedName>
    <definedName name="HSlanxe" localSheetId="2">#REF!</definedName>
    <definedName name="HSlanxe" localSheetId="12">#REF!</definedName>
    <definedName name="HSlanxe">#REF!</definedName>
    <definedName name="hslx" localSheetId="2">#REF!</definedName>
    <definedName name="hslx" localSheetId="12">#REF!</definedName>
    <definedName name="hslx">#REF!</definedName>
    <definedName name="hslxh" localSheetId="2">#REF!</definedName>
    <definedName name="hslxh" localSheetId="12">#REF!</definedName>
    <definedName name="hslxh">#REF!</definedName>
    <definedName name="HSLXP" localSheetId="2">#REF!</definedName>
    <definedName name="HSLXP" localSheetId="12">#REF!</definedName>
    <definedName name="HSLXP">#REF!</definedName>
    <definedName name="hsm">1.1289</definedName>
    <definedName name="HSMTC" localSheetId="2">#REF!</definedName>
    <definedName name="HSMTC" localSheetId="12">#REF!</definedName>
    <definedName name="HSMTC">#REF!</definedName>
    <definedName name="HSMTC_32" localSheetId="2">#REF!</definedName>
    <definedName name="HSMTC_32" localSheetId="12">#REF!</definedName>
    <definedName name="HSMTC_32">#REF!</definedName>
    <definedName name="hsn">0.5</definedName>
    <definedName name="HSNC" localSheetId="2">#REF!</definedName>
    <definedName name="HSNC" localSheetId="12">#REF!</definedName>
    <definedName name="HSNC">#REF!</definedName>
    <definedName name="hsnc_cau">2.5039</definedName>
    <definedName name="hsnc_cau2">1.626</definedName>
    <definedName name="hsnc_d">1.6356</definedName>
    <definedName name="hsnc_d2">1.6356</definedName>
    <definedName name="hso" localSheetId="2">#REF!</definedName>
    <definedName name="hso" localSheetId="12">#REF!</definedName>
    <definedName name="hso">#REF!</definedName>
    <definedName name="HSSL" localSheetId="2">#REF!</definedName>
    <definedName name="HSSL" localSheetId="12">#REF!</definedName>
    <definedName name="HSSL">#REF!</definedName>
    <definedName name="hßm4" localSheetId="2">#REF!</definedName>
    <definedName name="hßm4" localSheetId="12">#REF!</definedName>
    <definedName name="hßm4">#REF!</definedName>
    <definedName name="hstb" localSheetId="2">#REF!</definedName>
    <definedName name="hstb" localSheetId="12">#REF!</definedName>
    <definedName name="hstb">#REF!</definedName>
    <definedName name="hstdtk" localSheetId="2">#REF!</definedName>
    <definedName name="hstdtk" localSheetId="12">#REF!</definedName>
    <definedName name="hstdtk">#REF!</definedName>
    <definedName name="HSTH" localSheetId="2">#REF!</definedName>
    <definedName name="HSTH" localSheetId="12">#REF!</definedName>
    <definedName name="HSTH">#REF!</definedName>
    <definedName name="hsthep" localSheetId="2">#REF!</definedName>
    <definedName name="hsthep" localSheetId="12">#REF!</definedName>
    <definedName name="hsthep">#REF!</definedName>
    <definedName name="hsUd" localSheetId="2">#REF!</definedName>
    <definedName name="hsUd" localSheetId="12">#REF!</definedName>
    <definedName name="hsUd">#REF!</definedName>
    <definedName name="HSVC1" localSheetId="2">#REF!</definedName>
    <definedName name="HSVC1" localSheetId="12">#REF!</definedName>
    <definedName name="HSVC1">#REF!</definedName>
    <definedName name="HSVC2" localSheetId="2">#REF!</definedName>
    <definedName name="HSVC2" localSheetId="12">#REF!</definedName>
    <definedName name="HSVC2">#REF!</definedName>
    <definedName name="HSVC3" localSheetId="2">#REF!</definedName>
    <definedName name="HSVC3" localSheetId="12">#REF!</definedName>
    <definedName name="HSVC3">#REF!</definedName>
    <definedName name="HsVCVLTH" localSheetId="2">#REF!</definedName>
    <definedName name="HsVCVLTH" localSheetId="12">#REF!</definedName>
    <definedName name="HsVCVLTH">#REF!</definedName>
    <definedName name="hsvl">1</definedName>
    <definedName name="hsvl2">1</definedName>
    <definedName name="HT" localSheetId="2">#REF!</definedName>
    <definedName name="HT" localSheetId="12">#REF!</definedName>
    <definedName name="HT">#REF!</definedName>
    <definedName name="HT.2" localSheetId="2">#REF!</definedName>
    <definedName name="HT.2" localSheetId="12">#REF!</definedName>
    <definedName name="HT.2">#REF!</definedName>
    <definedName name="ht.2_ct" localSheetId="2">#REF!</definedName>
    <definedName name="ht.2_ct" localSheetId="12">#REF!</definedName>
    <definedName name="ht.2_ct">#REF!</definedName>
    <definedName name="ht.2_hd" localSheetId="2">#REF!</definedName>
    <definedName name="ht.2_hd" localSheetId="12">#REF!</definedName>
    <definedName name="ht.2_hd">#REF!</definedName>
    <definedName name="ht.2_ts" localSheetId="2">#REF!</definedName>
    <definedName name="ht.2_ts" localSheetId="12">#REF!</definedName>
    <definedName name="ht.2_ts">#REF!</definedName>
    <definedName name="HT.A" localSheetId="2">#REF!</definedName>
    <definedName name="HT.A" localSheetId="12">#REF!</definedName>
    <definedName name="HT.A">#REF!</definedName>
    <definedName name="ht.a_ct" localSheetId="2">#REF!</definedName>
    <definedName name="ht.a_ct" localSheetId="12">#REF!</definedName>
    <definedName name="ht.a_ct">#REF!</definedName>
    <definedName name="ht.a_hd" localSheetId="2">#REF!</definedName>
    <definedName name="ht.a_hd" localSheetId="12">#REF!</definedName>
    <definedName name="ht.a_hd">#REF!</definedName>
    <definedName name="HT.a_hso" localSheetId="2">#REF!</definedName>
    <definedName name="HT.a_hso" localSheetId="12">#REF!</definedName>
    <definedName name="HT.a_hso">#REF!</definedName>
    <definedName name="ht.a_hspc" localSheetId="2">#REF!</definedName>
    <definedName name="ht.a_hspc" localSheetId="12">#REF!</definedName>
    <definedName name="ht.a_hspc">#REF!</definedName>
    <definedName name="HT.a_ld" localSheetId="2">#REF!</definedName>
    <definedName name="HT.a_ld" localSheetId="12">#REF!</definedName>
    <definedName name="HT.a_ld">#REF!</definedName>
    <definedName name="HT.a_luong" localSheetId="2">#REF!</definedName>
    <definedName name="HT.a_luong" localSheetId="12">#REF!</definedName>
    <definedName name="HT.a_luong">#REF!</definedName>
    <definedName name="HT.a_nguoi" localSheetId="2">#REF!</definedName>
    <definedName name="HT.a_nguoi" localSheetId="12">#REF!</definedName>
    <definedName name="HT.a_nguoi">#REF!</definedName>
    <definedName name="HT.a_tdtt" localSheetId="2">#REF!</definedName>
    <definedName name="HT.a_tdtt" localSheetId="12">#REF!</definedName>
    <definedName name="HT.a_tdtt">#REF!</definedName>
    <definedName name="HT.a_tn" localSheetId="2">#REF!</definedName>
    <definedName name="HT.a_tn" localSheetId="12">#REF!</definedName>
    <definedName name="HT.a_tn">#REF!</definedName>
    <definedName name="HT.a_ud" localSheetId="2">#REF!</definedName>
    <definedName name="HT.a_ud" localSheetId="12">#REF!</definedName>
    <definedName name="HT.a_ud">#REF!</definedName>
    <definedName name="HT.B" localSheetId="2">#REF!</definedName>
    <definedName name="HT.B" localSheetId="12">#REF!</definedName>
    <definedName name="HT.B">#REF!</definedName>
    <definedName name="ht.b_ct" localSheetId="2">#REF!</definedName>
    <definedName name="ht.b_ct" localSheetId="12">#REF!</definedName>
    <definedName name="ht.b_ct">#REF!</definedName>
    <definedName name="ht.b_hd" localSheetId="2">#REF!</definedName>
    <definedName name="ht.b_hd" localSheetId="12">#REF!</definedName>
    <definedName name="ht.b_hd">#REF!</definedName>
    <definedName name="HT.B_hso" localSheetId="2">#REF!</definedName>
    <definedName name="HT.B_hso" localSheetId="12">#REF!</definedName>
    <definedName name="HT.B_hso">#REF!</definedName>
    <definedName name="ht.b_hspc" localSheetId="2">#REF!</definedName>
    <definedName name="ht.b_hspc" localSheetId="12">#REF!</definedName>
    <definedName name="ht.b_hspc">#REF!</definedName>
    <definedName name="HT.B_ld" localSheetId="2">#REF!</definedName>
    <definedName name="HT.B_ld" localSheetId="12">#REF!</definedName>
    <definedName name="HT.B_ld">#REF!</definedName>
    <definedName name="HT.B_luong" localSheetId="2">#REF!</definedName>
    <definedName name="HT.B_luong" localSheetId="12">#REF!</definedName>
    <definedName name="HT.B_luong">#REF!</definedName>
    <definedName name="HT.B_nguoi" localSheetId="2">#REF!</definedName>
    <definedName name="HT.B_nguoi" localSheetId="12">#REF!</definedName>
    <definedName name="HT.B_nguoi">#REF!</definedName>
    <definedName name="HT.B_tdtt" localSheetId="2">#REF!</definedName>
    <definedName name="HT.B_tdtt" localSheetId="12">#REF!</definedName>
    <definedName name="HT.B_tdtt">#REF!</definedName>
    <definedName name="HT.B_tn" localSheetId="2">#REF!</definedName>
    <definedName name="HT.B_tn" localSheetId="12">#REF!</definedName>
    <definedName name="HT.B_tn">#REF!</definedName>
    <definedName name="ht.b_ts" localSheetId="2">#REF!</definedName>
    <definedName name="ht.b_ts" localSheetId="12">#REF!</definedName>
    <definedName name="ht.b_ts">#REF!</definedName>
    <definedName name="HT.B_ud" localSheetId="2">#REF!</definedName>
    <definedName name="HT.B_ud" localSheetId="12">#REF!</definedName>
    <definedName name="HT.B_ud">#REF!</definedName>
    <definedName name="ht25nc" localSheetId="2">#REF!</definedName>
    <definedName name="ht25nc" localSheetId="12">#REF!</definedName>
    <definedName name="ht25nc">#REF!</definedName>
    <definedName name="ht25vl" localSheetId="2">#REF!</definedName>
    <definedName name="ht25vl" localSheetId="12">#REF!</definedName>
    <definedName name="ht25vl">#REF!</definedName>
    <definedName name="ht325nc" localSheetId="2">#REF!</definedName>
    <definedName name="ht325nc" localSheetId="12">#REF!</definedName>
    <definedName name="ht325nc">#REF!</definedName>
    <definedName name="ht325vl" localSheetId="2">#REF!</definedName>
    <definedName name="ht325vl" localSheetId="12">#REF!</definedName>
    <definedName name="ht325vl">#REF!</definedName>
    <definedName name="ht37k" localSheetId="2">#REF!</definedName>
    <definedName name="ht37k" localSheetId="12">#REF!</definedName>
    <definedName name="ht37k">#REF!</definedName>
    <definedName name="ht37nc" localSheetId="2">#REF!</definedName>
    <definedName name="ht37nc" localSheetId="12">#REF!</definedName>
    <definedName name="ht37nc">#REF!</definedName>
    <definedName name="ht50nc" localSheetId="2">#REF!</definedName>
    <definedName name="ht50nc" localSheetId="12">#REF!</definedName>
    <definedName name="ht50nc">#REF!</definedName>
    <definedName name="ht50vl" localSheetId="2">#REF!</definedName>
    <definedName name="ht50vl" localSheetId="12">#REF!</definedName>
    <definedName name="ht50vl">#REF!</definedName>
    <definedName name="HTB_HSO" localSheetId="2">#REF!</definedName>
    <definedName name="HTB_HSO" localSheetId="12">#REF!</definedName>
    <definedName name="HTB_HSO">#REF!</definedName>
    <definedName name="HTB_LUONG" localSheetId="2">#REF!</definedName>
    <definedName name="HTB_LUONG" localSheetId="12">#REF!</definedName>
    <definedName name="HTB_LUONG">#REF!</definedName>
    <definedName name="HTB_NGUOI" localSheetId="2">#REF!</definedName>
    <definedName name="HTB_NGUOI" localSheetId="12">#REF!</definedName>
    <definedName name="HTB_NGUOI">#REF!</definedName>
    <definedName name="HTB_UD" localSheetId="2">#REF!</definedName>
    <definedName name="HTB_UD" localSheetId="12">#REF!</definedName>
    <definedName name="HTB_UD">#REF!</definedName>
    <definedName name="Hthan" localSheetId="2">#REF!</definedName>
    <definedName name="Hthan" localSheetId="12">#REF!</definedName>
    <definedName name="Hthan">#REF!</definedName>
    <definedName name="HTHH" localSheetId="2">#REF!</definedName>
    <definedName name="HTHH" localSheetId="12">#REF!</definedName>
    <definedName name="HTHH">#REF!</definedName>
    <definedName name="Htinh" localSheetId="2">#REF!</definedName>
    <definedName name="Htinh" localSheetId="12">#REF!</definedName>
    <definedName name="Htinh">#REF!</definedName>
    <definedName name="htlm" localSheetId="2" hidden="1">{"'Sheet1'!$L$16"}</definedName>
    <definedName name="htlm" localSheetId="9" hidden="1">{"'Sheet1'!$L$16"}</definedName>
    <definedName name="htlm" localSheetId="12" hidden="1">{"'Sheet1'!$L$16"}</definedName>
    <definedName name="htlm" localSheetId="0" hidden="1">{"'Sheet1'!$L$16"}</definedName>
    <definedName name="htlm" hidden="1">{"'Sheet1'!$L$16"}</definedName>
    <definedName name="html" localSheetId="2" hidden="1">{"'Sheet1'!$L$16"}</definedName>
    <definedName name="html" localSheetId="9" hidden="1">{"'Sheet1'!$L$16"}</definedName>
    <definedName name="html" localSheetId="12" hidden="1">{"'Sheet1'!$L$16"}</definedName>
    <definedName name="html" localSheetId="0" hidden="1">{"'Sheet1'!$L$16"}</definedName>
    <definedName name="html" hidden="1">{"'Sheet1'!$L$16"}</definedName>
    <definedName name="HTML_CodePage" hidden="1">950</definedName>
    <definedName name="HTML_Control" localSheetId="2" hidden="1">{"'Sheet1'!$L$16"}</definedName>
    <definedName name="HTML_Control" localSheetId="9" hidden="1">{"'Sheet1'!$L$16"}</definedName>
    <definedName name="HTML_Control" localSheetId="12" hidden="1">{"'Sheet1'!$L$16"}</definedName>
    <definedName name="HTML_Control" localSheetId="0" hidden="1">{"'Sheet1'!$L$16"}</definedName>
    <definedName name="HTML_Control" hidden="1">{"'Sheet1'!$L$16"}</definedName>
    <definedName name="HTML_Controlmoi" localSheetId="2" hidden="1">{"'Sheet1'!$L$16"}</definedName>
    <definedName name="HTML_Controlmoi" localSheetId="9" hidden="1">{"'Sheet1'!$L$16"}</definedName>
    <definedName name="HTML_Controlmoi" localSheetId="12" hidden="1">{"'Sheet1'!$L$16"}</definedName>
    <definedName name="HTML_Controlmoi" localSheetId="0"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localSheetId="2" hidden="1">{"'Sheet1'!$L$16"}</definedName>
    <definedName name="HTMT" localSheetId="9" hidden="1">{"'Sheet1'!$L$16"}</definedName>
    <definedName name="HTMT" localSheetId="12" hidden="1">{"'Sheet1'!$L$16"}</definedName>
    <definedName name="HTMT" localSheetId="0" hidden="1">{"'Sheet1'!$L$16"}</definedName>
    <definedName name="HTMT" hidden="1">{"'Sheet1'!$L$16"}</definedName>
    <definedName name="HTMT1" localSheetId="2" hidden="1">{#N/A,#N/A,FALSE,"Sheet1"}</definedName>
    <definedName name="HTMT1" localSheetId="9" hidden="1">{#N/A,#N/A,FALSE,"Sheet1"}</definedName>
    <definedName name="HTMT1" localSheetId="12" hidden="1">{#N/A,#N/A,FALSE,"Sheet1"}</definedName>
    <definedName name="HTMT1" localSheetId="0" hidden="1">{#N/A,#N/A,FALSE,"Sheet1"}</definedName>
    <definedName name="HTMT1" hidden="1">{#N/A,#N/A,FALSE,"Sheet1"}</definedName>
    <definedName name="HTNC" localSheetId="2">#REF!</definedName>
    <definedName name="HTNC" localSheetId="12">#REF!</definedName>
    <definedName name="HTNC">#REF!</definedName>
    <definedName name="htrhrt" localSheetId="2" hidden="1">{"'Sheet1'!$L$16"}</definedName>
    <definedName name="htrhrt" localSheetId="9" hidden="1">{"'Sheet1'!$L$16"}</definedName>
    <definedName name="htrhrt" localSheetId="12" hidden="1">{"'Sheet1'!$L$16"}</definedName>
    <definedName name="htrhrt" localSheetId="0" hidden="1">{"'Sheet1'!$L$16"}</definedName>
    <definedName name="htrhrt" hidden="1">{"'Sheet1'!$L$16"}</definedName>
    <definedName name="HTS" localSheetId="2">#REF!</definedName>
    <definedName name="HTS" localSheetId="12">#REF!</definedName>
    <definedName name="HTS">#REF!</definedName>
    <definedName name="HTthang10" localSheetId="2">{"Book1"}</definedName>
    <definedName name="HTthang10" localSheetId="12">{"Book1"}</definedName>
    <definedName name="HTthang10" localSheetId="0">{"Book1"}</definedName>
    <definedName name="HTthang10">{"Book1"}</definedName>
    <definedName name="HTU" localSheetId="2">#REF!</definedName>
    <definedName name="HTU" localSheetId="12">#REF!</definedName>
    <definedName name="HTU">#REF!</definedName>
    <definedName name="HTVC">#REF!</definedName>
    <definedName name="HTVL" localSheetId="2">#REF!</definedName>
    <definedName name="HTVL" localSheetId="12">#REF!</definedName>
    <definedName name="HTVL">#REF!</definedName>
    <definedName name="hu" localSheetId="2" hidden="1">{"'Sheet1'!$L$16"}</definedName>
    <definedName name="hu" localSheetId="9" hidden="1">{"'Sheet1'!$L$16"}</definedName>
    <definedName name="hu" localSheetId="12" hidden="1">{"'Sheet1'!$L$16"}</definedName>
    <definedName name="hu" localSheetId="0" hidden="1">{"'Sheet1'!$L$16"}</definedName>
    <definedName name="hu" hidden="1">{"'Sheet1'!$L$16"}</definedName>
    <definedName name="HUB">#REF!</definedName>
    <definedName name="hui" localSheetId="2" hidden="1">{"'Sheet1'!$L$16"}</definedName>
    <definedName name="hui" localSheetId="9" hidden="1">{"'Sheet1'!$L$16"}</definedName>
    <definedName name="hui" localSheetId="12" hidden="1">{"'Sheet1'!$L$16"}</definedName>
    <definedName name="hui" localSheetId="0" hidden="1">{"'Sheet1'!$L$16"}</definedName>
    <definedName name="hui" hidden="1">{"'Sheet1'!$L$16"}</definedName>
    <definedName name="hung" localSheetId="2" hidden="1">{"'Sheet1'!$L$16"}</definedName>
    <definedName name="hung" localSheetId="9" hidden="1">{"'Sheet1'!$L$16"}</definedName>
    <definedName name="hung" localSheetId="12" hidden="1">{"'Sheet1'!$L$16"}</definedName>
    <definedName name="hung" localSheetId="0" hidden="1">{"'Sheet1'!$L$16"}</definedName>
    <definedName name="hung" hidden="1">{"'Sheet1'!$L$16"}</definedName>
    <definedName name="HungYen" localSheetId="2">#REF!</definedName>
    <definedName name="HungYen" localSheetId="12">#REF!</definedName>
    <definedName name="HungYen">#REF!</definedName>
    <definedName name="huong" localSheetId="2" hidden="1">{"'Sheet1'!$L$16"}</definedName>
    <definedName name="huong" localSheetId="9" hidden="1">{"'Sheet1'!$L$16"}</definedName>
    <definedName name="huong" localSheetId="12" hidden="1">{"'Sheet1'!$L$16"}</definedName>
    <definedName name="huong" localSheetId="0" hidden="1">{"'Sheet1'!$L$16"}</definedName>
    <definedName name="huong" hidden="1">{"'Sheet1'!$L$16"}</definedName>
    <definedName name="HUU" localSheetId="2" hidden="1">{"'Sheet1'!$L$16"}</definedName>
    <definedName name="HUU" localSheetId="9" hidden="1">{"'Sheet1'!$L$16"}</definedName>
    <definedName name="HUU" localSheetId="12" hidden="1">{"'Sheet1'!$L$16"}</definedName>
    <definedName name="HUU" localSheetId="0" hidden="1">{"'Sheet1'!$L$16"}</definedName>
    <definedName name="HUU" hidden="1">{"'Sheet1'!$L$16"}</definedName>
    <definedName name="huy" localSheetId="2" hidden="1">{"'Sheet1'!$L$16"}</definedName>
    <definedName name="huy" localSheetId="9" hidden="1">{"'Sheet1'!$L$16"}</definedName>
    <definedName name="huy" localSheetId="12" hidden="1">{"'Sheet1'!$L$16"}</definedName>
    <definedName name="huy" localSheetId="0" hidden="1">{"'Sheet1'!$L$16"}</definedName>
    <definedName name="huy" hidden="1">{"'Sheet1'!$L$16"}</definedName>
    <definedName name="huyhoa" localSheetId="2" hidden="1">{"'Sheet1'!$L$16"}</definedName>
    <definedName name="huyhoa" localSheetId="9" hidden="1">{"'Sheet1'!$L$16"}</definedName>
    <definedName name="huyhoa" localSheetId="12" hidden="1">{"'Sheet1'!$L$16"}</definedName>
    <definedName name="huyhoa" localSheetId="0" hidden="1">{"'Sheet1'!$L$16"}</definedName>
    <definedName name="huyhoa" hidden="1">{"'Sheet1'!$L$16"}</definedName>
    <definedName name="huymoi" localSheetId="2" hidden="1">{"'Sheet1'!$L$16"}</definedName>
    <definedName name="huymoi" localSheetId="9" hidden="1">{"'Sheet1'!$L$16"}</definedName>
    <definedName name="huymoi" localSheetId="12" hidden="1">{"'Sheet1'!$L$16"}</definedName>
    <definedName name="huymoi" localSheetId="0" hidden="1">{"'Sheet1'!$L$16"}</definedName>
    <definedName name="huymoi" hidden="1">{"'Sheet1'!$L$16"}</definedName>
    <definedName name="huynh" localSheetId="2">#REF!</definedName>
    <definedName name="huynh" localSheetId="12">#REF!</definedName>
    <definedName name="huynh">#REF!</definedName>
    <definedName name="HV" localSheetId="2">#REF!</definedName>
    <definedName name="HV" localSheetId="12">#REF!</definedName>
    <definedName name="HV">#REF!</definedName>
    <definedName name="hvac">#REF!</definedName>
    <definedName name="hvacctr">#REF!</definedName>
    <definedName name="hvacgis">#REF!</definedName>
    <definedName name="hvacgis4">#REF!</definedName>
    <definedName name="HVBC" localSheetId="2">#REF!</definedName>
    <definedName name="HVBC" localSheetId="12">#REF!</definedName>
    <definedName name="HVBC">#REF!</definedName>
    <definedName name="HVC" localSheetId="2">#REF!</definedName>
    <definedName name="HVC" localSheetId="12">#REF!</definedName>
    <definedName name="HVC">#REF!</definedName>
    <definedName name="HVL" localSheetId="2">#REF!</definedName>
    <definedName name="HVL" localSheetId="12">#REF!</definedName>
    <definedName name="HVL">#REF!</definedName>
    <definedName name="HVP" localSheetId="2">#REF!</definedName>
    <definedName name="HVP" localSheetId="12">#REF!</definedName>
    <definedName name="HVP">#REF!</definedName>
    <definedName name="hw" localSheetId="2">#REF!</definedName>
    <definedName name="hw" localSheetId="12">#REF!</definedName>
    <definedName name="hw">#REF!</definedName>
    <definedName name="hx" localSheetId="2">#REF!</definedName>
    <definedName name="hx" localSheetId="12">#REF!</definedName>
    <definedName name="hx">#REF!</definedName>
    <definedName name="HYen" localSheetId="2">#REF!</definedName>
    <definedName name="HYen" localSheetId="12">#REF!</definedName>
    <definedName name="HYen">#REF!</definedName>
    <definedName name="HYen2" localSheetId="2">#REF!</definedName>
    <definedName name="HYen2" localSheetId="12">#REF!</definedName>
    <definedName name="HYen2">#REF!</definedName>
    <definedName name="I" localSheetId="2">#REF!</definedName>
    <definedName name="I" localSheetId="12">#REF!</definedName>
    <definedName name="I">#REF!</definedName>
    <definedName name="Ì" localSheetId="2">#REF!</definedName>
    <definedName name="Ì" localSheetId="12">#REF!</definedName>
    <definedName name="Ì">#REF!</definedName>
    <definedName name="I_A" localSheetId="2">#REF!</definedName>
    <definedName name="I_A" localSheetId="12">#REF!</definedName>
    <definedName name="I_A">#REF!</definedName>
    <definedName name="I_B" localSheetId="2">#REF!</definedName>
    <definedName name="I_B" localSheetId="12">#REF!</definedName>
    <definedName name="I_B">#REF!</definedName>
    <definedName name="I_c" localSheetId="2">#REF!</definedName>
    <definedName name="I_c" localSheetId="12">#REF!</definedName>
    <definedName name="I_c">#REF!</definedName>
    <definedName name="I_p" localSheetId="2">#REF!</definedName>
    <definedName name="I_p" localSheetId="12">#REF!</definedName>
    <definedName name="I_p">#REF!</definedName>
    <definedName name="i0">#REF!</definedName>
    <definedName name="I2É6" localSheetId="2">#REF!</definedName>
    <definedName name="I2É6" localSheetId="12">#REF!</definedName>
    <definedName name="I2É6">#REF!</definedName>
    <definedName name="I757." localSheetId="2">#REF!</definedName>
    <definedName name="I757." localSheetId="12">#REF!</definedName>
    <definedName name="I757.">#REF!</definedName>
    <definedName name="Ic" localSheetId="2">#REF!</definedName>
    <definedName name="Ic" localSheetId="12">#REF!</definedName>
    <definedName name="Ic">#REF!</definedName>
    <definedName name="Icoc">#REF!</definedName>
    <definedName name="iCount">3</definedName>
    <definedName name="id">#REF!</definedName>
    <definedName name="IDLAB_COST" localSheetId="2">#REF!</definedName>
    <definedName name="IDLAB_COST" localSheetId="12">#REF!</definedName>
    <definedName name="IDLAB_COST">#REF!</definedName>
    <definedName name="Ig">#REF!</definedName>
    <definedName name="igd" localSheetId="2">#REF!</definedName>
    <definedName name="igd" localSheetId="12">#REF!</definedName>
    <definedName name="igd">#REF!</definedName>
    <definedName name="igs" localSheetId="2">#REF!</definedName>
    <definedName name="igs" localSheetId="12">#REF!</definedName>
    <definedName name="igs">#REF!</definedName>
    <definedName name="ii">#REF!</definedName>
    <definedName name="II_A" localSheetId="2">#REF!</definedName>
    <definedName name="II_A" localSheetId="12">#REF!</definedName>
    <definedName name="II_A">#REF!</definedName>
    <definedName name="II_B" localSheetId="2">#REF!</definedName>
    <definedName name="II_B" localSheetId="12">#REF!</definedName>
    <definedName name="II_B">#REF!</definedName>
    <definedName name="II_c" localSheetId="2">#REF!</definedName>
    <definedName name="II_c" localSheetId="12">#REF!</definedName>
    <definedName name="II_c">#REF!</definedName>
    <definedName name="III_a" localSheetId="2">#REF!</definedName>
    <definedName name="III_a" localSheetId="12">#REF!</definedName>
    <definedName name="III_a">#REF!</definedName>
    <definedName name="III_B" localSheetId="2">#REF!</definedName>
    <definedName name="III_B" localSheetId="12">#REF!</definedName>
    <definedName name="III_B">#REF!</definedName>
    <definedName name="III_c" localSheetId="2">#REF!</definedName>
    <definedName name="III_c" localSheetId="12">#REF!</definedName>
    <definedName name="III_c">#REF!</definedName>
    <definedName name="IMPORT" localSheetId="2">#REF!</definedName>
    <definedName name="IMPORT" localSheetId="12">#REF!</definedName>
    <definedName name="IMPORT">#REF!</definedName>
    <definedName name="IND_LAB" localSheetId="2">#REF!</definedName>
    <definedName name="IND_LAB" localSheetId="12">#REF!</definedName>
    <definedName name="IND_LAB">#REF!</definedName>
    <definedName name="index" localSheetId="2">#REF!</definedName>
    <definedName name="index" localSheetId="12">#REF!</definedName>
    <definedName name="index">#REF!</definedName>
    <definedName name="INDMANP" localSheetId="2">#REF!</definedName>
    <definedName name="INDMANP" localSheetId="12">#REF!</definedName>
    <definedName name="INDMANP">#REF!</definedName>
    <definedName name="INPUT" localSheetId="2">#REF!</definedName>
    <definedName name="INPUT" localSheetId="12">#REF!</definedName>
    <definedName name="INPUT">#REF!</definedName>
    <definedName name="INPUT1" localSheetId="2">#REF!</definedName>
    <definedName name="INPUT1" localSheetId="12">#REF!</definedName>
    <definedName name="INPUT1">#REF!</definedName>
    <definedName name="inputCosti" localSheetId="2">#REF!</definedName>
    <definedName name="inputCosti" localSheetId="12">#REF!</definedName>
    <definedName name="inputCosti">#REF!</definedName>
    <definedName name="inputLf" localSheetId="2">#REF!</definedName>
    <definedName name="inputLf" localSheetId="12">#REF!</definedName>
    <definedName name="inputLf">#REF!</definedName>
    <definedName name="inputWTP" localSheetId="2">#REF!</definedName>
    <definedName name="inputWTP" localSheetId="12">#REF!</definedName>
    <definedName name="inputWTP">#REF!</definedName>
    <definedName name="INT" localSheetId="2">#REF!</definedName>
    <definedName name="INT" localSheetId="12">#REF!</definedName>
    <definedName name="INT">#REF!</definedName>
    <definedName name="INTBN" localSheetId="2">#REF!</definedName>
    <definedName name="INTBN" localSheetId="12">#REF!</definedName>
    <definedName name="INTBN">#REF!</definedName>
    <definedName name="IO" localSheetId="2">#REF!</definedName>
    <definedName name="IO" localSheetId="12">#REF!</definedName>
    <definedName name="IO">#REF!</definedName>
    <definedName name="IO_31" localSheetId="2">#REF!</definedName>
    <definedName name="IO_31" localSheetId="12">#REF!</definedName>
    <definedName name="IO_31">#REF!</definedName>
    <definedName name="iÖn_lùc_Qu_ng_ninh" localSheetId="2">#REF!</definedName>
    <definedName name="iÖn_lùc_Qu_ng_ninh" localSheetId="12">#REF!</definedName>
    <definedName name="iÖn_lùc_Qu_ng_ninh">#REF!</definedName>
    <definedName name="Ip" localSheetId="2">#REF!</definedName>
    <definedName name="Ip" localSheetId="12">#REF!</definedName>
    <definedName name="Ip">#REF!</definedName>
    <definedName name="IPX" localSheetId="2">#REF!</definedName>
    <definedName name="IPX" localSheetId="12">#REF!</definedName>
    <definedName name="IPX">#REF!</definedName>
    <definedName name="IPY" localSheetId="2">#REF!</definedName>
    <definedName name="IPY" localSheetId="12">#REF!</definedName>
    <definedName name="IPY">#REF!</definedName>
    <definedName name="Iran_Against" localSheetId="2">#REF!</definedName>
    <definedName name="Iran_Against" localSheetId="12">#REF!</definedName>
    <definedName name="Iran_Against">#REF!</definedName>
    <definedName name="Iran_Played" localSheetId="2">#REF!</definedName>
    <definedName name="Iran_Played" localSheetId="12">#REF!</definedName>
    <definedName name="Iran_Played">#REF!</definedName>
    <definedName name="IST" localSheetId="2">#REF!</definedName>
    <definedName name="IST" localSheetId="12">#REF!</definedName>
    <definedName name="IST">#REF!</definedName>
    <definedName name="it" localSheetId="2">#REF!</definedName>
    <definedName name="it" localSheetId="12">#REF!</definedName>
    <definedName name="it">#REF!</definedName>
    <definedName name="Italy_Against" localSheetId="2">#REF!</definedName>
    <definedName name="Italy_Against" localSheetId="12">#REF!</definedName>
    <definedName name="Italy_Against">#REF!</definedName>
    <definedName name="Italy_Played" localSheetId="2">#REF!</definedName>
    <definedName name="Italy_Played" localSheetId="12">#REF!</definedName>
    <definedName name="Italy_Played">#REF!</definedName>
    <definedName name="ITEM">#REF!</definedName>
    <definedName name="Iv">#REF!</definedName>
    <definedName name="Ivory_Against" localSheetId="2">#REF!</definedName>
    <definedName name="Ivory_Against" localSheetId="12">#REF!</definedName>
    <definedName name="Ivory_Against">#REF!</definedName>
    <definedName name="Ivory_Played" localSheetId="2">#REF!</definedName>
    <definedName name="Ivory_Played" localSheetId="12">#REF!</definedName>
    <definedName name="Ivory_Played">#REF!</definedName>
    <definedName name="IWTP" localSheetId="2">#REF!</definedName>
    <definedName name="IWTP" localSheetId="12">#REF!</definedName>
    <definedName name="IWTP">#REF!</definedName>
    <definedName name="IX" localSheetId="2">#REF!</definedName>
    <definedName name="IX" localSheetId="12">#REF!</definedName>
    <definedName name="IX">#REF!</definedName>
    <definedName name="ixy">#REF!</definedName>
    <definedName name="IY" localSheetId="2">#REF!</definedName>
    <definedName name="IY" localSheetId="12">#REF!</definedName>
    <definedName name="IY">#REF!</definedName>
    <definedName name="j" localSheetId="2">{"'Sheet1'!$L$16"}</definedName>
    <definedName name="j" localSheetId="12">{"'Sheet1'!$L$16"}</definedName>
    <definedName name="j" localSheetId="0">{"'Sheet1'!$L$16"}</definedName>
    <definedName name="j">{"'Sheet1'!$L$16"}</definedName>
    <definedName name="J.O">#REF!</definedName>
    <definedName name="J.O_GT">#REF!</definedName>
    <definedName name="j356C8" localSheetId="2">#REF!</definedName>
    <definedName name="j356C8" localSheetId="12">#REF!</definedName>
    <definedName name="j356C8">#REF!</definedName>
    <definedName name="J81j81">#REF!</definedName>
    <definedName name="Japan_Against" localSheetId="2">#REF!</definedName>
    <definedName name="Japan_Against" localSheetId="12">#REF!</definedName>
    <definedName name="Japan_Against">#REF!</definedName>
    <definedName name="Japan_Played" localSheetId="2">#REF!</definedName>
    <definedName name="Japan_Played" localSheetId="12">#REF!</definedName>
    <definedName name="Japan_Played">#REF!</definedName>
    <definedName name="jhnjnn" localSheetId="2">#REF!</definedName>
    <definedName name="jhnjnn" localSheetId="12">#REF!</definedName>
    <definedName name="jhnjnn">#REF!</definedName>
    <definedName name="jidi1" localSheetId="2">#REF!</definedName>
    <definedName name="jidi1" localSheetId="12">#REF!</definedName>
    <definedName name="jidi1">#REF!</definedName>
    <definedName name="jj" localSheetId="2">#REF!</definedName>
    <definedName name="jj" localSheetId="12">#REF!</definedName>
    <definedName name="jj">#REF!</definedName>
    <definedName name="jjjhbdjgsdj" localSheetId="2">#REF!</definedName>
    <definedName name="jjjhbdjgsdj" localSheetId="12">#REF!</definedName>
    <definedName name="jjjhbdjgsdj">#REF!</definedName>
    <definedName name="jjjjjjjjjjjjjjj" localSheetId="2">#REF!</definedName>
    <definedName name="jjjjjjjjjjjjjjj" localSheetId="12">#REF!</definedName>
    <definedName name="jjjjjjjjjjjjjjj">#REF!</definedName>
    <definedName name="jkghj">#REF!</definedName>
    <definedName name="jkjk" localSheetId="2" hidden="1">{"'Sheet1'!$L$16"}</definedName>
    <definedName name="jkjk" localSheetId="9" hidden="1">{"'Sheet1'!$L$16"}</definedName>
    <definedName name="jkjk" localSheetId="12" hidden="1">{"'Sheet1'!$L$16"}</definedName>
    <definedName name="jkjk" localSheetId="0" hidden="1">{"'Sheet1'!$L$16"}</definedName>
    <definedName name="jkjk" hidden="1">{"'Sheet1'!$L$16"}</definedName>
    <definedName name="JPYVND1" localSheetId="2">#REF!</definedName>
    <definedName name="JPYVND1" localSheetId="12">#REF!</definedName>
    <definedName name="JPYVND1">#REF!</definedName>
    <definedName name="jrjthkghdkg" localSheetId="2" hidden="1">#REF!</definedName>
    <definedName name="jrjthkghdkg" localSheetId="9" hidden="1">#REF!</definedName>
    <definedName name="jrjthkghdkg" localSheetId="12" hidden="1">#REF!</definedName>
    <definedName name="jrjthkghdkg" hidden="1">#REF!</definedName>
    <definedName name="Jxdam">#REF!</definedName>
    <definedName name="Jydam">#REF!</definedName>
    <definedName name="k" localSheetId="2">{"'Sheet1'!$L$16"}</definedName>
    <definedName name="k" localSheetId="12">{"'Sheet1'!$L$16"}</definedName>
    <definedName name="k" localSheetId="0">{"'Sheet1'!$L$16"}</definedName>
    <definedName name="k">{"'Sheet1'!$L$16"}</definedName>
    <definedName name="k_">#REF!</definedName>
    <definedName name="K_L" localSheetId="2">#REF!</definedName>
    <definedName name="K_L" localSheetId="12">#REF!</definedName>
    <definedName name="K_L">#REF!</definedName>
    <definedName name="K0.001" localSheetId="2">#REF!</definedName>
    <definedName name="K0.001" localSheetId="12">#REF!</definedName>
    <definedName name="K0.001">#REF!</definedName>
    <definedName name="K0.011" localSheetId="2">#REF!</definedName>
    <definedName name="K0.011" localSheetId="12">#REF!</definedName>
    <definedName name="K0.011">#REF!</definedName>
    <definedName name="K0.101" localSheetId="2">#REF!</definedName>
    <definedName name="K0.101" localSheetId="12">#REF!</definedName>
    <definedName name="K0.101">#REF!</definedName>
    <definedName name="K0.111" localSheetId="2">#REF!</definedName>
    <definedName name="K0.111" localSheetId="12">#REF!</definedName>
    <definedName name="K0.111">#REF!</definedName>
    <definedName name="K0.201" localSheetId="2">#REF!</definedName>
    <definedName name="K0.201" localSheetId="12">#REF!</definedName>
    <definedName name="K0.201">#REF!</definedName>
    <definedName name="K0.211" localSheetId="2">#REF!</definedName>
    <definedName name="K0.211" localSheetId="12">#REF!</definedName>
    <definedName name="K0.211">#REF!</definedName>
    <definedName name="K0.301" localSheetId="2">#REF!</definedName>
    <definedName name="K0.301" localSheetId="12">#REF!</definedName>
    <definedName name="K0.301">#REF!</definedName>
    <definedName name="K0.311" localSheetId="2">#REF!</definedName>
    <definedName name="K0.311" localSheetId="12">#REF!</definedName>
    <definedName name="K0.311">#REF!</definedName>
    <definedName name="K0.400" localSheetId="2">#REF!</definedName>
    <definedName name="K0.400" localSheetId="12">#REF!</definedName>
    <definedName name="K0.400">#REF!</definedName>
    <definedName name="K0.410" localSheetId="2">#REF!</definedName>
    <definedName name="K0.410" localSheetId="12">#REF!</definedName>
    <definedName name="K0.410">#REF!</definedName>
    <definedName name="K0.501" localSheetId="2">#REF!</definedName>
    <definedName name="K0.501" localSheetId="12">#REF!</definedName>
    <definedName name="K0.501">#REF!</definedName>
    <definedName name="K0.511" localSheetId="2">#REF!</definedName>
    <definedName name="K0.511" localSheetId="12">#REF!</definedName>
    <definedName name="K0.511">#REF!</definedName>
    <definedName name="K0.61" localSheetId="2">#REF!</definedName>
    <definedName name="K0.61" localSheetId="12">#REF!</definedName>
    <definedName name="K0.61">#REF!</definedName>
    <definedName name="K0.71" localSheetId="2">#REF!</definedName>
    <definedName name="K0.71" localSheetId="12">#REF!</definedName>
    <definedName name="K0.71">#REF!</definedName>
    <definedName name="K1.001" localSheetId="2">#REF!</definedName>
    <definedName name="K1.001" localSheetId="12">#REF!</definedName>
    <definedName name="K1.001">#REF!</definedName>
    <definedName name="K1.021" localSheetId="2">#REF!</definedName>
    <definedName name="K1.021" localSheetId="12">#REF!</definedName>
    <definedName name="K1.021">#REF!</definedName>
    <definedName name="K1.041" localSheetId="2">#REF!</definedName>
    <definedName name="K1.041" localSheetId="12">#REF!</definedName>
    <definedName name="K1.041">#REF!</definedName>
    <definedName name="K1.121" localSheetId="2">#REF!</definedName>
    <definedName name="K1.121" localSheetId="12">#REF!</definedName>
    <definedName name="K1.121">#REF!</definedName>
    <definedName name="K1.201" localSheetId="2">#REF!</definedName>
    <definedName name="K1.201" localSheetId="12">#REF!</definedName>
    <definedName name="K1.201">#REF!</definedName>
    <definedName name="K1.211" localSheetId="2">#REF!</definedName>
    <definedName name="K1.211" localSheetId="12">#REF!</definedName>
    <definedName name="K1.211">#REF!</definedName>
    <definedName name="K1.221" localSheetId="2">#REF!</definedName>
    <definedName name="K1.221" localSheetId="12">#REF!</definedName>
    <definedName name="K1.221">#REF!</definedName>
    <definedName name="K1.301" localSheetId="2">#REF!</definedName>
    <definedName name="K1.301" localSheetId="12">#REF!</definedName>
    <definedName name="K1.301">#REF!</definedName>
    <definedName name="K1.321" localSheetId="2">#REF!</definedName>
    <definedName name="K1.321" localSheetId="12">#REF!</definedName>
    <definedName name="K1.321">#REF!</definedName>
    <definedName name="K1.331" localSheetId="2">#REF!</definedName>
    <definedName name="K1.331" localSheetId="12">#REF!</definedName>
    <definedName name="K1.331">#REF!</definedName>
    <definedName name="K1.341" localSheetId="2">#REF!</definedName>
    <definedName name="K1.341" localSheetId="12">#REF!</definedName>
    <definedName name="K1.341">#REF!</definedName>
    <definedName name="K1.401" localSheetId="2">#REF!</definedName>
    <definedName name="K1.401" localSheetId="12">#REF!</definedName>
    <definedName name="K1.401">#REF!</definedName>
    <definedName name="K1.411" localSheetId="2">#REF!</definedName>
    <definedName name="K1.411" localSheetId="12">#REF!</definedName>
    <definedName name="K1.411">#REF!</definedName>
    <definedName name="K1.421" localSheetId="2">#REF!</definedName>
    <definedName name="K1.421" localSheetId="12">#REF!</definedName>
    <definedName name="K1.421">#REF!</definedName>
    <definedName name="K1.431" localSheetId="2">#REF!</definedName>
    <definedName name="K1.431" localSheetId="12">#REF!</definedName>
    <definedName name="K1.431">#REF!</definedName>
    <definedName name="K1.441" localSheetId="2">#REF!</definedName>
    <definedName name="K1.441" localSheetId="12">#REF!</definedName>
    <definedName name="K1.441">#REF!</definedName>
    <definedName name="K2.001" localSheetId="2">#REF!</definedName>
    <definedName name="K2.001" localSheetId="12">#REF!</definedName>
    <definedName name="K2.001">#REF!</definedName>
    <definedName name="K2.011" localSheetId="2">#REF!</definedName>
    <definedName name="K2.011" localSheetId="12">#REF!</definedName>
    <definedName name="K2.011">#REF!</definedName>
    <definedName name="K2.021" localSheetId="2">#REF!</definedName>
    <definedName name="K2.021" localSheetId="12">#REF!</definedName>
    <definedName name="K2.021">#REF!</definedName>
    <definedName name="K2.031" localSheetId="2">#REF!</definedName>
    <definedName name="K2.031" localSheetId="12">#REF!</definedName>
    <definedName name="K2.031">#REF!</definedName>
    <definedName name="K2.041" localSheetId="2">#REF!</definedName>
    <definedName name="K2.041" localSheetId="12">#REF!</definedName>
    <definedName name="K2.041">#REF!</definedName>
    <definedName name="K2.101" localSheetId="2">#REF!</definedName>
    <definedName name="K2.101" localSheetId="12">#REF!</definedName>
    <definedName name="K2.101">#REF!</definedName>
    <definedName name="K2.111" localSheetId="2">#REF!</definedName>
    <definedName name="K2.111" localSheetId="12">#REF!</definedName>
    <definedName name="K2.111">#REF!</definedName>
    <definedName name="K2.121" localSheetId="2">#REF!</definedName>
    <definedName name="K2.121" localSheetId="12">#REF!</definedName>
    <definedName name="K2.121">#REF!</definedName>
    <definedName name="K2.131" localSheetId="2">#REF!</definedName>
    <definedName name="K2.131" localSheetId="12">#REF!</definedName>
    <definedName name="K2.131">#REF!</definedName>
    <definedName name="K2.141" localSheetId="2">#REF!</definedName>
    <definedName name="K2.141" localSheetId="12">#REF!</definedName>
    <definedName name="K2.141">#REF!</definedName>
    <definedName name="K2.201" localSheetId="2">#REF!</definedName>
    <definedName name="K2.201" localSheetId="12">#REF!</definedName>
    <definedName name="K2.201">#REF!</definedName>
    <definedName name="K2.211" localSheetId="2">#REF!</definedName>
    <definedName name="K2.211" localSheetId="12">#REF!</definedName>
    <definedName name="K2.211">#REF!</definedName>
    <definedName name="K2.221" localSheetId="2">#REF!</definedName>
    <definedName name="K2.221" localSheetId="12">#REF!</definedName>
    <definedName name="K2.221">#REF!</definedName>
    <definedName name="K2.231" localSheetId="2">#REF!</definedName>
    <definedName name="K2.231" localSheetId="12">#REF!</definedName>
    <definedName name="K2.231">#REF!</definedName>
    <definedName name="K2.241" localSheetId="2">#REF!</definedName>
    <definedName name="K2.241" localSheetId="12">#REF!</definedName>
    <definedName name="K2.241">#REF!</definedName>
    <definedName name="K2.301" localSheetId="2">#REF!</definedName>
    <definedName name="K2.301" localSheetId="12">#REF!</definedName>
    <definedName name="K2.301">#REF!</definedName>
    <definedName name="K2.321" localSheetId="2">#REF!</definedName>
    <definedName name="K2.321" localSheetId="12">#REF!</definedName>
    <definedName name="K2.321">#REF!</definedName>
    <definedName name="K2.341" localSheetId="2">#REF!</definedName>
    <definedName name="K2.341" localSheetId="12">#REF!</definedName>
    <definedName name="K2.341">#REF!</definedName>
    <definedName name="K2.400" localSheetId="2">#REF!</definedName>
    <definedName name="K2.400" localSheetId="12">#REF!</definedName>
    <definedName name="K2.400">#REF!</definedName>
    <definedName name="K2.420" localSheetId="2">#REF!</definedName>
    <definedName name="K2.420" localSheetId="12">#REF!</definedName>
    <definedName name="K2.420">#REF!</definedName>
    <definedName name="K2.440" localSheetId="2">#REF!</definedName>
    <definedName name="K2.440" localSheetId="12">#REF!</definedName>
    <definedName name="K2.440">#REF!</definedName>
    <definedName name="K2.500" localSheetId="2">#REF!</definedName>
    <definedName name="K2.500" localSheetId="12">#REF!</definedName>
    <definedName name="K2.500">#REF!</definedName>
    <definedName name="K2.520" localSheetId="2">#REF!</definedName>
    <definedName name="K2.520" localSheetId="12">#REF!</definedName>
    <definedName name="K2.520">#REF!</definedName>
    <definedName name="K2.540" localSheetId="2">#REF!</definedName>
    <definedName name="K2.540" localSheetId="12">#REF!</definedName>
    <definedName name="K2.540">#REF!</definedName>
    <definedName name="k2b" localSheetId="2">#REF!</definedName>
    <definedName name="k2b" localSheetId="12">#REF!</definedName>
    <definedName name="k2b">#REF!</definedName>
    <definedName name="K3.210" localSheetId="2">#REF!</definedName>
    <definedName name="K3.210" localSheetId="12">#REF!</definedName>
    <definedName name="K3.210">#REF!</definedName>
    <definedName name="K3.220" localSheetId="2">#REF!</definedName>
    <definedName name="K3.220" localSheetId="12">#REF!</definedName>
    <definedName name="K3.220">#REF!</definedName>
    <definedName name="K3.230" localSheetId="2">#REF!</definedName>
    <definedName name="K3.230" localSheetId="12">#REF!</definedName>
    <definedName name="K3.230">#REF!</definedName>
    <definedName name="K3.310" localSheetId="2">#REF!</definedName>
    <definedName name="K3.310" localSheetId="12">#REF!</definedName>
    <definedName name="K3.310">#REF!</definedName>
    <definedName name="K3.320" localSheetId="2">#REF!</definedName>
    <definedName name="K3.320" localSheetId="12">#REF!</definedName>
    <definedName name="K3.320">#REF!</definedName>
    <definedName name="K3.330" localSheetId="2">#REF!</definedName>
    <definedName name="K3.330" localSheetId="12">#REF!</definedName>
    <definedName name="K3.330">#REF!</definedName>
    <definedName name="K3.410" localSheetId="2">#REF!</definedName>
    <definedName name="K3.410" localSheetId="12">#REF!</definedName>
    <definedName name="K3.410">#REF!</definedName>
    <definedName name="K3.430" localSheetId="2">#REF!</definedName>
    <definedName name="K3.430" localSheetId="12">#REF!</definedName>
    <definedName name="K3.430">#REF!</definedName>
    <definedName name="K3.450" localSheetId="2">#REF!</definedName>
    <definedName name="K3.450" localSheetId="12">#REF!</definedName>
    <definedName name="K3.450">#REF!</definedName>
    <definedName name="K4.010" localSheetId="2">#REF!</definedName>
    <definedName name="K4.010" localSheetId="12">#REF!</definedName>
    <definedName name="K4.010">#REF!</definedName>
    <definedName name="K4.020" localSheetId="2">#REF!</definedName>
    <definedName name="K4.020" localSheetId="12">#REF!</definedName>
    <definedName name="K4.020">#REF!</definedName>
    <definedName name="K4.110" localSheetId="2">#REF!</definedName>
    <definedName name="K4.110" localSheetId="12">#REF!</definedName>
    <definedName name="K4.110">#REF!</definedName>
    <definedName name="K4.120" localSheetId="2">#REF!</definedName>
    <definedName name="K4.120" localSheetId="12">#REF!</definedName>
    <definedName name="K4.120">#REF!</definedName>
    <definedName name="K4.210" localSheetId="2">#REF!</definedName>
    <definedName name="K4.210" localSheetId="12">#REF!</definedName>
    <definedName name="K4.210">#REF!</definedName>
    <definedName name="K4.220" localSheetId="2">#REF!</definedName>
    <definedName name="K4.220" localSheetId="12">#REF!</definedName>
    <definedName name="K4.220">#REF!</definedName>
    <definedName name="K4.230" localSheetId="2">#REF!</definedName>
    <definedName name="K4.230" localSheetId="12">#REF!</definedName>
    <definedName name="K4.230">#REF!</definedName>
    <definedName name="K4.240" localSheetId="2">#REF!</definedName>
    <definedName name="K4.240" localSheetId="12">#REF!</definedName>
    <definedName name="K4.240">#REF!</definedName>
    <definedName name="ka">2</definedName>
    <definedName name="KAE" localSheetId="2">#REF!</definedName>
    <definedName name="KAE" localSheetId="12">#REF!</definedName>
    <definedName name="KAE">#REF!</definedName>
    <definedName name="KAS" localSheetId="2">#REF!</definedName>
    <definedName name="KAS" localSheetId="12">#REF!</definedName>
    <definedName name="KAS">#REF!</definedName>
    <definedName name="kc">#REF!</definedName>
    <definedName name="kcg">#REF!</definedName>
    <definedName name="kcong" localSheetId="2">#REF!</definedName>
    <definedName name="kcong" localSheetId="12">#REF!</definedName>
    <definedName name="kcong">#REF!</definedName>
    <definedName name="kdien" localSheetId="2">#REF!</definedName>
    <definedName name="kdien" localSheetId="12">#REF!</definedName>
    <definedName name="kdien">#REF!</definedName>
    <definedName name="KE_HOACH_VON_PHU_THU" localSheetId="2">#REF!</definedName>
    <definedName name="KE_HOACH_VON_PHU_THU" localSheetId="12">#REF!</definedName>
    <definedName name="KE_HOACH_VON_PHU_THU">#REF!</definedName>
    <definedName name="KEHOACH2016" localSheetId="2">#REF!</definedName>
    <definedName name="KEHOACH2016" localSheetId="12">#REF!</definedName>
    <definedName name="KEHOACH2016">#REF!</definedName>
    <definedName name="kehoachTH" localSheetId="2">#REF!</definedName>
    <definedName name="kehoachTH" localSheetId="12">#REF!</definedName>
    <definedName name="kehoachTH">#REF!</definedName>
    <definedName name="Kg_" localSheetId="2">#REF!</definedName>
    <definedName name="Kg_" localSheetId="12">#REF!</definedName>
    <definedName name="Kg_">#REF!</definedName>
    <definedName name="kg_m2" localSheetId="2" hidden="1">#REF!</definedName>
    <definedName name="kg_m2" localSheetId="9" hidden="1">#REF!</definedName>
    <definedName name="kg_m2" localSheetId="12" hidden="1">#REF!</definedName>
    <definedName name="kg_m2" hidden="1">#REF!</definedName>
    <definedName name="KgBM" localSheetId="2">#REF!</definedName>
    <definedName name="KgBM" localSheetId="12">#REF!</definedName>
    <definedName name="KgBM">#REF!</definedName>
    <definedName name="Kgcot" localSheetId="2">#REF!</definedName>
    <definedName name="Kgcot" localSheetId="12">#REF!</definedName>
    <definedName name="Kgcot">#REF!</definedName>
    <definedName name="KgCTd4" localSheetId="2">#REF!</definedName>
    <definedName name="KgCTd4" localSheetId="12">#REF!</definedName>
    <definedName name="KgCTd4">#REF!</definedName>
    <definedName name="KgCTt4" localSheetId="2">#REF!</definedName>
    <definedName name="KgCTt4" localSheetId="12">#REF!</definedName>
    <definedName name="KgCTt4">#REF!</definedName>
    <definedName name="Kgdamd4" localSheetId="2">#REF!</definedName>
    <definedName name="Kgdamd4" localSheetId="12">#REF!</definedName>
    <definedName name="Kgdamd4">#REF!</definedName>
    <definedName name="Kgdamt4" localSheetId="2">#REF!</definedName>
    <definedName name="Kgdamt4" localSheetId="12">#REF!</definedName>
    <definedName name="Kgdamt4">#REF!</definedName>
    <definedName name="kghkgh" localSheetId="2" hidden="1">#REF!</definedName>
    <definedName name="kghkgh" localSheetId="9" hidden="1">#REF!</definedName>
    <definedName name="kghkgh" localSheetId="12" hidden="1">#REF!</definedName>
    <definedName name="kghkgh" hidden="1">#REF!</definedName>
    <definedName name="Kgmong" localSheetId="2">#REF!</definedName>
    <definedName name="Kgmong" localSheetId="12">#REF!</definedName>
    <definedName name="Kgmong">#REF!</definedName>
    <definedName name="KgNXOLdk" localSheetId="2">#REF!</definedName>
    <definedName name="KgNXOLdk" localSheetId="12">#REF!</definedName>
    <definedName name="KgNXOLdk">#REF!</definedName>
    <definedName name="Kgsan" localSheetId="2">#REF!</definedName>
    <definedName name="Kgsan" localSheetId="12">#REF!</definedName>
    <definedName name="Kgsan">#REF!</definedName>
    <definedName name="kh" localSheetId="2">#REF!</definedName>
    <definedName name="kh" localSheetId="12">#REF!</definedName>
    <definedName name="kh">#REF!</definedName>
    <definedName name="KH.2003">#REF!</definedName>
    <definedName name="KH.6TCN">#REF!</definedName>
    <definedName name="KH.QUY2">#REF!</definedName>
    <definedName name="KH.QUY3">#REF!</definedName>
    <definedName name="KH.T1">#REF!</definedName>
    <definedName name="KH.T2">#REF!</definedName>
    <definedName name="KH.T3">#REF!</definedName>
    <definedName name="KH.T4">#REF!</definedName>
    <definedName name="KH.T5">#REF!</definedName>
    <definedName name="KH.T6">#REF!</definedName>
    <definedName name="KH.T7">#REF!</definedName>
    <definedName name="KH.XSKT">#REF!:#REF!</definedName>
    <definedName name="KH_Chang" localSheetId="2">#REF!</definedName>
    <definedName name="KH_Chang" localSheetId="12">#REF!</definedName>
    <definedName name="KH_Chang">#REF!</definedName>
    <definedName name="kha" localSheetId="2">#REF!</definedName>
    <definedName name="kha" localSheetId="12">#REF!</definedName>
    <definedName name="kha">#REF!</definedName>
    <definedName name="Khac" localSheetId="2">#REF!</definedName>
    <definedName name="Khac" localSheetId="12">#REF!</definedName>
    <definedName name="Khac">#REF!</definedName>
    <definedName name="khac.1" localSheetId="2">#REF!</definedName>
    <definedName name="khac.1" localSheetId="12">#REF!</definedName>
    <definedName name="khac.1">#REF!</definedName>
    <definedName name="khac_1" localSheetId="2">#REF!</definedName>
    <definedName name="khac_1" localSheetId="12">#REF!</definedName>
    <definedName name="khac_1">#REF!</definedName>
    <definedName name="khac1">#REF!</definedName>
    <definedName name="khac2">#REF!</definedName>
    <definedName name="khanang" localSheetId="2">#REF!</definedName>
    <definedName name="khanang" localSheetId="12">#REF!</definedName>
    <definedName name="khanang">#REF!</definedName>
    <definedName name="Khánh_Hoà">#REF!</definedName>
    <definedName name="khla09" localSheetId="2">{"'Sheet1'!$L$16"}</definedName>
    <definedName name="khla09" localSheetId="12">{"'Sheet1'!$L$16"}</definedName>
    <definedName name="khla09" localSheetId="0">{"'Sheet1'!$L$16"}</definedName>
    <definedName name="khla09">{"'Sheet1'!$L$16"}</definedName>
    <definedName name="KHldatcat" localSheetId="2">#REF!</definedName>
    <definedName name="KHldatcat" localSheetId="12">#REF!</definedName>
    <definedName name="KHldatcat">#REF!</definedName>
    <definedName name="khoanda">#REF!</definedName>
    <definedName name="khoannhoi" localSheetId="2">#REF!</definedName>
    <definedName name="khoannhoi" localSheetId="12">#REF!</definedName>
    <definedName name="khoannhoi">#REF!</definedName>
    <definedName name="Khocau" localSheetId="2">#REF!</definedName>
    <definedName name="Khocau" localSheetId="12">#REF!</definedName>
    <definedName name="Khocau">#REF!</definedName>
    <definedName name="KHOI_LUONG_DAT_DAO_DAP" localSheetId="2">#REF!</definedName>
    <definedName name="KHOI_LUONG_DAT_DAO_DAP" localSheetId="12">#REF!</definedName>
    <definedName name="KHOI_LUONG_DAT_DAO_DAP">#REF!</definedName>
    <definedName name="khong" localSheetId="2">#REF!</definedName>
    <definedName name="khong" localSheetId="12">#REF!</definedName>
    <definedName name="khong">#REF!</definedName>
    <definedName name="Khong_can_doi" localSheetId="2">#REF!</definedName>
    <definedName name="Khong_can_doi" localSheetId="12">#REF!</definedName>
    <definedName name="Khong_can_doi">#REF!</definedName>
    <definedName name="khongtruotgia" localSheetId="2">{"'Sheet1'!$L$16"}</definedName>
    <definedName name="khongtruotgia" localSheetId="12">{"'Sheet1'!$L$16"}</definedName>
    <definedName name="khongtruotgia" localSheetId="0">{"'Sheet1'!$L$16"}</definedName>
    <definedName name="khongtruotgia">{"'Sheet1'!$L$16"}</definedName>
    <definedName name="KHTV.T3">#REF!</definedName>
    <definedName name="KHTV.T7">#REF!</definedName>
    <definedName name="Khung">#REF!</definedName>
    <definedName name="KhuyenmaiUPS">"AutoShape 264"</definedName>
    <definedName name="khvh09" localSheetId="2" hidden="1">{"'Sheet1'!$L$16"}</definedName>
    <definedName name="khvh09" localSheetId="9" hidden="1">{"'Sheet1'!$L$16"}</definedName>
    <definedName name="khvh09" localSheetId="12" hidden="1">{"'Sheet1'!$L$16"}</definedName>
    <definedName name="khvh09" localSheetId="0" hidden="1">{"'Sheet1'!$L$16"}</definedName>
    <definedName name="khvh09" hidden="1">{"'Sheet1'!$L$16"}</definedName>
    <definedName name="khvx09" localSheetId="2" hidden="1">{#N/A,#N/A,FALSE,"Chi tiÆt"}</definedName>
    <definedName name="khvx09" localSheetId="9" hidden="1">{#N/A,#N/A,FALSE,"Chi tiÆt"}</definedName>
    <definedName name="khvx09" localSheetId="12" hidden="1">{#N/A,#N/A,FALSE,"Chi tiÆt"}</definedName>
    <definedName name="khvx09" localSheetId="0" hidden="1">{#N/A,#N/A,FALSE,"Chi tiÆt"}</definedName>
    <definedName name="khvx09" hidden="1">{#N/A,#N/A,FALSE,"Chi tiÆt"}</definedName>
    <definedName name="KHYt09" localSheetId="2" hidden="1">{"'Sheet1'!$L$16"}</definedName>
    <definedName name="KHYt09" localSheetId="9" hidden="1">{"'Sheet1'!$L$16"}</definedName>
    <definedName name="KHYt09" localSheetId="12" hidden="1">{"'Sheet1'!$L$16"}</definedName>
    <definedName name="KHYt09" localSheetId="0" hidden="1">{"'Sheet1'!$L$16"}</definedName>
    <definedName name="KHYt09" hidden="1">{"'Sheet1'!$L$16"}</definedName>
    <definedName name="kich250" localSheetId="2">#REF!</definedName>
    <definedName name="kich250" localSheetId="12">#REF!</definedName>
    <definedName name="kich250">#REF!</definedName>
    <definedName name="kich500" localSheetId="2">#REF!</definedName>
    <definedName name="kich500" localSheetId="12">#REF!</definedName>
    <definedName name="kich500">#REF!</definedName>
    <definedName name="kiem" localSheetId="2">#REF!</definedName>
    <definedName name="kiem" localSheetId="12">#REF!</definedName>
    <definedName name="kiem">#REF!</definedName>
    <definedName name="Kiem_tra_trung_ten" localSheetId="2">#REF!</definedName>
    <definedName name="Kiem_tra_trung_ten" localSheetId="12">#REF!</definedName>
    <definedName name="Kiem_tra_trung_ten">#REF!</definedName>
    <definedName name="Kiên_Giang">#REF!</definedName>
    <definedName name="KINH_PHI_DEN_BU" localSheetId="2">#REF!</definedName>
    <definedName name="KINH_PHI_DEN_BU" localSheetId="12">#REF!</definedName>
    <definedName name="KINH_PHI_DEN_BU">#REF!</definedName>
    <definedName name="KINH_PHI_DZ0.4KV" localSheetId="2">#REF!</definedName>
    <definedName name="KINH_PHI_DZ0.4KV" localSheetId="12">#REF!</definedName>
    <definedName name="KINH_PHI_DZ0.4KV">#REF!</definedName>
    <definedName name="KINH_PHI_KHAO_SAT__LAP_BCNCKT__TKKTTC" localSheetId="2">#REF!</definedName>
    <definedName name="KINH_PHI_KHAO_SAT__LAP_BCNCKT__TKKTTC" localSheetId="12">#REF!</definedName>
    <definedName name="KINH_PHI_KHAO_SAT__LAP_BCNCKT__TKKTTC">#REF!</definedName>
    <definedName name="KINH_PHI_KHO_BAI" localSheetId="2">#REF!</definedName>
    <definedName name="KINH_PHI_KHO_BAI" localSheetId="12">#REF!</definedName>
    <definedName name="KINH_PHI_KHO_BAI">#REF!</definedName>
    <definedName name="KINH_PHI_TBA" localSheetId="2">#REF!</definedName>
    <definedName name="KINH_PHI_TBA" localSheetId="12">#REF!</definedName>
    <definedName name="KINH_PHI_TBA">#REF!</definedName>
    <definedName name="kipdien">#REF!</definedName>
    <definedName name="kj" localSheetId="2">#REF!</definedName>
    <definedName name="kj" localSheetId="12">#REF!</definedName>
    <definedName name="kj">#REF!</definedName>
    <definedName name="kjgjyhb" localSheetId="2" hidden="1">{"Offgrid",#N/A,FALSE,"OFFGRID";"Region",#N/A,FALSE,"REGION";"Offgrid -2",#N/A,FALSE,"OFFGRID";"WTP",#N/A,FALSE,"WTP";"WTP -2",#N/A,FALSE,"WTP";"Project",#N/A,FALSE,"PROJECT";"Summary -2",#N/A,FALSE,"SUMMARY"}</definedName>
    <definedName name="kjgjyhb" localSheetId="9" hidden="1">{"Offgrid",#N/A,FALSE,"OFFGRID";"Region",#N/A,FALSE,"REGION";"Offgrid -2",#N/A,FALSE,"OFFGRID";"WTP",#N/A,FALSE,"WTP";"WTP -2",#N/A,FALSE,"WTP";"Project",#N/A,FALSE,"PROJECT";"Summary -2",#N/A,FALSE,"SUMMARY"}</definedName>
    <definedName name="kjgjyhb" localSheetId="12" hidden="1">{"Offgrid",#N/A,FALSE,"OFFGRID";"Region",#N/A,FALSE,"REGION";"Offgrid -2",#N/A,FALSE,"OFFGRID";"WTP",#N/A,FALSE,"WTP";"WTP -2",#N/A,FALSE,"WTP";"Project",#N/A,FALSE,"PROJECT";"Summary -2",#N/A,FALSE,"SUMMARY"}</definedName>
    <definedName name="kjgjyhb" localSheetId="0"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jkjkj" localSheetId="2" hidden="1">{"'Sheet1'!$L$16"}</definedName>
    <definedName name="kjkjkj" localSheetId="9" hidden="1">{"'Sheet1'!$L$16"}</definedName>
    <definedName name="kjkjkj" localSheetId="12" hidden="1">{"'Sheet1'!$L$16"}</definedName>
    <definedName name="kjkjkj" localSheetId="0" hidden="1">{"'Sheet1'!$L$16"}</definedName>
    <definedName name="kjkjkj" hidden="1">{"'Sheet1'!$L$16"}</definedName>
    <definedName name="kjy" hidden="1">{"'Sheet1'!$L$16"}</definedName>
    <definedName name="kk" localSheetId="2">#REF!</definedName>
    <definedName name="kk" localSheetId="12">#REF!</definedName>
    <definedName name="kk">#REF!</definedName>
    <definedName name="KKE_Sheet10_List">#REF!</definedName>
    <definedName name="kkk">#REF!</definedName>
    <definedName name="kkkkkkkkkkkk" localSheetId="2">#REF!</definedName>
    <definedName name="kkkkkkkkkkkk" localSheetId="12">#REF!</definedName>
    <definedName name="kkkkkkkkkkkk">#REF!</definedName>
    <definedName name="kkkkkkkkkkkkkkk" localSheetId="2">#REF!</definedName>
    <definedName name="kkkkkkkkkkkkkkk" localSheetId="12">#REF!</definedName>
    <definedName name="kkkkkkkkkkkkkkk">#REF!</definedName>
    <definedName name="kl" localSheetId="2">#REF!</definedName>
    <definedName name="kl" localSheetId="12">#REF!</definedName>
    <definedName name="kl">#REF!</definedName>
    <definedName name="KL.Thietke">#REF!</definedName>
    <definedName name="kl_ME" localSheetId="2">#REF!</definedName>
    <definedName name="kl_ME" localSheetId="12">#REF!</definedName>
    <definedName name="kl_ME">#REF!</definedName>
    <definedName name="KL1P">#REF!</definedName>
    <definedName name="klc" localSheetId="2">#REF!</definedName>
    <definedName name="klc" localSheetId="12">#REF!</definedName>
    <definedName name="klc">#REF!</definedName>
    <definedName name="klctbb" localSheetId="2">#REF!</definedName>
    <definedName name="klctbb" localSheetId="12">#REF!</definedName>
    <definedName name="klctbb">#REF!</definedName>
    <definedName name="kldd1p" localSheetId="2">#REF!</definedName>
    <definedName name="kldd1p" localSheetId="12">#REF!</definedName>
    <definedName name="kldd1p">#REF!</definedName>
    <definedName name="kldd3p" localSheetId="2">#REF!</definedName>
    <definedName name="kldd3p" localSheetId="12">#REF!</definedName>
    <definedName name="kldd3p">#REF!</definedName>
    <definedName name="KLDL">#REF!</definedName>
    <definedName name="KLduonggiaods" localSheetId="2" hidden="1">{"'Sheet1'!$L$16"}</definedName>
    <definedName name="KLduonggiaods" localSheetId="9" hidden="1">{"'Sheet1'!$L$16"}</definedName>
    <definedName name="KLduonggiaods" localSheetId="12" hidden="1">{"'Sheet1'!$L$16"}</definedName>
    <definedName name="KLduonggiaods" localSheetId="0" hidden="1">{"'Sheet1'!$L$16"}</definedName>
    <definedName name="KLduonggiaods" hidden="1">{"'Sheet1'!$L$16"}</definedName>
    <definedName name="KLHH">#REF!</definedName>
    <definedName name="Klkn" localSheetId="2">#REF!</definedName>
    <definedName name="Klkn" localSheetId="12">#REF!</definedName>
    <definedName name="Klkn">#REF!</definedName>
    <definedName name="klm" localSheetId="2" hidden="1">{"'Sheet1'!$L$16"}</definedName>
    <definedName name="klm" localSheetId="9" hidden="1">{"'Sheet1'!$L$16"}</definedName>
    <definedName name="klm" localSheetId="12" hidden="1">{"'Sheet1'!$L$16"}</definedName>
    <definedName name="klm" localSheetId="0" hidden="1">{"'Sheet1'!$L$16"}</definedName>
    <definedName name="klm" hidden="1">{"'Sheet1'!$L$16"}</definedName>
    <definedName name="KLTHDN" localSheetId="2">#REF!</definedName>
    <definedName name="KLTHDN" localSheetId="12">#REF!</definedName>
    <definedName name="KLTHDN">#REF!</definedName>
    <definedName name="KLTMai" localSheetId="2" hidden="1">{"'Sheet1'!$L$16"}</definedName>
    <definedName name="KLTMai" localSheetId="9" hidden="1">{"'Sheet1'!$L$16"}</definedName>
    <definedName name="KLTMai" localSheetId="12" hidden="1">{"'Sheet1'!$L$16"}</definedName>
    <definedName name="KLTMai" localSheetId="0" hidden="1">{"'Sheet1'!$L$16"}</definedName>
    <definedName name="KLTMai" hidden="1">{"'Sheet1'!$L$16"}</definedName>
    <definedName name="KLVANKHUON" localSheetId="2">#REF!</definedName>
    <definedName name="KLVANKHUON" localSheetId="12">#REF!</definedName>
    <definedName name="KLVANKHUON">#REF!</definedName>
    <definedName name="KLVL1" localSheetId="2">#REF!</definedName>
    <definedName name="KLVL1" localSheetId="12">#REF!</definedName>
    <definedName name="KLVL1">#REF!</definedName>
    <definedName name="KLVLV">#REF!</definedName>
    <definedName name="klvt">#REF!</definedName>
    <definedName name="km" localSheetId="2">#REF!</definedName>
    <definedName name="km" localSheetId="12">#REF!</definedName>
    <definedName name="km">#REF!</definedName>
    <definedName name="Kmc">#REF!</definedName>
    <definedName name="Kmd">#REF!</definedName>
    <definedName name="kmong" localSheetId="2">#REF!</definedName>
    <definedName name="kmong" localSheetId="12">#REF!</definedName>
    <definedName name="kmong">#REF!</definedName>
    <definedName name="Knc">#REF!</definedName>
    <definedName name="Kncc">#REF!</definedName>
    <definedName name="Kncd">#REF!</definedName>
    <definedName name="KNEHT">#REF!</definedName>
    <definedName name="kno" localSheetId="2">#REF!</definedName>
    <definedName name="kno" localSheetId="12">#REF!</definedName>
    <definedName name="kno">#REF!</definedName>
    <definedName name="KÕ_ho_ch" localSheetId="2">#REF!</definedName>
    <definedName name="KÕ_ho_ch" localSheetId="12">#REF!</definedName>
    <definedName name="KÕ_ho_ch">#REF!</definedName>
    <definedName name="KÕ_ho_ch_Th_ng_10">#REF!</definedName>
    <definedName name="Korea_Against" localSheetId="2">#REF!</definedName>
    <definedName name="Korea_Against" localSheetId="12">#REF!</definedName>
    <definedName name="Korea_Against">#REF!</definedName>
    <definedName name="Korea_Played" localSheetId="2">#REF!</definedName>
    <definedName name="Korea_Played" localSheetId="12">#REF!</definedName>
    <definedName name="Korea_Played">#REF!</definedName>
    <definedName name="KP" localSheetId="2">#REF!</definedName>
    <definedName name="KP" localSheetId="12">#REF!</definedName>
    <definedName name="KP">#REF!</definedName>
    <definedName name="kp1ph" localSheetId="2">#REF!</definedName>
    <definedName name="kp1ph" localSheetId="12">#REF!</definedName>
    <definedName name="kp1ph">#REF!</definedName>
    <definedName name="kq" localSheetId="2">#REF!</definedName>
    <definedName name="kq" localSheetId="12">#REF!</definedName>
    <definedName name="kq">#REF!</definedName>
    <definedName name="KQ_Truong" localSheetId="2">#REF!</definedName>
    <definedName name="KQ_Truong" localSheetId="12">#REF!</definedName>
    <definedName name="KQ_Truong">#REF!</definedName>
    <definedName name="kqkd" localSheetId="2" hidden="1">{"'Sheet1'!$L$16"}</definedName>
    <definedName name="kqkd" localSheetId="9" hidden="1">{"'Sheet1'!$L$16"}</definedName>
    <definedName name="kqkd" localSheetId="12" hidden="1">{"'Sheet1'!$L$16"}</definedName>
    <definedName name="kqkd" localSheetId="0" hidden="1">{"'Sheet1'!$L$16"}</definedName>
    <definedName name="kqkd" hidden="1">{"'Sheet1'!$L$16"}</definedName>
    <definedName name="Ks" localSheetId="2">#REF!</definedName>
    <definedName name="Ks" localSheetId="12">#REF!</definedName>
    <definedName name="Ks">#REF!</definedName>
    <definedName name="KS_1" localSheetId="2">#REF!</definedName>
    <definedName name="KS_1" localSheetId="12">#REF!</definedName>
    <definedName name="KS_1">#REF!</definedName>
    <definedName name="KS_2" localSheetId="2">#REF!</definedName>
    <definedName name="KS_2" localSheetId="12">#REF!</definedName>
    <definedName name="KS_2">#REF!</definedName>
    <definedName name="ksbn" localSheetId="2" hidden="1">{"'Sheet1'!$L$16"}</definedName>
    <definedName name="ksbn" localSheetId="9" hidden="1">{"'Sheet1'!$L$16"}</definedName>
    <definedName name="ksbn" localSheetId="12" hidden="1">{"'Sheet1'!$L$16"}</definedName>
    <definedName name="ksbn" localSheetId="0" hidden="1">{"'Sheet1'!$L$16"}</definedName>
    <definedName name="ksbn" hidden="1">{"'Sheet1'!$L$16"}</definedName>
    <definedName name="KSDA" localSheetId="2" hidden="1">{"'Sheet1'!$L$16"}</definedName>
    <definedName name="KSDA" localSheetId="9" hidden="1">{"'Sheet1'!$L$16"}</definedName>
    <definedName name="KSDA" localSheetId="12" hidden="1">{"'Sheet1'!$L$16"}</definedName>
    <definedName name="KSDA" localSheetId="0" hidden="1">{"'Sheet1'!$L$16"}</definedName>
    <definedName name="KSDA" hidden="1">{"'Sheet1'!$L$16"}</definedName>
    <definedName name="kshn" localSheetId="2" hidden="1">{"'Sheet1'!$L$16"}</definedName>
    <definedName name="kshn" localSheetId="9" hidden="1">{"'Sheet1'!$L$16"}</definedName>
    <definedName name="kshn" localSheetId="12" hidden="1">{"'Sheet1'!$L$16"}</definedName>
    <definedName name="kshn" localSheetId="0" hidden="1">{"'Sheet1'!$L$16"}</definedName>
    <definedName name="kshn" hidden="1">{"'Sheet1'!$L$16"}</definedName>
    <definedName name="ksls" localSheetId="2" hidden="1">{"'Sheet1'!$L$16"}</definedName>
    <definedName name="ksls" localSheetId="9" hidden="1">{"'Sheet1'!$L$16"}</definedName>
    <definedName name="ksls" localSheetId="12" hidden="1">{"'Sheet1'!$L$16"}</definedName>
    <definedName name="ksls" localSheetId="0" hidden="1">{"'Sheet1'!$L$16"}</definedName>
    <definedName name="ksls" hidden="1">{"'Sheet1'!$L$16"}</definedName>
    <definedName name="KSTK" localSheetId="2">#REF!</definedName>
    <definedName name="KSTK" localSheetId="12">#REF!</definedName>
    <definedName name="KSTK">#REF!</definedName>
    <definedName name="ktc" localSheetId="2">#REF!</definedName>
    <definedName name="ktc" localSheetId="12">#REF!</definedName>
    <definedName name="ktc">#REF!</definedName>
    <definedName name="Kte" localSheetId="2">#REF!</definedName>
    <definedName name="Kte" localSheetId="12">#REF!</definedName>
    <definedName name="Kte">#REF!</definedName>
    <definedName name="KTHD" localSheetId="2">#REF!</definedName>
    <definedName name="KTHD" localSheetId="12">#REF!</definedName>
    <definedName name="KTHD">#REF!</definedName>
    <definedName name="KVC" localSheetId="2">#REF!</definedName>
    <definedName name="KVC" localSheetId="12">#REF!</definedName>
    <definedName name="KVC">#REF!</definedName>
    <definedName name="Ký_nép" localSheetId="2">#REF!</definedName>
    <definedName name="Ký_nép" localSheetId="12">#REF!</definedName>
    <definedName name="Ký_nép">#REF!</definedName>
    <definedName name="l" localSheetId="2" hidden="1">{"'Sheet1'!$L$16"}</definedName>
    <definedName name="l" localSheetId="9" hidden="1">{"'Sheet1'!$L$16"}</definedName>
    <definedName name="l" localSheetId="12" hidden="1">{"'Sheet1'!$L$16"}</definedName>
    <definedName name="l" localSheetId="0" hidden="1">{"'Sheet1'!$L$16"}</definedName>
    <definedName name="l" hidden="1">{"'Sheet1'!$L$16"}</definedName>
    <definedName name="l_1" localSheetId="2">#REF!</definedName>
    <definedName name="l_1" localSheetId="12">#REF!</definedName>
    <definedName name="l_1">#REF!</definedName>
    <definedName name="L_2" localSheetId="2">#REF!</definedName>
    <definedName name="L_2" localSheetId="12">#REF!</definedName>
    <definedName name="L_2">#REF!</definedName>
    <definedName name="L_mong" localSheetId="2">#REF!</definedName>
    <definedName name="L_mong" localSheetId="12">#REF!</definedName>
    <definedName name="L_mong">#REF!</definedName>
    <definedName name="L100x8" localSheetId="2">#REF!</definedName>
    <definedName name="L100x8" localSheetId="12">#REF!</definedName>
    <definedName name="L100x8">#REF!</definedName>
    <definedName name="L130x9" localSheetId="2">#REF!</definedName>
    <definedName name="L130x9" localSheetId="12">#REF!</definedName>
    <definedName name="L130x9">#REF!</definedName>
    <definedName name="l1d" localSheetId="2">#REF!</definedName>
    <definedName name="l1d" localSheetId="12">#REF!</definedName>
    <definedName name="l1d">#REF!</definedName>
    <definedName name="l2pa1" localSheetId="2" hidden="1">{"'Sheet1'!$L$16"}</definedName>
    <definedName name="l2pa1" localSheetId="9" hidden="1">{"'Sheet1'!$L$16"}</definedName>
    <definedName name="l2pa1" localSheetId="12" hidden="1">{"'Sheet1'!$L$16"}</definedName>
    <definedName name="l2pa1" localSheetId="0" hidden="1">{"'Sheet1'!$L$16"}</definedName>
    <definedName name="l2pa1" hidden="1">{"'Sheet1'!$L$16"}</definedName>
    <definedName name="L63x6">5800</definedName>
    <definedName name="L70x6" localSheetId="2">#REF!</definedName>
    <definedName name="L70x6" localSheetId="12">#REF!</definedName>
    <definedName name="L70x6">#REF!</definedName>
    <definedName name="L80x6" localSheetId="2">#REF!</definedName>
    <definedName name="L80x6" localSheetId="12">#REF!</definedName>
    <definedName name="L80x6">#REF!</definedName>
    <definedName name="Lã_quang_thanh" localSheetId="2">#REF!</definedName>
    <definedName name="Lã_quang_thanh" localSheetId="12">#REF!</definedName>
    <definedName name="Lã_quang_thanh">#REF!</definedName>
    <definedName name="LABEL" localSheetId="2">#REF!</definedName>
    <definedName name="LABEL" localSheetId="12">#REF!</definedName>
    <definedName name="LABEL">#REF!</definedName>
    <definedName name="Laivay" localSheetId="2">#REF!</definedName>
    <definedName name="Laivay" localSheetId="12">#REF!</definedName>
    <definedName name="Laivay">#REF!</definedName>
    <definedName name="laj" localSheetId="2">#REF!</definedName>
    <definedName name="laj" localSheetId="12">#REF!</definedName>
    <definedName name="laj">#REF!</definedName>
    <definedName name="lam" localSheetId="2" hidden="1">{"'Sheet1'!$L$16"}</definedName>
    <definedName name="lam" localSheetId="9" hidden="1">{"'Sheet1'!$L$16"}</definedName>
    <definedName name="lam" localSheetId="12" hidden="1">{"'Sheet1'!$L$16"}</definedName>
    <definedName name="lam" localSheetId="0" hidden="1">{"'Sheet1'!$L$16"}</definedName>
    <definedName name="lam" hidden="1">{"'Sheet1'!$L$16"}</definedName>
    <definedName name="LAMTHEM" localSheetId="2">#REF!</definedName>
    <definedName name="LAMTHEM" localSheetId="12">#REF!</definedName>
    <definedName name="LAMTHEM">#REF!</definedName>
    <definedName name="LAMTUBE" localSheetId="2">#REF!</definedName>
    <definedName name="LAMTUBE" localSheetId="12">#REF!</definedName>
    <definedName name="LAMTUBE">#REF!</definedName>
    <definedName name="lan" localSheetId="2" hidden="1">{#N/A,#N/A,TRUE,"BT M200 da 10x20"}</definedName>
    <definedName name="lan" localSheetId="9" hidden="1">{#N/A,#N/A,TRUE,"BT M200 da 10x20"}</definedName>
    <definedName name="lan" localSheetId="12" hidden="1">{#N/A,#N/A,TRUE,"BT M200 da 10x20"}</definedName>
    <definedName name="lan" localSheetId="0" hidden="1">{#N/A,#N/A,TRUE,"BT M200 da 10x20"}</definedName>
    <definedName name="lan" hidden="1">{#N/A,#N/A,TRUE,"BT M200 da 10x20"}</definedName>
    <definedName name="lancan">#REF!</definedName>
    <definedName name="Land" localSheetId="2">#REF!</definedName>
    <definedName name="Land" localSheetId="12">#REF!</definedName>
    <definedName name="Land">#REF!</definedName>
    <definedName name="langson" localSheetId="2" hidden="1">{"'Sheet1'!$L$16"}</definedName>
    <definedName name="langson" localSheetId="9" hidden="1">{"'Sheet1'!$L$16"}</definedName>
    <definedName name="langson" localSheetId="12" hidden="1">{"'Sheet1'!$L$16"}</definedName>
    <definedName name="langson" localSheetId="0" hidden="1">{"'Sheet1'!$L$16"}</definedName>
    <definedName name="langson" hidden="1">{"'Sheet1'!$L$16"}</definedName>
    <definedName name="lanhto" localSheetId="2">#REF!</definedName>
    <definedName name="lanhto" localSheetId="12">#REF!</definedName>
    <definedName name="lanhto">#REF!</definedName>
    <definedName name="lantrai">#REF!</definedName>
    <definedName name="lao_keo_dam_cau" localSheetId="2">#REF!</definedName>
    <definedName name="lao_keo_dam_cau" localSheetId="12">#REF!</definedName>
    <definedName name="lao_keo_dam_cau">#REF!</definedName>
    <definedName name="LAP_DAT_TBA" localSheetId="2">#REF!</definedName>
    <definedName name="LAP_DAT_TBA" localSheetId="12">#REF!</definedName>
    <definedName name="LAP_DAT_TBA">#REF!</definedName>
    <definedName name="Lap_dat_td" localSheetId="2">#REF!</definedName>
    <definedName name="Lap_dat_td" localSheetId="12">#REF!</definedName>
    <definedName name="Lap_dat_td">#REF!</definedName>
    <definedName name="LapDungDam" localSheetId="2">#REF!</definedName>
    <definedName name="LapDungDam" localSheetId="12">#REF!</definedName>
    <definedName name="LapDungDam">#REF!</definedName>
    <definedName name="Last_Row">#N/A</definedName>
    <definedName name="Lb" localSheetId="2">#REF!</definedName>
    <definedName name="Lb" localSheetId="12">#REF!</definedName>
    <definedName name="Lb">#REF!</definedName>
    <definedName name="Lban">#REF!</definedName>
    <definedName name="lbqd" localSheetId="2">#REF!</definedName>
    <definedName name="lbqd" localSheetId="12">#REF!</definedName>
    <definedName name="lbqd">#REF!</definedName>
    <definedName name="LBR">#REF!</definedName>
    <definedName name="LBS_22">107800000</definedName>
    <definedName name="lc" localSheetId="2" hidden="1">{"'Sheet1'!$L$16"}</definedName>
    <definedName name="lc" localSheetId="9" hidden="1">{"'Sheet1'!$L$16"}</definedName>
    <definedName name="lc" localSheetId="12" hidden="1">{"'Sheet1'!$L$16"}</definedName>
    <definedName name="lc" localSheetId="0" hidden="1">{"'Sheet1'!$L$16"}</definedName>
    <definedName name="lc" hidden="1">{"'Sheet1'!$L$16"}</definedName>
    <definedName name="LC5_total" localSheetId="2">#REF!</definedName>
    <definedName name="LC5_total" localSheetId="12">#REF!</definedName>
    <definedName name="LC5_total">#REF!</definedName>
    <definedName name="LC6_total" localSheetId="2">#REF!</definedName>
    <definedName name="LC6_total" localSheetId="12">#REF!</definedName>
    <definedName name="LC6_total">#REF!</definedName>
    <definedName name="Lcb">#REF!</definedName>
    <definedName name="lcc">#REF!</definedName>
    <definedName name="lcd" localSheetId="2">#REF!</definedName>
    <definedName name="lcd" localSheetId="12">#REF!</definedName>
    <definedName name="lcd">#REF!</definedName>
    <definedName name="LCN" localSheetId="2">#REF!</definedName>
    <definedName name="LCN" localSheetId="12">#REF!</definedName>
    <definedName name="LCN">#REF!</definedName>
    <definedName name="Lcot">#REF!</definedName>
    <definedName name="lct">#REF!</definedName>
    <definedName name="ld" localSheetId="2">#REF!</definedName>
    <definedName name="ld" localSheetId="12">#REF!</definedName>
    <definedName name="ld">#REF!</definedName>
    <definedName name="LD.2" localSheetId="2">#REF!</definedName>
    <definedName name="LD.2" localSheetId="12">#REF!</definedName>
    <definedName name="LD.2">#REF!</definedName>
    <definedName name="ld.2_ct" localSheetId="2">#REF!</definedName>
    <definedName name="ld.2_ct" localSheetId="12">#REF!</definedName>
    <definedName name="ld.2_ct">#REF!</definedName>
    <definedName name="ld.2_hd" localSheetId="2">#REF!</definedName>
    <definedName name="ld.2_hd" localSheetId="12">#REF!</definedName>
    <definedName name="ld.2_hd">#REF!</definedName>
    <definedName name="ld.2_ts" localSheetId="2">#REF!</definedName>
    <definedName name="ld.2_ts" localSheetId="12">#REF!</definedName>
    <definedName name="ld.2_ts">#REF!</definedName>
    <definedName name="LD.A" localSheetId="2">#REF!</definedName>
    <definedName name="LD.A" localSheetId="12">#REF!</definedName>
    <definedName name="LD.A">#REF!</definedName>
    <definedName name="ld.a_ct" localSheetId="2">#REF!</definedName>
    <definedName name="ld.a_ct" localSheetId="12">#REF!</definedName>
    <definedName name="ld.a_ct">#REF!</definedName>
    <definedName name="ld.a_hd" localSheetId="2">#REF!</definedName>
    <definedName name="ld.a_hd" localSheetId="12">#REF!</definedName>
    <definedName name="ld.a_hd">#REF!</definedName>
    <definedName name="ld.a_hso" localSheetId="2">#REF!</definedName>
    <definedName name="ld.a_hso" localSheetId="12">#REF!</definedName>
    <definedName name="ld.a_hso">#REF!</definedName>
    <definedName name="ld.a_hspc" localSheetId="2">#REF!</definedName>
    <definedName name="ld.a_hspc" localSheetId="12">#REF!</definedName>
    <definedName name="ld.a_hspc">#REF!</definedName>
    <definedName name="LD.a_ld" localSheetId="2">#REF!</definedName>
    <definedName name="LD.a_ld" localSheetId="12">#REF!</definedName>
    <definedName name="LD.a_ld">#REF!</definedName>
    <definedName name="LD.a_luong" localSheetId="2">#REF!</definedName>
    <definedName name="LD.a_luong" localSheetId="12">#REF!</definedName>
    <definedName name="LD.a_luong">#REF!</definedName>
    <definedName name="LD.a_nguoi" localSheetId="2">#REF!</definedName>
    <definedName name="LD.a_nguoi" localSheetId="12">#REF!</definedName>
    <definedName name="LD.a_nguoi">#REF!</definedName>
    <definedName name="LD.a_tdtt" localSheetId="2">#REF!</definedName>
    <definedName name="LD.a_tdtt" localSheetId="12">#REF!</definedName>
    <definedName name="LD.a_tdtt">#REF!</definedName>
    <definedName name="LD.a_tn" localSheetId="2">#REF!</definedName>
    <definedName name="LD.a_tn" localSheetId="12">#REF!</definedName>
    <definedName name="LD.a_tn">#REF!</definedName>
    <definedName name="LD.a_ud" localSheetId="2">#REF!</definedName>
    <definedName name="LD.a_ud" localSheetId="12">#REF!</definedName>
    <definedName name="LD.a_ud">#REF!</definedName>
    <definedName name="LD.B" localSheetId="2">#REF!</definedName>
    <definedName name="LD.B" localSheetId="12">#REF!</definedName>
    <definedName name="LD.B">#REF!</definedName>
    <definedName name="ld.b_ct" localSheetId="2">#REF!</definedName>
    <definedName name="ld.b_ct" localSheetId="12">#REF!</definedName>
    <definedName name="ld.b_ct">#REF!</definedName>
    <definedName name="ld.b_hd" localSheetId="2">#REF!</definedName>
    <definedName name="ld.b_hd" localSheetId="12">#REF!</definedName>
    <definedName name="ld.b_hd">#REF!</definedName>
    <definedName name="LD.B_hso" localSheetId="2">#REF!</definedName>
    <definedName name="LD.B_hso" localSheetId="12">#REF!</definedName>
    <definedName name="LD.B_hso">#REF!</definedName>
    <definedName name="ld.b_hspc" localSheetId="2">#REF!</definedName>
    <definedName name="ld.b_hspc" localSheetId="12">#REF!</definedName>
    <definedName name="ld.b_hspc">#REF!</definedName>
    <definedName name="LD.B_ld" localSheetId="2">#REF!</definedName>
    <definedName name="LD.B_ld" localSheetId="12">#REF!</definedName>
    <definedName name="LD.B_ld">#REF!</definedName>
    <definedName name="LD.B_luong" localSheetId="2">#REF!</definedName>
    <definedName name="LD.B_luong" localSheetId="12">#REF!</definedName>
    <definedName name="LD.B_luong">#REF!</definedName>
    <definedName name="LD.B_nguoi" localSheetId="2">#REF!</definedName>
    <definedName name="LD.B_nguoi" localSheetId="12">#REF!</definedName>
    <definedName name="LD.B_nguoi">#REF!</definedName>
    <definedName name="LD.B_tdtt" localSheetId="2">#REF!</definedName>
    <definedName name="LD.B_tdtt" localSheetId="12">#REF!</definedName>
    <definedName name="LD.B_tdtt">#REF!</definedName>
    <definedName name="LD.B_tn" localSheetId="2">#REF!</definedName>
    <definedName name="LD.B_tn" localSheetId="12">#REF!</definedName>
    <definedName name="LD.B_tn">#REF!</definedName>
    <definedName name="ld.b_ts" localSheetId="2">#REF!</definedName>
    <definedName name="ld.b_ts" localSheetId="12">#REF!</definedName>
    <definedName name="ld.b_ts">#REF!</definedName>
    <definedName name="LD.B_ud" localSheetId="2">#REF!</definedName>
    <definedName name="LD.B_ud" localSheetId="12">#REF!</definedName>
    <definedName name="LD.B_ud">#REF!</definedName>
    <definedName name="LD.C" localSheetId="2">#REF!</definedName>
    <definedName name="LD.C" localSheetId="12">#REF!</definedName>
    <definedName name="LD.C">#REF!</definedName>
    <definedName name="ld.c_ct" localSheetId="2">#REF!</definedName>
    <definedName name="ld.c_ct" localSheetId="12">#REF!</definedName>
    <definedName name="ld.c_ct">#REF!</definedName>
    <definedName name="ld.c_hd" localSheetId="2">#REF!</definedName>
    <definedName name="ld.c_hd" localSheetId="12">#REF!</definedName>
    <definedName name="ld.c_hd">#REF!</definedName>
    <definedName name="LD.C_hso" localSheetId="2">#REF!</definedName>
    <definedName name="LD.C_hso" localSheetId="12">#REF!</definedName>
    <definedName name="LD.C_hso">#REF!</definedName>
    <definedName name="ld.c_hspc" localSheetId="2">#REF!</definedName>
    <definedName name="ld.c_hspc" localSheetId="12">#REF!</definedName>
    <definedName name="ld.c_hspc">#REF!</definedName>
    <definedName name="LD.C_ld" localSheetId="2">#REF!</definedName>
    <definedName name="LD.C_ld" localSheetId="12">#REF!</definedName>
    <definedName name="LD.C_ld">#REF!</definedName>
    <definedName name="LD.C_luong" localSheetId="2">#REF!</definedName>
    <definedName name="LD.C_luong" localSheetId="12">#REF!</definedName>
    <definedName name="LD.C_luong">#REF!</definedName>
    <definedName name="LD.C_nguoi" localSheetId="2">#REF!</definedName>
    <definedName name="LD.C_nguoi" localSheetId="12">#REF!</definedName>
    <definedName name="LD.C_nguoi">#REF!</definedName>
    <definedName name="LD.C_tdtt" localSheetId="2">#REF!</definedName>
    <definedName name="LD.C_tdtt" localSheetId="12">#REF!</definedName>
    <definedName name="LD.C_tdtt">#REF!</definedName>
    <definedName name="LD.C_tn" localSheetId="2">#REF!</definedName>
    <definedName name="LD.C_tn" localSheetId="12">#REF!</definedName>
    <definedName name="LD.C_tn">#REF!</definedName>
    <definedName name="LD.C_ud" localSheetId="2">#REF!</definedName>
    <definedName name="LD.C_ud" localSheetId="12">#REF!</definedName>
    <definedName name="LD.C_ud">#REF!</definedName>
    <definedName name="LDAM">#REF!</definedName>
    <definedName name="Ldatcat" localSheetId="2">#REF!</definedName>
    <definedName name="Ldatcat" localSheetId="12">#REF!</definedName>
    <definedName name="Ldatcat">#REF!</definedName>
    <definedName name="LDB_HSO" localSheetId="2">#REF!</definedName>
    <definedName name="LDB_HSO" localSheetId="12">#REF!</definedName>
    <definedName name="LDB_HSO">#REF!</definedName>
    <definedName name="LDB_LUONG" localSheetId="2">#REF!</definedName>
    <definedName name="LDB_LUONG" localSheetId="12">#REF!</definedName>
    <definedName name="LDB_LUONG">#REF!</definedName>
    <definedName name="LDB_NGUOI" localSheetId="2">#REF!</definedName>
    <definedName name="LDB_NGUOI" localSheetId="12">#REF!</definedName>
    <definedName name="LDB_NGUOI">#REF!</definedName>
    <definedName name="LDB_TH" localSheetId="2">#REF!</definedName>
    <definedName name="LDB_TH" localSheetId="12">#REF!</definedName>
    <definedName name="LDB_TH">#REF!</definedName>
    <definedName name="LDB_UD" localSheetId="2">#REF!</definedName>
    <definedName name="LDB_UD" localSheetId="12">#REF!</definedName>
    <definedName name="LDB_UD">#REF!</definedName>
    <definedName name="LDC_HSO" localSheetId="2">#REF!</definedName>
    <definedName name="LDC_HSO" localSheetId="12">#REF!</definedName>
    <definedName name="LDC_HSO">#REF!</definedName>
    <definedName name="LDC_LUONG" localSheetId="2">#REF!</definedName>
    <definedName name="LDC_LUONG" localSheetId="12">#REF!</definedName>
    <definedName name="LDC_LUONG">#REF!</definedName>
    <definedName name="LDC_NGUOI" localSheetId="2">#REF!</definedName>
    <definedName name="LDC_NGUOI" localSheetId="12">#REF!</definedName>
    <definedName name="LDC_NGUOI">#REF!</definedName>
    <definedName name="LDC_UD" localSheetId="2">#REF!</definedName>
    <definedName name="LDC_UD" localSheetId="12">#REF!</definedName>
    <definedName name="LDC_UD">#REF!</definedName>
    <definedName name="Ldi">#REF!</definedName>
    <definedName name="LDIM">#REF!</definedName>
    <definedName name="Ldinh" localSheetId="2">#REF!</definedName>
    <definedName name="Ldinh" localSheetId="12">#REF!</definedName>
    <definedName name="Ldinh">#REF!</definedName>
    <definedName name="LDMD">5%</definedName>
    <definedName name="LDMM">5%</definedName>
    <definedName name="LDMX">5.5%</definedName>
    <definedName name="ledinhdung" localSheetId="2" hidden="1">#REF!</definedName>
    <definedName name="ledinhdung" localSheetId="9" hidden="1">#REF!</definedName>
    <definedName name="ledinhdung" localSheetId="12" hidden="1">#REF!</definedName>
    <definedName name="ledinhdung" hidden="1">#REF!</definedName>
    <definedName name="Lf" localSheetId="2">#REF!</definedName>
    <definedName name="Lf" localSheetId="12">#REF!</definedName>
    <definedName name="Lf">#REF!</definedName>
    <definedName name="LFX" localSheetId="2">#REF!</definedName>
    <definedName name="LFX" localSheetId="12">#REF!</definedName>
    <definedName name="LFX">#REF!</definedName>
    <definedName name="LFY" localSheetId="2">#REF!</definedName>
    <definedName name="LFY" localSheetId="12">#REF!</definedName>
    <definedName name="LFY">#REF!</definedName>
    <definedName name="Lg">#REF!</definedName>
    <definedName name="LG_CB_N1">#REF!</definedName>
    <definedName name="lg_ck" localSheetId="2">#REF!</definedName>
    <definedName name="lg_ck" localSheetId="12">#REF!</definedName>
    <definedName name="lg_ck">#REF!</definedName>
    <definedName name="lg_DA2" localSheetId="2">#REF!</definedName>
    <definedName name="lg_DA2" localSheetId="12">#REF!</definedName>
    <definedName name="lg_DA2">#REF!</definedName>
    <definedName name="lg_DTNT" localSheetId="2">#REF!</definedName>
    <definedName name="lg_DTNT" localSheetId="12">#REF!</definedName>
    <definedName name="lg_DTNT">#REF!</definedName>
    <definedName name="lg_ht" localSheetId="2">#REF!</definedName>
    <definedName name="lg_ht" localSheetId="12">#REF!</definedName>
    <definedName name="lg_ht">#REF!</definedName>
    <definedName name="lg_ld" localSheetId="2">#REF!</definedName>
    <definedName name="lg_ld" localSheetId="12">#REF!</definedName>
    <definedName name="lg_ld">#REF!</definedName>
    <definedName name="lg_lp" localSheetId="2">#REF!</definedName>
    <definedName name="lg_lp" localSheetId="12">#REF!</definedName>
    <definedName name="lg_lp">#REF!</definedName>
    <definedName name="lg_LT" localSheetId="2">#REF!</definedName>
    <definedName name="lg_LT" localSheetId="12">#REF!</definedName>
    <definedName name="lg_LT">#REF!</definedName>
    <definedName name="lg_ph" localSheetId="2">#REF!</definedName>
    <definedName name="lg_ph" localSheetId="12">#REF!</definedName>
    <definedName name="lg_ph">#REF!</definedName>
    <definedName name="lg_sp" localSheetId="2">#REF!</definedName>
    <definedName name="lg_sp" localSheetId="12">#REF!</definedName>
    <definedName name="lg_sp">#REF!</definedName>
    <definedName name="lg_TB" localSheetId="2">#REF!</definedName>
    <definedName name="lg_TB" localSheetId="12">#REF!</definedName>
    <definedName name="lg_TB">#REF!</definedName>
    <definedName name="lg_TD" localSheetId="2">#REF!</definedName>
    <definedName name="lg_TD" localSheetId="12">#REF!</definedName>
    <definedName name="lg_TD">#REF!</definedName>
    <definedName name="lg_th" localSheetId="2">#REF!</definedName>
    <definedName name="lg_th" localSheetId="12">#REF!</definedName>
    <definedName name="lg_th">#REF!</definedName>
    <definedName name="lg_tk" localSheetId="2">#REF!</definedName>
    <definedName name="lg_tk" localSheetId="12">#REF!</definedName>
    <definedName name="lg_tk">#REF!</definedName>
    <definedName name="lg_tt" localSheetId="2">#REF!</definedName>
    <definedName name="lg_tt" localSheetId="12">#REF!</definedName>
    <definedName name="lg_tt">#REF!</definedName>
    <definedName name="LgL" localSheetId="2">#REF!</definedName>
    <definedName name="LgL" localSheetId="12">#REF!</definedName>
    <definedName name="LgL">#REF!</definedName>
    <definedName name="lh">#REF!</definedName>
    <definedName name="LH_DACBIET_MG_KHAC" localSheetId="2">#REF!</definedName>
    <definedName name="LH_DACBIET_MG_KHAC" localSheetId="12">#REF!</definedName>
    <definedName name="LH_DACBIET_MG_KHAC">#REF!</definedName>
    <definedName name="LH_DACBIET_TH_KHAC" localSheetId="2">#REF!</definedName>
    <definedName name="LH_DACBIET_TH_KHAC" localSheetId="12">#REF!</definedName>
    <definedName name="LH_DACBIET_TH_KHAC">#REF!</definedName>
    <definedName name="LH_DACBIET_THCS_KHAC" localSheetId="2">#REF!</definedName>
    <definedName name="LH_DACBIET_THCS_KHAC" localSheetId="12">#REF!</definedName>
    <definedName name="LH_DACBIET_THCS_KHAC">#REF!</definedName>
    <definedName name="LHT.A" localSheetId="2">#REF!</definedName>
    <definedName name="LHT.A" localSheetId="12">#REF!</definedName>
    <definedName name="LHT.A">#REF!</definedName>
    <definedName name="lht.a_ct" localSheetId="2">#REF!</definedName>
    <definedName name="lht.a_ct" localSheetId="12">#REF!</definedName>
    <definedName name="lht.a_ct">#REF!</definedName>
    <definedName name="lht.a_hd" localSheetId="2">#REF!</definedName>
    <definedName name="lht.a_hd" localSheetId="12">#REF!</definedName>
    <definedName name="lht.a_hd">#REF!</definedName>
    <definedName name="LHT.a_hso" localSheetId="2">#REF!</definedName>
    <definedName name="LHT.a_hso" localSheetId="12">#REF!</definedName>
    <definedName name="LHT.a_hso">#REF!</definedName>
    <definedName name="lht.a_hspc" localSheetId="2">#REF!</definedName>
    <definedName name="lht.a_hspc" localSheetId="12">#REF!</definedName>
    <definedName name="lht.a_hspc">#REF!</definedName>
    <definedName name="LHT.a_ld" localSheetId="2">#REF!</definedName>
    <definedName name="LHT.a_ld" localSheetId="12">#REF!</definedName>
    <definedName name="LHT.a_ld">#REF!</definedName>
    <definedName name="LHT.a_luong" localSheetId="2">#REF!</definedName>
    <definedName name="LHT.a_luong" localSheetId="12">#REF!</definedName>
    <definedName name="LHT.a_luong">#REF!</definedName>
    <definedName name="LHT.a_nguoi" localSheetId="2">#REF!</definedName>
    <definedName name="LHT.a_nguoi" localSheetId="12">#REF!</definedName>
    <definedName name="LHT.a_nguoi">#REF!</definedName>
    <definedName name="LHT.a_tdtt" localSheetId="2">#REF!</definedName>
    <definedName name="LHT.a_tdtt" localSheetId="12">#REF!</definedName>
    <definedName name="LHT.a_tdtt">#REF!</definedName>
    <definedName name="LHT.a_tn" localSheetId="2">#REF!</definedName>
    <definedName name="LHT.a_tn" localSheetId="12">#REF!</definedName>
    <definedName name="LHT.a_tn">#REF!</definedName>
    <definedName name="LHT.a_ud" localSheetId="2">#REF!</definedName>
    <definedName name="LHT.a_ud" localSheetId="12">#REF!</definedName>
    <definedName name="LHT.a_ud">#REF!</definedName>
    <definedName name="LHT.B" localSheetId="2">#REF!</definedName>
    <definedName name="LHT.B" localSheetId="12">#REF!</definedName>
    <definedName name="LHT.B">#REF!</definedName>
    <definedName name="lht.b_ct" localSheetId="2">#REF!</definedName>
    <definedName name="lht.b_ct" localSheetId="12">#REF!</definedName>
    <definedName name="lht.b_ct">#REF!</definedName>
    <definedName name="lht.b_hd" localSheetId="2">#REF!</definedName>
    <definedName name="lht.b_hd" localSheetId="12">#REF!</definedName>
    <definedName name="lht.b_hd">#REF!</definedName>
    <definedName name="LHT.B_hso" localSheetId="2">#REF!</definedName>
    <definedName name="LHT.B_hso" localSheetId="12">#REF!</definedName>
    <definedName name="LHT.B_hso">#REF!</definedName>
    <definedName name="lht.b_hspc" localSheetId="2">#REF!</definedName>
    <definedName name="lht.b_hspc" localSheetId="12">#REF!</definedName>
    <definedName name="lht.b_hspc">#REF!</definedName>
    <definedName name="LHT.B_ld" localSheetId="2">#REF!</definedName>
    <definedName name="LHT.B_ld" localSheetId="12">#REF!</definedName>
    <definedName name="LHT.B_ld">#REF!</definedName>
    <definedName name="LHT.B_luong" localSheetId="2">#REF!</definedName>
    <definedName name="LHT.B_luong" localSheetId="12">#REF!</definedName>
    <definedName name="LHT.B_luong">#REF!</definedName>
    <definedName name="LHT.B_nguoi" localSheetId="2">#REF!</definedName>
    <definedName name="LHT.B_nguoi" localSheetId="12">#REF!</definedName>
    <definedName name="LHT.B_nguoi">#REF!</definedName>
    <definedName name="LHT.B_tdtt" localSheetId="2">#REF!</definedName>
    <definedName name="LHT.B_tdtt" localSheetId="12">#REF!</definedName>
    <definedName name="LHT.B_tdtt">#REF!</definedName>
    <definedName name="LHT.B_tn" localSheetId="2">#REF!</definedName>
    <definedName name="LHT.B_tn" localSheetId="12">#REF!</definedName>
    <definedName name="LHT.B_tn">#REF!</definedName>
    <definedName name="LHT.B_ud" localSheetId="2">#REF!</definedName>
    <definedName name="LHT.B_ud" localSheetId="12">#REF!</definedName>
    <definedName name="LHT.B_ud">#REF!</definedName>
    <definedName name="LHT.C" localSheetId="2">#REF!</definedName>
    <definedName name="LHT.C" localSheetId="12">#REF!</definedName>
    <definedName name="LHT.C">#REF!</definedName>
    <definedName name="lht.c_ct" localSheetId="2">#REF!</definedName>
    <definedName name="lht.c_ct" localSheetId="12">#REF!</definedName>
    <definedName name="lht.c_ct">#REF!</definedName>
    <definedName name="lht.c_hd" localSheetId="2">#REF!</definedName>
    <definedName name="lht.c_hd" localSheetId="12">#REF!</definedName>
    <definedName name="lht.c_hd">#REF!</definedName>
    <definedName name="LHT.C_hso" localSheetId="2">#REF!</definedName>
    <definedName name="LHT.C_hso" localSheetId="12">#REF!</definedName>
    <definedName name="LHT.C_hso">#REF!</definedName>
    <definedName name="lht.c_hspc" localSheetId="2">#REF!</definedName>
    <definedName name="lht.c_hspc" localSheetId="12">#REF!</definedName>
    <definedName name="lht.c_hspc">#REF!</definedName>
    <definedName name="LHT.C_ld" localSheetId="2">#REF!</definedName>
    <definedName name="LHT.C_ld" localSheetId="12">#REF!</definedName>
    <definedName name="LHT.C_ld">#REF!</definedName>
    <definedName name="LHT.C_luong" localSheetId="2">#REF!</definedName>
    <definedName name="LHT.C_luong" localSheetId="12">#REF!</definedName>
    <definedName name="LHT.C_luong">#REF!</definedName>
    <definedName name="LHT.C_nguoi" localSheetId="2">#REF!</definedName>
    <definedName name="LHT.C_nguoi" localSheetId="12">#REF!</definedName>
    <definedName name="LHT.C_nguoi">#REF!</definedName>
    <definedName name="LHT.C_tdtt" localSheetId="2">#REF!</definedName>
    <definedName name="LHT.C_tdtt" localSheetId="12">#REF!</definedName>
    <definedName name="LHT.C_tdtt">#REF!</definedName>
    <definedName name="LHT.C_tn" localSheetId="2">#REF!</definedName>
    <definedName name="LHT.C_tn" localSheetId="12">#REF!</definedName>
    <definedName name="LHT.C_tn">#REF!</definedName>
    <definedName name="lht.c_ts" localSheetId="2">#REF!</definedName>
    <definedName name="lht.c_ts" localSheetId="12">#REF!</definedName>
    <definedName name="lht.c_ts">#REF!</definedName>
    <definedName name="LHT.C_ud" localSheetId="2">#REF!</definedName>
    <definedName name="LHT.C_ud" localSheetId="12">#REF!</definedName>
    <definedName name="LHT.C_ud">#REF!</definedName>
    <definedName name="LI" localSheetId="2">#REF!</definedName>
    <definedName name="LI" localSheetId="12">#REF!</definedName>
    <definedName name="LI">#REF!</definedName>
    <definedName name="LIET_KE_VI_TRI_DZ0.4KV" localSheetId="2">#REF!</definedName>
    <definedName name="LIET_KE_VI_TRI_DZ0.4KV" localSheetId="12">#REF!</definedName>
    <definedName name="LIET_KE_VI_TRI_DZ0.4KV">#REF!</definedName>
    <definedName name="LIET_KE_VI_TRI_DZ22KV" localSheetId="2">#REF!</definedName>
    <definedName name="LIET_KE_VI_TRI_DZ22KV" localSheetId="12">#REF!</definedName>
    <definedName name="LIET_KE_VI_TRI_DZ22KV">#REF!</definedName>
    <definedName name="limcount" hidden="1">13</definedName>
    <definedName name="line15">#REF!</definedName>
    <definedName name="linh" localSheetId="2" hidden="1">{"'Sheet1'!$L$16"}</definedName>
    <definedName name="linh" localSheetId="9" hidden="1">{"'Sheet1'!$L$16"}</definedName>
    <definedName name="linh" localSheetId="12" hidden="1">{"'Sheet1'!$L$16"}</definedName>
    <definedName name="linh" localSheetId="0" hidden="1">{"'Sheet1'!$L$16"}</definedName>
    <definedName name="linh" hidden="1">{"'Sheet1'!$L$16"}</definedName>
    <definedName name="linhT" localSheetId="2" hidden="1">{"'Sheet1'!$L$16"}</definedName>
    <definedName name="linhT" localSheetId="9" hidden="1">{"'Sheet1'!$L$16"}</definedName>
    <definedName name="linhT" localSheetId="12" hidden="1">{"'Sheet1'!$L$16"}</definedName>
    <definedName name="linhT" localSheetId="0" hidden="1">{"'Sheet1'!$L$16"}</definedName>
    <definedName name="linhT" hidden="1">{"'Sheet1'!$L$16"}</definedName>
    <definedName name="list" localSheetId="2">#REF!</definedName>
    <definedName name="list" localSheetId="12">#REF!</definedName>
    <definedName name="list">#REF!</definedName>
    <definedName name="lj" localSheetId="2">#REF!</definedName>
    <definedName name="lj" localSheetId="12">#REF!</definedName>
    <definedName name="lj">#REF!</definedName>
    <definedName name="lk" localSheetId="2">#REF!</definedName>
    <definedName name="lk" localSheetId="12">#REF!</definedName>
    <definedName name="lk">#REF!</definedName>
    <definedName name="LK.T2">#REF!</definedName>
    <definedName name="LK.T3">#REF!</definedName>
    <definedName name="LK.T4">#REF!</definedName>
    <definedName name="LK.T5">#REF!</definedName>
    <definedName name="LK.T6">#REF!</definedName>
    <definedName name="LK_hathe" localSheetId="2">#REF!</definedName>
    <definedName name="LK_hathe" localSheetId="12">#REF!</definedName>
    <definedName name="LK_hathe">#REF!</definedName>
    <definedName name="lkjjjjjj" localSheetId="2">#REF!</definedName>
    <definedName name="lkjjjjjj" localSheetId="12">#REF!</definedName>
    <definedName name="lkjjjjjj">#REF!</definedName>
    <definedName name="llcmem" localSheetId="2">#REF!</definedName>
    <definedName name="llcmem" localSheetId="12">#REF!</definedName>
    <definedName name="llcmem">#REF!</definedName>
    <definedName name="llcmo" localSheetId="2">#REF!</definedName>
    <definedName name="llcmo" localSheetId="12">#REF!</definedName>
    <definedName name="llcmo">#REF!</definedName>
    <definedName name="llllllllll" localSheetId="2">#REF!</definedName>
    <definedName name="llllllllll" localSheetId="12">#REF!</definedName>
    <definedName name="llllllllll">#REF!</definedName>
    <definedName name="LLs" localSheetId="2">#REF!</definedName>
    <definedName name="LLs" localSheetId="12">#REF!</definedName>
    <definedName name="LLs">#REF!</definedName>
    <definedName name="Lmk" localSheetId="2">#REF!</definedName>
    <definedName name="Lmk" localSheetId="12">#REF!</definedName>
    <definedName name="Lmk">#REF!</definedName>
    <definedName name="Lmong" localSheetId="2">#REF!</definedName>
    <definedName name="Lmong" localSheetId="12">#REF!</definedName>
    <definedName name="Lmong">#REF!</definedName>
    <definedName name="Lms">#REF!</definedName>
    <definedName name="Lmt">#REF!</definedName>
    <definedName name="ln">1</definedName>
    <definedName name="lnhip" localSheetId="2">#REF!</definedName>
    <definedName name="lnhip" localSheetId="12">#REF!</definedName>
    <definedName name="lnhip">#REF!</definedName>
    <definedName name="Lnsc" localSheetId="2">#REF!</definedName>
    <definedName name="Lnsc" localSheetId="12">#REF!</definedName>
    <definedName name="Lnsc">#REF!</definedName>
    <definedName name="lntt" localSheetId="2">#REF!</definedName>
    <definedName name="lntt" localSheetId="12">#REF!</definedName>
    <definedName name="lntt">#REF!</definedName>
    <definedName name="Lo" localSheetId="2">#REF!</definedName>
    <definedName name="Lo" localSheetId="12">#REF!</definedName>
    <definedName name="Lo">#REF!</definedName>
    <definedName name="LoadData">#REF!</definedName>
    <definedName name="LoadingData">#REF!</definedName>
    <definedName name="loai" localSheetId="2">#REF!</definedName>
    <definedName name="loai" localSheetId="12">#REF!</definedName>
    <definedName name="loai">#REF!</definedName>
    <definedName name="LoÁi_BQL">#REF!</definedName>
    <definedName name="LoÁi_CT">#REF!</definedName>
    <definedName name="LOAI_DUONG" localSheetId="2">#REF!</definedName>
    <definedName name="LOAI_DUONG" localSheetId="12">#REF!</definedName>
    <definedName name="LOAI_DUONG">#REF!</definedName>
    <definedName name="Loai_TD" localSheetId="2">#REF!</definedName>
    <definedName name="Loai_TD" localSheetId="12">#REF!</definedName>
    <definedName name="Loai_TD">#REF!</definedName>
    <definedName name="LoaiCT">#REF!</definedName>
    <definedName name="loaiduong" localSheetId="2">#REF!</definedName>
    <definedName name="loaiduong" localSheetId="12">#REF!</definedName>
    <definedName name="loaiduong">#REF!</definedName>
    <definedName name="LoaixeH" localSheetId="2">#REF!</definedName>
    <definedName name="LoaixeH" localSheetId="12">#REF!</definedName>
    <definedName name="LoaixeH">#REF!</definedName>
    <definedName name="LoaixeXB" localSheetId="2">#REF!</definedName>
    <definedName name="LoaixeXB" localSheetId="12">#REF!</definedName>
    <definedName name="LoaixeXB">#REF!</definedName>
    <definedName name="LOC" localSheetId="2">#REF!</definedName>
    <definedName name="LOC" localSheetId="12">#REF!</definedName>
    <definedName name="LOC">#REF!</definedName>
    <definedName name="loinhuan">#REF!</definedName>
    <definedName name="lồn" hidden="1">{"'Sheet1'!$L$16"}</definedName>
    <definedName name="lón1">#REF!</definedName>
    <definedName name="lón2" localSheetId="2">#REF!</definedName>
    <definedName name="lón2" localSheetId="12">#REF!</definedName>
    <definedName name="lón2">#REF!</definedName>
    <definedName name="lón3" localSheetId="2">#REF!</definedName>
    <definedName name="lón3" localSheetId="12">#REF!</definedName>
    <definedName name="lón3">#REF!</definedName>
    <definedName name="lón4">#REF!</definedName>
    <definedName name="lón5" localSheetId="2">#REF!</definedName>
    <definedName name="lón5" localSheetId="12">#REF!</definedName>
    <definedName name="lón5">#REF!</definedName>
    <definedName name="long">#REF!</definedName>
    <definedName name="look" localSheetId="2">#REF!</definedName>
    <definedName name="look" localSheetId="12">#REF!</definedName>
    <definedName name="look">#REF!</definedName>
    <definedName name="LOOP" localSheetId="2">#REF!</definedName>
    <definedName name="LOOP" localSheetId="12">#REF!</definedName>
    <definedName name="LOOP">#REF!</definedName>
    <definedName name="LOPHOC_MG_KHAC" localSheetId="2">#REF!</definedName>
    <definedName name="LOPHOC_MG_KHAC" localSheetId="12">#REF!</definedName>
    <definedName name="LOPHOC_MG_KHAC">#REF!</definedName>
    <definedName name="LOPHOC_TH_KHAC" localSheetId="2">#REF!</definedName>
    <definedName name="LOPHOC_TH_KHAC" localSheetId="12">#REF!</definedName>
    <definedName name="LOPHOC_TH_KHAC">#REF!</definedName>
    <definedName name="LOPHOC_THCS_KHAC" localSheetId="2">#REF!</definedName>
    <definedName name="LOPHOC_THCS_KHAC" localSheetId="12">#REF!</definedName>
    <definedName name="LOPHOC_THCS_KHAC">#REF!</definedName>
    <definedName name="LOSS" localSheetId="2">#REF!</definedName>
    <definedName name="LOSS" localSheetId="12">#REF!</definedName>
    <definedName name="LOSS">#REF!</definedName>
    <definedName name="Lp" localSheetId="2">#REF!</definedName>
    <definedName name="Lp" localSheetId="12">#REF!</definedName>
    <definedName name="Lp">#REF!</definedName>
    <definedName name="lp.2" localSheetId="2">#REF!</definedName>
    <definedName name="lp.2" localSheetId="12">#REF!</definedName>
    <definedName name="lp.2">#REF!</definedName>
    <definedName name="lp.2_ct" localSheetId="2">#REF!</definedName>
    <definedName name="lp.2_ct" localSheetId="12">#REF!</definedName>
    <definedName name="lp.2_ct">#REF!</definedName>
    <definedName name="lp.2_hd" localSheetId="2">#REF!</definedName>
    <definedName name="lp.2_hd" localSheetId="12">#REF!</definedName>
    <definedName name="lp.2_hd">#REF!</definedName>
    <definedName name="lp.2_ts" localSheetId="2">#REF!</definedName>
    <definedName name="lp.2_ts" localSheetId="12">#REF!</definedName>
    <definedName name="lp.2_ts">#REF!</definedName>
    <definedName name="LP.A" localSheetId="2">#REF!</definedName>
    <definedName name="LP.A" localSheetId="12">#REF!</definedName>
    <definedName name="LP.A">#REF!</definedName>
    <definedName name="lp.a_ct" localSheetId="2">#REF!</definedName>
    <definedName name="lp.a_ct" localSheetId="12">#REF!</definedName>
    <definedName name="lp.a_ct">#REF!</definedName>
    <definedName name="lp.a_hso" localSheetId="2">#REF!</definedName>
    <definedName name="lp.a_hso" localSheetId="12">#REF!</definedName>
    <definedName name="lp.a_hso">#REF!</definedName>
    <definedName name="lp.a_hspc" localSheetId="2">#REF!</definedName>
    <definedName name="lp.a_hspc" localSheetId="12">#REF!</definedName>
    <definedName name="lp.a_hspc">#REF!</definedName>
    <definedName name="lp.a_ld" localSheetId="2">#REF!</definedName>
    <definedName name="lp.a_ld" localSheetId="12">#REF!</definedName>
    <definedName name="lp.a_ld">#REF!</definedName>
    <definedName name="lp.a_luong" localSheetId="2">#REF!</definedName>
    <definedName name="lp.a_luong" localSheetId="12">#REF!</definedName>
    <definedName name="lp.a_luong">#REF!</definedName>
    <definedName name="lp.a_nguoi" localSheetId="2">#REF!</definedName>
    <definedName name="lp.a_nguoi" localSheetId="12">#REF!</definedName>
    <definedName name="lp.a_nguoi">#REF!</definedName>
    <definedName name="lp.a_tdtt" localSheetId="2">#REF!</definedName>
    <definedName name="lp.a_tdtt" localSheetId="12">#REF!</definedName>
    <definedName name="lp.a_tdtt">#REF!</definedName>
    <definedName name="lp.a_tn" localSheetId="2">#REF!</definedName>
    <definedName name="lp.a_tn" localSheetId="12">#REF!</definedName>
    <definedName name="lp.a_tn">#REF!</definedName>
    <definedName name="lp.a_ts" localSheetId="2">#REF!</definedName>
    <definedName name="lp.a_ts" localSheetId="12">#REF!</definedName>
    <definedName name="lp.a_ts">#REF!</definedName>
    <definedName name="lp.a_ud" localSheetId="2">#REF!</definedName>
    <definedName name="lp.a_ud" localSheetId="12">#REF!</definedName>
    <definedName name="lp.a_ud">#REF!</definedName>
    <definedName name="LP.B" localSheetId="2">#REF!</definedName>
    <definedName name="LP.B" localSheetId="12">#REF!</definedName>
    <definedName name="LP.B">#REF!</definedName>
    <definedName name="lp.b_ct" localSheetId="2">#REF!</definedName>
    <definedName name="lp.b_ct" localSheetId="12">#REF!</definedName>
    <definedName name="lp.b_ct">#REF!</definedName>
    <definedName name="lp.b_hd" localSheetId="2">#REF!</definedName>
    <definedName name="lp.b_hd" localSheetId="12">#REF!</definedName>
    <definedName name="lp.b_hd">#REF!</definedName>
    <definedName name="lp.B_hso" localSheetId="2">#REF!</definedName>
    <definedName name="lp.B_hso" localSheetId="12">#REF!</definedName>
    <definedName name="lp.B_hso">#REF!</definedName>
    <definedName name="lp.b_hspc" localSheetId="2">#REF!</definedName>
    <definedName name="lp.b_hspc" localSheetId="12">#REF!</definedName>
    <definedName name="lp.b_hspc">#REF!</definedName>
    <definedName name="lp.B_ld" localSheetId="2">#REF!</definedName>
    <definedName name="lp.B_ld" localSheetId="12">#REF!</definedName>
    <definedName name="lp.B_ld">#REF!</definedName>
    <definedName name="lp.B_luong" localSheetId="2">#REF!</definedName>
    <definedName name="lp.B_luong" localSheetId="12">#REF!</definedName>
    <definedName name="lp.B_luong">#REF!</definedName>
    <definedName name="lp.B_nguoi" localSheetId="2">#REF!</definedName>
    <definedName name="lp.B_nguoi" localSheetId="12">#REF!</definedName>
    <definedName name="lp.B_nguoi">#REF!</definedName>
    <definedName name="lp.B_tdtt" localSheetId="2">#REF!</definedName>
    <definedName name="lp.B_tdtt" localSheetId="12">#REF!</definedName>
    <definedName name="lp.B_tdtt">#REF!</definedName>
    <definedName name="lp.B_tn" localSheetId="2">#REF!</definedName>
    <definedName name="lp.B_tn" localSheetId="12">#REF!</definedName>
    <definedName name="lp.B_tn">#REF!</definedName>
    <definedName name="lp.b_ts" localSheetId="2">#REF!</definedName>
    <definedName name="lp.b_ts" localSheetId="12">#REF!</definedName>
    <definedName name="lp.b_ts">#REF!</definedName>
    <definedName name="lp.B_ud" localSheetId="2">#REF!</definedName>
    <definedName name="lp.B_ud" localSheetId="12">#REF!</definedName>
    <definedName name="lp.B_ud">#REF!</definedName>
    <definedName name="lp.c" localSheetId="2">#REF!</definedName>
    <definedName name="lp.c" localSheetId="12">#REF!</definedName>
    <definedName name="lp.c">#REF!</definedName>
    <definedName name="lp.c_ct" localSheetId="2">#REF!</definedName>
    <definedName name="lp.c_ct" localSheetId="12">#REF!</definedName>
    <definedName name="lp.c_ct">#REF!</definedName>
    <definedName name="lp.c_hd" localSheetId="2">#REF!</definedName>
    <definedName name="lp.c_hd" localSheetId="12">#REF!</definedName>
    <definedName name="lp.c_hd">#REF!</definedName>
    <definedName name="lp.C_hso" localSheetId="2">#REF!</definedName>
    <definedName name="lp.C_hso" localSheetId="12">#REF!</definedName>
    <definedName name="lp.C_hso">#REF!</definedName>
    <definedName name="lp.c_hspc" localSheetId="2">#REF!</definedName>
    <definedName name="lp.c_hspc" localSheetId="12">#REF!</definedName>
    <definedName name="lp.c_hspc">#REF!</definedName>
    <definedName name="lp.C_ld" localSheetId="2">#REF!</definedName>
    <definedName name="lp.C_ld" localSheetId="12">#REF!</definedName>
    <definedName name="lp.C_ld">#REF!</definedName>
    <definedName name="lp.C_luong" localSheetId="2">#REF!</definedName>
    <definedName name="lp.C_luong" localSheetId="12">#REF!</definedName>
    <definedName name="lp.C_luong">#REF!</definedName>
    <definedName name="lp.C_nguoi" localSheetId="2">#REF!</definedName>
    <definedName name="lp.C_nguoi" localSheetId="12">#REF!</definedName>
    <definedName name="lp.C_nguoi">#REF!</definedName>
    <definedName name="lp.C_tdtt" localSheetId="2">#REF!</definedName>
    <definedName name="lp.C_tdtt" localSheetId="12">#REF!</definedName>
    <definedName name="lp.C_tdtt">#REF!</definedName>
    <definedName name="lp.C_tn" localSheetId="2">#REF!</definedName>
    <definedName name="lp.C_tn" localSheetId="12">#REF!</definedName>
    <definedName name="lp.C_tn">#REF!</definedName>
    <definedName name="lp.c_ts" localSheetId="2">#REF!</definedName>
    <definedName name="lp.c_ts" localSheetId="12">#REF!</definedName>
    <definedName name="lp.c_ts">#REF!</definedName>
    <definedName name="lp.C_ud" localSheetId="2">#REF!</definedName>
    <definedName name="lp.C_ud" localSheetId="12">#REF!</definedName>
    <definedName name="lp.C_ud">#REF!</definedName>
    <definedName name="lp.d" localSheetId="2">#REF!</definedName>
    <definedName name="lp.d" localSheetId="12">#REF!</definedName>
    <definedName name="lp.d">#REF!</definedName>
    <definedName name="lp.d_ct" localSheetId="2">#REF!</definedName>
    <definedName name="lp.d_ct" localSheetId="12">#REF!</definedName>
    <definedName name="lp.d_ct">#REF!</definedName>
    <definedName name="lp.d_hd" localSheetId="2">#REF!</definedName>
    <definedName name="lp.d_hd" localSheetId="12">#REF!</definedName>
    <definedName name="lp.d_hd">#REF!</definedName>
    <definedName name="lp.D_hso" localSheetId="2">#REF!</definedName>
    <definedName name="lp.D_hso" localSheetId="12">#REF!</definedName>
    <definedName name="lp.D_hso">#REF!</definedName>
    <definedName name="lp.d_hspc" localSheetId="2">#REF!</definedName>
    <definedName name="lp.d_hspc" localSheetId="12">#REF!</definedName>
    <definedName name="lp.d_hspc">#REF!</definedName>
    <definedName name="lp.D_ld" localSheetId="2">#REF!</definedName>
    <definedName name="lp.D_ld" localSheetId="12">#REF!</definedName>
    <definedName name="lp.D_ld">#REF!</definedName>
    <definedName name="lp.D_luong" localSheetId="2">#REF!</definedName>
    <definedName name="lp.D_luong" localSheetId="12">#REF!</definedName>
    <definedName name="lp.D_luong">#REF!</definedName>
    <definedName name="lp.D_nguoi" localSheetId="2">#REF!</definedName>
    <definedName name="lp.D_nguoi" localSheetId="12">#REF!</definedName>
    <definedName name="lp.D_nguoi">#REF!</definedName>
    <definedName name="lp.D_tdtt" localSheetId="2">#REF!</definedName>
    <definedName name="lp.D_tdtt" localSheetId="12">#REF!</definedName>
    <definedName name="lp.D_tdtt">#REF!</definedName>
    <definedName name="lp.D_tn" localSheetId="2">#REF!</definedName>
    <definedName name="lp.D_tn" localSheetId="12">#REF!</definedName>
    <definedName name="lp.D_tn">#REF!</definedName>
    <definedName name="lp.d_ts" localSheetId="2">#REF!</definedName>
    <definedName name="lp.d_ts" localSheetId="12">#REF!</definedName>
    <definedName name="lp.d_ts">#REF!</definedName>
    <definedName name="lp.D_ud" localSheetId="2">#REF!</definedName>
    <definedName name="lp.D_ud" localSheetId="12">#REF!</definedName>
    <definedName name="lp.D_ud">#REF!</definedName>
    <definedName name="LPTDDT">#REF!</definedName>
    <definedName name="LPTDTK">#REF!</definedName>
    <definedName name="LRMC" localSheetId="2">#REF!</definedName>
    <definedName name="LRMC" localSheetId="12">#REF!</definedName>
    <definedName name="LRMC">#REF!</definedName>
    <definedName name="lrung">#REF!</definedName>
    <definedName name="lsbn" localSheetId="2">#REF!</definedName>
    <definedName name="lsbn" localSheetId="12">#REF!</definedName>
    <definedName name="lsbn">#REF!</definedName>
    <definedName name="lset" localSheetId="2">#REF!</definedName>
    <definedName name="lset" localSheetId="12">#REF!</definedName>
    <definedName name="lset">#REF!</definedName>
    <definedName name="lst" localSheetId="2">#REF!</definedName>
    <definedName name="lst" localSheetId="12">#REF!</definedName>
    <definedName name="lst">#REF!</definedName>
    <definedName name="LT.2" localSheetId="2">#REF!</definedName>
    <definedName name="LT.2" localSheetId="12">#REF!</definedName>
    <definedName name="LT.2">#REF!</definedName>
    <definedName name="LT.2_ct" localSheetId="2">#REF!</definedName>
    <definedName name="LT.2_ct" localSheetId="12">#REF!</definedName>
    <definedName name="LT.2_ct">#REF!</definedName>
    <definedName name="LT.2_hd" localSheetId="2">#REF!</definedName>
    <definedName name="LT.2_hd" localSheetId="12">#REF!</definedName>
    <definedName name="LT.2_hd">#REF!</definedName>
    <definedName name="LT.2_ts" localSheetId="2">#REF!</definedName>
    <definedName name="LT.2_ts" localSheetId="12">#REF!</definedName>
    <definedName name="LT.2_ts">#REF!</definedName>
    <definedName name="LT.A" localSheetId="2">#REF!</definedName>
    <definedName name="LT.A" localSheetId="12">#REF!</definedName>
    <definedName name="LT.A">#REF!</definedName>
    <definedName name="LT.a_ct" localSheetId="2">#REF!</definedName>
    <definedName name="LT.a_ct" localSheetId="12">#REF!</definedName>
    <definedName name="LT.a_ct">#REF!</definedName>
    <definedName name="LT.a_hd" localSheetId="2">#REF!</definedName>
    <definedName name="LT.a_hd" localSheetId="12">#REF!</definedName>
    <definedName name="LT.a_hd">#REF!</definedName>
    <definedName name="LT.a_hso" localSheetId="2">#REF!</definedName>
    <definedName name="LT.a_hso" localSheetId="12">#REF!</definedName>
    <definedName name="LT.a_hso">#REF!</definedName>
    <definedName name="lt.a_hspc" localSheetId="2">#REF!</definedName>
    <definedName name="lt.a_hspc" localSheetId="12">#REF!</definedName>
    <definedName name="lt.a_hspc">#REF!</definedName>
    <definedName name="LT.a_ld" localSheetId="2">#REF!</definedName>
    <definedName name="LT.a_ld" localSheetId="12">#REF!</definedName>
    <definedName name="LT.a_ld">#REF!</definedName>
    <definedName name="LT.a_luong" localSheetId="2">#REF!</definedName>
    <definedName name="LT.a_luong" localSheetId="12">#REF!</definedName>
    <definedName name="LT.a_luong">#REF!</definedName>
    <definedName name="LT.a_nguoi" localSheetId="2">#REF!</definedName>
    <definedName name="LT.a_nguoi" localSheetId="12">#REF!</definedName>
    <definedName name="LT.a_nguoi">#REF!</definedName>
    <definedName name="LT.a_tdtt" localSheetId="2">#REF!</definedName>
    <definedName name="LT.a_tdtt" localSheetId="12">#REF!</definedName>
    <definedName name="LT.a_tdtt">#REF!</definedName>
    <definedName name="LT.a_tn" localSheetId="2">#REF!</definedName>
    <definedName name="LT.a_tn" localSheetId="12">#REF!</definedName>
    <definedName name="LT.a_tn">#REF!</definedName>
    <definedName name="LT.a_ts" localSheetId="2">#REF!</definedName>
    <definedName name="LT.a_ts" localSheetId="12">#REF!</definedName>
    <definedName name="LT.a_ts">#REF!</definedName>
    <definedName name="LT.a_ud" localSheetId="2">#REF!</definedName>
    <definedName name="LT.a_ud" localSheetId="12">#REF!</definedName>
    <definedName name="LT.a_ud">#REF!</definedName>
    <definedName name="LT.B" localSheetId="2">#REF!</definedName>
    <definedName name="LT.B" localSheetId="12">#REF!</definedName>
    <definedName name="LT.B">#REF!</definedName>
    <definedName name="lt.b_ct" localSheetId="2">#REF!</definedName>
    <definedName name="lt.b_ct" localSheetId="12">#REF!</definedName>
    <definedName name="lt.b_ct">#REF!</definedName>
    <definedName name="lt.b_hd" localSheetId="2">#REF!</definedName>
    <definedName name="lt.b_hd" localSheetId="12">#REF!</definedName>
    <definedName name="lt.b_hd">#REF!</definedName>
    <definedName name="LT.b_hso" localSheetId="2">#REF!</definedName>
    <definedName name="LT.b_hso" localSheetId="12">#REF!</definedName>
    <definedName name="LT.b_hso">#REF!</definedName>
    <definedName name="lt.b_hspc" localSheetId="2">#REF!</definedName>
    <definedName name="lt.b_hspc" localSheetId="12">#REF!</definedName>
    <definedName name="lt.b_hspc">#REF!</definedName>
    <definedName name="LT.b_ld" localSheetId="2">#REF!</definedName>
    <definedName name="LT.b_ld" localSheetId="12">#REF!</definedName>
    <definedName name="LT.b_ld">#REF!</definedName>
    <definedName name="LT.b_luong" localSheetId="2">#REF!</definedName>
    <definedName name="LT.b_luong" localSheetId="12">#REF!</definedName>
    <definedName name="LT.b_luong">#REF!</definedName>
    <definedName name="LT.b_nguoi" localSheetId="2">#REF!</definedName>
    <definedName name="LT.b_nguoi" localSheetId="12">#REF!</definedName>
    <definedName name="LT.b_nguoi">#REF!</definedName>
    <definedName name="LT.b_tdtt" localSheetId="2">#REF!</definedName>
    <definedName name="LT.b_tdtt" localSheetId="12">#REF!</definedName>
    <definedName name="LT.b_tdtt">#REF!</definedName>
    <definedName name="LT.b_tn" localSheetId="2">#REF!</definedName>
    <definedName name="LT.b_tn" localSheetId="12">#REF!</definedName>
    <definedName name="LT.b_tn">#REF!</definedName>
    <definedName name="lt.b_ts" localSheetId="2">#REF!</definedName>
    <definedName name="lt.b_ts" localSheetId="12">#REF!</definedName>
    <definedName name="lt.b_ts">#REF!</definedName>
    <definedName name="LT.b_ud" localSheetId="2">#REF!</definedName>
    <definedName name="LT.b_ud" localSheetId="12">#REF!</definedName>
    <definedName name="LT.b_ud">#REF!</definedName>
    <definedName name="LT.C" localSheetId="2">#REF!</definedName>
    <definedName name="LT.C" localSheetId="12">#REF!</definedName>
    <definedName name="LT.C">#REF!</definedName>
    <definedName name="lt.c_ct" localSheetId="2">#REF!</definedName>
    <definedName name="lt.c_ct" localSheetId="12">#REF!</definedName>
    <definedName name="lt.c_ct">#REF!</definedName>
    <definedName name="lt.c_hd" localSheetId="2">#REF!</definedName>
    <definedName name="lt.c_hd" localSheetId="12">#REF!</definedName>
    <definedName name="lt.c_hd">#REF!</definedName>
    <definedName name="LT.C_hso" localSheetId="2">#REF!</definedName>
    <definedName name="LT.C_hso" localSheetId="12">#REF!</definedName>
    <definedName name="LT.C_hso">#REF!</definedName>
    <definedName name="lt.c_hspc" localSheetId="2">#REF!</definedName>
    <definedName name="lt.c_hspc" localSheetId="12">#REF!</definedName>
    <definedName name="lt.c_hspc">#REF!</definedName>
    <definedName name="LT.C_ld" localSheetId="2">#REF!</definedName>
    <definedName name="LT.C_ld" localSheetId="12">#REF!</definedName>
    <definedName name="LT.C_ld">#REF!</definedName>
    <definedName name="LT.C_luong" localSheetId="2">#REF!</definedName>
    <definedName name="LT.C_luong" localSheetId="12">#REF!</definedName>
    <definedName name="LT.C_luong">#REF!</definedName>
    <definedName name="LT.C_nguoi" localSheetId="2">#REF!</definedName>
    <definedName name="LT.C_nguoi" localSheetId="12">#REF!</definedName>
    <definedName name="LT.C_nguoi">#REF!</definedName>
    <definedName name="LT.C_tdtt" localSheetId="2">#REF!</definedName>
    <definedName name="LT.C_tdtt" localSheetId="12">#REF!</definedName>
    <definedName name="LT.C_tdtt">#REF!</definedName>
    <definedName name="LT.C_tn" localSheetId="2">#REF!</definedName>
    <definedName name="LT.C_tn" localSheetId="12">#REF!</definedName>
    <definedName name="LT.C_tn">#REF!</definedName>
    <definedName name="lt.c_ts" localSheetId="2">#REF!</definedName>
    <definedName name="lt.c_ts" localSheetId="12">#REF!</definedName>
    <definedName name="lt.c_ts">#REF!</definedName>
    <definedName name="LT.C_ud" localSheetId="2">#REF!</definedName>
    <definedName name="LT.C_ud" localSheetId="12">#REF!</definedName>
    <definedName name="LT.C_ud">#REF!</definedName>
    <definedName name="lt.d_ct" localSheetId="2">#REF!</definedName>
    <definedName name="lt.d_ct" localSheetId="12">#REF!</definedName>
    <definedName name="lt.d_ct">#REF!</definedName>
    <definedName name="lt.d_hd" localSheetId="2">#REF!</definedName>
    <definedName name="lt.d_hd" localSheetId="12">#REF!</definedName>
    <definedName name="lt.d_hd">#REF!</definedName>
    <definedName name="LT.D_hso" localSheetId="2">#REF!</definedName>
    <definedName name="LT.D_hso" localSheetId="12">#REF!</definedName>
    <definedName name="LT.D_hso">#REF!</definedName>
    <definedName name="lt.d_hspc" localSheetId="2">#REF!</definedName>
    <definedName name="lt.d_hspc" localSheetId="12">#REF!</definedName>
    <definedName name="lt.d_hspc">#REF!</definedName>
    <definedName name="LT.D_ld" localSheetId="2">#REF!</definedName>
    <definedName name="LT.D_ld" localSheetId="12">#REF!</definedName>
    <definedName name="LT.D_ld">#REF!</definedName>
    <definedName name="LT.D_luong" localSheetId="2">#REF!</definedName>
    <definedName name="LT.D_luong" localSheetId="12">#REF!</definedName>
    <definedName name="LT.D_luong">#REF!</definedName>
    <definedName name="LT.D_nguoi" localSheetId="2">#REF!</definedName>
    <definedName name="LT.D_nguoi" localSheetId="12">#REF!</definedName>
    <definedName name="LT.D_nguoi">#REF!</definedName>
    <definedName name="LT.D_tdtt" localSheetId="2">#REF!</definedName>
    <definedName name="LT.D_tdtt" localSheetId="12">#REF!</definedName>
    <definedName name="LT.D_tdtt">#REF!</definedName>
    <definedName name="LT.D_tn" localSheetId="2">#REF!</definedName>
    <definedName name="LT.D_tn" localSheetId="12">#REF!</definedName>
    <definedName name="LT.D_tn">#REF!</definedName>
    <definedName name="LT.D_ud" localSheetId="2">#REF!</definedName>
    <definedName name="LT.D_ud" localSheetId="12">#REF!</definedName>
    <definedName name="LT.D_ud">#REF!</definedName>
    <definedName name="lt_d" localSheetId="2">#REF!</definedName>
    <definedName name="lt_d" localSheetId="12">#REF!</definedName>
    <definedName name="lt_d">#REF!</definedName>
    <definedName name="LTB_HSO" localSheetId="2">#REF!</definedName>
    <definedName name="LTB_HSO" localSheetId="12">#REF!</definedName>
    <definedName name="LTB_HSO">#REF!</definedName>
    <definedName name="LTB_LD" localSheetId="2">#REF!</definedName>
    <definedName name="LTB_LD" localSheetId="12">#REF!</definedName>
    <definedName name="LTB_LD">#REF!</definedName>
    <definedName name="LTB_LUONG" localSheetId="2">#REF!</definedName>
    <definedName name="LTB_LUONG" localSheetId="12">#REF!</definedName>
    <definedName name="LTB_LUONG">#REF!</definedName>
    <definedName name="LTB_NGUOI" localSheetId="2">#REF!</definedName>
    <definedName name="LTB_NGUOI" localSheetId="12">#REF!</definedName>
    <definedName name="LTB_NGUOI">#REF!</definedName>
    <definedName name="LTB_TH" localSheetId="2">#REF!</definedName>
    <definedName name="LTB_TH" localSheetId="12">#REF!</definedName>
    <definedName name="LTB_TH">#REF!</definedName>
    <definedName name="LTB_UD" localSheetId="2">#REF!</definedName>
    <definedName name="LTB_UD" localSheetId="12">#REF!</definedName>
    <definedName name="LTB_UD">#REF!</definedName>
    <definedName name="LTC_HSO" localSheetId="2">#REF!</definedName>
    <definedName name="LTC_HSO" localSheetId="12">#REF!</definedName>
    <definedName name="LTC_HSO">#REF!</definedName>
    <definedName name="LTC_LUONG" localSheetId="2">#REF!</definedName>
    <definedName name="LTC_LUONG" localSheetId="12">#REF!</definedName>
    <definedName name="LTC_LUONG">#REF!</definedName>
    <definedName name="LTC_NGUOI" localSheetId="2">#REF!</definedName>
    <definedName name="LTC_NGUOI" localSheetId="12">#REF!</definedName>
    <definedName name="LTC_NGUOI">#REF!</definedName>
    <definedName name="LTC_UD" localSheetId="2">#REF!</definedName>
    <definedName name="LTC_UD" localSheetId="12">#REF!</definedName>
    <definedName name="LTC_UD">#REF!</definedName>
    <definedName name="Lthan" localSheetId="2">#REF!</definedName>
    <definedName name="Lthan" localSheetId="12">#REF!</definedName>
    <definedName name="Lthan">#REF!</definedName>
    <definedName name="LTKD" localSheetId="2" hidden="1">{"'Sheet1'!$L$16"}</definedName>
    <definedName name="LTKD" localSheetId="9" hidden="1">{"'Sheet1'!$L$16"}</definedName>
    <definedName name="LTKD" localSheetId="12" hidden="1">{"'Sheet1'!$L$16"}</definedName>
    <definedName name="LTKD" localSheetId="0" hidden="1">{"'Sheet1'!$L$16"}</definedName>
    <definedName name="LTKD" hidden="1">{"'Sheet1'!$L$16"}</definedName>
    <definedName name="LTKDDC" localSheetId="2" hidden="1">{"'Sheet1'!$L$16"}</definedName>
    <definedName name="LTKDDC" localSheetId="9" hidden="1">{"'Sheet1'!$L$16"}</definedName>
    <definedName name="LTKDDC" localSheetId="12" hidden="1">{"'Sheet1'!$L$16"}</definedName>
    <definedName name="LTKDDC" localSheetId="0" hidden="1">{"'Sheet1'!$L$16"}</definedName>
    <definedName name="LTKDDC" hidden="1">{"'Sheet1'!$L$16"}</definedName>
    <definedName name="LTR" localSheetId="2">#REF!</definedName>
    <definedName name="LTR" localSheetId="12">#REF!</definedName>
    <definedName name="LTR">#REF!</definedName>
    <definedName name="ltre" localSheetId="2">#REF!</definedName>
    <definedName name="ltre" localSheetId="12">#REF!</definedName>
    <definedName name="ltre">#REF!</definedName>
    <definedName name="Ltt" localSheetId="2">#REF!</definedName>
    <definedName name="Ltt" localSheetId="12">#REF!</definedName>
    <definedName name="Ltt">#REF!</definedName>
    <definedName name="lu12.2">#REF!</definedName>
    <definedName name="lu14.5">#REF!</definedName>
    <definedName name="lu15.5">#REF!</definedName>
    <definedName name="luc" localSheetId="2">{"'Sheet1'!$L$16"}</definedName>
    <definedName name="luc" localSheetId="12">{"'Sheet1'!$L$16"}</definedName>
    <definedName name="luc" localSheetId="0">{"'Sheet1'!$L$16"}</definedName>
    <definedName name="luc">{"'Sheet1'!$L$16"}</definedName>
    <definedName name="lulop16" localSheetId="2">#REF!</definedName>
    <definedName name="lulop16" localSheetId="12">#REF!</definedName>
    <definedName name="lulop16">#REF!</definedName>
    <definedName name="luoichanrac">#REF!</definedName>
    <definedName name="luoncap" localSheetId="2">#REF!</definedName>
    <definedName name="luoncap" localSheetId="12">#REF!</definedName>
    <definedName name="luoncap">#REF!</definedName>
    <definedName name="Luong" localSheetId="2" hidden="1">{"'Sheet1'!$L$16"}</definedName>
    <definedName name="Luong" localSheetId="9" hidden="1">{"'Sheet1'!$L$16"}</definedName>
    <definedName name="Luong" localSheetId="12" hidden="1">{"'Sheet1'!$L$16"}</definedName>
    <definedName name="Luong" localSheetId="0" hidden="1">{"'Sheet1'!$L$16"}</definedName>
    <definedName name="Luong" hidden="1">{"'Sheet1'!$L$16"}</definedName>
    <definedName name="Luong_ct" localSheetId="2">#REF!</definedName>
    <definedName name="Luong_ct" localSheetId="12">#REF!</definedName>
    <definedName name="Luong_ct">#REF!</definedName>
    <definedName name="luong_hd" localSheetId="2">#REF!</definedName>
    <definedName name="luong_hd" localSheetId="12">#REF!</definedName>
    <definedName name="luong_hd">#REF!</definedName>
    <definedName name="lurung16" localSheetId="2">#REF!</definedName>
    <definedName name="lurung16" localSheetId="12">#REF!</definedName>
    <definedName name="lurung16">#REF!</definedName>
    <definedName name="luthep10" localSheetId="2">#REF!</definedName>
    <definedName name="luthep10" localSheetId="12">#REF!</definedName>
    <definedName name="luthep10">#REF!</definedName>
    <definedName name="Luy.ke.30.11">#REF!</definedName>
    <definedName name="Luy.ke.31.10">#REF!</definedName>
    <definedName name="luyÕn" localSheetId="2" hidden="1">{"'Sheet1'!$L$16"}</definedName>
    <definedName name="luyÕn" localSheetId="9" hidden="1">{"'Sheet1'!$L$16"}</definedName>
    <definedName name="luyÕn" localSheetId="12" hidden="1">{"'Sheet1'!$L$16"}</definedName>
    <definedName name="luyÕn" localSheetId="0" hidden="1">{"'Sheet1'!$L$16"}</definedName>
    <definedName name="luyÕn" hidden="1">{"'Sheet1'!$L$16"}</definedName>
    <definedName name="lv.." localSheetId="2">#REF!</definedName>
    <definedName name="lv.." localSheetId="12">#REF!</definedName>
    <definedName name="lv..">#REF!</definedName>
    <definedName name="lVC" localSheetId="2">#REF!</definedName>
    <definedName name="lVC" localSheetId="12">#REF!</definedName>
    <definedName name="lVC">#REF!</definedName>
    <definedName name="lvr.." localSheetId="2">#REF!</definedName>
    <definedName name="lvr.." localSheetId="12">#REF!</definedName>
    <definedName name="lvr..">#REF!</definedName>
    <definedName name="lvt">#REF!</definedName>
    <definedName name="Ly" localSheetId="2">#REF!</definedName>
    <definedName name="Ly" localSheetId="12">#REF!</definedName>
    <definedName name="Ly">#REF!</definedName>
    <definedName name="m" localSheetId="2">{"'Sheet1'!$L$16"}</definedName>
    <definedName name="m" localSheetId="12">{"'Sheet1'!$L$16"}</definedName>
    <definedName name="m" localSheetId="0">{"'Sheet1'!$L$16"}</definedName>
    <definedName name="m">{"'Sheet1'!$L$16"}</definedName>
    <definedName name="M.100_BK.PGD" localSheetId="2">#REF!</definedName>
    <definedName name="M.100_BK.PGD" localSheetId="12">#REF!</definedName>
    <definedName name="M.100_BK.PGD">#REF!</definedName>
    <definedName name="M.101_BK.PGD" localSheetId="2">#REF!</definedName>
    <definedName name="M.101_BK.PGD" localSheetId="12">#REF!</definedName>
    <definedName name="M.101_BK.PGD">#REF!</definedName>
    <definedName name="M.102_BK.PGD" localSheetId="2">#REF!</definedName>
    <definedName name="M.102_BK.PGD" localSheetId="12">#REF!</definedName>
    <definedName name="M.102_BK.PGD">#REF!</definedName>
    <definedName name="M.N" localSheetId="2">#REF!</definedName>
    <definedName name="M.N" localSheetId="12">#REF!</definedName>
    <definedName name="M.N">#REF!</definedName>
    <definedName name="m_" localSheetId="2">#REF!</definedName>
    <definedName name="m_" localSheetId="12">#REF!</definedName>
    <definedName name="m_">#REF!</definedName>
    <definedName name="M_1" localSheetId="2">#REF!</definedName>
    <definedName name="M_1" localSheetId="12">#REF!</definedName>
    <definedName name="M_1">#REF!</definedName>
    <definedName name="M_2" localSheetId="2">#REF!</definedName>
    <definedName name="M_2" localSheetId="12">#REF!</definedName>
    <definedName name="M_2">#REF!</definedName>
    <definedName name="m_3" localSheetId="2">#REF!</definedName>
    <definedName name="m_3" localSheetId="12">#REF!</definedName>
    <definedName name="m_3">#REF!</definedName>
    <definedName name="m_4" localSheetId="2">#REF!</definedName>
    <definedName name="m_4" localSheetId="12">#REF!</definedName>
    <definedName name="m_4">#REF!</definedName>
    <definedName name="M_CSCT">#REF!</definedName>
    <definedName name="M_TD">#REF!</definedName>
    <definedName name="M0.4" localSheetId="2">#REF!</definedName>
    <definedName name="M0.4" localSheetId="12">#REF!</definedName>
    <definedName name="M0.4">#REF!</definedName>
    <definedName name="m1_" localSheetId="2">#REF!</definedName>
    <definedName name="m1_" localSheetId="12">#REF!</definedName>
    <definedName name="m1_">#REF!</definedName>
    <definedName name="M10.1">#REF!</definedName>
    <definedName name="M10.1a">#REF!</definedName>
    <definedName name="M10.2">#REF!</definedName>
    <definedName name="M10.2a">#REF!</definedName>
    <definedName name="M102bn">#REF!</definedName>
    <definedName name="m102bnnc" localSheetId="2">#REF!</definedName>
    <definedName name="m102bnnc" localSheetId="12">#REF!</definedName>
    <definedName name="m102bnnc">#REF!</definedName>
    <definedName name="M102bnvc">#REF!</definedName>
    <definedName name="m102bnvl" localSheetId="2">#REF!</definedName>
    <definedName name="m102bnvl" localSheetId="12">#REF!</definedName>
    <definedName name="m102bnvl">#REF!</definedName>
    <definedName name="M10aa1p" localSheetId="2">#REF!</definedName>
    <definedName name="M10aa1p" localSheetId="12">#REF!</definedName>
    <definedName name="M10aa1p">#REF!</definedName>
    <definedName name="m10aamtc" localSheetId="2">#REF!</definedName>
    <definedName name="m10aamtc" localSheetId="12">#REF!</definedName>
    <definedName name="m10aamtc">#REF!</definedName>
    <definedName name="m10aanc" localSheetId="2">#REF!</definedName>
    <definedName name="m10aanc" localSheetId="12">#REF!</definedName>
    <definedName name="m10aanc">#REF!</definedName>
    <definedName name="M10aavc" localSheetId="2">#REF!</definedName>
    <definedName name="M10aavc" localSheetId="12">#REF!</definedName>
    <definedName name="M10aavc">#REF!</definedName>
    <definedName name="m10aavl" localSheetId="2">#REF!</definedName>
    <definedName name="m10aavl" localSheetId="12">#REF!</definedName>
    <definedName name="m10aavl">#REF!</definedName>
    <definedName name="m10anc" localSheetId="2">#REF!</definedName>
    <definedName name="m10anc" localSheetId="12">#REF!</definedName>
    <definedName name="m10anc">#REF!</definedName>
    <definedName name="m10avl" localSheetId="2">#REF!</definedName>
    <definedName name="m10avl" localSheetId="12">#REF!</definedName>
    <definedName name="m10avl">#REF!</definedName>
    <definedName name="m10banc" localSheetId="2">#REF!</definedName>
    <definedName name="m10banc" localSheetId="12">#REF!</definedName>
    <definedName name="m10banc">#REF!</definedName>
    <definedName name="m10bavl" localSheetId="2">#REF!</definedName>
    <definedName name="m10bavl" localSheetId="12">#REF!</definedName>
    <definedName name="m10bavl">#REF!</definedName>
    <definedName name="M10bbnc">#REF!</definedName>
    <definedName name="M10bbvc">#REF!</definedName>
    <definedName name="M10bbvl">#REF!</definedName>
    <definedName name="m122bnnc" localSheetId="2">#REF!</definedName>
    <definedName name="m122bnnc" localSheetId="12">#REF!</definedName>
    <definedName name="m122bnnc">#REF!</definedName>
    <definedName name="M122bnvc">#REF!</definedName>
    <definedName name="m122bnvl" localSheetId="2">#REF!</definedName>
    <definedName name="m122bnvl" localSheetId="12">#REF!</definedName>
    <definedName name="m122bnvl">#REF!</definedName>
    <definedName name="m12aanc" localSheetId="2">#REF!</definedName>
    <definedName name="m12aanc" localSheetId="12">#REF!</definedName>
    <definedName name="m12aanc">#REF!</definedName>
    <definedName name="M12aavl" localSheetId="2">#REF!</definedName>
    <definedName name="M12aavl" localSheetId="12">#REF!</definedName>
    <definedName name="M12aavl">#REF!</definedName>
    <definedName name="m12anc" localSheetId="2">#REF!</definedName>
    <definedName name="m12anc" localSheetId="12">#REF!</definedName>
    <definedName name="m12anc">#REF!</definedName>
    <definedName name="m12avl" localSheetId="2">#REF!</definedName>
    <definedName name="m12avl" localSheetId="12">#REF!</definedName>
    <definedName name="m12avl">#REF!</definedName>
    <definedName name="M12ba3p" localSheetId="2">#REF!</definedName>
    <definedName name="M12ba3p" localSheetId="12">#REF!</definedName>
    <definedName name="M12ba3p">#REF!</definedName>
    <definedName name="m12banc" localSheetId="2">#REF!</definedName>
    <definedName name="m12banc" localSheetId="12">#REF!</definedName>
    <definedName name="m12banc">#REF!</definedName>
    <definedName name="m12bavl" localSheetId="2">#REF!</definedName>
    <definedName name="m12bavl" localSheetId="12">#REF!</definedName>
    <definedName name="m12bavl">#REF!</definedName>
    <definedName name="M12bb1p" localSheetId="2">#REF!</definedName>
    <definedName name="M12bb1p" localSheetId="12">#REF!</definedName>
    <definedName name="M12bb1p">#REF!</definedName>
    <definedName name="m12bbnc" localSheetId="2">#REF!</definedName>
    <definedName name="m12bbnc" localSheetId="12">#REF!</definedName>
    <definedName name="m12bbnc">#REF!</definedName>
    <definedName name="m12bbvl" localSheetId="2">#REF!</definedName>
    <definedName name="m12bbvl" localSheetId="12">#REF!</definedName>
    <definedName name="m12bbvl">#REF!</definedName>
    <definedName name="M12bnnc" localSheetId="2">#REF!</definedName>
    <definedName name="M12bnnc" localSheetId="12">#REF!</definedName>
    <definedName name="M12bnnc">#REF!</definedName>
    <definedName name="M12bnvl" localSheetId="2">#REF!</definedName>
    <definedName name="M12bnvl" localSheetId="12">#REF!</definedName>
    <definedName name="M12bnvl">#REF!</definedName>
    <definedName name="M12cbnc" localSheetId="2">#REF!</definedName>
    <definedName name="M12cbnc" localSheetId="12">#REF!</definedName>
    <definedName name="M12cbnc">#REF!</definedName>
    <definedName name="M12cbvl" localSheetId="2">#REF!</definedName>
    <definedName name="M12cbvl" localSheetId="12">#REF!</definedName>
    <definedName name="M12cbvl">#REF!</definedName>
    <definedName name="m142bnnc" localSheetId="2">#REF!</definedName>
    <definedName name="m142bnnc" localSheetId="12">#REF!</definedName>
    <definedName name="m142bnnc">#REF!</definedName>
    <definedName name="m142bnvl" localSheetId="2">#REF!</definedName>
    <definedName name="m142bnvl" localSheetId="12">#REF!</definedName>
    <definedName name="m142bnvl">#REF!</definedName>
    <definedName name="M14bb1p" localSheetId="2">#REF!</definedName>
    <definedName name="M14bb1p" localSheetId="12">#REF!</definedName>
    <definedName name="M14bb1p">#REF!</definedName>
    <definedName name="m14bbnc" localSheetId="2">#REF!</definedName>
    <definedName name="m14bbnc" localSheetId="12">#REF!</definedName>
    <definedName name="m14bbnc">#REF!</definedName>
    <definedName name="M14bbvc" localSheetId="2">#REF!</definedName>
    <definedName name="M14bbvc" localSheetId="12">#REF!</definedName>
    <definedName name="M14bbvc">#REF!</definedName>
    <definedName name="m14bbvl" localSheetId="2">#REF!</definedName>
    <definedName name="m14bbvl" localSheetId="12">#REF!</definedName>
    <definedName name="m14bbvl">#REF!</definedName>
    <definedName name="M8a" localSheetId="2">#REF!</definedName>
    <definedName name="M8a" localSheetId="12">#REF!</definedName>
    <definedName name="M8a">#REF!</definedName>
    <definedName name="M8aa" localSheetId="2">#REF!</definedName>
    <definedName name="M8aa" localSheetId="12">#REF!</definedName>
    <definedName name="M8aa">#REF!</definedName>
    <definedName name="M8aaHT">#REF!</definedName>
    <definedName name="m8aanc" localSheetId="2">#REF!</definedName>
    <definedName name="m8aanc" localSheetId="12">#REF!</definedName>
    <definedName name="m8aanc">#REF!</definedName>
    <definedName name="m8aavl" localSheetId="2">#REF!</definedName>
    <definedName name="m8aavl" localSheetId="12">#REF!</definedName>
    <definedName name="m8aavl">#REF!</definedName>
    <definedName name="M8aHT">#REF!</definedName>
    <definedName name="m8amtc" localSheetId="2">#REF!</definedName>
    <definedName name="m8amtc" localSheetId="12">#REF!</definedName>
    <definedName name="m8amtc">#REF!</definedName>
    <definedName name="m8anc" localSheetId="2">#REF!</definedName>
    <definedName name="m8anc" localSheetId="12">#REF!</definedName>
    <definedName name="m8anc">#REF!</definedName>
    <definedName name="m8avl" localSheetId="2">#REF!</definedName>
    <definedName name="m8avl" localSheetId="12">#REF!</definedName>
    <definedName name="m8avl">#REF!</definedName>
    <definedName name="ma" localSheetId="2">#REF!</definedName>
    <definedName name="ma" localSheetId="12">#REF!</definedName>
    <definedName name="ma">#REF!</definedName>
    <definedName name="MA_DML">#REF!</definedName>
    <definedName name="Ma_lop" localSheetId="2">#REF!</definedName>
    <definedName name="Ma_lop" localSheetId="12">#REF!</definedName>
    <definedName name="Ma_lop">#REF!</definedName>
    <definedName name="Ma_mon" localSheetId="2">#REF!</definedName>
    <definedName name="Ma_mon" localSheetId="12">#REF!</definedName>
    <definedName name="Ma_mon">#REF!</definedName>
    <definedName name="Ma_RT" localSheetId="2">#REF!</definedName>
    <definedName name="Ma_RT" localSheetId="12">#REF!</definedName>
    <definedName name="Ma_RT">#REF!</definedName>
    <definedName name="Ma3pnc" localSheetId="2">#REF!</definedName>
    <definedName name="Ma3pnc" localSheetId="12">#REF!</definedName>
    <definedName name="Ma3pnc">#REF!</definedName>
    <definedName name="Ma3pvl" localSheetId="2">#REF!</definedName>
    <definedName name="Ma3pvl" localSheetId="12">#REF!</definedName>
    <definedName name="Ma3pvl">#REF!</definedName>
    <definedName name="Maa3pnc" localSheetId="2">#REF!</definedName>
    <definedName name="Maa3pnc" localSheetId="12">#REF!</definedName>
    <definedName name="Maa3pnc">#REF!</definedName>
    <definedName name="Maa3pvl" localSheetId="2">#REF!</definedName>
    <definedName name="Maa3pvl" localSheetId="12">#REF!</definedName>
    <definedName name="Maa3pvl">#REF!</definedName>
    <definedName name="macbt">#REF!</definedName>
    <definedName name="MACRO" localSheetId="2">#REF!</definedName>
    <definedName name="MACRO" localSheetId="12">#REF!</definedName>
    <definedName name="MACRO">#REF!</definedName>
    <definedName name="Macro1" localSheetId="2">#REF!</definedName>
    <definedName name="Macro1" localSheetId="12">#REF!</definedName>
    <definedName name="Macro1">#REF!</definedName>
    <definedName name="Macro2" localSheetId="2">#REF!</definedName>
    <definedName name="Macro2" localSheetId="12">#REF!</definedName>
    <definedName name="Macro2">#REF!</definedName>
    <definedName name="Macro3" localSheetId="2">#REF!</definedName>
    <definedName name="Macro3" localSheetId="12">#REF!</definedName>
    <definedName name="Macro3">#REF!</definedName>
    <definedName name="Macro4" localSheetId="2">#REF!</definedName>
    <definedName name="Macro4" localSheetId="12">#REF!</definedName>
    <definedName name="Macro4">#REF!</definedName>
    <definedName name="MACTANG_BD" localSheetId="2">#REF!</definedName>
    <definedName name="MACTANG_BD" localSheetId="12">#REF!</definedName>
    <definedName name="MACTANG_BD">#REF!</definedName>
    <definedName name="MACTANG_HT_BD" localSheetId="2">#REF!</definedName>
    <definedName name="MACTANG_HT_BD" localSheetId="12">#REF!</definedName>
    <definedName name="MACTANG_HT_BD">#REF!</definedName>
    <definedName name="MACTANG_HT_KT" localSheetId="2">#REF!</definedName>
    <definedName name="MACTANG_HT_KT" localSheetId="12">#REF!</definedName>
    <definedName name="MACTANG_HT_KT">#REF!</definedName>
    <definedName name="MACTANG_KT" localSheetId="2">#REF!</definedName>
    <definedName name="MACTANG_KT" localSheetId="12">#REF!</definedName>
    <definedName name="MACTANG_KT">#REF!</definedName>
    <definedName name="mahang" localSheetId="2">#REF!</definedName>
    <definedName name="mahang" localSheetId="12">#REF!</definedName>
    <definedName name="mahang">#REF!</definedName>
    <definedName name="mahang_d" localSheetId="2">#REF!</definedName>
    <definedName name="mahang_d" localSheetId="12">#REF!</definedName>
    <definedName name="mahang_d">#REF!</definedName>
    <definedName name="mahang_n" localSheetId="2">#REF!</definedName>
    <definedName name="mahang_n" localSheetId="12">#REF!</definedName>
    <definedName name="mahang_n">#REF!</definedName>
    <definedName name="mahang_tondk">#REF!</definedName>
    <definedName name="mahang_x" localSheetId="2">#REF!</definedName>
    <definedName name="mahang_x" localSheetId="12">#REF!</definedName>
    <definedName name="mahang_x">#REF!</definedName>
    <definedName name="MaHaRangNam" localSheetId="2">#REF!</definedName>
    <definedName name="MaHaRangNam" localSheetId="12">#REF!</definedName>
    <definedName name="MaHaRangNam">#REF!</definedName>
    <definedName name="MaHaRangTuan" localSheetId="2">#REF!</definedName>
    <definedName name="MaHaRangTuan" localSheetId="12">#REF!</definedName>
    <definedName name="MaHaRangTuan">#REF!</definedName>
    <definedName name="MAHH_BCX_NL">#REF!</definedName>
    <definedName name="mahieu">#REF!</definedName>
    <definedName name="mai" localSheetId="2" hidden="1">{"'Sheet1'!$L$16"}</definedName>
    <definedName name="mai" localSheetId="9" hidden="1">{"'Sheet1'!$L$16"}</definedName>
    <definedName name="mai" localSheetId="12" hidden="1">{"'Sheet1'!$L$16"}</definedName>
    <definedName name="mai" localSheetId="0" hidden="1">{"'Sheet1'!$L$16"}</definedName>
    <definedName name="mai" hidden="1">{"'Sheet1'!$L$16"}</definedName>
    <definedName name="MAJ_CON_EQP" localSheetId="2">#REF!</definedName>
    <definedName name="MAJ_CON_EQP" localSheetId="12">#REF!</definedName>
    <definedName name="MAJ_CON_EQP">#REF!</definedName>
    <definedName name="MakeIt">#REF!</definedName>
    <definedName name="MaMay_Q" localSheetId="2">#REF!</definedName>
    <definedName name="MaMay_Q" localSheetId="12">#REF!</definedName>
    <definedName name="MaMay_Q">#REF!</definedName>
    <definedName name="mangay" localSheetId="2">#REF!</definedName>
    <definedName name="mangay" localSheetId="12">#REF!</definedName>
    <definedName name="mangay">#REF!</definedName>
    <definedName name="MAT" localSheetId="2">#REF!</definedName>
    <definedName name="MAT" localSheetId="12">#REF!</definedName>
    <definedName name="MAT">#REF!</definedName>
    <definedName name="MAT_31" localSheetId="2">#REF!</definedName>
    <definedName name="MAT_31" localSheetId="12">#REF!</definedName>
    <definedName name="MAT_31">#REF!</definedName>
    <definedName name="Mat_cau" localSheetId="2">#REF!</definedName>
    <definedName name="Mat_cau" localSheetId="12">#REF!</definedName>
    <definedName name="Mat_cau">#REF!</definedName>
    <definedName name="matbang" localSheetId="2" hidden="1">{"'Sheet1'!$L$16"}</definedName>
    <definedName name="matbang" localSheetId="9" hidden="1">{"'Sheet1'!$L$16"}</definedName>
    <definedName name="matbang" localSheetId="12" hidden="1">{"'Sheet1'!$L$16"}</definedName>
    <definedName name="matbang" localSheetId="0" hidden="1">{"'Sheet1'!$L$16"}</definedName>
    <definedName name="matbang" hidden="1">{"'Sheet1'!$L$16"}</definedName>
    <definedName name="mathang" localSheetId="2">#REF!</definedName>
    <definedName name="mathang" localSheetId="12">#REF!</definedName>
    <definedName name="mathang">#REF!</definedName>
    <definedName name="MaThanhToanNB" localSheetId="2">#REF!</definedName>
    <definedName name="MaThanhToanNB" localSheetId="12">#REF!</definedName>
    <definedName name="MaThanhToanNB">#REF!</definedName>
    <definedName name="matit" localSheetId="2">#REF!</definedName>
    <definedName name="matit" localSheetId="12">#REF!</definedName>
    <definedName name="matit">#REF!</definedName>
    <definedName name="MATP_BCN_TP">#REF!</definedName>
    <definedName name="MATP_BCX_NL">#REF!</definedName>
    <definedName name="MATP_GIATHANH">#REF!</definedName>
    <definedName name="MATP_GT">#REF!</definedName>
    <definedName name="MaTuan" localSheetId="2">#REF!</definedName>
    <definedName name="MaTuan" localSheetId="12">#REF!</definedName>
    <definedName name="MaTuan">#REF!</definedName>
    <definedName name="MAVANKHUON" localSheetId="2">#REF!</definedName>
    <definedName name="MAVANKHUON" localSheetId="12">#REF!</definedName>
    <definedName name="MAVANKHUON">#REF!</definedName>
    <definedName name="MaViet">#REF!</definedName>
    <definedName name="MAVLTHDN" localSheetId="2">#REF!</definedName>
    <definedName name="MAVLTHDN" localSheetId="12">#REF!</definedName>
    <definedName name="MAVLTHDN">#REF!</definedName>
    <definedName name="MAVLV">#REF!</definedName>
    <definedName name="may" localSheetId="2">#REF!</definedName>
    <definedName name="may" localSheetId="12">#REF!</definedName>
    <definedName name="may">#REF!</definedName>
    <definedName name="maybua">#REF!</definedName>
    <definedName name="maycay">#REF!</definedName>
    <definedName name="maykhoan">#REF!</definedName>
    <definedName name="mayrhhbtn100">#REF!</definedName>
    <definedName name="mayrhhbtn65">#REF!</definedName>
    <definedName name="maythepnaphl">#REF!</definedName>
    <definedName name="mayui">#REF!</definedName>
    <definedName name="mayui110">#REF!</definedName>
    <definedName name="mb" localSheetId="2">#REF!</definedName>
    <definedName name="mb" localSheetId="12">#REF!</definedName>
    <definedName name="mb">#REF!</definedName>
    <definedName name="MB_Intel_Server_C440GX_Dual_Sl2_ATX" localSheetId="2">#REF!</definedName>
    <definedName name="MB_Intel_Server_C440GX_Dual_Sl2_ATX" localSheetId="12">#REF!</definedName>
    <definedName name="MB_Intel_Server_C440GX_Dual_Sl2_ATX">#REF!</definedName>
    <definedName name="MB_Tomato_810B_Twin" localSheetId="2">#REF!</definedName>
    <definedName name="MB_Tomato_810B_Twin" localSheetId="12">#REF!</definedName>
    <definedName name="MB_Tomato_810B_Twin">#REF!</definedName>
    <definedName name="MB20nc">#REF!</definedName>
    <definedName name="MB20vc">#REF!</definedName>
    <definedName name="MB20vl">#REF!</definedName>
    <definedName name="Mba1p" localSheetId="2">#REF!</definedName>
    <definedName name="Mba1p" localSheetId="12">#REF!</definedName>
    <definedName name="Mba1p">#REF!</definedName>
    <definedName name="Mba3p" localSheetId="2">#REF!</definedName>
    <definedName name="Mba3p" localSheetId="12">#REF!</definedName>
    <definedName name="Mba3p">#REF!</definedName>
    <definedName name="mbangtai10">#REF!</definedName>
    <definedName name="mbangtai100">#REF!</definedName>
    <definedName name="mbangtai15">#REF!</definedName>
    <definedName name="mbangtai150">#REF!</definedName>
    <definedName name="mbangtai25">#REF!</definedName>
    <definedName name="Mbb3p" localSheetId="2">#REF!</definedName>
    <definedName name="Mbb3p" localSheetId="12">#REF!</definedName>
    <definedName name="Mbb3p">#REF!</definedName>
    <definedName name="Mbn1p" localSheetId="2">#REF!</definedName>
    <definedName name="Mbn1p" localSheetId="12">#REF!</definedName>
    <definedName name="Mbn1p">#REF!</definedName>
    <definedName name="mbnc" localSheetId="2">#REF!</definedName>
    <definedName name="mbnc" localSheetId="12">#REF!</definedName>
    <definedName name="mbnc">#REF!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t">#REF!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bvl" localSheetId="2">#REF!</definedName>
    <definedName name="mbvl" localSheetId="12">#REF!</definedName>
    <definedName name="mbvl">#REF!</definedName>
    <definedName name="MC" localSheetId="2">#REF!</definedName>
    <definedName name="MC" localSheetId="12">#REF!</definedName>
    <definedName name="MC">#REF!</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sea" localSheetId="2">#REF!</definedName>
    <definedName name="Mcasea" localSheetId="12">#REF!</definedName>
    <definedName name="Mcasea">#REF!</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bt">#REF!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om_I">#REF!</definedName>
    <definedName name="Mcr" localSheetId="2">#REF!</definedName>
    <definedName name="Mcr" localSheetId="12">#REF!</definedName>
    <definedName name="Mcr">#REF!</definedName>
    <definedName name="mcuakl1.7">#REF!</definedName>
    <definedName name="MD" localSheetId="2">#REF!</definedName>
    <definedName name="MD" localSheetId="12">#REF!</definedName>
    <definedName name="MD">#REF!</definedName>
    <definedName name="mdamban0.4">#REF!</definedName>
    <definedName name="mdamban0.6">#REF!</definedName>
    <definedName name="mdamban0.8">#REF!</definedName>
    <definedName name="mdamban1">#REF!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C" localSheetId="2">#REF!</definedName>
    <definedName name="MDC" localSheetId="12">#REF!</definedName>
    <definedName name="MDC">#REF!</definedName>
    <definedName name="Mdls">#REF!</definedName>
    <definedName name="Mdls_">#REF!</definedName>
    <definedName name="Mdnc">#REF!</definedName>
    <definedName name="MDT">#REF!</definedName>
    <definedName name="MDTa">#REF!</definedName>
    <definedName name="me" localSheetId="2">#REF!</definedName>
    <definedName name="me" localSheetId="12">#REF!</definedName>
    <definedName name="me">#REF!</definedName>
    <definedName name="Mè_A1">#REF!</definedName>
    <definedName name="Mè_A2">#REF!</definedName>
    <definedName name="MENU1" localSheetId="2">#REF!</definedName>
    <definedName name="MENU1" localSheetId="12">#REF!</definedName>
    <definedName name="MENU1">#REF!</definedName>
    <definedName name="MENUVIEW" localSheetId="2">#REF!</definedName>
    <definedName name="MENUVIEW" localSheetId="12">#REF!</definedName>
    <definedName name="MENUVIEW">#REF!</definedName>
    <definedName name="mepcocsau1">#REF!</definedName>
    <definedName name="mepcoctr100">#REF!</definedName>
    <definedName name="mepcoctr60">#REF!</definedName>
    <definedName name="MESSAGE" localSheetId="2">#REF!</definedName>
    <definedName name="MESSAGE" localSheetId="12">#REF!</definedName>
    <definedName name="MESSAGE">#REF!</definedName>
    <definedName name="MESSAGE1" localSheetId="2">#REF!</definedName>
    <definedName name="MESSAGE1" localSheetId="12">#REF!</definedName>
    <definedName name="MESSAGE1">#REF!</definedName>
    <definedName name="MESSAGE2" localSheetId="2">#REF!</definedName>
    <definedName name="MESSAGE2" localSheetId="12">#REF!</definedName>
    <definedName name="MESSAGE2">#REF!</definedName>
    <definedName name="METAL">#REF!</definedName>
    <definedName name="Mexico_Against" localSheetId="2">#REF!</definedName>
    <definedName name="Mexico_Against" localSheetId="12">#REF!</definedName>
    <definedName name="Mexico_Against">#REF!</definedName>
    <definedName name="Mexico_Played" localSheetId="2">#REF!</definedName>
    <definedName name="Mexico_Played" localSheetId="12">#REF!</definedName>
    <definedName name="Mexico_Played">#REF!</definedName>
    <definedName name="MF" localSheetId="2">#REF!</definedName>
    <definedName name="MF" localSheetId="12">#REF!</definedName>
    <definedName name="MF">#REF!</definedName>
    <definedName name="MF_31" localSheetId="2">#REF!</definedName>
    <definedName name="MF_31" localSheetId="12">#REF!</definedName>
    <definedName name="MF_31">#REF!</definedName>
    <definedName name="mg" localSheetId="2">#REF!</definedName>
    <definedName name="mg" localSheetId="12">#REF!</definedName>
    <definedName name="mg">#REF!</definedName>
    <definedName name="MG.LHT_HD" localSheetId="2">#REF!</definedName>
    <definedName name="MG.LHT_HD" localSheetId="12">#REF!</definedName>
    <definedName name="MG.LHT_HD">#REF!</definedName>
    <definedName name="MG_A" localSheetId="2">#REF!</definedName>
    <definedName name="MG_A" localSheetId="12">#REF!</definedName>
    <definedName name="MG_A">#REF!</definedName>
    <definedName name="mg1." localSheetId="2">#REF!</definedName>
    <definedName name="mg1." localSheetId="12">#REF!</definedName>
    <definedName name="mg1.">#REF!</definedName>
    <definedName name="mg1h" localSheetId="2">#REF!</definedName>
    <definedName name="mg1h" localSheetId="12">#REF!</definedName>
    <definedName name="mg1h">#REF!</definedName>
    <definedName name="mg1l2" localSheetId="2">#REF!</definedName>
    <definedName name="mg1l2" localSheetId="12">#REF!</definedName>
    <definedName name="mg1l2">#REF!</definedName>
    <definedName name="mg1x" localSheetId="2">#REF!</definedName>
    <definedName name="mg1x" localSheetId="12">#REF!</definedName>
    <definedName name="mg1x">#REF!</definedName>
    <definedName name="mg2." localSheetId="2">#REF!</definedName>
    <definedName name="mg2." localSheetId="12">#REF!</definedName>
    <definedName name="mg2.">#REF!</definedName>
    <definedName name="mg3l8" localSheetId="2">#REF!</definedName>
    <definedName name="mg3l8" localSheetId="12">#REF!</definedName>
    <definedName name="mg3l8">#REF!</definedName>
    <definedName name="mgh" localSheetId="2">#REF!</definedName>
    <definedName name="mgh" localSheetId="12">#REF!</definedName>
    <definedName name="mgh">#REF!</definedName>
    <definedName name="MGLHT" localSheetId="2">#REF!</definedName>
    <definedName name="MGLHT" localSheetId="12">#REF!</definedName>
    <definedName name="MGLHT">#REF!</definedName>
    <definedName name="mglht_ct" localSheetId="2">#REF!</definedName>
    <definedName name="mglht_ct" localSheetId="12">#REF!</definedName>
    <definedName name="mglht_ct">#REF!</definedName>
    <definedName name="mglht_ts" localSheetId="2">#REF!</definedName>
    <definedName name="mglht_ts" localSheetId="12">#REF!</definedName>
    <definedName name="mglht_ts">#REF!</definedName>
    <definedName name="mh0">#REF!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hd" localSheetId="2">#REF!</definedName>
    <definedName name="mhd" localSheetId="12">#REF!</definedName>
    <definedName name="mhd">#REF!</definedName>
    <definedName name="mi" localSheetId="2">#REF!</definedName>
    <definedName name="mi" localSheetId="12">#REF!</definedName>
    <definedName name="mi">#REF!</definedName>
    <definedName name="minh" localSheetId="2" hidden="1">{"'Sheet1'!$L$16"}</definedName>
    <definedName name="minh" localSheetId="9" hidden="1">{"'Sheet1'!$L$16"}</definedName>
    <definedName name="minh" localSheetId="12" hidden="1">{"'Sheet1'!$L$16"}</definedName>
    <definedName name="minh" localSheetId="0" hidden="1">{"'Sheet1'!$L$16"}</definedName>
    <definedName name="minh" hidden="1">{"'Sheet1'!$L$16"}</definedName>
    <definedName name="minh_1">#REF!</definedName>
    <definedName name="minh_mtk">#REF!</definedName>
    <definedName name="minh1" localSheetId="2">#REF!</definedName>
    <definedName name="minh1" localSheetId="12">#REF!</definedName>
    <definedName name="minh1">#REF!</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L" localSheetId="2">#REF!</definedName>
    <definedName name="ML" localSheetId="12">#REF!</definedName>
    <definedName name="ML">#REF!</definedName>
    <definedName name="mlan">#REF!</definedName>
    <definedName name="Mlc_">#REF!</definedName>
    <definedName name="Mlls">#REF!</definedName>
    <definedName name="Mlls_">#REF!</definedName>
    <definedName name="mluoncap15">#REF!</definedName>
    <definedName name="mmai2.7">#REF!</definedName>
    <definedName name="mmm" localSheetId="2">#REF!</definedName>
    <definedName name="mmm" localSheetId="12">#REF!</definedName>
    <definedName name="mmm">#REF!</definedName>
    <definedName name="mmmm" localSheetId="2">#REF!</definedName>
    <definedName name="mmmm" localSheetId="12">#REF!</definedName>
    <definedName name="mmmm">#REF!</definedName>
    <definedName name="MN" localSheetId="2">#REF!</definedName>
    <definedName name="MN" localSheetId="12">#REF!</definedName>
    <definedName name="MN">#REF!</definedName>
    <definedName name="mn_ct" localSheetId="2">#REF!</definedName>
    <definedName name="mn_ct" localSheetId="12">#REF!</definedName>
    <definedName name="mn_ct">#REF!</definedName>
    <definedName name="mn_hd" localSheetId="2">#REF!</definedName>
    <definedName name="mn_hd" localSheetId="12">#REF!</definedName>
    <definedName name="mn_hd">#REF!</definedName>
    <definedName name="mn_ts" localSheetId="2">#REF!</definedName>
    <definedName name="mn_ts" localSheetId="12">#REF!</definedName>
    <definedName name="mn_ts">#REF!</definedName>
    <definedName name="mncvhjkhj" localSheetId="2" hidden="1">{"'Sheet1'!$L$16"}</definedName>
    <definedName name="mncvhjkhj" localSheetId="9" hidden="1">{"'Sheet1'!$L$16"}</definedName>
    <definedName name="mncvhjkhj" localSheetId="12" hidden="1">{"'Sheet1'!$L$16"}</definedName>
    <definedName name="mncvhjkhj" localSheetId="0" hidden="1">{"'Sheet1'!$L$16"}</definedName>
    <definedName name="mncvhjkhj" hidden="1">{"'Sheet1'!$L$16"}</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et_I">#REF!</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HT">#REF!</definedName>
    <definedName name="mnkhi">#REF!</definedName>
    <definedName name="MNTC">#REF!</definedName>
    <definedName name="MNTHTH" localSheetId="2">#REF!</definedName>
    <definedName name="MNTHTH" localSheetId="12">#REF!</definedName>
    <definedName name="MNTHTH">#REF!</definedName>
    <definedName name="MNTN" localSheetId="2">#REF!</definedName>
    <definedName name="MNTN" localSheetId="12">#REF!</definedName>
    <definedName name="MNTN">#REF!</definedName>
    <definedName name="MNTT" localSheetId="2">#REF!</definedName>
    <definedName name="MNTT" localSheetId="12">#REF!</definedName>
    <definedName name="MNTT">#REF!</definedName>
    <definedName name="mo" localSheetId="2" hidden="1">{"'Sheet1'!$L$16"}</definedName>
    <definedName name="mo" localSheetId="9" hidden="1">{"'Sheet1'!$L$16"}</definedName>
    <definedName name="mo" localSheetId="12" hidden="1">{"'Sheet1'!$L$16"}</definedName>
    <definedName name="mo" localSheetId="0" hidden="1">{"'Sheet1'!$L$16"}</definedName>
    <definedName name="mo" hidden="1">{"'Sheet1'!$L$16"}</definedName>
    <definedName name="MODIFY" localSheetId="2">#REF!</definedName>
    <definedName name="MODIFY" localSheetId="12">#REF!</definedName>
    <definedName name="MODIFY">#REF!</definedName>
    <definedName name="moi" localSheetId="2" hidden="1">{"'Sheet1'!$L$16"}</definedName>
    <definedName name="moi" localSheetId="9" hidden="1">{"'Sheet1'!$L$16"}</definedName>
    <definedName name="moi" localSheetId="12" hidden="1">{"'Sheet1'!$L$16"}</definedName>
    <definedName name="moi" localSheetId="0" hidden="1">{"'Sheet1'!$L$16"}</definedName>
    <definedName name="moi" hidden="1">{"'Sheet1'!$L$16"}</definedName>
    <definedName name="Mong" localSheetId="2">#REF!</definedName>
    <definedName name="Mong" localSheetId="12">#REF!</definedName>
    <definedName name="Mong">#REF!</definedName>
    <definedName name="mong1pm" localSheetId="2">#REF!</definedName>
    <definedName name="mong1pm" localSheetId="12">#REF!</definedName>
    <definedName name="mong1pm">#REF!</definedName>
    <definedName name="mong3pm" localSheetId="2">#REF!</definedName>
    <definedName name="mong3pm" localSheetId="12">#REF!</definedName>
    <definedName name="mong3pm">#REF!</definedName>
    <definedName name="mongbang" localSheetId="2">#REF!</definedName>
    <definedName name="mongbang" localSheetId="12">#REF!</definedName>
    <definedName name="mongbang">#REF!</definedName>
    <definedName name="mongct" localSheetId="2">#REF!</definedName>
    <definedName name="mongct" localSheetId="12">#REF!</definedName>
    <definedName name="mongct">#REF!</definedName>
    <definedName name="mongdon" localSheetId="2">#REF!</definedName>
    <definedName name="mongdon" localSheetId="12">#REF!</definedName>
    <definedName name="mongdon">#REF!</definedName>
    <definedName name="monght" localSheetId="2">#REF!</definedName>
    <definedName name="monght" localSheetId="12">#REF!</definedName>
    <definedName name="monght">#REF!</definedName>
    <definedName name="mongHTDL" localSheetId="2">#REF!</definedName>
    <definedName name="mongHTDL" localSheetId="12">#REF!</definedName>
    <definedName name="mongHTDL">#REF!</definedName>
    <definedName name="mongHTHH" localSheetId="2">#REF!</definedName>
    <definedName name="mongHTHH" localSheetId="12">#REF!</definedName>
    <definedName name="mongHTHH">#REF!</definedName>
    <definedName name="mongneo1pm" localSheetId="2">#REF!</definedName>
    <definedName name="mongneo1pm" localSheetId="12">#REF!</definedName>
    <definedName name="mongneo1pm">#REF!</definedName>
    <definedName name="mongneo3pm" localSheetId="2">#REF!</definedName>
    <definedName name="mongneo3pm" localSheetId="12">#REF!</definedName>
    <definedName name="mongneo3pm">#REF!</definedName>
    <definedName name="mongneoct" localSheetId="2">#REF!</definedName>
    <definedName name="mongneoct" localSheetId="12">#REF!</definedName>
    <definedName name="mongneoct">#REF!</definedName>
    <definedName name="mongneoht" localSheetId="2">#REF!</definedName>
    <definedName name="mongneoht" localSheetId="12">#REF!</definedName>
    <definedName name="mongneoht">#REF!</definedName>
    <definedName name="mongneoHTDL" localSheetId="2">#REF!</definedName>
    <definedName name="mongneoHTDL" localSheetId="12">#REF!</definedName>
    <definedName name="mongneoHTDL">#REF!</definedName>
    <definedName name="mongneoHTHH" localSheetId="2">#REF!</definedName>
    <definedName name="mongneoHTHH" localSheetId="12">#REF!</definedName>
    <definedName name="mongneoHTHH">#REF!</definedName>
    <definedName name="month" localSheetId="2">#REF!</definedName>
    <definedName name="month" localSheetId="12">#REF!</definedName>
    <definedName name="month">#REF!</definedName>
    <definedName name="Morning">#REF!</definedName>
    <definedName name="Morong" localSheetId="2">#REF!</definedName>
    <definedName name="Morong" localSheetId="12">#REF!</definedName>
    <definedName name="Morong">#REF!</definedName>
    <definedName name="Morong4054_85" localSheetId="2">#REF!</definedName>
    <definedName name="Morong4054_85" localSheetId="12">#REF!</definedName>
    <definedName name="Morong4054_85">#REF!</definedName>
    <definedName name="morong4054_98" localSheetId="2">#REF!</definedName>
    <definedName name="morong4054_98" localSheetId="12">#REF!</definedName>
    <definedName name="morong4054_98">#REF!</definedName>
    <definedName name="mot" localSheetId="2" hidden="1">{"'Sheet1'!$L$16"}</definedName>
    <definedName name="mot" localSheetId="9" hidden="1">{"'Sheet1'!$L$16"}</definedName>
    <definedName name="mot" localSheetId="12" hidden="1">{"'Sheet1'!$L$16"}</definedName>
    <definedName name="mot" localSheetId="0" hidden="1">{"'Sheet1'!$L$16"}</definedName>
    <definedName name="mot" hidden="1">{"'Sheet1'!$L$16"}</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ùng" localSheetId="2">#REF!</definedName>
    <definedName name="Moùng" localSheetId="12">#REF!</definedName>
    <definedName name="Moùng">#REF!</definedName>
    <definedName name="mp1x25" localSheetId="2">#REF!</definedName>
    <definedName name="mp1x25" localSheetId="12">#REF!</definedName>
    <definedName name="mp1x25">#REF!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r" localSheetId="2">#REF!</definedName>
    <definedName name="Mr" localSheetId="12">#REF!</definedName>
    <definedName name="Mr">#REF!</definedName>
    <definedName name="Mr_">#REF!</definedName>
    <definedName name="Mr_s">#REF!</definedName>
    <definedName name="mrai">#REF!</definedName>
    <definedName name="mraibtsp500">#REF!</definedName>
    <definedName name="mraintn100">#REF!</definedName>
    <definedName name="mraintn65">#REF!</definedName>
    <definedName name="mromooc14">#REF!</definedName>
    <definedName name="mromooc15">#REF!</definedName>
    <definedName name="mromooc2">#REF!</definedName>
    <definedName name="mromooc21">#REF!</definedName>
    <definedName name="mromooc4">#REF!</definedName>
    <definedName name="mromooc7.5">#REF!</definedName>
    <definedName name="Ms">#REF!</definedName>
    <definedName name="Ms_">#REF!</definedName>
    <definedName name="msan">#REF!</definedName>
    <definedName name="msangbentontie1">#REF!</definedName>
    <definedName name="msangruada1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T" localSheetId="2">#REF!</definedName>
    <definedName name="MSCT" localSheetId="12">#REF!</definedName>
    <definedName name="MSCT">#REF!</definedName>
    <definedName name="msvt_bg">#REF!</definedName>
    <definedName name="MSVT_TAM">#REF!</definedName>
    <definedName name="mtaukeo150">#REF!</definedName>
    <definedName name="mtaukeo360">#REF!</definedName>
    <definedName name="mtaukeo600">#REF!</definedName>
    <definedName name="mtbipvlan150">#REF!</definedName>
    <definedName name="MTC">#REF!</definedName>
    <definedName name="MTC1P" localSheetId="2">#REF!</definedName>
    <definedName name="MTC1P" localSheetId="12">#REF!</definedName>
    <definedName name="MTC1P">#REF!</definedName>
    <definedName name="MTC3P" localSheetId="2">#REF!</definedName>
    <definedName name="MTC3P" localSheetId="12">#REF!</definedName>
    <definedName name="MTC3P">#REF!</definedName>
    <definedName name="mtcdg" localSheetId="2">#REF!</definedName>
    <definedName name="mtcdg" localSheetId="12">#REF!</definedName>
    <definedName name="mtcdg">#REF!</definedName>
    <definedName name="MTCHC" localSheetId="2">#REF!</definedName>
    <definedName name="MTCHC" localSheetId="12">#REF!</definedName>
    <definedName name="MTCHC">#REF!</definedName>
    <definedName name="MTCLD" localSheetId="2">#REF!</definedName>
    <definedName name="MTCLD" localSheetId="12">#REF!</definedName>
    <definedName name="MTCLD">#REF!</definedName>
    <definedName name="MTCMB" localSheetId="2">#REF!</definedName>
    <definedName name="MTCMB" localSheetId="12">#REF!</definedName>
    <definedName name="MTCMB">#REF!</definedName>
    <definedName name="MTHI">#REF!</definedName>
    <definedName name="MTHII">#REF!</definedName>
    <definedName name="MTHIII">#REF!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k">#REF!</definedName>
    <definedName name="MTMAC12" localSheetId="2">#REF!</definedName>
    <definedName name="MTMAC12" localSheetId="12">#REF!</definedName>
    <definedName name="MTMAC12">#REF!</definedName>
    <definedName name="MTN" localSheetId="2">#REF!</definedName>
    <definedName name="MTN" localSheetId="12">#REF!</definedName>
    <definedName name="MTN">#REF!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 localSheetId="2">#REF!</definedName>
    <definedName name="mtr" localSheetId="12">#REF!</definedName>
    <definedName name="mtr">#REF!</definedName>
    <definedName name="mtram" localSheetId="2">#REF!</definedName>
    <definedName name="mtram" localSheetId="12">#REF!</definedName>
    <definedName name="mtram">#REF!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an" localSheetId="2">#REF!</definedName>
    <definedName name="Mtran" localSheetId="12">#REF!</definedName>
    <definedName name="Mtran">#REF!</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ttn" localSheetId="2">#REF!</definedName>
    <definedName name="mttn" localSheetId="12">#REF!</definedName>
    <definedName name="mttn">#REF!</definedName>
    <definedName name="MTXL">#REF!</definedName>
    <definedName name="Mu" localSheetId="2">#REF!</definedName>
    <definedName name="Mu" localSheetId="12">#REF!</definedName>
    <definedName name="Mu">#REF!</definedName>
    <definedName name="Mu_" localSheetId="2">#REF!</definedName>
    <definedName name="Mu_" localSheetId="12">#REF!</definedName>
    <definedName name="Mu_">#REF!</definedName>
    <definedName name="MucDauTu">#REF!</definedName>
    <definedName name="mucluong">144000</definedName>
    <definedName name="mui">#REF!</definedName>
    <definedName name="muoi" localSheetId="2">#REF!</definedName>
    <definedName name="muoi" localSheetId="12">#REF!</definedName>
    <definedName name="muoi">#REF!</definedName>
    <definedName name="muonong2.8">#REF!</definedName>
    <definedName name="muy_fri">#REF!</definedName>
    <definedName name="mvac" localSheetId="2" hidden="1">{"'Sheet1'!$L$16"}</definedName>
    <definedName name="mvac" localSheetId="9" hidden="1">{"'Sheet1'!$L$16"}</definedName>
    <definedName name="mvac" localSheetId="12" hidden="1">{"'Sheet1'!$L$16"}</definedName>
    <definedName name="mvac" localSheetId="0" hidden="1">{"'Sheet1'!$L$16"}</definedName>
    <definedName name="mvac" hidden="1">{"'Sheet1'!$L$16"}</definedName>
    <definedName name="mvanthang0.3">#REF!</definedName>
    <definedName name="mvanthang0.5">#REF!</definedName>
    <definedName name="mvanthang2">#REF!</definedName>
    <definedName name="mw1_" localSheetId="2">#REF!</definedName>
    <definedName name="mw1_" localSheetId="12">#REF!</definedName>
    <definedName name="mw1_">#REF!</definedName>
    <definedName name="mx" localSheetId="2">#REF!</definedName>
    <definedName name="mx" localSheetId="12">#REF!</definedName>
    <definedName name="mx">#REF!</definedName>
    <definedName name="mx0">#REF!</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lat">#REF!</definedName>
    <definedName name="mxuc">#REF!</definedName>
    <definedName name="mxuclat0.40">#REF!</definedName>
    <definedName name="mxuclat1.00">#REF!</definedName>
    <definedName name="mxuclat1.65">#REF!</definedName>
    <definedName name="mxuclat2.00">#REF!</definedName>
    <definedName name="mxuclat2.80">#REF!</definedName>
    <definedName name="myle" localSheetId="2">#REF!</definedName>
    <definedName name="myle" localSheetId="12">#REF!</definedName>
    <definedName name="myle">#REF!</definedName>
    <definedName name="n" localSheetId="2" hidden="1">{"'Sheet1'!$L$16"}</definedName>
    <definedName name="n" localSheetId="9" hidden="1">{"'Sheet1'!$L$16"}</definedName>
    <definedName name="n" localSheetId="12" hidden="1">{"'Sheet1'!$L$16"}</definedName>
    <definedName name="n" localSheetId="0" hidden="1">{"'Sheet1'!$L$16"}</definedName>
    <definedName name="n" hidden="1">{"'Sheet1'!$L$16"}</definedName>
    <definedName name="n.d1" localSheetId="2">#REF!</definedName>
    <definedName name="n.d1" localSheetId="12">#REF!</definedName>
    <definedName name="n.d1">#REF!</definedName>
    <definedName name="n.d2" localSheetId="2">#REF!</definedName>
    <definedName name="n.d2" localSheetId="12">#REF!</definedName>
    <definedName name="n.d2">#REF!</definedName>
    <definedName name="n_1" localSheetId="2">#REF!</definedName>
    <definedName name="n_1" localSheetId="12">#REF!</definedName>
    <definedName name="n_1">#REF!</definedName>
    <definedName name="n_2" localSheetId="2">#REF!</definedName>
    <definedName name="n_2" localSheetId="12">#REF!</definedName>
    <definedName name="n_2">#REF!</definedName>
    <definedName name="n_3" localSheetId="2">#REF!</definedName>
    <definedName name="n_3" localSheetId="12">#REF!</definedName>
    <definedName name="n_3">#REF!</definedName>
    <definedName name="n_vÞ" localSheetId="2">#REF!</definedName>
    <definedName name="n_vÞ" localSheetId="12">#REF!</definedName>
    <definedName name="n_vÞ">#REF!</definedName>
    <definedName name="n1_" localSheetId="2">#REF!</definedName>
    <definedName name="n1_" localSheetId="12">#REF!</definedName>
    <definedName name="n1_">#REF!</definedName>
    <definedName name="N1IN" localSheetId="2">#REF!</definedName>
    <definedName name="N1IN" localSheetId="12">#REF!</definedName>
    <definedName name="N1IN">#REF!</definedName>
    <definedName name="n1pig" localSheetId="2">#REF!</definedName>
    <definedName name="n1pig" localSheetId="12">#REF!</definedName>
    <definedName name="n1pig">#REF!</definedName>
    <definedName name="N1pIGnc" localSheetId="2">#REF!</definedName>
    <definedName name="N1pIGnc" localSheetId="12">#REF!</definedName>
    <definedName name="N1pIGnc">#REF!</definedName>
    <definedName name="N1pIGvc" localSheetId="2">#REF!</definedName>
    <definedName name="N1pIGvc" localSheetId="12">#REF!</definedName>
    <definedName name="N1pIGvc">#REF!</definedName>
    <definedName name="N1pIGvl" localSheetId="2">#REF!</definedName>
    <definedName name="N1pIGvl" localSheetId="12">#REF!</definedName>
    <definedName name="N1pIGvl">#REF!</definedName>
    <definedName name="n1pind" localSheetId="2">#REF!</definedName>
    <definedName name="n1pind" localSheetId="12">#REF!</definedName>
    <definedName name="n1pind">#REF!</definedName>
    <definedName name="N1pINDnc" localSheetId="2">#REF!</definedName>
    <definedName name="N1pINDnc" localSheetId="12">#REF!</definedName>
    <definedName name="N1pINDnc">#REF!</definedName>
    <definedName name="N1pINDvc" localSheetId="2">#REF!</definedName>
    <definedName name="N1pINDvc" localSheetId="12">#REF!</definedName>
    <definedName name="N1pINDvc">#REF!</definedName>
    <definedName name="N1pINDvl" localSheetId="2">#REF!</definedName>
    <definedName name="N1pINDvl" localSheetId="12">#REF!</definedName>
    <definedName name="N1pINDvl">#REF!</definedName>
    <definedName name="n1ping" localSheetId="2">#REF!</definedName>
    <definedName name="n1ping" localSheetId="12">#REF!</definedName>
    <definedName name="n1ping">#REF!</definedName>
    <definedName name="n1pingnc" localSheetId="2">#REF!</definedName>
    <definedName name="n1pingnc" localSheetId="12">#REF!</definedName>
    <definedName name="n1pingnc">#REF!</definedName>
    <definedName name="N1pINGvc" localSheetId="2">#REF!</definedName>
    <definedName name="N1pINGvc" localSheetId="12">#REF!</definedName>
    <definedName name="N1pINGvc">#REF!</definedName>
    <definedName name="n1pingvl" localSheetId="2">#REF!</definedName>
    <definedName name="n1pingvl" localSheetId="12">#REF!</definedName>
    <definedName name="n1pingvl">#REF!</definedName>
    <definedName name="n1pint" localSheetId="2">#REF!</definedName>
    <definedName name="n1pint" localSheetId="12">#REF!</definedName>
    <definedName name="n1pint">#REF!</definedName>
    <definedName name="n1pintnc" localSheetId="2">#REF!</definedName>
    <definedName name="n1pintnc" localSheetId="12">#REF!</definedName>
    <definedName name="n1pintnc">#REF!</definedName>
    <definedName name="N1pINTvc" localSheetId="2">#REF!</definedName>
    <definedName name="N1pINTvc" localSheetId="12">#REF!</definedName>
    <definedName name="N1pINTvc">#REF!</definedName>
    <definedName name="n1pintvl" localSheetId="2">#REF!</definedName>
    <definedName name="n1pintvl" localSheetId="12">#REF!</definedName>
    <definedName name="n1pintvl">#REF!</definedName>
    <definedName name="N1pNLnc" localSheetId="2">#REF!</definedName>
    <definedName name="N1pNLnc" localSheetId="12">#REF!</definedName>
    <definedName name="N1pNLnc">#REF!</definedName>
    <definedName name="N1pNLvc" localSheetId="2">#REF!</definedName>
    <definedName name="N1pNLvc" localSheetId="12">#REF!</definedName>
    <definedName name="N1pNLvc">#REF!</definedName>
    <definedName name="N1pNLvl" localSheetId="2">#REF!</definedName>
    <definedName name="N1pNLvl" localSheetId="12">#REF!</definedName>
    <definedName name="N1pNLvl">#REF!</definedName>
    <definedName name="n2_" localSheetId="2">#REF!</definedName>
    <definedName name="n2_" localSheetId="12">#REF!</definedName>
    <definedName name="n2_">#REF!</definedName>
    <definedName name="n24nc" localSheetId="2">#REF!</definedName>
    <definedName name="n24nc" localSheetId="12">#REF!</definedName>
    <definedName name="n24nc">#REF!</definedName>
    <definedName name="n24vl" localSheetId="2">#REF!</definedName>
    <definedName name="n24vl" localSheetId="12">#REF!</definedName>
    <definedName name="n24vl">#REF!</definedName>
    <definedName name="n2mignc" localSheetId="2">#REF!</definedName>
    <definedName name="n2mignc" localSheetId="12">#REF!</definedName>
    <definedName name="n2mignc">#REF!</definedName>
    <definedName name="n2migvl" localSheetId="2">#REF!</definedName>
    <definedName name="n2migvl" localSheetId="12">#REF!</definedName>
    <definedName name="n2migvl">#REF!</definedName>
    <definedName name="n2min1nc" localSheetId="2">#REF!</definedName>
    <definedName name="n2min1nc" localSheetId="12">#REF!</definedName>
    <definedName name="n2min1nc">#REF!</definedName>
    <definedName name="n2min1vl" localSheetId="2">#REF!</definedName>
    <definedName name="n2min1vl" localSheetId="12">#REF!</definedName>
    <definedName name="n2min1vl">#REF!</definedName>
    <definedName name="n3_" localSheetId="2">#REF!</definedName>
    <definedName name="n3_" localSheetId="12">#REF!</definedName>
    <definedName name="n3_">#REF!</definedName>
    <definedName name="n4_" localSheetId="2">#REF!</definedName>
    <definedName name="n4_" localSheetId="12">#REF!</definedName>
    <definedName name="n4_">#REF!</definedName>
    <definedName name="Na">#REF!</definedName>
    <definedName name="naêm1999" localSheetId="2">#REF!</definedName>
    <definedName name="naêm1999" localSheetId="12">#REF!</definedName>
    <definedName name="naêm1999">#REF!</definedName>
    <definedName name="Ñaép_ñaát" localSheetId="2">#REF!</definedName>
    <definedName name="Ñaép_ñaát" localSheetId="12">#REF!</definedName>
    <definedName name="Ñaép_ñaát">#REF!</definedName>
    <definedName name="nam" localSheetId="2" hidden="1">{"'Sheet1'!$L$16"}</definedName>
    <definedName name="nam" localSheetId="9" hidden="1">{"'Sheet1'!$L$16"}</definedName>
    <definedName name="nam" localSheetId="12" hidden="1">{"'Sheet1'!$L$16"}</definedName>
    <definedName name="nam" localSheetId="0" hidden="1">{"'Sheet1'!$L$16"}</definedName>
    <definedName name="nam" hidden="1">{"'Sheet1'!$L$16"}</definedName>
    <definedName name="Name" localSheetId="2">#REF!</definedName>
    <definedName name="Name" localSheetId="12">#REF!</definedName>
    <definedName name="Name">#REF!</definedName>
    <definedName name="Nan_khoi_cong" localSheetId="2">#REF!</definedName>
    <definedName name="Nan_khoi_cong" localSheetId="12">#REF!</definedName>
    <definedName name="Nan_khoi_cong">#REF!</definedName>
    <definedName name="Ñaøo_ñaát_tieáp_ñòa" localSheetId="2">#REF!</definedName>
    <definedName name="Ñaøo_ñaát_tieáp_ñòa" localSheetId="12">#REF!</definedName>
    <definedName name="Ñaøo_ñaát_tieáp_ñòa">#REF!</definedName>
    <definedName name="NB">#REF!</definedName>
    <definedName name="nc" localSheetId="2">#REF!</definedName>
    <definedName name="nc" localSheetId="12">#REF!</definedName>
    <definedName name="nc">#REF!</definedName>
    <definedName name="nc.3">#REF!</definedName>
    <definedName name="nc.4">#REF!</definedName>
    <definedName name="NC.M10.1">#REF!</definedName>
    <definedName name="NC.M10.2">#REF!</definedName>
    <definedName name="NC.MDT">#REF!</definedName>
    <definedName name="nc_btm10" localSheetId="2">#REF!</definedName>
    <definedName name="nc_btm10" localSheetId="12">#REF!</definedName>
    <definedName name="nc_btm10">#REF!</definedName>
    <definedName name="nc_btm100" localSheetId="2">#REF!</definedName>
    <definedName name="nc_btm100" localSheetId="12">#REF!</definedName>
    <definedName name="nc_btm100">#REF!</definedName>
    <definedName name="NC_CSCT">#REF!</definedName>
    <definedName name="NC_CTXD">#REF!</definedName>
    <definedName name="NC_RD">#REF!</definedName>
    <definedName name="NC_TD">#REF!</definedName>
    <definedName name="nc100a" localSheetId="2">#REF!</definedName>
    <definedName name="nc100a" localSheetId="12">#REF!</definedName>
    <definedName name="nc100a">#REF!</definedName>
    <definedName name="nc1nc" localSheetId="2">#REF!</definedName>
    <definedName name="nc1nc" localSheetId="12">#REF!</definedName>
    <definedName name="nc1nc">#REF!</definedName>
    <definedName name="nc1p" localSheetId="2">#REF!</definedName>
    <definedName name="nc1p" localSheetId="12">#REF!</definedName>
    <definedName name="nc1p">#REF!</definedName>
    <definedName name="nc1vl" localSheetId="2">#REF!</definedName>
    <definedName name="nc1vl" localSheetId="12">#REF!</definedName>
    <definedName name="nc1vl">#REF!</definedName>
    <definedName name="nc2.0">#REF!</definedName>
    <definedName name="nc2.1">#REF!</definedName>
    <definedName name="nc2.1I" localSheetId="2">#REF!</definedName>
    <definedName name="nc2.1I" localSheetId="12">#REF!</definedName>
    <definedName name="nc2.1I">#REF!</definedName>
    <definedName name="nc2.1II" localSheetId="2">#REF!</definedName>
    <definedName name="nc2.1II" localSheetId="12">#REF!</definedName>
    <definedName name="nc2.1II">#REF!</definedName>
    <definedName name="nc2.1III" localSheetId="2">#REF!</definedName>
    <definedName name="nc2.1III" localSheetId="12">#REF!</definedName>
    <definedName name="nc2.1III">#REF!</definedName>
    <definedName name="nc2.1IV" localSheetId="2">#REF!</definedName>
    <definedName name="nc2.1IV" localSheetId="12">#REF!</definedName>
    <definedName name="nc2.1IV">#REF!</definedName>
    <definedName name="nc2.2">#REF!</definedName>
    <definedName name="nc2.2I" localSheetId="2">#REF!</definedName>
    <definedName name="nc2.2I" localSheetId="12">#REF!</definedName>
    <definedName name="nc2.2I">#REF!</definedName>
    <definedName name="nc2.2II" localSheetId="2">#REF!</definedName>
    <definedName name="nc2.2II" localSheetId="12">#REF!</definedName>
    <definedName name="nc2.2II">#REF!</definedName>
    <definedName name="nc2.2III" localSheetId="2">#REF!</definedName>
    <definedName name="nc2.2III" localSheetId="12">#REF!</definedName>
    <definedName name="nc2.2III">#REF!</definedName>
    <definedName name="nc2.2IV" localSheetId="2">#REF!</definedName>
    <definedName name="nc2.2IV" localSheetId="12">#REF!</definedName>
    <definedName name="nc2.2IV">#REF!</definedName>
    <definedName name="nc2.3">#REF!</definedName>
    <definedName name="nc2.3I" localSheetId="2">#REF!</definedName>
    <definedName name="nc2.3I" localSheetId="12">#REF!</definedName>
    <definedName name="nc2.3I">#REF!</definedName>
    <definedName name="nc2.3II" localSheetId="2">#REF!</definedName>
    <definedName name="nc2.3II" localSheetId="12">#REF!</definedName>
    <definedName name="nc2.3II">#REF!</definedName>
    <definedName name="nc2.3III" localSheetId="2">#REF!</definedName>
    <definedName name="nc2.3III" localSheetId="12">#REF!</definedName>
    <definedName name="nc2.3III">#REF!</definedName>
    <definedName name="nc2.3IV" localSheetId="2">#REF!</definedName>
    <definedName name="nc2.3IV" localSheetId="12">#REF!</definedName>
    <definedName name="nc2.3IV">#REF!</definedName>
    <definedName name="nc2.4">#REF!</definedName>
    <definedName name="nc2.4I" localSheetId="2">#REF!</definedName>
    <definedName name="nc2.4I" localSheetId="12">#REF!</definedName>
    <definedName name="nc2.4I">#REF!</definedName>
    <definedName name="nc2.4II" localSheetId="2">#REF!</definedName>
    <definedName name="nc2.4II" localSheetId="12">#REF!</definedName>
    <definedName name="nc2.4II">#REF!</definedName>
    <definedName name="nc2.4III" localSheetId="2">#REF!</definedName>
    <definedName name="nc2.4III" localSheetId="12">#REF!</definedName>
    <definedName name="nc2.4III">#REF!</definedName>
    <definedName name="nc2.4IV" localSheetId="2">#REF!</definedName>
    <definedName name="nc2.4IV" localSheetId="12">#REF!</definedName>
    <definedName name="nc2.4IV">#REF!</definedName>
    <definedName name="nc2.5">#REF!</definedName>
    <definedName name="nc2.5I" localSheetId="2">#REF!</definedName>
    <definedName name="nc2.5I" localSheetId="12">#REF!</definedName>
    <definedName name="nc2.5I">#REF!</definedName>
    <definedName name="nc2.5II" localSheetId="2">#REF!</definedName>
    <definedName name="nc2.5II" localSheetId="12">#REF!</definedName>
    <definedName name="nc2.5II">#REF!</definedName>
    <definedName name="nc2.5III" localSheetId="2">#REF!</definedName>
    <definedName name="nc2.5III" localSheetId="12">#REF!</definedName>
    <definedName name="nc2.5III">#REF!</definedName>
    <definedName name="nc2.5IV" localSheetId="2">#REF!</definedName>
    <definedName name="nc2.5IV" localSheetId="12">#REF!</definedName>
    <definedName name="nc2.5IV">#REF!</definedName>
    <definedName name="nc2.6">#REF!</definedName>
    <definedName name="nc2.6I" localSheetId="2">#REF!</definedName>
    <definedName name="nc2.6I" localSheetId="12">#REF!</definedName>
    <definedName name="nc2.6I">#REF!</definedName>
    <definedName name="nc2.6II" localSheetId="2">#REF!</definedName>
    <definedName name="nc2.6II" localSheetId="12">#REF!</definedName>
    <definedName name="nc2.6II">#REF!</definedName>
    <definedName name="nc2.6III" localSheetId="2">#REF!</definedName>
    <definedName name="nc2.6III" localSheetId="12">#REF!</definedName>
    <definedName name="nc2.6III">#REF!</definedName>
    <definedName name="nc2.6IV" localSheetId="2">#REF!</definedName>
    <definedName name="nc2.6IV" localSheetId="12">#REF!</definedName>
    <definedName name="nc2.6IV">#REF!</definedName>
    <definedName name="nc2.7">#REF!</definedName>
    <definedName name="nc2.7I" localSheetId="2">#REF!</definedName>
    <definedName name="nc2.7I" localSheetId="12">#REF!</definedName>
    <definedName name="nc2.7I">#REF!</definedName>
    <definedName name="nc2.7II" localSheetId="2">#REF!</definedName>
    <definedName name="nc2.7II" localSheetId="12">#REF!</definedName>
    <definedName name="nc2.7II">#REF!</definedName>
    <definedName name="nc2.7III" localSheetId="2">#REF!</definedName>
    <definedName name="nc2.7III" localSheetId="12">#REF!</definedName>
    <definedName name="nc2.7III">#REF!</definedName>
    <definedName name="nc2.7IV" localSheetId="2">#REF!</definedName>
    <definedName name="nc2.7IV" localSheetId="12">#REF!</definedName>
    <definedName name="nc2.7IV">#REF!</definedName>
    <definedName name="nc2.8">#REF!</definedName>
    <definedName name="nc2.8I" localSheetId="2">#REF!</definedName>
    <definedName name="nc2.8I" localSheetId="12">#REF!</definedName>
    <definedName name="nc2.8I">#REF!</definedName>
    <definedName name="nc2.8II" localSheetId="2">#REF!</definedName>
    <definedName name="nc2.8II" localSheetId="12">#REF!</definedName>
    <definedName name="nc2.8II">#REF!</definedName>
    <definedName name="nc2.8III" localSheetId="2">#REF!</definedName>
    <definedName name="nc2.8III" localSheetId="12">#REF!</definedName>
    <definedName name="nc2.8III">#REF!</definedName>
    <definedName name="nc2.8IV" localSheetId="2">#REF!</definedName>
    <definedName name="nc2.8IV" localSheetId="12">#REF!</definedName>
    <definedName name="nc2.8IV">#REF!</definedName>
    <definedName name="nc2.9">#REF!</definedName>
    <definedName name="nc2.9I" localSheetId="2">#REF!</definedName>
    <definedName name="nc2.9I" localSheetId="12">#REF!</definedName>
    <definedName name="nc2.9I">#REF!</definedName>
    <definedName name="nc2.9II" localSheetId="2">#REF!</definedName>
    <definedName name="nc2.9II" localSheetId="12">#REF!</definedName>
    <definedName name="nc2.9II">#REF!</definedName>
    <definedName name="nc2.9III" localSheetId="2">#REF!</definedName>
    <definedName name="nc2.9III" localSheetId="12">#REF!</definedName>
    <definedName name="nc2.9III">#REF!</definedName>
    <definedName name="nc2.9IV" localSheetId="2">#REF!</definedName>
    <definedName name="nc2.9IV" localSheetId="12">#REF!</definedName>
    <definedName name="nc2.9IV">#REF!</definedName>
    <definedName name="nc24nc" localSheetId="2">#REF!</definedName>
    <definedName name="nc24nc" localSheetId="12">#REF!</definedName>
    <definedName name="nc24nc">#REF!</definedName>
    <definedName name="nc24vl" localSheetId="2">#REF!</definedName>
    <definedName name="nc24vl" localSheetId="12">#REF!</definedName>
    <definedName name="nc24vl">#REF!</definedName>
    <definedName name="nc2I" localSheetId="2">#REF!</definedName>
    <definedName name="nc2I" localSheetId="12">#REF!</definedName>
    <definedName name="nc2I">#REF!</definedName>
    <definedName name="nc2II" localSheetId="2">#REF!</definedName>
    <definedName name="nc2II" localSheetId="12">#REF!</definedName>
    <definedName name="nc2II">#REF!</definedName>
    <definedName name="nc2III" localSheetId="2">#REF!</definedName>
    <definedName name="nc2III" localSheetId="12">#REF!</definedName>
    <definedName name="nc2III">#REF!</definedName>
    <definedName name="nc2IV" localSheetId="2">#REF!</definedName>
    <definedName name="nc2IV" localSheetId="12">#REF!</definedName>
    <definedName name="nc2IV">#REF!</definedName>
    <definedName name="nc3.0">#REF!</definedName>
    <definedName name="nc3.1">#REF!</definedName>
    <definedName name="nc3.1I" localSheetId="2">#REF!</definedName>
    <definedName name="nc3.1I" localSheetId="12">#REF!</definedName>
    <definedName name="nc3.1I">#REF!</definedName>
    <definedName name="nc3.1II" localSheetId="2">#REF!</definedName>
    <definedName name="nc3.1II" localSheetId="12">#REF!</definedName>
    <definedName name="nc3.1II">#REF!</definedName>
    <definedName name="nc3.1III" localSheetId="2">#REF!</definedName>
    <definedName name="nc3.1III" localSheetId="12">#REF!</definedName>
    <definedName name="nc3.1III">#REF!</definedName>
    <definedName name="nc3.1IV" localSheetId="2">#REF!</definedName>
    <definedName name="nc3.1IV" localSheetId="12">#REF!</definedName>
    <definedName name="nc3.1IV">#REF!</definedName>
    <definedName name="nc3.2">#REF!</definedName>
    <definedName name="nc3.2I" localSheetId="2">#REF!</definedName>
    <definedName name="nc3.2I" localSheetId="12">#REF!</definedName>
    <definedName name="nc3.2I">#REF!</definedName>
    <definedName name="nc3.2II" localSheetId="2">#REF!</definedName>
    <definedName name="nc3.2II" localSheetId="12">#REF!</definedName>
    <definedName name="nc3.2II">#REF!</definedName>
    <definedName name="nc3.2III" localSheetId="2">#REF!</definedName>
    <definedName name="nc3.2III" localSheetId="12">#REF!</definedName>
    <definedName name="nc3.2III">#REF!</definedName>
    <definedName name="nc3.2IV" localSheetId="2">#REF!</definedName>
    <definedName name="nc3.2IV" localSheetId="12">#REF!</definedName>
    <definedName name="nc3.2IV">#REF!</definedName>
    <definedName name="nc3.3">#REF!</definedName>
    <definedName name="nc3.3I" localSheetId="2">#REF!</definedName>
    <definedName name="nc3.3I" localSheetId="12">#REF!</definedName>
    <definedName name="nc3.3I">#REF!</definedName>
    <definedName name="nc3.3II" localSheetId="2">#REF!</definedName>
    <definedName name="nc3.3II" localSheetId="12">#REF!</definedName>
    <definedName name="nc3.3II">#REF!</definedName>
    <definedName name="nc3.3III" localSheetId="2">#REF!</definedName>
    <definedName name="nc3.3III" localSheetId="12">#REF!</definedName>
    <definedName name="nc3.3III">#REF!</definedName>
    <definedName name="nc3.3IV" localSheetId="2">#REF!</definedName>
    <definedName name="nc3.3IV" localSheetId="12">#REF!</definedName>
    <definedName name="nc3.3IV">#REF!</definedName>
    <definedName name="nc3.4">#REF!</definedName>
    <definedName name="nc3.4I" localSheetId="2">#REF!</definedName>
    <definedName name="nc3.4I" localSheetId="12">#REF!</definedName>
    <definedName name="nc3.4I">#REF!</definedName>
    <definedName name="nc3.4II" localSheetId="2">#REF!</definedName>
    <definedName name="nc3.4II" localSheetId="12">#REF!</definedName>
    <definedName name="nc3.4II">#REF!</definedName>
    <definedName name="nc3.4III" localSheetId="2">#REF!</definedName>
    <definedName name="nc3.4III" localSheetId="12">#REF!</definedName>
    <definedName name="nc3.4III">#REF!</definedName>
    <definedName name="nc3.4IV" localSheetId="2">#REF!</definedName>
    <definedName name="nc3.4IV" localSheetId="12">#REF!</definedName>
    <definedName name="nc3.4IV">#REF!</definedName>
    <definedName name="nc3.5">#REF!</definedName>
    <definedName name="nc3.5I" localSheetId="2">#REF!</definedName>
    <definedName name="nc3.5I" localSheetId="12">#REF!</definedName>
    <definedName name="nc3.5I">#REF!</definedName>
    <definedName name="nc3.5II" localSheetId="2">#REF!</definedName>
    <definedName name="nc3.5II" localSheetId="12">#REF!</definedName>
    <definedName name="nc3.5II">#REF!</definedName>
    <definedName name="nc3.5III" localSheetId="2">#REF!</definedName>
    <definedName name="nc3.5III" localSheetId="12">#REF!</definedName>
    <definedName name="nc3.5III">#REF!</definedName>
    <definedName name="nc3.5IV" localSheetId="2">#REF!</definedName>
    <definedName name="nc3.5IV" localSheetId="12">#REF!</definedName>
    <definedName name="nc3.5IV">#REF!</definedName>
    <definedName name="nc3.6">#REF!</definedName>
    <definedName name="nc3.6I" localSheetId="2">#REF!</definedName>
    <definedName name="nc3.6I" localSheetId="12">#REF!</definedName>
    <definedName name="nc3.6I">#REF!</definedName>
    <definedName name="nc3.6II" localSheetId="2">#REF!</definedName>
    <definedName name="nc3.6II" localSheetId="12">#REF!</definedName>
    <definedName name="nc3.6II">#REF!</definedName>
    <definedName name="nc3.6III" localSheetId="2">#REF!</definedName>
    <definedName name="nc3.6III" localSheetId="12">#REF!</definedName>
    <definedName name="nc3.6III">#REF!</definedName>
    <definedName name="nc3.6IV" localSheetId="2">#REF!</definedName>
    <definedName name="nc3.6IV" localSheetId="12">#REF!</definedName>
    <definedName name="nc3.6IV">#REF!</definedName>
    <definedName name="nc3.7">#REF!</definedName>
    <definedName name="nc3.7I" localSheetId="2">#REF!</definedName>
    <definedName name="nc3.7I" localSheetId="12">#REF!</definedName>
    <definedName name="nc3.7I">#REF!</definedName>
    <definedName name="nc3.7II" localSheetId="2">#REF!</definedName>
    <definedName name="nc3.7II" localSheetId="12">#REF!</definedName>
    <definedName name="nc3.7II">#REF!</definedName>
    <definedName name="nc3.7III" localSheetId="2">#REF!</definedName>
    <definedName name="nc3.7III" localSheetId="12">#REF!</definedName>
    <definedName name="nc3.7III">#REF!</definedName>
    <definedName name="nc3.7IV" localSheetId="2">#REF!</definedName>
    <definedName name="nc3.7IV" localSheetId="12">#REF!</definedName>
    <definedName name="nc3.7IV">#REF!</definedName>
    <definedName name="nc3.8">#REF!</definedName>
    <definedName name="nc3.8I" localSheetId="2">#REF!</definedName>
    <definedName name="nc3.8I" localSheetId="12">#REF!</definedName>
    <definedName name="nc3.8I">#REF!</definedName>
    <definedName name="nc3.8II" localSheetId="2">#REF!</definedName>
    <definedName name="nc3.8II" localSheetId="12">#REF!</definedName>
    <definedName name="nc3.8II">#REF!</definedName>
    <definedName name="nc3.8III" localSheetId="2">#REF!</definedName>
    <definedName name="nc3.8III" localSheetId="12">#REF!</definedName>
    <definedName name="nc3.8III">#REF!</definedName>
    <definedName name="nc3.8IV" localSheetId="2">#REF!</definedName>
    <definedName name="nc3.8IV" localSheetId="12">#REF!</definedName>
    <definedName name="nc3.8IV">#REF!</definedName>
    <definedName name="nc3.9">#REF!</definedName>
    <definedName name="nc3.9I" localSheetId="2">#REF!</definedName>
    <definedName name="nc3.9I" localSheetId="12">#REF!</definedName>
    <definedName name="nc3.9I">#REF!</definedName>
    <definedName name="nc3.9II" localSheetId="2">#REF!</definedName>
    <definedName name="nc3.9II" localSheetId="12">#REF!</definedName>
    <definedName name="nc3.9II">#REF!</definedName>
    <definedName name="nc3.9III" localSheetId="2">#REF!</definedName>
    <definedName name="nc3.9III" localSheetId="12">#REF!</definedName>
    <definedName name="nc3.9III">#REF!</definedName>
    <definedName name="nc3.9IV" localSheetId="2">#REF!</definedName>
    <definedName name="nc3.9IV" localSheetId="12">#REF!</definedName>
    <definedName name="nc3.9IV">#REF!</definedName>
    <definedName name="nc3I" localSheetId="2">#REF!</definedName>
    <definedName name="nc3I" localSheetId="12">#REF!</definedName>
    <definedName name="nc3I">#REF!</definedName>
    <definedName name="nc3II" localSheetId="2">#REF!</definedName>
    <definedName name="nc3II" localSheetId="12">#REF!</definedName>
    <definedName name="nc3II">#REF!</definedName>
    <definedName name="nc3III" localSheetId="2">#REF!</definedName>
    <definedName name="nc3III" localSheetId="12">#REF!</definedName>
    <definedName name="nc3III">#REF!</definedName>
    <definedName name="nc3IV" localSheetId="2">#REF!</definedName>
    <definedName name="nc3IV" localSheetId="12">#REF!</definedName>
    <definedName name="nc3IV">#REF!</definedName>
    <definedName name="nc3p" localSheetId="2">#REF!</definedName>
    <definedName name="nc3p" localSheetId="12">#REF!</definedName>
    <definedName name="nc3p">#REF!</definedName>
    <definedName name="nc4.0">#REF!</definedName>
    <definedName name="nc4.1">#REF!</definedName>
    <definedName name="nc4.1I" localSheetId="2">#REF!</definedName>
    <definedName name="nc4.1I" localSheetId="12">#REF!</definedName>
    <definedName name="nc4.1I">#REF!</definedName>
    <definedName name="nc4.1II" localSheetId="2">#REF!</definedName>
    <definedName name="nc4.1II" localSheetId="12">#REF!</definedName>
    <definedName name="nc4.1II">#REF!</definedName>
    <definedName name="nc4.1III" localSheetId="2">#REF!</definedName>
    <definedName name="nc4.1III" localSheetId="12">#REF!</definedName>
    <definedName name="nc4.1III">#REF!</definedName>
    <definedName name="nc4.1IV" localSheetId="2">#REF!</definedName>
    <definedName name="nc4.1IV" localSheetId="12">#REF!</definedName>
    <definedName name="nc4.1IV">#REF!</definedName>
    <definedName name="nc4.2">#REF!</definedName>
    <definedName name="nc4.2I" localSheetId="2">#REF!</definedName>
    <definedName name="nc4.2I" localSheetId="12">#REF!</definedName>
    <definedName name="nc4.2I">#REF!</definedName>
    <definedName name="nc4.2II" localSheetId="2">#REF!</definedName>
    <definedName name="nc4.2II" localSheetId="12">#REF!</definedName>
    <definedName name="nc4.2II">#REF!</definedName>
    <definedName name="nc4.2III" localSheetId="2">#REF!</definedName>
    <definedName name="nc4.2III" localSheetId="12">#REF!</definedName>
    <definedName name="nc4.2III">#REF!</definedName>
    <definedName name="nc4.2IV" localSheetId="2">#REF!</definedName>
    <definedName name="nc4.2IV" localSheetId="12">#REF!</definedName>
    <definedName name="nc4.2IV">#REF!</definedName>
    <definedName name="nc4.3">#REF!</definedName>
    <definedName name="nc4.3I" localSheetId="2">#REF!</definedName>
    <definedName name="nc4.3I" localSheetId="12">#REF!</definedName>
    <definedName name="nc4.3I">#REF!</definedName>
    <definedName name="nc4.3II" localSheetId="2">#REF!</definedName>
    <definedName name="nc4.3II" localSheetId="12">#REF!</definedName>
    <definedName name="nc4.3II">#REF!</definedName>
    <definedName name="nc4.3III" localSheetId="2">#REF!</definedName>
    <definedName name="nc4.3III" localSheetId="12">#REF!</definedName>
    <definedName name="nc4.3III">#REF!</definedName>
    <definedName name="nc4.3IV" localSheetId="2">#REF!</definedName>
    <definedName name="nc4.3IV" localSheetId="12">#REF!</definedName>
    <definedName name="nc4.3IV">#REF!</definedName>
    <definedName name="nc4.4">#REF!</definedName>
    <definedName name="nc4.4I" localSheetId="2">#REF!</definedName>
    <definedName name="nc4.4I" localSheetId="12">#REF!</definedName>
    <definedName name="nc4.4I">#REF!</definedName>
    <definedName name="nc4.4II" localSheetId="2">#REF!</definedName>
    <definedName name="nc4.4II" localSheetId="12">#REF!</definedName>
    <definedName name="nc4.4II">#REF!</definedName>
    <definedName name="nc4.4III" localSheetId="2">#REF!</definedName>
    <definedName name="nc4.4III" localSheetId="12">#REF!</definedName>
    <definedName name="nc4.4III">#REF!</definedName>
    <definedName name="nc4.4IV" localSheetId="2">#REF!</definedName>
    <definedName name="nc4.4IV" localSheetId="12">#REF!</definedName>
    <definedName name="nc4.4IV">#REF!</definedName>
    <definedName name="nc4.5">#REF!</definedName>
    <definedName name="nc4.5I" localSheetId="2">#REF!</definedName>
    <definedName name="nc4.5I" localSheetId="12">#REF!</definedName>
    <definedName name="nc4.5I">#REF!</definedName>
    <definedName name="nc4.5II" localSheetId="2">#REF!</definedName>
    <definedName name="nc4.5II" localSheetId="12">#REF!</definedName>
    <definedName name="nc4.5II">#REF!</definedName>
    <definedName name="nc4.5III" localSheetId="2">#REF!</definedName>
    <definedName name="nc4.5III" localSheetId="12">#REF!</definedName>
    <definedName name="nc4.5III">#REF!</definedName>
    <definedName name="nc4.5IV" localSheetId="2">#REF!</definedName>
    <definedName name="nc4.5IV" localSheetId="12">#REF!</definedName>
    <definedName name="nc4.5IV">#REF!</definedName>
    <definedName name="nc4.6">#REF!</definedName>
    <definedName name="nc4.6I" localSheetId="2">#REF!</definedName>
    <definedName name="nc4.6I" localSheetId="12">#REF!</definedName>
    <definedName name="nc4.6I">#REF!</definedName>
    <definedName name="nc4.6II" localSheetId="2">#REF!</definedName>
    <definedName name="nc4.6II" localSheetId="12">#REF!</definedName>
    <definedName name="nc4.6II">#REF!</definedName>
    <definedName name="nc4.6III" localSheetId="2">#REF!</definedName>
    <definedName name="nc4.6III" localSheetId="12">#REF!</definedName>
    <definedName name="nc4.6III">#REF!</definedName>
    <definedName name="nc4.6IV" localSheetId="2">#REF!</definedName>
    <definedName name="nc4.6IV" localSheetId="12">#REF!</definedName>
    <definedName name="nc4.6IV">#REF!</definedName>
    <definedName name="nc4.7">#REF!</definedName>
    <definedName name="nc4.7I" localSheetId="2">#REF!</definedName>
    <definedName name="nc4.7I" localSheetId="12">#REF!</definedName>
    <definedName name="nc4.7I">#REF!</definedName>
    <definedName name="nc4.7II" localSheetId="2">#REF!</definedName>
    <definedName name="nc4.7II" localSheetId="12">#REF!</definedName>
    <definedName name="nc4.7II">#REF!</definedName>
    <definedName name="nc4.7III" localSheetId="2">#REF!</definedName>
    <definedName name="nc4.7III" localSheetId="12">#REF!</definedName>
    <definedName name="nc4.7III">#REF!</definedName>
    <definedName name="nc4.7IV" localSheetId="2">#REF!</definedName>
    <definedName name="nc4.7IV" localSheetId="12">#REF!</definedName>
    <definedName name="nc4.7IV">#REF!</definedName>
    <definedName name="nc4.8">#REF!</definedName>
    <definedName name="nc4.8I" localSheetId="2">#REF!</definedName>
    <definedName name="nc4.8I" localSheetId="12">#REF!</definedName>
    <definedName name="nc4.8I">#REF!</definedName>
    <definedName name="nc4.8II" localSheetId="2">#REF!</definedName>
    <definedName name="nc4.8II" localSheetId="12">#REF!</definedName>
    <definedName name="nc4.8II">#REF!</definedName>
    <definedName name="nc4.8III" localSheetId="2">#REF!</definedName>
    <definedName name="nc4.8III" localSheetId="12">#REF!</definedName>
    <definedName name="nc4.8III">#REF!</definedName>
    <definedName name="nc4.8IV" localSheetId="2">#REF!</definedName>
    <definedName name="nc4.8IV" localSheetId="12">#REF!</definedName>
    <definedName name="nc4.8IV">#REF!</definedName>
    <definedName name="nc4.9">#REF!</definedName>
    <definedName name="nc4.9I" localSheetId="2">#REF!</definedName>
    <definedName name="nc4.9I" localSheetId="12">#REF!</definedName>
    <definedName name="nc4.9I">#REF!</definedName>
    <definedName name="nc4.9II" localSheetId="2">#REF!</definedName>
    <definedName name="nc4.9II" localSheetId="12">#REF!</definedName>
    <definedName name="nc4.9II">#REF!</definedName>
    <definedName name="nc4.9III" localSheetId="2">#REF!</definedName>
    <definedName name="nc4.9III" localSheetId="12">#REF!</definedName>
    <definedName name="nc4.9III">#REF!</definedName>
    <definedName name="nc4.9IV" localSheetId="2">#REF!</definedName>
    <definedName name="nc4.9IV" localSheetId="12">#REF!</definedName>
    <definedName name="nc4.9IV">#REF!</definedName>
    <definedName name="nc4I" localSheetId="2">#REF!</definedName>
    <definedName name="nc4I" localSheetId="12">#REF!</definedName>
    <definedName name="nc4I">#REF!</definedName>
    <definedName name="nc4II" localSheetId="2">#REF!</definedName>
    <definedName name="nc4II" localSheetId="12">#REF!</definedName>
    <definedName name="nc4II">#REF!</definedName>
    <definedName name="nc4III" localSheetId="2">#REF!</definedName>
    <definedName name="nc4III" localSheetId="12">#REF!</definedName>
    <definedName name="nc4III">#REF!</definedName>
    <definedName name="nc4IV" localSheetId="2">#REF!</definedName>
    <definedName name="nc4IV" localSheetId="12">#REF!</definedName>
    <definedName name="nc4IV">#REF!</definedName>
    <definedName name="nc5.0">#REF!</definedName>
    <definedName name="nc5.1">#REF!</definedName>
    <definedName name="nc5.2">#REF!</definedName>
    <definedName name="nc5.3">#REF!</definedName>
    <definedName name="nc5.4">#REF!</definedName>
    <definedName name="nc5.5">#REF!</definedName>
    <definedName name="nc5.6">#REF!</definedName>
    <definedName name="nc5.7">#REF!</definedName>
    <definedName name="nc5.8">#REF!</definedName>
    <definedName name="nc5.9">#REF!</definedName>
    <definedName name="nc5I" localSheetId="2">#REF!</definedName>
    <definedName name="nc5I" localSheetId="12">#REF!</definedName>
    <definedName name="nc5I">#REF!</definedName>
    <definedName name="nc5II" localSheetId="2">#REF!</definedName>
    <definedName name="nc5II" localSheetId="12">#REF!</definedName>
    <definedName name="nc5II">#REF!</definedName>
    <definedName name="nc5III" localSheetId="2">#REF!</definedName>
    <definedName name="nc5III" localSheetId="12">#REF!</definedName>
    <definedName name="nc5III">#REF!</definedName>
    <definedName name="nc5IV" localSheetId="2">#REF!</definedName>
    <definedName name="nc5IV" localSheetId="12">#REF!</definedName>
    <definedName name="nc5IV">#REF!</definedName>
    <definedName name="nc6.0">#REF!</definedName>
    <definedName name="nc6.1">#REF!</definedName>
    <definedName name="nc6.2">#REF!</definedName>
    <definedName name="nc6.3">#REF!</definedName>
    <definedName name="nc6.4">#REF!</definedName>
    <definedName name="nc6.5">#REF!</definedName>
    <definedName name="nc6.6">#REF!</definedName>
    <definedName name="nc6.7">#REF!</definedName>
    <definedName name="nc6.8">#REF!</definedName>
    <definedName name="nc6.9">#REF!</definedName>
    <definedName name="nc7.0">#REF!</definedName>
    <definedName name="ncbaotaibovay">#REF!</definedName>
    <definedName name="NCBD100" localSheetId="2">#REF!</definedName>
    <definedName name="NCBD100" localSheetId="12">#REF!</definedName>
    <definedName name="NCBD100">#REF!</definedName>
    <definedName name="NCBD200" localSheetId="2">#REF!</definedName>
    <definedName name="NCBD200" localSheetId="12">#REF!</definedName>
    <definedName name="NCBD200">#REF!</definedName>
    <definedName name="NCBD250" localSheetId="2">#REF!</definedName>
    <definedName name="NCBD250" localSheetId="12">#REF!</definedName>
    <definedName name="NCBD250">#REF!</definedName>
    <definedName name="ncc" localSheetId="2">#REF!</definedName>
    <definedName name="ncc" localSheetId="12">#REF!</definedName>
    <definedName name="ncc">#REF!</definedName>
    <definedName name="NCcap0.7" localSheetId="2">#REF!</definedName>
    <definedName name="NCcap0.7" localSheetId="12">#REF!</definedName>
    <definedName name="NCcap0.7">#REF!</definedName>
    <definedName name="NCcap1" localSheetId="2">#REF!</definedName>
    <definedName name="NCcap1" localSheetId="12">#REF!</definedName>
    <definedName name="NCcap1">#REF!</definedName>
    <definedName name="nccc2" localSheetId="2">#REF!</definedName>
    <definedName name="nccc2" localSheetId="12">#REF!</definedName>
    <definedName name="nccc2">#REF!</definedName>
    <definedName name="nccs" localSheetId="2">#REF!</definedName>
    <definedName name="nccs" localSheetId="12">#REF!</definedName>
    <definedName name="nccs">#REF!</definedName>
    <definedName name="NCCT3p" localSheetId="2">#REF!</definedName>
    <definedName name="NCCT3p" localSheetId="12">#REF!</definedName>
    <definedName name="NCCT3p">#REF!</definedName>
    <definedName name="ncdd" localSheetId="2">#REF!</definedName>
    <definedName name="ncdd" localSheetId="12">#REF!</definedName>
    <definedName name="ncdd">#REF!</definedName>
    <definedName name="NCDD2" localSheetId="2">#REF!</definedName>
    <definedName name="NCDD2" localSheetId="12">#REF!</definedName>
    <definedName name="NCDD2">#REF!</definedName>
    <definedName name="ncdg" localSheetId="2">#REF!</definedName>
    <definedName name="ncdg" localSheetId="12">#REF!</definedName>
    <definedName name="ncdg">#REF!</definedName>
    <definedName name="ncgff" localSheetId="2">#REF!</definedName>
    <definedName name="ncgff" localSheetId="12">#REF!</definedName>
    <definedName name="ncgff">#REF!</definedName>
    <definedName name="NCHC" localSheetId="2">#REF!</definedName>
    <definedName name="NCHC" localSheetId="12">#REF!</definedName>
    <definedName name="NCHC">#REF!</definedName>
    <definedName name="NCKday" localSheetId="2">#REF!</definedName>
    <definedName name="NCKday" localSheetId="12">#REF!</definedName>
    <definedName name="NCKday">#REF!</definedName>
    <definedName name="NCKT" localSheetId="2">#REF!</definedName>
    <definedName name="NCKT" localSheetId="12">#REF!</definedName>
    <definedName name="NCKT">#REF!</definedName>
    <definedName name="NCLD" localSheetId="2">#REF!</definedName>
    <definedName name="NCLD" localSheetId="12">#REF!</definedName>
    <definedName name="NCLD">#REF!</definedName>
    <definedName name="NCM">2.5%</definedName>
    <definedName name="Ncol" localSheetId="2">#REF!</definedName>
    <definedName name="Ncol" localSheetId="12">#REF!</definedName>
    <definedName name="Ncol">#REF!</definedName>
    <definedName name="ncong" localSheetId="2">#REF!</definedName>
    <definedName name="ncong" localSheetId="12">#REF!</definedName>
    <definedName name="ncong">#REF!</definedName>
    <definedName name="NCPP" localSheetId="2">#REF!</definedName>
    <definedName name="NCPP" localSheetId="12">#REF!</definedName>
    <definedName name="NCPP">#REF!</definedName>
    <definedName name="nct">#REF!</definedName>
    <definedName name="NCT_BKTC">#REF!</definedName>
    <definedName name="ncthepnaphl">#REF!</definedName>
    <definedName name="nctn" localSheetId="2">#REF!</definedName>
    <definedName name="nctn" localSheetId="12">#REF!</definedName>
    <definedName name="nctn">#REF!</definedName>
    <definedName name="nctr" localSheetId="2">#REF!</definedName>
    <definedName name="nctr" localSheetId="12">#REF!</definedName>
    <definedName name="nctr">#REF!</definedName>
    <definedName name="nctram" localSheetId="2">#REF!</definedName>
    <definedName name="nctram" localSheetId="12">#REF!</definedName>
    <definedName name="nctram">#REF!</definedName>
    <definedName name="NCVC100" localSheetId="2">#REF!</definedName>
    <definedName name="NCVC100" localSheetId="12">#REF!</definedName>
    <definedName name="NCVC100">#REF!</definedName>
    <definedName name="NCVC200" localSheetId="2">#REF!</definedName>
    <definedName name="NCVC200" localSheetId="12">#REF!</definedName>
    <definedName name="NCVC200">#REF!</definedName>
    <definedName name="NCVC250" localSheetId="2">#REF!</definedName>
    <definedName name="NCVC250" localSheetId="12">#REF!</definedName>
    <definedName name="NCVC250">#REF!</definedName>
    <definedName name="NCVC3P" localSheetId="2">#REF!</definedName>
    <definedName name="NCVC3P" localSheetId="12">#REF!</definedName>
    <definedName name="NCVC3P">#REF!</definedName>
    <definedName name="NCVCM100">#REF!</definedName>
    <definedName name="NCVCM200">#REF!</definedName>
    <definedName name="nd" localSheetId="2">#REF!</definedName>
    <definedName name="nd" localSheetId="12">#REF!</definedName>
    <definedName name="nd">#REF!</definedName>
    <definedName name="nd_32" localSheetId="2">#REF!</definedName>
    <definedName name="nd_32" localSheetId="12">#REF!</definedName>
    <definedName name="nd_32">#REF!</definedName>
    <definedName name="Ne" localSheetId="2" hidden="1">{"'Sheet1'!$L$16"}</definedName>
    <definedName name="Ne" localSheetId="9" hidden="1">{"'Sheet1'!$L$16"}</definedName>
    <definedName name="Ne" localSheetId="12" hidden="1">{"'Sheet1'!$L$16"}</definedName>
    <definedName name="Ne" localSheetId="0" hidden="1">{"'Sheet1'!$L$16"}</definedName>
    <definedName name="Ne" hidden="1">{"'Sheet1'!$L$16"}</definedName>
    <definedName name="neff" localSheetId="2">#REF!</definedName>
    <definedName name="neff" localSheetId="12">#REF!</definedName>
    <definedName name="neff">#REF!</definedName>
    <definedName name="Néi_dung" localSheetId="2">#REF!</definedName>
    <definedName name="Néi_dung" localSheetId="12">#REF!</definedName>
    <definedName name="Néi_dung">#REF!</definedName>
    <definedName name="Nen" localSheetId="2">#REF!</definedName>
    <definedName name="Nen" localSheetId="12">#REF!</definedName>
    <definedName name="Nen">#REF!</definedName>
    <definedName name="nenkhi10m3" localSheetId="2">#REF!</definedName>
    <definedName name="nenkhi10m3" localSheetId="12">#REF!</definedName>
    <definedName name="nenkhi10m3">#REF!</definedName>
    <definedName name="nenkhi1200" localSheetId="2">#REF!</definedName>
    <definedName name="nenkhi1200" localSheetId="12">#REF!</definedName>
    <definedName name="nenkhi1200">#REF!</definedName>
    <definedName name="nenkhidau102">#REF!</definedName>
    <definedName name="nenkhidau120">#REF!</definedName>
    <definedName name="nenkhidau1200">#REF!</definedName>
    <definedName name="nenkhidau200">#REF!</definedName>
    <definedName name="nenkhidau240">#REF!</definedName>
    <definedName name="nenkhidau300">#REF!</definedName>
    <definedName name="nenkhidau360">#REF!</definedName>
    <definedName name="nenkhidau5.5">#REF!</definedName>
    <definedName name="nenkhidau540">#REF!</definedName>
    <definedName name="nenkhidau600">#REF!</definedName>
    <definedName name="nenkhidau660">#REF!</definedName>
    <definedName name="nenkhidau75">#REF!</definedName>
    <definedName name="nenkhidien10">#REF!</definedName>
    <definedName name="nenkhidien150">#REF!</definedName>
    <definedName name="nenkhidien216">#REF!</definedName>
    <definedName name="nenkhidien22">#REF!</definedName>
    <definedName name="nenkhidien270">#REF!</definedName>
    <definedName name="nenkhidien30">#REF!</definedName>
    <definedName name="nenkhidien300">#REF!</definedName>
    <definedName name="nenkhidien5">#REF!</definedName>
    <definedName name="nenkhidien56">#REF!</definedName>
    <definedName name="nenkhidien600">#REF!</definedName>
    <definedName name="nenkhixang11">#REF!</definedName>
    <definedName name="nenkhixang120">#REF!</definedName>
    <definedName name="nenkhixang200">#REF!</definedName>
    <definedName name="nenkhixang25">#REF!</definedName>
    <definedName name="nenkhixang3">#REF!</definedName>
    <definedName name="nenkhixang300">#REF!</definedName>
    <definedName name="nenkhixang40">#REF!</definedName>
    <definedName name="nenkhixang600">#REF!</definedName>
    <definedName name="neo32mm" localSheetId="2">#REF!</definedName>
    <definedName name="neo32mm" localSheetId="12">#REF!</definedName>
    <definedName name="neo32mm">#REF!</definedName>
    <definedName name="neo4T" localSheetId="2">#REF!</definedName>
    <definedName name="neo4T" localSheetId="12">#REF!</definedName>
    <definedName name="neo4T">#REF!</definedName>
    <definedName name="NET" localSheetId="2">#REF!</definedName>
    <definedName name="NET" localSheetId="12">#REF!</definedName>
    <definedName name="NET">#REF!</definedName>
    <definedName name="NET_1" localSheetId="2">#REF!</definedName>
    <definedName name="NET_1" localSheetId="12">#REF!</definedName>
    <definedName name="NET_1">#REF!</definedName>
    <definedName name="NET_ANA" localSheetId="2">#REF!</definedName>
    <definedName name="NET_ANA" localSheetId="12">#REF!</definedName>
    <definedName name="NET_ANA">#REF!</definedName>
    <definedName name="NET_ANA_1" localSheetId="2">#REF!</definedName>
    <definedName name="NET_ANA_1" localSheetId="12">#REF!</definedName>
    <definedName name="NET_ANA_1">#REF!</definedName>
    <definedName name="NET_ANA_2" localSheetId="2">#REF!</definedName>
    <definedName name="NET_ANA_2" localSheetId="12">#REF!</definedName>
    <definedName name="NET_ANA_2">#REF!</definedName>
    <definedName name="Netherlands_Against" localSheetId="2">#REF!</definedName>
    <definedName name="Netherlands_Against" localSheetId="12">#REF!</definedName>
    <definedName name="Netherlands_Against">#REF!</definedName>
    <definedName name="Netherlands_Played" localSheetId="2">#REF!</definedName>
    <definedName name="Netherlands_Played" localSheetId="12">#REF!</definedName>
    <definedName name="Netherlands_Played">#REF!</definedName>
    <definedName name="new" hidden="1">#N/A</definedName>
    <definedName name="new_1">"#REF!"</definedName>
    <definedName name="New_L" localSheetId="2">#REF!</definedName>
    <definedName name="New_L" localSheetId="12">#REF!</definedName>
    <definedName name="New_L">#REF!</definedName>
    <definedName name="NewPOS" localSheetId="2">#REF!</definedName>
    <definedName name="NewPOS" localSheetId="12">#REF!</definedName>
    <definedName name="NewPOS">#REF!</definedName>
    <definedName name="NEXT" localSheetId="2">#REF!</definedName>
    <definedName name="NEXT" localSheetId="12">#REF!</definedName>
    <definedName name="NEXT">#REF!</definedName>
    <definedName name="ng" localSheetId="2">#REF!</definedName>
    <definedName name="ng" localSheetId="12">#REF!</definedName>
    <definedName name="ng">#REF!</definedName>
    <definedName name="ng.cong.nhan" localSheetId="2" hidden="1">{"'Sheet1'!$L$16"}</definedName>
    <definedName name="ng.cong.nhan" localSheetId="9" hidden="1">{"'Sheet1'!$L$16"}</definedName>
    <definedName name="ng.cong.nhan" localSheetId="12" hidden="1">{"'Sheet1'!$L$16"}</definedName>
    <definedName name="ng.cong.nhan" localSheetId="0" hidden="1">{"'Sheet1'!$L$16"}</definedName>
    <definedName name="ng.cong.nhan" hidden="1">{"'Sheet1'!$L$16"}</definedName>
    <definedName name="ng_DA2" localSheetId="2">#REF!</definedName>
    <definedName name="ng_DA2" localSheetId="12">#REF!</definedName>
    <definedName name="ng_DA2">#REF!</definedName>
    <definedName name="ng1." localSheetId="2">#REF!</definedName>
    <definedName name="ng1." localSheetId="12">#REF!</definedName>
    <definedName name="ng1.">#REF!</definedName>
    <definedName name="ng2." localSheetId="2">#REF!</definedName>
    <definedName name="ng2." localSheetId="12">#REF!</definedName>
    <definedName name="ng2.">#REF!</definedName>
    <definedName name="ngach.2" localSheetId="2">#REF!</definedName>
    <definedName name="ngach.2" localSheetId="12">#REF!</definedName>
    <definedName name="ngach.2">#REF!</definedName>
    <definedName name="ngach.bac" localSheetId="2">#REF!</definedName>
    <definedName name="ngach.bac" localSheetId="12">#REF!</definedName>
    <definedName name="ngach.bac">#REF!</definedName>
    <definedName name="ngach.bac_at1" localSheetId="2">#REF!</definedName>
    <definedName name="ngach.bac_at1" localSheetId="12">#REF!</definedName>
    <definedName name="ngach.bac_at1">#REF!</definedName>
    <definedName name="ngach.bac_at3" localSheetId="2">#REF!</definedName>
    <definedName name="ngach.bac_at3" localSheetId="12">#REF!</definedName>
    <definedName name="ngach.bac_at3">#REF!</definedName>
    <definedName name="ngach.bac_ck" localSheetId="2">#REF!</definedName>
    <definedName name="ngach.bac_ck" localSheetId="12">#REF!</definedName>
    <definedName name="ngach.bac_ck">#REF!</definedName>
    <definedName name="ngach.bac_da1" localSheetId="2">#REF!</definedName>
    <definedName name="ngach.bac_da1" localSheetId="12">#REF!</definedName>
    <definedName name="ngach.bac_da1">#REF!</definedName>
    <definedName name="ngach.bac_da2" localSheetId="2">#REF!</definedName>
    <definedName name="ngach.bac_da2" localSheetId="12">#REF!</definedName>
    <definedName name="ngach.bac_da2">#REF!</definedName>
    <definedName name="ngach.bac_ht" localSheetId="2">#REF!</definedName>
    <definedName name="ngach.bac_ht" localSheetId="12">#REF!</definedName>
    <definedName name="ngach.bac_ht">#REF!</definedName>
    <definedName name="ngach.bac_ld" localSheetId="2">#REF!</definedName>
    <definedName name="ngach.bac_ld" localSheetId="12">#REF!</definedName>
    <definedName name="ngach.bac_ld">#REF!</definedName>
    <definedName name="ngach.bac_lt" localSheetId="2">#REF!</definedName>
    <definedName name="ngach.bac_lt" localSheetId="12">#REF!</definedName>
    <definedName name="ngach.bac_lt">#REF!</definedName>
    <definedName name="ngach.bac_nt304" localSheetId="2">#REF!</definedName>
    <definedName name="ngach.bac_nt304" localSheetId="12">#REF!</definedName>
    <definedName name="ngach.bac_nt304">#REF!</definedName>
    <definedName name="ngach.bac_pgd" localSheetId="2">#REF!</definedName>
    <definedName name="ngach.bac_pgd" localSheetId="12">#REF!</definedName>
    <definedName name="ngach.bac_pgd">#REF!</definedName>
    <definedName name="ngach.bac_ph" localSheetId="2">#REF!</definedName>
    <definedName name="ngach.bac_ph" localSheetId="12">#REF!</definedName>
    <definedName name="ngach.bac_ph">#REF!</definedName>
    <definedName name="ngach.bac_sp" localSheetId="2">#REF!</definedName>
    <definedName name="ngach.bac_sp" localSheetId="12">#REF!</definedName>
    <definedName name="ngach.bac_sp">#REF!</definedName>
    <definedName name="ngach.bac_tb" localSheetId="2">#REF!</definedName>
    <definedName name="ngach.bac_tb" localSheetId="12">#REF!</definedName>
    <definedName name="ngach.bac_tb">#REF!</definedName>
    <definedName name="ngach.bac_td" localSheetId="2">#REF!</definedName>
    <definedName name="ngach.bac_td" localSheetId="12">#REF!</definedName>
    <definedName name="ngach.bac_td">#REF!</definedName>
    <definedName name="ngach.bac_th" localSheetId="2">#REF!</definedName>
    <definedName name="ngach.bac_th" localSheetId="12">#REF!</definedName>
    <definedName name="ngach.bac_th">#REF!</definedName>
    <definedName name="ngach.bac_tk" localSheetId="2">#REF!</definedName>
    <definedName name="ngach.bac_tk" localSheetId="12">#REF!</definedName>
    <definedName name="ngach.bac_tk">#REF!</definedName>
    <definedName name="ngach.bac_tt" localSheetId="2">#REF!</definedName>
    <definedName name="ngach.bac_tt" localSheetId="12">#REF!</definedName>
    <definedName name="ngach.bac_tt">#REF!</definedName>
    <definedName name="ngach.bac_ttlp.a" localSheetId="2">#REF!</definedName>
    <definedName name="ngach.bac_ttlp.a" localSheetId="12">#REF!</definedName>
    <definedName name="ngach.bac_ttlp.a">#REF!</definedName>
    <definedName name="ngach.bac_ttlp.b" localSheetId="2">#REF!</definedName>
    <definedName name="ngach.bac_ttlp.b" localSheetId="12">#REF!</definedName>
    <definedName name="ngach.bac_ttlp.b">#REF!</definedName>
    <definedName name="Ngach_ttlp.a" localSheetId="2">#REF!</definedName>
    <definedName name="Ngach_ttlp.a" localSheetId="12">#REF!</definedName>
    <definedName name="Ngach_ttlp.a">#REF!</definedName>
    <definedName name="ngan" localSheetId="2">{"Thuxm2.xls","Sheet1"}</definedName>
    <definedName name="ngan" localSheetId="12">{"Thuxm2.xls","Sheet1"}</definedName>
    <definedName name="ngan" localSheetId="0">{"Thuxm2.xls","Sheet1"}</definedName>
    <definedName name="ngan">{"Thuxm2.xls","Sheet1"}</definedName>
    <definedName name="NGAØY" localSheetId="2">#REF!</definedName>
    <definedName name="NGAØY" localSheetId="12">#REF!</definedName>
    <definedName name="NGAØY">#REF!</definedName>
    <definedName name="ngau" localSheetId="2">#REF!</definedName>
    <definedName name="ngau" localSheetId="12">#REF!</definedName>
    <definedName name="ngau">#REF!</definedName>
    <definedName name="Ngay" localSheetId="2">#REF!</definedName>
    <definedName name="Ngay" localSheetId="12">#REF!</definedName>
    <definedName name="Ngay">#REF!</definedName>
    <definedName name="NGGIA" localSheetId="2">#REF!</definedName>
    <definedName name="NGGIA" localSheetId="12">#REF!</definedName>
    <definedName name="NGGIA">#REF!</definedName>
    <definedName name="Nghệ_An">#REF!</definedName>
    <definedName name="NGHI" localSheetId="2">#REF!</definedName>
    <definedName name="NGHI" localSheetId="12">#REF!</definedName>
    <definedName name="NGHI">#REF!</definedName>
    <definedName name="nght" localSheetId="2">#REF!</definedName>
    <definedName name="nght" localSheetId="12">#REF!</definedName>
    <definedName name="nght">#REF!</definedName>
    <definedName name="ngnah" localSheetId="2">{"Thuxm2.xls","Sheet1"}</definedName>
    <definedName name="ngnah" localSheetId="12">{"Thuxm2.xls","Sheet1"}</definedName>
    <definedName name="ngnah" localSheetId="0">{"Thuxm2.xls","Sheet1"}</definedName>
    <definedName name="ngnah">{"Thuxm2.xls","Sheet1"}</definedName>
    <definedName name="ngu" localSheetId="2" hidden="1">{"'Sheet1'!$L$16"}</definedName>
    <definedName name="ngu" localSheetId="9" hidden="1">{"'Sheet1'!$L$16"}</definedName>
    <definedName name="ngu" localSheetId="12" hidden="1">{"'Sheet1'!$L$16"}</definedName>
    <definedName name="ngu" localSheetId="0" hidden="1">{"'Sheet1'!$L$16"}</definedName>
    <definedName name="ngu" hidden="1">{"'Sheet1'!$L$16"}</definedName>
    <definedName name="Nguoiban" localSheetId="2">#REF!</definedName>
    <definedName name="Nguoiban" localSheetId="12">#REF!</definedName>
    <definedName name="Nguoiban">#REF!</definedName>
    <definedName name="NGUYEÃN_THÒ" localSheetId="2">#REF!</definedName>
    <definedName name="NGUYEÃN_THÒ" localSheetId="12">#REF!</definedName>
    <definedName name="NGUYEÃN_THÒ">#REF!</definedName>
    <definedName name="NH" localSheetId="2">#REF!</definedName>
    <definedName name="NH" localSheetId="12">#REF!</definedName>
    <definedName name="NH">#REF!</definedName>
    <definedName name="Nha" localSheetId="2">#REF!</definedName>
    <definedName name="Nha" localSheetId="12">#REF!</definedName>
    <definedName name="Nha">#REF!</definedName>
    <definedName name="NHAÂN_COÂNG" localSheetId="2">'3.13.Thành phố Kon Tum'!BTRAM</definedName>
    <definedName name="NHAÂN_COÂNG" localSheetId="12">'3.22.Kon PLong'!BTRAM</definedName>
    <definedName name="NHAÂN_COÂNG" localSheetId="0">BTRAM</definedName>
    <definedName name="NHAÂN_COÂNG">BTRAM</definedName>
    <definedName name="Nhâm_CT">#REF!</definedName>
    <definedName name="Nhâm_Ctr">#REF!</definedName>
    <definedName name="nhan" localSheetId="2">#REF!</definedName>
    <definedName name="nhan" localSheetId="12">#REF!</definedName>
    <definedName name="nhan">#REF!</definedName>
    <definedName name="Nhan_xet_cua_dai">"Picture 1"</definedName>
    <definedName name="Nhancong2">#REF!</definedName>
    <definedName name="NHanh" localSheetId="2">{"Thuxm2.xls","Sheet1"}</definedName>
    <definedName name="NHanh" localSheetId="12">{"Thuxm2.xls","Sheet1"}</definedName>
    <definedName name="NHanh" localSheetId="0">{"Thuxm2.xls","Sheet1"}</definedName>
    <definedName name="NHanh">{"Thuxm2.xls","Sheet1"}</definedName>
    <definedName name="NHANH2_CG4" localSheetId="2" hidden="1">{"'Sheet1'!$L$16"}</definedName>
    <definedName name="NHANH2_CG4" localSheetId="9" hidden="1">{"'Sheet1'!$L$16"}</definedName>
    <definedName name="NHANH2_CG4" localSheetId="12" hidden="1">{"'Sheet1'!$L$16"}</definedName>
    <definedName name="NHANH2_CG4" localSheetId="0" hidden="1">{"'Sheet1'!$L$16"}</definedName>
    <definedName name="NHANH2_CG4" hidden="1">{"'Sheet1'!$L$16"}</definedName>
    <definedName name="NHANTIEN" localSheetId="2">#REF!</definedName>
    <definedName name="NHANTIEN" localSheetId="12">#REF!</definedName>
    <definedName name="NHANTIEN">#REF!</definedName>
    <definedName name="Nhapsolieu" localSheetId="2">#REF!</definedName>
    <definedName name="Nhapsolieu" localSheetId="12">#REF!</definedName>
    <definedName name="Nhapsolieu">#REF!</definedName>
    <definedName name="nhapthan" localSheetId="2">#REF!</definedName>
    <definedName name="nhapthan" localSheetId="12">#REF!</definedName>
    <definedName name="nhapthan">#REF!</definedName>
    <definedName name="nhfffd" localSheetId="2">{"DZ-TDTB2.XLS","Dcksat.xls"}</definedName>
    <definedName name="nhfffd" localSheetId="12">{"DZ-TDTB2.XLS","Dcksat.xls"}</definedName>
    <definedName name="nhfffd" localSheetId="0">{"DZ-TDTB2.XLS","Dcksat.xls"}</definedName>
    <definedName name="nhfffd">{"DZ-TDTB2.XLS","Dcksat.xls"}</definedName>
    <definedName name="nhn" localSheetId="2">#REF!</definedName>
    <definedName name="nhn" localSheetId="12">#REF!</definedName>
    <definedName name="nhn">#REF!</definedName>
    <definedName name="NhNgam" localSheetId="2">#REF!</definedName>
    <definedName name="NhNgam" localSheetId="12">#REF!</definedName>
    <definedName name="NhNgam">#REF!</definedName>
    <definedName name="nhnnc" localSheetId="2">#REF!</definedName>
    <definedName name="nhnnc" localSheetId="12">#REF!</definedName>
    <definedName name="nhnnc">#REF!</definedName>
    <definedName name="nhnvl" localSheetId="2">#REF!</definedName>
    <definedName name="nhnvl" localSheetId="12">#REF!</definedName>
    <definedName name="nhnvl">#REF!</definedName>
    <definedName name="nhoatH30">#REF!</definedName>
    <definedName name="nhom" localSheetId="2">#REF!</definedName>
    <definedName name="nhom" localSheetId="12">#REF!</definedName>
    <definedName name="nhom">#REF!</definedName>
    <definedName name="NhonHoaII" localSheetId="2" hidden="1">{#N/A,#N/A,FALSE,"Chi tiÆt"}</definedName>
    <definedName name="NhonHoaII" localSheetId="9" hidden="1">{#N/A,#N/A,FALSE,"Chi tiÆt"}</definedName>
    <definedName name="NhonHoaII" localSheetId="12" hidden="1">{#N/A,#N/A,FALSE,"Chi tiÆt"}</definedName>
    <definedName name="NhonHoaII" localSheetId="0" hidden="1">{#N/A,#N/A,FALSE,"Chi tiÆt"}</definedName>
    <definedName name="NhonHoaII" hidden="1">{#N/A,#N/A,FALSE,"Chi tiÆt"}</definedName>
    <definedName name="NHot" localSheetId="2">#REF!</definedName>
    <definedName name="NHot" localSheetId="12">#REF!</definedName>
    <definedName name="NHot">#REF!</definedName>
    <definedName name="NhTreo" localSheetId="2">#REF!</definedName>
    <definedName name="NhTreo" localSheetId="12">#REF!</definedName>
    <definedName name="NhTreo">#REF!</definedName>
    <definedName name="nhu" localSheetId="2">#REF!</definedName>
    <definedName name="nhu" localSheetId="12">#REF!</definedName>
    <definedName name="nhu">#REF!</definedName>
    <definedName name="nhua" localSheetId="2">#REF!</definedName>
    <definedName name="nhua" localSheetId="12">#REF!</definedName>
    <definedName name="nhua">#REF!</definedName>
    <definedName name="nhuad" localSheetId="2">#REF!</definedName>
    <definedName name="nhuad" localSheetId="12">#REF!</definedName>
    <definedName name="nhuad">#REF!</definedName>
    <definedName name="nhuaduong">#REF!</definedName>
    <definedName name="nig" localSheetId="2">#REF!</definedName>
    <definedName name="nig" localSheetId="12">#REF!</definedName>
    <definedName name="nig">#REF!</definedName>
    <definedName name="NIG13p" localSheetId="2">#REF!</definedName>
    <definedName name="NIG13p" localSheetId="12">#REF!</definedName>
    <definedName name="NIG13p">#REF!</definedName>
    <definedName name="nig1p" localSheetId="2">#REF!</definedName>
    <definedName name="nig1p" localSheetId="12">#REF!</definedName>
    <definedName name="nig1p">#REF!</definedName>
    <definedName name="nig3p" localSheetId="2">#REF!</definedName>
    <definedName name="nig3p" localSheetId="12">#REF!</definedName>
    <definedName name="nig3p">#REF!</definedName>
    <definedName name="nightnc" localSheetId="2">#REF!</definedName>
    <definedName name="nightnc" localSheetId="12">#REF!</definedName>
    <definedName name="nightnc">#REF!</definedName>
    <definedName name="nightvl" localSheetId="2">#REF!</definedName>
    <definedName name="nightvl" localSheetId="12">#REF!</definedName>
    <definedName name="nightvl">#REF!</definedName>
    <definedName name="NIGnc" localSheetId="2">#REF!</definedName>
    <definedName name="NIGnc" localSheetId="12">#REF!</definedName>
    <definedName name="NIGnc">#REF!</definedName>
    <definedName name="nignc1p" localSheetId="2">#REF!</definedName>
    <definedName name="nignc1p" localSheetId="12">#REF!</definedName>
    <definedName name="nignc1p">#REF!</definedName>
    <definedName name="nignc3p" localSheetId="2">#REF!</definedName>
    <definedName name="nignc3p" localSheetId="12">#REF!</definedName>
    <definedName name="nignc3p">#REF!</definedName>
    <definedName name="NIGvc" localSheetId="2">#REF!</definedName>
    <definedName name="NIGvc" localSheetId="12">#REF!</definedName>
    <definedName name="NIGvc">#REF!</definedName>
    <definedName name="NIGvl" localSheetId="2">#REF!</definedName>
    <definedName name="NIGvl" localSheetId="12">#REF!</definedName>
    <definedName name="NIGvl">#REF!</definedName>
    <definedName name="nigvl1p" localSheetId="2">#REF!</definedName>
    <definedName name="nigvl1p" localSheetId="12">#REF!</definedName>
    <definedName name="nigvl1p">#REF!</definedName>
    <definedName name="nigvl3p" localSheetId="2">#REF!</definedName>
    <definedName name="nigvl3p" localSheetId="12">#REF!</definedName>
    <definedName name="nigvl3p">#REF!</definedName>
    <definedName name="nin" localSheetId="2">#REF!</definedName>
    <definedName name="nin" localSheetId="12">#REF!</definedName>
    <definedName name="nin">#REF!</definedName>
    <definedName name="nin14nc3p" localSheetId="2">#REF!</definedName>
    <definedName name="nin14nc3p" localSheetId="12">#REF!</definedName>
    <definedName name="nin14nc3p">#REF!</definedName>
    <definedName name="nin14vl3p" localSheetId="2">#REF!</definedName>
    <definedName name="nin14vl3p" localSheetId="12">#REF!</definedName>
    <definedName name="nin14vl3p">#REF!</definedName>
    <definedName name="nin1903p" localSheetId="2">#REF!</definedName>
    <definedName name="nin1903p" localSheetId="12">#REF!</definedName>
    <definedName name="nin1903p">#REF!</definedName>
    <definedName name="nin190nc" localSheetId="2">#REF!</definedName>
    <definedName name="nin190nc" localSheetId="12">#REF!</definedName>
    <definedName name="nin190nc">#REF!</definedName>
    <definedName name="nin190nc3p" localSheetId="2">#REF!</definedName>
    <definedName name="nin190nc3p" localSheetId="12">#REF!</definedName>
    <definedName name="nin190nc3p">#REF!</definedName>
    <definedName name="nin190vl" localSheetId="2">#REF!</definedName>
    <definedName name="nin190vl" localSheetId="12">#REF!</definedName>
    <definedName name="nin190vl">#REF!</definedName>
    <definedName name="nin190vl3p" localSheetId="2">#REF!</definedName>
    <definedName name="nin190vl3p" localSheetId="12">#REF!</definedName>
    <definedName name="nin190vl3p">#REF!</definedName>
    <definedName name="nin1pnc" localSheetId="2">#REF!</definedName>
    <definedName name="nin1pnc" localSheetId="12">#REF!</definedName>
    <definedName name="nin1pnc">#REF!</definedName>
    <definedName name="nin1pvl" localSheetId="2">#REF!</definedName>
    <definedName name="nin1pvl" localSheetId="12">#REF!</definedName>
    <definedName name="nin1pvl">#REF!</definedName>
    <definedName name="NIN20nc">#REF!</definedName>
    <definedName name="NIN20vc">#REF!</definedName>
    <definedName name="NIN20vl">#REF!</definedName>
    <definedName name="nin2903p" localSheetId="2">#REF!</definedName>
    <definedName name="nin2903p" localSheetId="12">#REF!</definedName>
    <definedName name="nin2903p">#REF!</definedName>
    <definedName name="nin290nc3p" localSheetId="2">#REF!</definedName>
    <definedName name="nin290nc3p" localSheetId="12">#REF!</definedName>
    <definedName name="nin290nc3p">#REF!</definedName>
    <definedName name="nin290vl3p" localSheetId="2">#REF!</definedName>
    <definedName name="nin290vl3p" localSheetId="12">#REF!</definedName>
    <definedName name="nin290vl3p">#REF!</definedName>
    <definedName name="nin3p" localSheetId="2">#REF!</definedName>
    <definedName name="nin3p" localSheetId="12">#REF!</definedName>
    <definedName name="nin3p">#REF!</definedName>
    <definedName name="NIN9020nc">#REF!</definedName>
    <definedName name="NIN9020vc">#REF!</definedName>
    <definedName name="NIN9020vl">#REF!</definedName>
    <definedName name="NIN90nc">#REF!</definedName>
    <definedName name="NIN90vc">#REF!</definedName>
    <definedName name="NIN90vl">#REF!</definedName>
    <definedName name="nind" localSheetId="2">#REF!</definedName>
    <definedName name="nind" localSheetId="12">#REF!</definedName>
    <definedName name="nind">#REF!</definedName>
    <definedName name="nind1p" localSheetId="2">#REF!</definedName>
    <definedName name="nind1p" localSheetId="12">#REF!</definedName>
    <definedName name="nind1p">#REF!</definedName>
    <definedName name="nind3p" localSheetId="2">#REF!</definedName>
    <definedName name="nind3p" localSheetId="12">#REF!</definedName>
    <definedName name="nind3p">#REF!</definedName>
    <definedName name="NINDnc" localSheetId="2">#REF!</definedName>
    <definedName name="NINDnc" localSheetId="12">#REF!</definedName>
    <definedName name="NINDnc">#REF!</definedName>
    <definedName name="nindnc1p" localSheetId="2">#REF!</definedName>
    <definedName name="nindnc1p" localSheetId="12">#REF!</definedName>
    <definedName name="nindnc1p">#REF!</definedName>
    <definedName name="nindnc3p" localSheetId="2">#REF!</definedName>
    <definedName name="nindnc3p" localSheetId="12">#REF!</definedName>
    <definedName name="nindnc3p">#REF!</definedName>
    <definedName name="NINDvc" localSheetId="2">#REF!</definedName>
    <definedName name="NINDvc" localSheetId="12">#REF!</definedName>
    <definedName name="NINDvc">#REF!</definedName>
    <definedName name="NINDvl" localSheetId="2">#REF!</definedName>
    <definedName name="NINDvl" localSheetId="12">#REF!</definedName>
    <definedName name="NINDvl">#REF!</definedName>
    <definedName name="nindvl1p" localSheetId="2">#REF!</definedName>
    <definedName name="nindvl1p" localSheetId="12">#REF!</definedName>
    <definedName name="nindvl1p">#REF!</definedName>
    <definedName name="nindvl3p" localSheetId="2">#REF!</definedName>
    <definedName name="nindvl3p" localSheetId="12">#REF!</definedName>
    <definedName name="nindvl3p">#REF!</definedName>
    <definedName name="ning1p" localSheetId="2">#REF!</definedName>
    <definedName name="ning1p" localSheetId="12">#REF!</definedName>
    <definedName name="ning1p">#REF!</definedName>
    <definedName name="ningnc1p" localSheetId="2">#REF!</definedName>
    <definedName name="ningnc1p" localSheetId="12">#REF!</definedName>
    <definedName name="ningnc1p">#REF!</definedName>
    <definedName name="ningvl1p" localSheetId="2">#REF!</definedName>
    <definedName name="ningvl1p" localSheetId="12">#REF!</definedName>
    <definedName name="ningvl1p">#REF!</definedName>
    <definedName name="NINnc" localSheetId="2">#REF!</definedName>
    <definedName name="NINnc" localSheetId="12">#REF!</definedName>
    <definedName name="NINnc">#REF!</definedName>
    <definedName name="ninnc3p" localSheetId="2">#REF!</definedName>
    <definedName name="ninnc3p" localSheetId="12">#REF!</definedName>
    <definedName name="ninnc3p">#REF!</definedName>
    <definedName name="nint1p" localSheetId="2">#REF!</definedName>
    <definedName name="nint1p" localSheetId="12">#REF!</definedName>
    <definedName name="nint1p">#REF!</definedName>
    <definedName name="nintnc1p" localSheetId="2">#REF!</definedName>
    <definedName name="nintnc1p" localSheetId="12">#REF!</definedName>
    <definedName name="nintnc1p">#REF!</definedName>
    <definedName name="nintvl1p" localSheetId="2">#REF!</definedName>
    <definedName name="nintvl1p" localSheetId="12">#REF!</definedName>
    <definedName name="nintvl1p">#REF!</definedName>
    <definedName name="NINvc" localSheetId="2">#REF!</definedName>
    <definedName name="NINvc" localSheetId="12">#REF!</definedName>
    <definedName name="NINvc">#REF!</definedName>
    <definedName name="NINvl" localSheetId="2">#REF!</definedName>
    <definedName name="NINvl" localSheetId="12">#REF!</definedName>
    <definedName name="NINvl">#REF!</definedName>
    <definedName name="ninvl3p" localSheetId="2">#REF!</definedName>
    <definedName name="ninvl3p" localSheetId="12">#REF!</definedName>
    <definedName name="ninvl3p">#REF!</definedName>
    <definedName name="nl" localSheetId="2">#REF!</definedName>
    <definedName name="nl" localSheetId="12">#REF!</definedName>
    <definedName name="nl">#REF!</definedName>
    <definedName name="NL12nc" localSheetId="2">#REF!</definedName>
    <definedName name="NL12nc" localSheetId="12">#REF!</definedName>
    <definedName name="NL12nc">#REF!</definedName>
    <definedName name="NL12vl" localSheetId="2">#REF!</definedName>
    <definedName name="NL12vl" localSheetId="12">#REF!</definedName>
    <definedName name="NL12vl">#REF!</definedName>
    <definedName name="nl1p" localSheetId="2">#REF!</definedName>
    <definedName name="nl1p" localSheetId="12">#REF!</definedName>
    <definedName name="nl1p">#REF!</definedName>
    <definedName name="nl3p" localSheetId="2">#REF!</definedName>
    <definedName name="nl3p" localSheetId="12">#REF!</definedName>
    <definedName name="nl3p">#REF!</definedName>
    <definedName name="nlht" localSheetId="2">#REF!</definedName>
    <definedName name="nlht" localSheetId="12">#REF!</definedName>
    <definedName name="nlht">#REF!</definedName>
    <definedName name="nlmtc" localSheetId="2">#REF!</definedName>
    <definedName name="nlmtc" localSheetId="12">#REF!</definedName>
    <definedName name="nlmtc">#REF!</definedName>
    <definedName name="nlnc" localSheetId="2">#REF!</definedName>
    <definedName name="nlnc" localSheetId="12">#REF!</definedName>
    <definedName name="nlnc">#REF!</definedName>
    <definedName name="nlnc3p" localSheetId="2">#REF!</definedName>
    <definedName name="nlnc3p" localSheetId="12">#REF!</definedName>
    <definedName name="nlnc3p">#REF!</definedName>
    <definedName name="nlnc3pha" localSheetId="2">#REF!</definedName>
    <definedName name="nlnc3pha" localSheetId="12">#REF!</definedName>
    <definedName name="nlnc3pha">#REF!</definedName>
    <definedName name="NLTK1p" localSheetId="2">#REF!</definedName>
    <definedName name="NLTK1p" localSheetId="12">#REF!</definedName>
    <definedName name="NLTK1p">#REF!</definedName>
    <definedName name="nlvl" localSheetId="2">#REF!</definedName>
    <definedName name="nlvl" localSheetId="12">#REF!</definedName>
    <definedName name="nlvl">#REF!</definedName>
    <definedName name="nlvl1" localSheetId="2">#REF!</definedName>
    <definedName name="nlvl1" localSheetId="12">#REF!</definedName>
    <definedName name="nlvl1">#REF!</definedName>
    <definedName name="nlvl3p" localSheetId="2">#REF!</definedName>
    <definedName name="nlvl3p" localSheetId="12">#REF!</definedName>
    <definedName name="nlvl3p">#REF!</definedName>
    <definedName name="nm" localSheetId="2">#REF!</definedName>
    <definedName name="nm" localSheetId="12">#REF!</definedName>
    <definedName name="nm">#REF!</definedName>
    <definedName name="Nms" localSheetId="2">#REF!</definedName>
    <definedName name="Nms" localSheetId="12">#REF!</definedName>
    <definedName name="Nms">#REF!</definedName>
    <definedName name="nn" localSheetId="2">#REF!</definedName>
    <definedName name="nn" localSheetId="12">#REF!</definedName>
    <definedName name="nn">#REF!</definedName>
    <definedName name="nn1p" localSheetId="2">#REF!</definedName>
    <definedName name="nn1p" localSheetId="12">#REF!</definedName>
    <definedName name="nn1p">#REF!</definedName>
    <definedName name="nn3p" localSheetId="2">#REF!</definedName>
    <definedName name="nn3p" localSheetId="12">#REF!</definedName>
    <definedName name="nn3p">#REF!</definedName>
    <definedName name="nng">#REF!</definedName>
    <definedName name="nnn" localSheetId="2" hidden="1">{"'Sheet1'!$L$16"}</definedName>
    <definedName name="nnn" localSheetId="9" hidden="1">{"'Sheet1'!$L$16"}</definedName>
    <definedName name="nnn" localSheetId="12" hidden="1">{"'Sheet1'!$L$16"}</definedName>
    <definedName name="nnn" localSheetId="0" hidden="1">{"'Sheet1'!$L$16"}</definedName>
    <definedName name="nnn" hidden="1">{"'Sheet1'!$L$16"}</definedName>
    <definedName name="nnnc" localSheetId="2">#REF!</definedName>
    <definedName name="nnnc" localSheetId="12">#REF!</definedName>
    <definedName name="nnnc">#REF!</definedName>
    <definedName name="nnnc3p" localSheetId="2">#REF!</definedName>
    <definedName name="nnnc3p" localSheetId="12">#REF!</definedName>
    <definedName name="nnnc3p">#REF!</definedName>
    <definedName name="nnnn" localSheetId="2" hidden="1">{"'Sheet1'!$L$16"}</definedName>
    <definedName name="nnnn" localSheetId="9" hidden="1">{"'Sheet1'!$L$16"}</definedName>
    <definedName name="nnnn" localSheetId="12" hidden="1">{"'Sheet1'!$L$16"}</definedName>
    <definedName name="nnnn" localSheetId="0" hidden="1">{"'Sheet1'!$L$16"}</definedName>
    <definedName name="nnnn" hidden="1">{"'Sheet1'!$L$16"}</definedName>
    <definedName name="nnvl" localSheetId="2">#REF!</definedName>
    <definedName name="nnvl" localSheetId="12">#REF!</definedName>
    <definedName name="nnvl">#REF!</definedName>
    <definedName name="nnvl3p" localSheetId="2">#REF!</definedName>
    <definedName name="nnvl3p" localSheetId="12">#REF!</definedName>
    <definedName name="nnvl3p">#REF!</definedName>
    <definedName name="No" localSheetId="2">#REF!</definedName>
    <definedName name="No" localSheetId="12">#REF!</definedName>
    <definedName name="No">#REF!</definedName>
    <definedName name="NOCU" localSheetId="2">#REF!</definedName>
    <definedName name="NOCU" localSheetId="12">#REF!</definedName>
    <definedName name="NOCU">#REF!</definedName>
    <definedName name="NODC" localSheetId="2">#REF!</definedName>
    <definedName name="NODC" localSheetId="12">#REF!</definedName>
    <definedName name="NODC">#REF!</definedName>
    <definedName name="NoiSuy_TKP">#REF!</definedName>
    <definedName name="Notes" localSheetId="2">#REF!</definedName>
    <definedName name="Notes" localSheetId="12">#REF!</definedName>
    <definedName name="Notes">#REF!</definedName>
    <definedName name="Np">#REF!</definedName>
    <definedName name="Nps" localSheetId="2">#REF!</definedName>
    <definedName name="Nps" localSheetId="12">#REF!</definedName>
    <definedName name="Nps">#REF!</definedName>
    <definedName name="Nq" localSheetId="2">#REF!</definedName>
    <definedName name="Nq" localSheetId="12">#REF!</definedName>
    <definedName name="Nq">#REF!</definedName>
    <definedName name="NQD" localSheetId="2">#REF!</definedName>
    <definedName name="NQD" localSheetId="12">#REF!</definedName>
    <definedName name="NQD">#REF!</definedName>
    <definedName name="NQQH" localSheetId="2">#REF!</definedName>
    <definedName name="NQQH" localSheetId="12">#REF!</definedName>
    <definedName name="NQQH">#REF!</definedName>
    <definedName name="NR" localSheetId="2">#REF!</definedName>
    <definedName name="NR" localSheetId="12">#REF!</definedName>
    <definedName name="NR">#REF!</definedName>
    <definedName name="NRy" localSheetId="2" hidden="1">{"'Sheet1'!$L$16"}</definedName>
    <definedName name="NRy" localSheetId="9" hidden="1">{"'Sheet1'!$L$16"}</definedName>
    <definedName name="NRy" localSheetId="12" hidden="1">{"'Sheet1'!$L$16"}</definedName>
    <definedName name="NRy" localSheetId="0" hidden="1">{"'Sheet1'!$L$16"}</definedName>
    <definedName name="NRy" hidden="1">{"'Sheet1'!$L$16"}</definedName>
    <definedName name="NS_ChonThauTB">#REF!</definedName>
    <definedName name="NS_ChonThauXL">#REF!</definedName>
    <definedName name="NS_CPQLDA">#REF!</definedName>
    <definedName name="NS_GiamSatTB">#REF!</definedName>
    <definedName name="NS_GiamSatXL">#REF!</definedName>
    <definedName name="NS_KiemToan">#REF!</definedName>
    <definedName name="NS_QToan">#REF!</definedName>
    <definedName name="NS_ThamTraDT">#REF!</definedName>
    <definedName name="NS_ThamTraTK">#REF!</definedName>
    <definedName name="nsc" localSheetId="2">#REF!</definedName>
    <definedName name="nsc" localSheetId="12">#REF!</definedName>
    <definedName name="nsc">#REF!</definedName>
    <definedName name="NSĐP.2016" localSheetId="2">#REF!</definedName>
    <definedName name="NSĐP.2016" localSheetId="12">#REF!</definedName>
    <definedName name="NSĐP.2016">#REF!</definedName>
    <definedName name="nsk" localSheetId="2">#REF!</definedName>
    <definedName name="nsk" localSheetId="12">#REF!</definedName>
    <definedName name="nsk">#REF!</definedName>
    <definedName name="nsl" localSheetId="2">#REF!</definedName>
    <definedName name="nsl" localSheetId="12">#REF!</definedName>
    <definedName name="nsl">#REF!</definedName>
    <definedName name="NSNN" localSheetId="2">#REF!</definedName>
    <definedName name="NSNN" localSheetId="12">#REF!</definedName>
    <definedName name="NSNN">#REF!</definedName>
    <definedName name="NSTW" hidden="1">#REF!</definedName>
    <definedName name="nt130.4_ct" localSheetId="2">#REF!</definedName>
    <definedName name="nt130.4_ct" localSheetId="12">#REF!</definedName>
    <definedName name="nt130.4_ct">#REF!</definedName>
    <definedName name="nt130.4_hd" localSheetId="2">#REF!</definedName>
    <definedName name="nt130.4_hd" localSheetId="12">#REF!</definedName>
    <definedName name="nt130.4_hd">#REF!</definedName>
    <definedName name="nt130.4_ld" localSheetId="2">#REF!</definedName>
    <definedName name="nt130.4_ld" localSheetId="12">#REF!</definedName>
    <definedName name="nt130.4_ld">#REF!</definedName>
    <definedName name="nt130.4_tn" localSheetId="2">#REF!</definedName>
    <definedName name="nt130.4_tn" localSheetId="12">#REF!</definedName>
    <definedName name="nt130.4_tn">#REF!</definedName>
    <definedName name="nt130.4_ts" localSheetId="2">#REF!</definedName>
    <definedName name="nt130.4_ts" localSheetId="12">#REF!</definedName>
    <definedName name="nt130.4_ts">#REF!</definedName>
    <definedName name="NT30.4" localSheetId="2">#REF!</definedName>
    <definedName name="NT30.4" localSheetId="12">#REF!</definedName>
    <definedName name="NT30.4">#REF!</definedName>
    <definedName name="nt30.4_hso" localSheetId="2">#REF!</definedName>
    <definedName name="nt30.4_hso" localSheetId="12">#REF!</definedName>
    <definedName name="nt30.4_hso">#REF!</definedName>
    <definedName name="nt30.4_hspc" localSheetId="2">#REF!</definedName>
    <definedName name="nt30.4_hspc" localSheetId="12">#REF!</definedName>
    <definedName name="nt30.4_hspc">#REF!</definedName>
    <definedName name="nt30.4_ld" localSheetId="2">#REF!</definedName>
    <definedName name="nt30.4_ld" localSheetId="12">#REF!</definedName>
    <definedName name="nt30.4_ld">#REF!</definedName>
    <definedName name="nt30.4_luong" localSheetId="2">#REF!</definedName>
    <definedName name="nt30.4_luong" localSheetId="12">#REF!</definedName>
    <definedName name="nt30.4_luong">#REF!</definedName>
    <definedName name="nt30.4_nguoi" localSheetId="2">#REF!</definedName>
    <definedName name="nt30.4_nguoi" localSheetId="12">#REF!</definedName>
    <definedName name="nt30.4_nguoi">#REF!</definedName>
    <definedName name="nt30.4_tn" localSheetId="2">#REF!</definedName>
    <definedName name="nt30.4_tn" localSheetId="12">#REF!</definedName>
    <definedName name="nt30.4_tn">#REF!</definedName>
    <definedName name="nt30.4_ud" localSheetId="2">#REF!</definedName>
    <definedName name="nt30.4_ud" localSheetId="12">#REF!</definedName>
    <definedName name="nt30.4_ud">#REF!</definedName>
    <definedName name="ntb">#REF!</definedName>
    <definedName name="Ntcd" localSheetId="2">#REF!</definedName>
    <definedName name="Ntcd" localSheetId="12">#REF!</definedName>
    <definedName name="Ntcd">#REF!</definedName>
    <definedName name="ÑTHH">#REF!</definedName>
    <definedName name="Nu">#REF!</definedName>
    <definedName name="Number_of_Payments">MATCH(0.01,End_Bal,-1)+1</definedName>
    <definedName name="nuoc" localSheetId="2">#REF!</definedName>
    <definedName name="nuoc" localSheetId="12">#REF!</definedName>
    <definedName name="nuoc">#REF!</definedName>
    <definedName name="nuoc_31" localSheetId="2">#REF!</definedName>
    <definedName name="nuoc_31" localSheetId="12">#REF!</definedName>
    <definedName name="nuoc_31">#REF!</definedName>
    <definedName name="nuoc_32" localSheetId="2">#REF!</definedName>
    <definedName name="nuoc_32" localSheetId="12">#REF!</definedName>
    <definedName name="nuoc_32">#REF!</definedName>
    <definedName name="nuoc2">#REF!</definedName>
    <definedName name="nuoc4">#REF!</definedName>
    <definedName name="nuoc5">#REF!</definedName>
    <definedName name="NUOCHKHOAN" localSheetId="2" hidden="1">{"'Sheet1'!$L$16"}</definedName>
    <definedName name="NUOCHKHOAN" localSheetId="9" hidden="1">{"'Sheet1'!$L$16"}</definedName>
    <definedName name="NUOCHKHOAN" localSheetId="12" hidden="1">{"'Sheet1'!$L$16"}</definedName>
    <definedName name="NUOCHKHOAN" localSheetId="0" hidden="1">{"'Sheet1'!$L$16"}</definedName>
    <definedName name="NUOCHKHOAN" hidden="1">{"'Sheet1'!$L$16"}</definedName>
    <definedName name="NUOCHKHOANMOI" localSheetId="2" hidden="1">{"'Sheet1'!$L$16"}</definedName>
    <definedName name="NUOCHKHOANMOI" localSheetId="9" hidden="1">{"'Sheet1'!$L$16"}</definedName>
    <definedName name="NUOCHKHOANMOI" localSheetId="12" hidden="1">{"'Sheet1'!$L$16"}</definedName>
    <definedName name="NUOCHKHOANMOI" localSheetId="0" hidden="1">{"'Sheet1'!$L$16"}</definedName>
    <definedName name="NUOCHKHOANMOI" hidden="1">{"'Sheet1'!$L$16"}</definedName>
    <definedName name="nv" localSheetId="2">#REF!</definedName>
    <definedName name="nv" localSheetId="12">#REF!</definedName>
    <definedName name="nv">#REF!</definedName>
    <definedName name="nx" localSheetId="2">#REF!</definedName>
    <definedName name="nx" localSheetId="12">#REF!</definedName>
    <definedName name="nx">#REF!</definedName>
    <definedName name="NXHT">#REF!</definedName>
    <definedName name="nxmtc" localSheetId="2">#REF!</definedName>
    <definedName name="nxmtc" localSheetId="12">#REF!</definedName>
    <definedName name="nxmtc">#REF!</definedName>
    <definedName name="NXnc">#REF!</definedName>
    <definedName name="NXT_NL">#REF!</definedName>
    <definedName name="NXT_TP">#REF!</definedName>
    <definedName name="NXvl">#REF!</definedName>
    <definedName name="o" localSheetId="2" hidden="1">{"'Sheet1'!$L$16"}</definedName>
    <definedName name="o" localSheetId="9" hidden="1">{"'Sheet1'!$L$16"}</definedName>
    <definedName name="o" localSheetId="12" hidden="1">{"'Sheet1'!$L$16"}</definedName>
    <definedName name="o" localSheetId="0" hidden="1">{"'Sheet1'!$L$16"}</definedName>
    <definedName name="o" hidden="1">{"'Sheet1'!$L$16"}</definedName>
    <definedName name="O_M" localSheetId="2">#REF!</definedName>
    <definedName name="O_M" localSheetId="12">#REF!</definedName>
    <definedName name="O_M">#REF!</definedName>
    <definedName name="O_N">#REF!</definedName>
    <definedName name="o_n_phÝ_1__thu_nhËp_th_ng" localSheetId="2">#REF!</definedName>
    <definedName name="o_n_phÝ_1__thu_nhËp_th_ng" localSheetId="12">#REF!</definedName>
    <definedName name="o_n_phÝ_1__thu_nhËp_th_ng">#REF!</definedName>
    <definedName name="Ö135" localSheetId="2">#REF!</definedName>
    <definedName name="Ö135" localSheetId="12">#REF!</definedName>
    <definedName name="Ö135">#REF!</definedName>
    <definedName name="oa">#REF!</definedName>
    <definedName name="ob">#REF!</definedName>
    <definedName name="OD" localSheetId="2">#REF!</definedName>
    <definedName name="OD" localSheetId="12">#REF!</definedName>
    <definedName name="OD">#REF!</definedName>
    <definedName name="ODA" localSheetId="2" hidden="1">{"'Sheet1'!$L$16"}</definedName>
    <definedName name="ODA" localSheetId="9" hidden="1">{"'Sheet1'!$L$16"}</definedName>
    <definedName name="ODA" localSheetId="12" hidden="1">{"'Sheet1'!$L$16"}</definedName>
    <definedName name="ODA" localSheetId="0" hidden="1">{"'Sheet1'!$L$16"}</definedName>
    <definedName name="ODA" hidden="1">{"'Sheet1'!$L$16"}</definedName>
    <definedName name="ODC" localSheetId="2">#REF!</definedName>
    <definedName name="ODC" localSheetId="12">#REF!</definedName>
    <definedName name="ODC">#REF!</definedName>
    <definedName name="ODS" localSheetId="2">#REF!</definedName>
    <definedName name="ODS" localSheetId="12">#REF!</definedName>
    <definedName name="ODS">#REF!</definedName>
    <definedName name="ODU" localSheetId="2">#REF!</definedName>
    <definedName name="ODU" localSheetId="12">#REF!</definedName>
    <definedName name="ODU">#REF!</definedName>
    <definedName name="og" localSheetId="2">#REF!</definedName>
    <definedName name="og" localSheetId="12">#REF!</definedName>
    <definedName name="og">#REF!</definedName>
    <definedName name="ok" localSheetId="2">#REF!</definedName>
    <definedName name="ok" localSheetId="12">#REF!</definedName>
    <definedName name="ok">#REF!</definedName>
    <definedName name="ol">#REF!</definedName>
    <definedName name="OM" localSheetId="2">#REF!</definedName>
    <definedName name="OM" localSheetId="12">#REF!</definedName>
    <definedName name="OM">#REF!</definedName>
    <definedName name="OMC" localSheetId="2">#REF!</definedName>
    <definedName name="OMC" localSheetId="12">#REF!</definedName>
    <definedName name="OMC">#REF!</definedName>
    <definedName name="OME" localSheetId="2">#REF!</definedName>
    <definedName name="OME" localSheetId="12">#REF!</definedName>
    <definedName name="OME">#REF!</definedName>
    <definedName name="OMW" localSheetId="2">#REF!</definedName>
    <definedName name="OMW" localSheetId="12">#REF!</definedName>
    <definedName name="OMW">#REF!</definedName>
    <definedName name="on" localSheetId="2">#REF!</definedName>
    <definedName name="on" localSheetId="12">#REF!</definedName>
    <definedName name="on">#REF!</definedName>
    <definedName name="ong" localSheetId="2">#REF!</definedName>
    <definedName name="ong" localSheetId="12">#REF!</definedName>
    <definedName name="ong">#REF!</definedName>
    <definedName name="ong_cong_duc_san" localSheetId="2">#REF!</definedName>
    <definedName name="ong_cong_duc_san" localSheetId="12">#REF!</definedName>
    <definedName name="ong_cong_duc_san">#REF!</definedName>
    <definedName name="Ong_cong_hinh_hop_do_tai_cho" localSheetId="2">#REF!</definedName>
    <definedName name="Ong_cong_hinh_hop_do_tai_cho" localSheetId="12">#REF!</definedName>
    <definedName name="Ong_cong_hinh_hop_do_tai_cho">#REF!</definedName>
    <definedName name="ongnuoc">#REF!</definedName>
    <definedName name="OOM" localSheetId="2">#REF!</definedName>
    <definedName name="OOM" localSheetId="12">#REF!</definedName>
    <definedName name="OOM">#REF!</definedName>
    <definedName name="ophom" localSheetId="2">#REF!</definedName>
    <definedName name="ophom" localSheetId="12">#REF!</definedName>
    <definedName name="ophom">#REF!</definedName>
    <definedName name="ORD" localSheetId="2">#REF!</definedName>
    <definedName name="ORD" localSheetId="12">#REF!</definedName>
    <definedName name="ORD">#REF!</definedName>
    <definedName name="OrderTable" localSheetId="2">#REF!</definedName>
    <definedName name="OrderTable" localSheetId="12">#REF!</definedName>
    <definedName name="OrderTable">#REF!</definedName>
    <definedName name="ORF" localSheetId="2">#REF!</definedName>
    <definedName name="ORF" localSheetId="12">#REF!</definedName>
    <definedName name="ORF">#REF!</definedName>
    <definedName name="osc" localSheetId="2">#REF!</definedName>
    <definedName name="osc" localSheetId="12">#REF!</definedName>
    <definedName name="osc">#REF!</definedName>
    <definedName name="ot" localSheetId="2">#REF!</definedName>
    <definedName name="ot" localSheetId="12">#REF!</definedName>
    <definedName name="ot">#REF!</definedName>
    <definedName name="OTHER_PANEL" localSheetId="2">#REF!</definedName>
    <definedName name="OTHER_PANEL" localSheetId="12">#REF!</definedName>
    <definedName name="OTHER_PANEL">#REF!</definedName>
    <definedName name="oto10T">#REF!</definedName>
    <definedName name="oto5T">#REF!</definedName>
    <definedName name="oto7T">#REF!</definedName>
    <definedName name="otonhua">#REF!</definedName>
    <definedName name="otothung10">#REF!</definedName>
    <definedName name="otothung12">#REF!</definedName>
    <definedName name="otothung12.5">#REF!</definedName>
    <definedName name="otothung2">#REF!</definedName>
    <definedName name="otothung2.5">#REF!</definedName>
    <definedName name="otothung20">#REF!</definedName>
    <definedName name="otothung4">#REF!</definedName>
    <definedName name="otothung5">#REF!</definedName>
    <definedName name="otothung6">#REF!</definedName>
    <definedName name="otothung7">#REF!</definedName>
    <definedName name="ototudo10">#REF!</definedName>
    <definedName name="ototudo12">#REF!</definedName>
    <definedName name="ototudo15">#REF!</definedName>
    <definedName name="ototudo2.5">#REF!</definedName>
    <definedName name="ototudo20">#REF!</definedName>
    <definedName name="ototudo25">#REF!</definedName>
    <definedName name="ototudo27">#REF!</definedName>
    <definedName name="ototudo3.5">#REF!</definedName>
    <definedName name="ototudo4">#REF!</definedName>
    <definedName name="ototudo5">#REF!</definedName>
    <definedName name="ototudo6">#REF!</definedName>
    <definedName name="ototudo7">#REF!</definedName>
    <definedName name="ototudo9">#REF!</definedName>
    <definedName name="ototuoinuoc4">#REF!</definedName>
    <definedName name="ototuoinuoc5">#REF!</definedName>
    <definedName name="ototuoinuoc6">#REF!</definedName>
    <definedName name="ototuoinuoc7">#REF!</definedName>
    <definedName name="Óu75" localSheetId="2">#REF!</definedName>
    <definedName name="Óu75" localSheetId="12">#REF!</definedName>
    <definedName name="Óu75">#REF!</definedName>
    <definedName name="Out">#REF!</definedName>
    <definedName name="ov">#REF!</definedName>
    <definedName name="ox" localSheetId="2">#REF!</definedName>
    <definedName name="ox" localSheetId="12">#REF!</definedName>
    <definedName name="ox">#REF!</definedName>
    <definedName name="oxy" localSheetId="2">#REF!</definedName>
    <definedName name="oxy" localSheetId="12">#REF!</definedName>
    <definedName name="oxy">#REF!</definedName>
    <definedName name="P" localSheetId="2">#REF!</definedName>
    <definedName name="P" localSheetId="12">#REF!</definedName>
    <definedName name="P">#REF!</definedName>
    <definedName name="P_15">#REF!</definedName>
    <definedName name="P_31" localSheetId="2">#REF!</definedName>
    <definedName name="P_31" localSheetId="12">#REF!</definedName>
    <definedName name="P_31">#REF!</definedName>
    <definedName name="p1_">#REF!</definedName>
    <definedName name="p2_">#REF!</definedName>
    <definedName name="P3_">#REF!</definedName>
    <definedName name="PA" localSheetId="2">#REF!</definedName>
    <definedName name="PA" localSheetId="12">#REF!</definedName>
    <definedName name="PA">#REF!</definedName>
    <definedName name="PA1_1" localSheetId="2">#REF!</definedName>
    <definedName name="PA1_1" localSheetId="12">#REF!</definedName>
    <definedName name="PA1_1">#REF!</definedName>
    <definedName name="PA3.1" localSheetId="2" hidden="1">{"'Sheet1'!$L$16"}</definedName>
    <definedName name="PA3.1" localSheetId="9" hidden="1">{"'Sheet1'!$L$16"}</definedName>
    <definedName name="PA3.1" localSheetId="12" hidden="1">{"'Sheet1'!$L$16"}</definedName>
    <definedName name="PA3.1" localSheetId="0" hidden="1">{"'Sheet1'!$L$16"}</definedName>
    <definedName name="PA3.1" hidden="1">{"'Sheet1'!$L$16"}</definedName>
    <definedName name="PAIII_" localSheetId="2">{"'Sheet1'!$L$16"}</definedName>
    <definedName name="PAIII_" localSheetId="12">{"'Sheet1'!$L$16"}</definedName>
    <definedName name="PAIII_" localSheetId="0">{"'Sheet1'!$L$16"}</definedName>
    <definedName name="PAIII_">{"'Sheet1'!$L$16"}</definedName>
    <definedName name="panen" localSheetId="2">#REF!</definedName>
    <definedName name="panen" localSheetId="12">#REF!</definedName>
    <definedName name="panen">#REF!</definedName>
    <definedName name="pantoi">#REF!</definedName>
    <definedName name="Paraguay_Against" localSheetId="2">#REF!</definedName>
    <definedName name="Paraguay_Against" localSheetId="12">#REF!</definedName>
    <definedName name="Paraguay_Against">#REF!</definedName>
    <definedName name="Paraguay_Played" localSheetId="2">#REF!</definedName>
    <definedName name="Paraguay_Played" localSheetId="12">#REF!</definedName>
    <definedName name="Paraguay_Played">#REF!</definedName>
    <definedName name="pbcpk">#REF!</definedName>
    <definedName name="pbng">#REF!</definedName>
    <definedName name="PC" localSheetId="2">#REF!</definedName>
    <definedName name="PC" localSheetId="12">#REF!</definedName>
    <definedName name="PC">#REF!</definedName>
    <definedName name="PC_cv" localSheetId="2">#REF!</definedName>
    <definedName name="PC_cv" localSheetId="12">#REF!</definedName>
    <definedName name="PC_cv">#REF!</definedName>
    <definedName name="pc_tn" localSheetId="2">#REF!</definedName>
    <definedName name="pc_tn" localSheetId="12">#REF!</definedName>
    <definedName name="pc_tn">#REF!</definedName>
    <definedName name="PChe" localSheetId="2">#REF!</definedName>
    <definedName name="PChe" localSheetId="12">#REF!</definedName>
    <definedName name="PChe">#REF!</definedName>
    <definedName name="PCL" localSheetId="2">#REF!</definedName>
    <definedName name="PCL" localSheetId="12">#REF!</definedName>
    <definedName name="PCL">#REF!</definedName>
    <definedName name="Pd" localSheetId="2">#REF!</definedName>
    <definedName name="Pd" localSheetId="12">#REF!</definedName>
    <definedName name="Pd">#REF!</definedName>
    <definedName name="PDo" localSheetId="2" hidden="1">{"'Sheet1'!$L$16"}</definedName>
    <definedName name="PDo" localSheetId="9" hidden="1">{"'Sheet1'!$L$16"}</definedName>
    <definedName name="PDo" localSheetId="12" hidden="1">{"'Sheet1'!$L$16"}</definedName>
    <definedName name="PDo" localSheetId="0" hidden="1">{"'Sheet1'!$L$16"}</definedName>
    <definedName name="PDo" hidden="1">{"'Sheet1'!$L$16"}</definedName>
    <definedName name="PEJM" localSheetId="2">#REF!</definedName>
    <definedName name="PEJM" localSheetId="12">#REF!</definedName>
    <definedName name="PEJM">#REF!</definedName>
    <definedName name="PEJM_31" localSheetId="2">#REF!</definedName>
    <definedName name="PEJM_31" localSheetId="12">#REF!</definedName>
    <definedName name="PEJM_31">#REF!</definedName>
    <definedName name="Per_100_Square.m" localSheetId="2">#REF!</definedName>
    <definedName name="Per_100_Square.m" localSheetId="12">#REF!</definedName>
    <definedName name="Per_100_Square.m">#REF!</definedName>
    <definedName name="PF" localSheetId="2">#REF!</definedName>
    <definedName name="PF" localSheetId="12">#REF!</definedName>
    <definedName name="PF">#REF!</definedName>
    <definedName name="PF_31" localSheetId="2">#REF!</definedName>
    <definedName name="PF_31" localSheetId="12">#REF!</definedName>
    <definedName name="PF_31">#REF!</definedName>
    <definedName name="PGD.DT" localSheetId="2">#REF!</definedName>
    <definedName name="PGD.DT" localSheetId="12">#REF!</definedName>
    <definedName name="PGD.DT">#REF!</definedName>
    <definedName name="PGD.DT_CT" localSheetId="2">#REF!</definedName>
    <definedName name="PGD.DT_CT" localSheetId="12">#REF!</definedName>
    <definedName name="PGD.DT_CT">#REF!</definedName>
    <definedName name="PGD.DT_hso" localSheetId="2">#REF!</definedName>
    <definedName name="PGD.DT_hso" localSheetId="12">#REF!</definedName>
    <definedName name="PGD.DT_hso">#REF!</definedName>
    <definedName name="PGD.DT_LD" localSheetId="2">#REF!</definedName>
    <definedName name="PGD.DT_LD" localSheetId="12">#REF!</definedName>
    <definedName name="PGD.DT_LD">#REF!</definedName>
    <definedName name="PGD.DT_nguoi" localSheetId="2">#REF!</definedName>
    <definedName name="PGD.DT_nguoi" localSheetId="12">#REF!</definedName>
    <definedName name="PGD.DT_nguoi">#REF!</definedName>
    <definedName name="pgia" localSheetId="2">#REF!</definedName>
    <definedName name="pgia" localSheetId="12">#REF!</definedName>
    <definedName name="pgia">#REF!</definedName>
    <definedName name="PH.2" localSheetId="2">#REF!</definedName>
    <definedName name="PH.2" localSheetId="12">#REF!</definedName>
    <definedName name="PH.2">#REF!</definedName>
    <definedName name="ph.2_ct" localSheetId="2">#REF!</definedName>
    <definedName name="ph.2_ct" localSheetId="12">#REF!</definedName>
    <definedName name="ph.2_ct">#REF!</definedName>
    <definedName name="ph.2_hd" localSheetId="2">#REF!</definedName>
    <definedName name="ph.2_hd" localSheetId="12">#REF!</definedName>
    <definedName name="ph.2_hd">#REF!</definedName>
    <definedName name="ph.2_ts" localSheetId="2">#REF!</definedName>
    <definedName name="ph.2_ts" localSheetId="12">#REF!</definedName>
    <definedName name="ph.2_ts">#REF!</definedName>
    <definedName name="PH.A" localSheetId="2">#REF!</definedName>
    <definedName name="PH.A" localSheetId="12">#REF!</definedName>
    <definedName name="PH.A">#REF!</definedName>
    <definedName name="ph.a_ct" localSheetId="2">#REF!</definedName>
    <definedName name="ph.a_ct" localSheetId="12">#REF!</definedName>
    <definedName name="ph.a_ct">#REF!</definedName>
    <definedName name="ph.a_hd" localSheetId="2">#REF!</definedName>
    <definedName name="ph.a_hd" localSheetId="12">#REF!</definedName>
    <definedName name="ph.a_hd">#REF!</definedName>
    <definedName name="PH.a_hso" localSheetId="2">#REF!</definedName>
    <definedName name="PH.a_hso" localSheetId="12">#REF!</definedName>
    <definedName name="PH.a_hso">#REF!</definedName>
    <definedName name="ph.a_hspc" localSheetId="2">#REF!</definedName>
    <definedName name="ph.a_hspc" localSheetId="12">#REF!</definedName>
    <definedName name="ph.a_hspc">#REF!</definedName>
    <definedName name="PH.a_ld" localSheetId="2">#REF!</definedName>
    <definedName name="PH.a_ld" localSheetId="12">#REF!</definedName>
    <definedName name="PH.a_ld">#REF!</definedName>
    <definedName name="PH.a_luong" localSheetId="2">#REF!</definedName>
    <definedName name="PH.a_luong" localSheetId="12">#REF!</definedName>
    <definedName name="PH.a_luong">#REF!</definedName>
    <definedName name="PH.a_nguoi" localSheetId="2">#REF!</definedName>
    <definedName name="PH.a_nguoi" localSheetId="12">#REF!</definedName>
    <definedName name="PH.a_nguoi">#REF!</definedName>
    <definedName name="PH.a_tdtt" localSheetId="2">#REF!</definedName>
    <definedName name="PH.a_tdtt" localSheetId="12">#REF!</definedName>
    <definedName name="PH.a_tdtt">#REF!</definedName>
    <definedName name="PH.a_tn" localSheetId="2">#REF!</definedName>
    <definedName name="PH.a_tn" localSheetId="12">#REF!</definedName>
    <definedName name="PH.a_tn">#REF!</definedName>
    <definedName name="PH.a_ud" localSheetId="2">#REF!</definedName>
    <definedName name="PH.a_ud" localSheetId="12">#REF!</definedName>
    <definedName name="PH.a_ud">#REF!</definedName>
    <definedName name="PH.B" localSheetId="2">#REF!</definedName>
    <definedName name="PH.B" localSheetId="12">#REF!</definedName>
    <definedName name="PH.B">#REF!</definedName>
    <definedName name="ph.b_ct" localSheetId="2">#REF!</definedName>
    <definedName name="ph.b_ct" localSheetId="12">#REF!</definedName>
    <definedName name="ph.b_ct">#REF!</definedName>
    <definedName name="ph.b_hd" localSheetId="2">#REF!</definedName>
    <definedName name="ph.b_hd" localSheetId="12">#REF!</definedName>
    <definedName name="ph.b_hd">#REF!</definedName>
    <definedName name="PH.B_hso" localSheetId="2">#REF!</definedName>
    <definedName name="PH.B_hso" localSheetId="12">#REF!</definedName>
    <definedName name="PH.B_hso">#REF!</definedName>
    <definedName name="ph.b_hspc" localSheetId="2">#REF!</definedName>
    <definedName name="ph.b_hspc" localSheetId="12">#REF!</definedName>
    <definedName name="ph.b_hspc">#REF!</definedName>
    <definedName name="PH.B_ld" localSheetId="2">#REF!</definedName>
    <definedName name="PH.B_ld" localSheetId="12">#REF!</definedName>
    <definedName name="PH.B_ld">#REF!</definedName>
    <definedName name="PH.B_luong" localSheetId="2">#REF!</definedName>
    <definedName name="PH.B_luong" localSheetId="12">#REF!</definedName>
    <definedName name="PH.B_luong">#REF!</definedName>
    <definedName name="PH.B_nguoi" localSheetId="2">#REF!</definedName>
    <definedName name="PH.B_nguoi" localSheetId="12">#REF!</definedName>
    <definedName name="PH.B_nguoi">#REF!</definedName>
    <definedName name="PH.B_tdtt" localSheetId="2">#REF!</definedName>
    <definedName name="PH.B_tdtt" localSheetId="12">#REF!</definedName>
    <definedName name="PH.B_tdtt">#REF!</definedName>
    <definedName name="PH.B_tn" localSheetId="2">#REF!</definedName>
    <definedName name="PH.B_tn" localSheetId="12">#REF!</definedName>
    <definedName name="PH.B_tn">#REF!</definedName>
    <definedName name="ph.b_ts" localSheetId="2">#REF!</definedName>
    <definedName name="ph.b_ts" localSheetId="12">#REF!</definedName>
    <definedName name="ph.b_ts">#REF!</definedName>
    <definedName name="PH.B_ud" localSheetId="2">#REF!</definedName>
    <definedName name="PH.B_ud" localSheetId="12">#REF!</definedName>
    <definedName name="PH.B_ud">#REF!</definedName>
    <definedName name="Phamcap" localSheetId="2">#REF!</definedName>
    <definedName name="Phamcap" localSheetId="12">#REF!</definedName>
    <definedName name="Phamcap">#REF!</definedName>
    <definedName name="Phan_cap" localSheetId="2">#REF!</definedName>
    <definedName name="Phan_cap" localSheetId="12">#REF!</definedName>
    <definedName name="Phan_cap">#REF!</definedName>
    <definedName name="PHAN_DIEN_DZ0.4KV" localSheetId="2">#REF!</definedName>
    <definedName name="PHAN_DIEN_DZ0.4KV" localSheetId="12">#REF!</definedName>
    <definedName name="PHAN_DIEN_DZ0.4KV">#REF!</definedName>
    <definedName name="PHAN_DIEN_TBA" localSheetId="2">#REF!</definedName>
    <definedName name="PHAN_DIEN_TBA" localSheetId="12">#REF!</definedName>
    <definedName name="PHAN_DIEN_TBA">#REF!</definedName>
    <definedName name="PHAN_MUA_SAM_DZ0.4KV" localSheetId="2">#REF!</definedName>
    <definedName name="PHAN_MUA_SAM_DZ0.4KV" localSheetId="12">#REF!</definedName>
    <definedName name="PHAN_MUA_SAM_DZ0.4KV">#REF!</definedName>
    <definedName name="phatdien10">#REF!</definedName>
    <definedName name="phatdien112">#REF!</definedName>
    <definedName name="phatdien122">#REF!</definedName>
    <definedName name="phatdien15">#REF!</definedName>
    <definedName name="phatdien20">#REF!</definedName>
    <definedName name="phatdien25">#REF!</definedName>
    <definedName name="phatdien30">#REF!</definedName>
    <definedName name="phatdien38">#REF!</definedName>
    <definedName name="phatdien45">#REF!</definedName>
    <definedName name="phatdien5.2">#REF!</definedName>
    <definedName name="phatdien50">#REF!</definedName>
    <definedName name="phatdien60">#REF!</definedName>
    <definedName name="phatdien75">#REF!</definedName>
    <definedName name="phatdien8">#REF!</definedName>
    <definedName name="PHB_HSO" localSheetId="2">#REF!</definedName>
    <definedName name="PHB_HSO" localSheetId="12">#REF!</definedName>
    <definedName name="PHB_HSO">#REF!</definedName>
    <definedName name="PHB_LUONG" localSheetId="2">#REF!</definedName>
    <definedName name="PHB_LUONG" localSheetId="12">#REF!</definedName>
    <definedName name="PHB_LUONG">#REF!</definedName>
    <definedName name="PHB_NGUOI" localSheetId="2">#REF!</definedName>
    <definedName name="PHB_NGUOI" localSheetId="12">#REF!</definedName>
    <definedName name="PHB_NGUOI">#REF!</definedName>
    <definedName name="PHB_UD" localSheetId="2">#REF!</definedName>
    <definedName name="PHB_UD" localSheetId="12">#REF!</definedName>
    <definedName name="PHB_UD">#REF!</definedName>
    <definedName name="PHC" localSheetId="2">#REF!</definedName>
    <definedName name="PHC" localSheetId="12">#REF!</definedName>
    <definedName name="PHC">#REF!</definedName>
    <definedName name="phen">#REF!</definedName>
    <definedName name="phi" localSheetId="2">#REF!</definedName>
    <definedName name="phi" localSheetId="12">#REF!</definedName>
    <definedName name="phi">#REF!</definedName>
    <definedName name="phi_inertial" localSheetId="2">#REF!</definedName>
    <definedName name="phi_inertial" localSheetId="12">#REF!</definedName>
    <definedName name="phi_inertial">#REF!</definedName>
    <definedName name="Phi_le_phi" localSheetId="2">#REF!</definedName>
    <definedName name="Phi_le_phi" localSheetId="12">#REF!</definedName>
    <definedName name="Phi_le_phi">#REF!</definedName>
    <definedName name="phieu_n" localSheetId="2">#REF!</definedName>
    <definedName name="phieu_n" localSheetId="12">#REF!</definedName>
    <definedName name="phieu_n">#REF!</definedName>
    <definedName name="phieu_x" localSheetId="2">#REF!</definedName>
    <definedName name="phieu_x" localSheetId="12">#REF!</definedName>
    <definedName name="phieu_x">#REF!</definedName>
    <definedName name="phio">#REF!</definedName>
    <definedName name="Phone" localSheetId="2">#REF!</definedName>
    <definedName name="Phone" localSheetId="12">#REF!</definedName>
    <definedName name="Phone">#REF!</definedName>
    <definedName name="phson">#REF!</definedName>
    <definedName name="phu_luc_vua" localSheetId="2">#REF!</definedName>
    <definedName name="phu_luc_vua" localSheetId="12">#REF!</definedName>
    <definedName name="phu_luc_vua">#REF!</definedName>
    <definedName name="Phú_Yên">#REF!</definedName>
    <definedName name="phugia" localSheetId="2">#REF!</definedName>
    <definedName name="phugia" localSheetId="12">#REF!</definedName>
    <definedName name="phugia">#REF!</definedName>
    <definedName name="phugia2">#REF!</definedName>
    <definedName name="phugia3">#REF!</definedName>
    <definedName name="phugia4">#REF!</definedName>
    <definedName name="phugia5">#REF!</definedName>
    <definedName name="phuong" localSheetId="2" hidden="1">{"'Sheet1'!$L$16"}</definedName>
    <definedName name="phuong" localSheetId="9" hidden="1">{"'Sheet1'!$L$16"}</definedName>
    <definedName name="phuong" localSheetId="12" hidden="1">{"'Sheet1'!$L$16"}</definedName>
    <definedName name="phuong" localSheetId="0" hidden="1">{"'Sheet1'!$L$16"}</definedName>
    <definedName name="phuong" hidden="1">{"'Sheet1'!$L$16"}</definedName>
    <definedName name="PierData">#REF!</definedName>
    <definedName name="PIL">#REF!</definedName>
    <definedName name="pile" localSheetId="2">#REF!</definedName>
    <definedName name="pile" localSheetId="12">#REF!</definedName>
    <definedName name="pile">#REF!</definedName>
    <definedName name="PileSize" localSheetId="2">#REF!</definedName>
    <definedName name="PileSize" localSheetId="12">#REF!</definedName>
    <definedName name="PileSize">#REF!</definedName>
    <definedName name="PileType" localSheetId="2">#REF!</definedName>
    <definedName name="PileType" localSheetId="12">#REF!</definedName>
    <definedName name="PileType">#REF!</definedName>
    <definedName name="PIP">BlankMacro1</definedName>
    <definedName name="PIPE2">BlankMacro1</definedName>
    <definedName name="PK" localSheetId="2">#REF!</definedName>
    <definedName name="PK" localSheetId="12">#REF!</definedName>
    <definedName name="PK">#REF!</definedName>
    <definedName name="PL" localSheetId="2" hidden="1">{"'Sheet1'!$L$16"}</definedName>
    <definedName name="PL" localSheetId="9" hidden="1">{"'Sheet1'!$L$16"}</definedName>
    <definedName name="PL" localSheetId="12" hidden="1">{"'Sheet1'!$L$16"}</definedName>
    <definedName name="PL" localSheetId="0" hidden="1">{"'Sheet1'!$L$16"}</definedName>
    <definedName name="PL" hidden="1">{"'Sheet1'!$L$16"}</definedName>
    <definedName name="PL_???___P.B.___REST_P.B._????" localSheetId="2">#REF!</definedName>
    <definedName name="PL_???___P.B.___REST_P.B._????" localSheetId="12">#REF!</definedName>
    <definedName name="PL_???___P.B.___REST_P.B._????">#REF!</definedName>
    <definedName name="PL_指示燈___P.B.___REST_P.B._壓扣開關" localSheetId="2">#REF!</definedName>
    <definedName name="PL_指示燈___P.B.___REST_P.B._壓扣開關" localSheetId="12">#REF!</definedName>
    <definedName name="PL_指示燈___P.B.___REST_P.B._壓扣開關">#REF!</definedName>
    <definedName name="Plc_">#REF!</definedName>
    <definedName name="plctel">#REF!</definedName>
    <definedName name="PLKL" localSheetId="2">#REF!</definedName>
    <definedName name="PLKL" localSheetId="12">#REF!</definedName>
    <definedName name="PLKL">#REF!</definedName>
    <definedName name="plkoipk" localSheetId="2" hidden="1">{"'Sheet1'!$L$16"}</definedName>
    <definedName name="plkoipk" localSheetId="9" hidden="1">{"'Sheet1'!$L$16"}</definedName>
    <definedName name="plkoipk" localSheetId="12" hidden="1">{"'Sheet1'!$L$16"}</definedName>
    <definedName name="plkoipk" localSheetId="0" hidden="1">{"'Sheet1'!$L$16"}</definedName>
    <definedName name="plkoipk" hidden="1">{"'Sheet1'!$L$16"}</definedName>
    <definedName name="PLM">#REF!</definedName>
    <definedName name="PLOT" localSheetId="2">#REF!</definedName>
    <definedName name="PLOT" localSheetId="12">#REF!</definedName>
    <definedName name="PLOT">#REF!</definedName>
    <definedName name="PlucBcaoTD" localSheetId="2" hidden="1">{"'Sheet1'!$L$16"}</definedName>
    <definedName name="PlucBcaoTD" localSheetId="9" hidden="1">{"'Sheet1'!$L$16"}</definedName>
    <definedName name="PlucBcaoTD" localSheetId="12" hidden="1">{"'Sheet1'!$L$16"}</definedName>
    <definedName name="PlucBcaoTD" localSheetId="0" hidden="1">{"'Sheet1'!$L$16"}</definedName>
    <definedName name="PlucBcaoTD" hidden="1">{"'Sheet1'!$L$16"}</definedName>
    <definedName name="PLV">#REF!</definedName>
    <definedName name="PM" localSheetId="2">#REF!</definedName>
    <definedName name="PM" localSheetId="12">#REF!</definedName>
    <definedName name="PM">#REF!</definedName>
    <definedName name="pm.." localSheetId="2">#REF!</definedName>
    <definedName name="pm.." localSheetId="12">#REF!</definedName>
    <definedName name="pm..">#REF!</definedName>
    <definedName name="PMS" localSheetId="2" hidden="1">{"'Sheet1'!$L$16"}</definedName>
    <definedName name="PMS" localSheetId="9" hidden="1">{"'Sheet1'!$L$16"}</definedName>
    <definedName name="PMS" localSheetId="12" hidden="1">{"'Sheet1'!$L$16"}</definedName>
    <definedName name="PMS" localSheetId="0" hidden="1">{"'Sheet1'!$L$16"}</definedName>
    <definedName name="PMS" hidden="1">{"'Sheet1'!$L$16"}</definedName>
    <definedName name="PMUX" localSheetId="2">#REF!</definedName>
    <definedName name="PMUX" localSheetId="12">#REF!</definedName>
    <definedName name="PMUX">#REF!</definedName>
    <definedName name="Pnhap" localSheetId="2">#REF!</definedName>
    <definedName name="Pnhap" localSheetId="12">#REF!</definedName>
    <definedName name="Pnhap">#REF!</definedName>
    <definedName name="Pno">#REF!</definedName>
    <definedName name="Poland_Against" localSheetId="2">#REF!</definedName>
    <definedName name="Poland_Against" localSheetId="12">#REF!</definedName>
    <definedName name="Poland_Against">#REF!</definedName>
    <definedName name="Poland_Played" localSheetId="2">#REF!</definedName>
    <definedName name="Poland_Played" localSheetId="12">#REF!</definedName>
    <definedName name="Poland_Played">#REF!</definedName>
    <definedName name="Poppy">#REF!</definedName>
    <definedName name="Portugal_Against" localSheetId="2">#REF!</definedName>
    <definedName name="Portugal_Against" localSheetId="12">#REF!</definedName>
    <definedName name="Portugal_Against">#REF!</definedName>
    <definedName name="Portugal_Played" localSheetId="2">#REF!</definedName>
    <definedName name="Portugal_Played" localSheetId="12">#REF!</definedName>
    <definedName name="Portugal_Played">#REF!</definedName>
    <definedName name="Position" localSheetId="2">#REF!</definedName>
    <definedName name="Position" localSheetId="12">#REF!</definedName>
    <definedName name="Position">#REF!</definedName>
    <definedName name="PowerCord" localSheetId="2">#REF!</definedName>
    <definedName name="PowerCord" localSheetId="12">#REF!</definedName>
    <definedName name="PowerCord">#REF!</definedName>
    <definedName name="pp_1XDM" localSheetId="2">#REF!</definedName>
    <definedName name="pp_1XDM" localSheetId="12">#REF!</definedName>
    <definedName name="pp_1XDM">#REF!</definedName>
    <definedName name="pp_3NC" localSheetId="2">#REF!</definedName>
    <definedName name="pp_3NC" localSheetId="12">#REF!</definedName>
    <definedName name="pp_3NC">#REF!</definedName>
    <definedName name="pp_3XDM" localSheetId="2">#REF!</definedName>
    <definedName name="pp_3XDM" localSheetId="12">#REF!</definedName>
    <definedName name="pp_3XDM">#REF!</definedName>
    <definedName name="PPP">BlankMacro1</definedName>
    <definedName name="PPPPPPPPPPP" localSheetId="2">#REF!</definedName>
    <definedName name="PPPPPPPPPPP" localSheetId="12">#REF!</definedName>
    <definedName name="PPPPPPPPPPP">#REF!</definedName>
    <definedName name="pppppppppppp" localSheetId="2">#REF!</definedName>
    <definedName name="pppppppppppp" localSheetId="12">#REF!</definedName>
    <definedName name="pppppppppppp">#REF!</definedName>
    <definedName name="PR" localSheetId="2">#REF!</definedName>
    <definedName name="PR" localSheetId="12">#REF!</definedName>
    <definedName name="PR">#REF!</definedName>
    <definedName name="PRC" localSheetId="2">#REF!</definedName>
    <definedName name="PRC" localSheetId="12">#REF!</definedName>
    <definedName name="PRC">#REF!</definedName>
    <definedName name="PRICE" localSheetId="2">#REF!</definedName>
    <definedName name="PRICE" localSheetId="12">#REF!</definedName>
    <definedName name="PRICE">#REF!</definedName>
    <definedName name="PRICE1" localSheetId="2">#REF!</definedName>
    <definedName name="PRICE1" localSheetId="12">#REF!</definedName>
    <definedName name="PRICE1">#REF!</definedName>
    <definedName name="Prin1" localSheetId="2">#REF!</definedName>
    <definedName name="Prin1" localSheetId="12">#REF!</definedName>
    <definedName name="Prin1">#REF!</definedName>
    <definedName name="Prin10" localSheetId="2">#REF!</definedName>
    <definedName name="Prin10" localSheetId="12">#REF!</definedName>
    <definedName name="Prin10">#REF!</definedName>
    <definedName name="Prin11" localSheetId="2">#REF!</definedName>
    <definedName name="Prin11" localSheetId="12">#REF!</definedName>
    <definedName name="Prin11">#REF!</definedName>
    <definedName name="Prin12" localSheetId="2">#REF!</definedName>
    <definedName name="Prin12" localSheetId="12">#REF!</definedName>
    <definedName name="Prin12">#REF!</definedName>
    <definedName name="Prin13" localSheetId="2">#REF!</definedName>
    <definedName name="Prin13" localSheetId="12">#REF!</definedName>
    <definedName name="Prin13">#REF!</definedName>
    <definedName name="Prin14" localSheetId="2">#REF!</definedName>
    <definedName name="Prin14" localSheetId="12">#REF!</definedName>
    <definedName name="Prin14">#REF!</definedName>
    <definedName name="Prin15" localSheetId="2">#REF!</definedName>
    <definedName name="Prin15" localSheetId="12">#REF!</definedName>
    <definedName name="Prin15">#REF!</definedName>
    <definedName name="Prin16" localSheetId="2">#REF!</definedName>
    <definedName name="Prin16" localSheetId="12">#REF!</definedName>
    <definedName name="Prin16">#REF!</definedName>
    <definedName name="Prin17" localSheetId="2">#REF!</definedName>
    <definedName name="Prin17" localSheetId="12">#REF!</definedName>
    <definedName name="Prin17">#REF!</definedName>
    <definedName name="Prin18" localSheetId="2">#REF!</definedName>
    <definedName name="Prin18" localSheetId="12">#REF!</definedName>
    <definedName name="Prin18">#REF!</definedName>
    <definedName name="Prin19" localSheetId="2">#REF!</definedName>
    <definedName name="Prin19" localSheetId="12">#REF!</definedName>
    <definedName name="Prin19">#REF!</definedName>
    <definedName name="Prin2" localSheetId="2">#REF!</definedName>
    <definedName name="Prin2" localSheetId="12">#REF!</definedName>
    <definedName name="Prin2">#REF!</definedName>
    <definedName name="Prin20" localSheetId="2">#REF!</definedName>
    <definedName name="Prin20" localSheetId="12">#REF!</definedName>
    <definedName name="Prin20">#REF!</definedName>
    <definedName name="Prin21" localSheetId="2">#REF!</definedName>
    <definedName name="Prin21" localSheetId="12">#REF!</definedName>
    <definedName name="Prin21">#REF!</definedName>
    <definedName name="Prin3" localSheetId="2">#REF!</definedName>
    <definedName name="Prin3" localSheetId="12">#REF!</definedName>
    <definedName name="Prin3">#REF!</definedName>
    <definedName name="Prin4" localSheetId="2">#REF!</definedName>
    <definedName name="Prin4" localSheetId="12">#REF!</definedName>
    <definedName name="Prin4">#REF!</definedName>
    <definedName name="Prin5" localSheetId="2">#REF!</definedName>
    <definedName name="Prin5" localSheetId="12">#REF!</definedName>
    <definedName name="Prin5">#REF!</definedName>
    <definedName name="Prin6" localSheetId="2">#REF!</definedName>
    <definedName name="Prin6" localSheetId="12">#REF!</definedName>
    <definedName name="Prin6">#REF!</definedName>
    <definedName name="Prin7" localSheetId="2">#REF!</definedName>
    <definedName name="Prin7" localSheetId="12">#REF!</definedName>
    <definedName name="Prin7">#REF!</definedName>
    <definedName name="Prin8" localSheetId="2">#REF!</definedName>
    <definedName name="Prin8" localSheetId="12">#REF!</definedName>
    <definedName name="Prin8">#REF!</definedName>
    <definedName name="Prin9" localSheetId="2">#REF!</definedName>
    <definedName name="Prin9" localSheetId="12">#REF!</definedName>
    <definedName name="Prin9">#REF!</definedName>
    <definedName name="print" localSheetId="2">#REF!</definedName>
    <definedName name="print" localSheetId="12">#REF!</definedName>
    <definedName name="print">#REF!</definedName>
    <definedName name="_xlnm.Print_Area" localSheetId="2">'3.13.Thành phố Kon Tum'!$A$1:$CG$89</definedName>
    <definedName name="_xlnm.Print_Area" localSheetId="3">'3.14.Đăk Hà'!$A$1:$DB$96</definedName>
    <definedName name="_xlnm.Print_Area" localSheetId="5">'3.16.Tu Mơ Rông'!$A$1:$CA$60</definedName>
    <definedName name="_xlnm.Print_Area" localSheetId="8">'3.18.Đăk Glei'!$A$1:$CE$48</definedName>
    <definedName name="_xlnm.Print_Area" localSheetId="9">'3.19.Sa Thầy'!$A$1:$CF$43</definedName>
    <definedName name="_xlnm.Print_Area" localSheetId="10">'3.20.Ia HDrai'!$A$1:$CE$45</definedName>
    <definedName name="_xlnm.Print_Area" localSheetId="11">'3.21.Kon Rẫy'!$A$1:$CD$40</definedName>
    <definedName name="_xlnm.Print_Area" localSheetId="12">'3.22.Kon PLong'!$A$1:$CB$84</definedName>
    <definedName name="_xlnm.Print_Area" localSheetId="0">'PLTH 3-HUYEN GIAO'!$A$1:$AP$138</definedName>
    <definedName name="_xlnm.Print_Area" localSheetId="6">TH!$A$1:$M$20</definedName>
    <definedName name="_xlnm.Print_Area" localSheetId="1">'TH25'!$A$1:$O$65</definedName>
    <definedName name="_xlnm.Print_Area">#REF!</definedName>
    <definedName name="PRINT_AREA_MI" localSheetId="2">#REF!</definedName>
    <definedName name="PRINT_AREA_MI" localSheetId="12">#REF!</definedName>
    <definedName name="PRINT_AREA_MI">#REF!</definedName>
    <definedName name="Print_Area_MI_12" localSheetId="2">#REF!</definedName>
    <definedName name="Print_Area_MI_12" localSheetId="12">#REF!</definedName>
    <definedName name="Print_Area_MI_12">#REF!</definedName>
    <definedName name="Print_Area_MI_16">#N/A</definedName>
    <definedName name="Print_Area_MI_31" localSheetId="2">#REF!</definedName>
    <definedName name="Print_Area_MI_31" localSheetId="12">#REF!</definedName>
    <definedName name="Print_Area_MI_31">#REF!</definedName>
    <definedName name="Print_Area_MI_32">#N/A</definedName>
    <definedName name="Print_Area_MI_33" localSheetId="2">#REF!</definedName>
    <definedName name="Print_Area_MI_33" localSheetId="12">#REF!</definedName>
    <definedName name="Print_Area_MI_33">#REF!</definedName>
    <definedName name="Print_Area_MI_34" localSheetId="2">#REF!</definedName>
    <definedName name="Print_Area_MI_34" localSheetId="12">#REF!</definedName>
    <definedName name="Print_Area_MI_34">#REF!</definedName>
    <definedName name="Print_Area_MI_5" localSheetId="2">#REF!</definedName>
    <definedName name="Print_Area_MI_5" localSheetId="12">#REF!</definedName>
    <definedName name="Print_Area_MI_5">#REF!</definedName>
    <definedName name="Print_Area_MI_8">#N/A</definedName>
    <definedName name="PRINT_TILTES" localSheetId="2">#REF!</definedName>
    <definedName name="PRINT_TILTES" localSheetId="12">#REF!</definedName>
    <definedName name="PRINT_TILTES">#REF!</definedName>
    <definedName name="_xlnm.Print_Titles" localSheetId="2">'3.13.Thành phố Kon Tum'!$A:$CG,'3.13.Thành phố Kon Tum'!$7:$12</definedName>
    <definedName name="_xlnm.Print_Titles" localSheetId="3">'3.14.Đăk Hà'!$A:$CJ,'3.14.Đăk Hà'!$8:$12</definedName>
    <definedName name="_xlnm.Print_Titles" localSheetId="4">'3.15.Đăk Tô'!$A:$CL,'3.15.Đăk Tô'!$7:$11</definedName>
    <definedName name="_xlnm.Print_Titles" localSheetId="5">'3.16.Tu Mơ Rông'!$A:$CH,'3.16.Tu Mơ Rông'!$10:$14</definedName>
    <definedName name="_xlnm.Print_Titles" localSheetId="7">'3.17.Ngọc Hồi'!$A:$CK,'3.17.Ngọc Hồi'!$7:$11</definedName>
    <definedName name="_xlnm.Print_Titles" localSheetId="8">'3.18.Đăk Glei'!$A:$CE,'3.18.Đăk Glei'!$7:$11</definedName>
    <definedName name="_xlnm.Print_Titles" localSheetId="9">'3.19.Sa Thầy'!$6:$12</definedName>
    <definedName name="_xlnm.Print_Titles" localSheetId="10">'3.20.Ia HDrai'!$A:$CE,'3.20.Ia HDrai'!$7:$11</definedName>
    <definedName name="_xlnm.Print_Titles" localSheetId="11">'3.21.Kon Rẫy'!$A:$CD,'3.21.Kon Rẫy'!$7:$11</definedName>
    <definedName name="_xlnm.Print_Titles" localSheetId="12">'3.22.Kon PLong'!$A:$CE,'3.22.Kon PLong'!$7:$11</definedName>
    <definedName name="_xlnm.Print_Titles" localSheetId="0">'PLTH 3-HUYEN GIAO'!$7:$10</definedName>
    <definedName name="_xlnm.Print_Titles" localSheetId="1">'TH25'!$A:$O,'TH25'!$2:$7</definedName>
    <definedName name="_xlnm.Print_Titles">#REF!</definedName>
    <definedName name="PRINT_TITLES_MI" localSheetId="2">#REF!</definedName>
    <definedName name="PRINT_TITLES_MI" localSheetId="12">#REF!</definedName>
    <definedName name="PRINT_TITLES_MI">#REF!</definedName>
    <definedName name="PRINTA" localSheetId="2">#REF!</definedName>
    <definedName name="PRINTA" localSheetId="12">#REF!</definedName>
    <definedName name="PRINTA">#REF!</definedName>
    <definedName name="PRINTB" localSheetId="2">#REF!</definedName>
    <definedName name="PRINTB" localSheetId="12">#REF!</definedName>
    <definedName name="PRINTB">#REF!</definedName>
    <definedName name="PRINTC" localSheetId="2">#REF!</definedName>
    <definedName name="PRINTC" localSheetId="12">#REF!</definedName>
    <definedName name="PRINTC">#REF!</definedName>
    <definedName name="prjName" localSheetId="2">#REF!</definedName>
    <definedName name="prjName" localSheetId="12">#REF!</definedName>
    <definedName name="prjName">#REF!</definedName>
    <definedName name="prjNo" localSheetId="2">#REF!</definedName>
    <definedName name="prjNo" localSheetId="12">#REF!</definedName>
    <definedName name="prjNo">#REF!</definedName>
    <definedName name="Pro_Soil" localSheetId="2">#REF!</definedName>
    <definedName name="Pro_Soil" localSheetId="12">#REF!</definedName>
    <definedName name="Pro_Soil">#REF!</definedName>
    <definedName name="ProdForm" localSheetId="2">#REF!</definedName>
    <definedName name="ProdForm" localSheetId="12">#REF!</definedName>
    <definedName name="ProdForm">#REF!</definedName>
    <definedName name="Product" localSheetId="2">#REF!</definedName>
    <definedName name="Product" localSheetId="12">#REF!</definedName>
    <definedName name="Product">#REF!</definedName>
    <definedName name="Profit">2%</definedName>
    <definedName name="PROPOSAL" localSheetId="2">#REF!</definedName>
    <definedName name="PROPOSAL" localSheetId="12">#REF!</definedName>
    <definedName name="PROPOSAL">#REF!</definedName>
    <definedName name="Protex" localSheetId="2">#REF!</definedName>
    <definedName name="Protex" localSheetId="12">#REF!</definedName>
    <definedName name="Protex">#REF!</definedName>
    <definedName name="Province" localSheetId="2">#REF!</definedName>
    <definedName name="Province" localSheetId="12">#REF!</definedName>
    <definedName name="Province">#REF!</definedName>
    <definedName name="Pse">#REF!</definedName>
    <definedName name="Pso">#REF!</definedName>
    <definedName name="PST" localSheetId="2">#REF!</definedName>
    <definedName name="PST" localSheetId="12">#REF!</definedName>
    <definedName name="PST">#REF!</definedName>
    <definedName name="pt" localSheetId="2">#REF!</definedName>
    <definedName name="pt" localSheetId="12">#REF!</definedName>
    <definedName name="pt">#REF!</definedName>
    <definedName name="PT_A1">#REF!</definedName>
    <definedName name="PT_Duong" localSheetId="2">#REF!</definedName>
    <definedName name="PT_Duong" localSheetId="12">#REF!</definedName>
    <definedName name="PT_Duong">#REF!</definedName>
    <definedName name="PT_Duong_32" localSheetId="2">#REF!</definedName>
    <definedName name="PT_Duong_32" localSheetId="12">#REF!</definedName>
    <definedName name="PT_Duong_32">#REF!</definedName>
    <definedName name="ptbc" localSheetId="2">#REF!</definedName>
    <definedName name="ptbc" localSheetId="12">#REF!</definedName>
    <definedName name="ptbc">#REF!</definedName>
    <definedName name="PTC">#REF!</definedName>
    <definedName name="PTCS.TB" localSheetId="2">#REF!</definedName>
    <definedName name="PTCS.TB" localSheetId="12">#REF!</definedName>
    <definedName name="PTCS.TB">#REF!</definedName>
    <definedName name="ptdg" localSheetId="2">#REF!</definedName>
    <definedName name="ptdg" localSheetId="12">#REF!</definedName>
    <definedName name="ptdg">#REF!</definedName>
    <definedName name="ptdg_32" localSheetId="2">#REF!</definedName>
    <definedName name="ptdg_32" localSheetId="12">#REF!</definedName>
    <definedName name="ptdg_32">#REF!</definedName>
    <definedName name="PTDG_cau" localSheetId="2">#REF!</definedName>
    <definedName name="PTDG_cau" localSheetId="12">#REF!</definedName>
    <definedName name="PTDG_cau">#REF!</definedName>
    <definedName name="ptdg_cong" localSheetId="2">#REF!</definedName>
    <definedName name="ptdg_cong" localSheetId="12">#REF!</definedName>
    <definedName name="ptdg_cong">#REF!</definedName>
    <definedName name="PTDG_DCV" localSheetId="2">#REF!</definedName>
    <definedName name="PTDG_DCV" localSheetId="12">#REF!</definedName>
    <definedName name="PTDG_DCV">#REF!</definedName>
    <definedName name="ptdg_duong" localSheetId="2">#REF!</definedName>
    <definedName name="ptdg_duong" localSheetId="12">#REF!</definedName>
    <definedName name="ptdg_duong">#REF!</definedName>
    <definedName name="ptdg_duong1" localSheetId="2">#REF!</definedName>
    <definedName name="ptdg_duong1" localSheetId="12">#REF!</definedName>
    <definedName name="ptdg_duong1">#REF!</definedName>
    <definedName name="ptdg_ke" localSheetId="2">#REF!</definedName>
    <definedName name="ptdg_ke" localSheetId="12">#REF!</definedName>
    <definedName name="ptdg_ke">#REF!</definedName>
    <definedName name="ptdg14d" localSheetId="2">#REF!</definedName>
    <definedName name="ptdg14d" localSheetId="12">#REF!</definedName>
    <definedName name="ptdg14d">#REF!</definedName>
    <definedName name="PTE" localSheetId="2">#REF!</definedName>
    <definedName name="PTE" localSheetId="12">#REF!</definedName>
    <definedName name="PTE">#REF!</definedName>
    <definedName name="PtichDTL">#N/A</definedName>
    <definedName name="PTien72" localSheetId="2" hidden="1">{"'Sheet1'!$L$16"}</definedName>
    <definedName name="PTien72" localSheetId="9" hidden="1">{"'Sheet1'!$L$16"}</definedName>
    <definedName name="PTien72" localSheetId="12" hidden="1">{"'Sheet1'!$L$16"}</definedName>
    <definedName name="PTien72" localSheetId="0" hidden="1">{"'Sheet1'!$L$16"}</definedName>
    <definedName name="PTien72" hidden="1">{"'Sheet1'!$L$16"}</definedName>
    <definedName name="PTNC" localSheetId="2">#REF!</definedName>
    <definedName name="PTNC" localSheetId="12">#REF!</definedName>
    <definedName name="PTNC">#REF!</definedName>
    <definedName name="ptran" localSheetId="2">#REF!</definedName>
    <definedName name="ptran" localSheetId="12">#REF!</definedName>
    <definedName name="ptran">#REF!</definedName>
    <definedName name="PTST" localSheetId="2">#REF!</definedName>
    <definedName name="PTST" localSheetId="12">#REF!</definedName>
    <definedName name="PTST">#REF!</definedName>
    <definedName name="PTVT" localSheetId="2">#REF!</definedName>
    <definedName name="PTVT" localSheetId="12">#REF!</definedName>
    <definedName name="PTVT">#REF!</definedName>
    <definedName name="Pu" localSheetId="2">#REF!</definedName>
    <definedName name="Pu" localSheetId="12">#REF!</definedName>
    <definedName name="Pu">#REF!</definedName>
    <definedName name="pvd" localSheetId="2">#REF!</definedName>
    <definedName name="pvd" localSheetId="12">#REF!</definedName>
    <definedName name="pvd">#REF!</definedName>
    <definedName name="pw" localSheetId="2">#REF!</definedName>
    <definedName name="pw" localSheetId="12">#REF!</definedName>
    <definedName name="pw">#REF!</definedName>
    <definedName name="Pxuat" localSheetId="2">#REF!</definedName>
    <definedName name="Pxuat" localSheetId="12">#REF!</definedName>
    <definedName name="Pxuat">#REF!</definedName>
    <definedName name="q" localSheetId="2">#REF!</definedName>
    <definedName name="q" localSheetId="12">#REF!</definedName>
    <definedName name="q">#REF!</definedName>
    <definedName name="Q__sè_721_Q__KH_T___27_5_03">__</definedName>
    <definedName name="qa" localSheetId="2">{"'Sheet1'!$L$16"}</definedName>
    <definedName name="qa" localSheetId="12">{"'Sheet1'!$L$16"}</definedName>
    <definedName name="qa" localSheetId="0">{"'Sheet1'!$L$16"}</definedName>
    <definedName name="qa">{"'Sheet1'!$L$16"}</definedName>
    <definedName name="Qc" localSheetId="2">#REF!</definedName>
    <definedName name="Qc" localSheetId="12">#REF!</definedName>
    <definedName name="Qc">#REF!</definedName>
    <definedName name="qd" localSheetId="2">#REF!</definedName>
    <definedName name="qd" localSheetId="12">#REF!</definedName>
    <definedName name="qd">#REF!</definedName>
    <definedName name="qh" localSheetId="2">#REF!</definedName>
    <definedName name="qh" localSheetId="12">#REF!</definedName>
    <definedName name="qh">#REF!</definedName>
    <definedName name="qh0">#REF!</definedName>
    <definedName name="qhcl" localSheetId="2">#REF!</definedName>
    <definedName name="qhcl" localSheetId="12">#REF!</definedName>
    <definedName name="qhcl">#REF!</definedName>
    <definedName name="ql">#REF!</definedName>
    <definedName name="QL18CLBC">#REF!</definedName>
    <definedName name="QL18conlai">#REF!</definedName>
    <definedName name="qlcan">#REF!</definedName>
    <definedName name="qp">#REF!</definedName>
    <definedName name="QQ" localSheetId="2" hidden="1">{"'Sheet1'!$L$16"}</definedName>
    <definedName name="QQ" localSheetId="9" hidden="1">{"'Sheet1'!$L$16"}</definedName>
    <definedName name="QQ" localSheetId="12" hidden="1">{"'Sheet1'!$L$16"}</definedName>
    <definedName name="QQ" localSheetId="0" hidden="1">{"'Sheet1'!$L$16"}</definedName>
    <definedName name="QQ" hidden="1">{"'Sheet1'!$L$16"}</definedName>
    <definedName name="qSF" localSheetId="2">#REF!</definedName>
    <definedName name="qSF" localSheetId="12">#REF!</definedName>
    <definedName name="qSF">#REF!</definedName>
    <definedName name="qtdm" localSheetId="2">#REF!</definedName>
    <definedName name="qtdm" localSheetId="12">#REF!</definedName>
    <definedName name="qtdm">#REF!</definedName>
    <definedName name="qtebt" localSheetId="2">#REF!</definedName>
    <definedName name="qtebt" localSheetId="12">#REF!</definedName>
    <definedName name="qtebt">#REF!</definedName>
    <definedName name="qtinh">#REF!</definedName>
    <definedName name="QTY">#REF!</definedName>
    <definedName name="qu" localSheetId="2">#REF!</definedName>
    <definedName name="qu" localSheetId="12">#REF!</definedName>
    <definedName name="qu">#REF!</definedName>
    <definedName name="qua" localSheetId="2">#REF!</definedName>
    <definedName name="qua" localSheetId="12">#REF!</definedName>
    <definedName name="qua">#REF!</definedName>
    <definedName name="quan" localSheetId="2">#REF!</definedName>
    <definedName name="quan" localSheetId="12">#REF!</definedName>
    <definedName name="quan">#REF!</definedName>
    <definedName name="Quảng_Bình">#REF!</definedName>
    <definedName name="Quảng_Nam">#REF!</definedName>
    <definedName name="Quảng_Ngãi">#REF!</definedName>
    <definedName name="Quảng_Ninh">#REF!</definedName>
    <definedName name="Quantities" localSheetId="2">#REF!</definedName>
    <definedName name="Quantities" localSheetId="12">#REF!</definedName>
    <definedName name="Quantities">#REF!</definedName>
    <definedName name="quoan" localSheetId="2" hidden="1">{"'Sheet1'!$L$16"}</definedName>
    <definedName name="quoan" localSheetId="9" hidden="1">{"'Sheet1'!$L$16"}</definedName>
    <definedName name="quoan" localSheetId="12" hidden="1">{"'Sheet1'!$L$16"}</definedName>
    <definedName name="quoan" localSheetId="0" hidden="1">{"'Sheet1'!$L$16"}</definedName>
    <definedName name="quoan" hidden="1">{"'Sheet1'!$L$16"}</definedName>
    <definedName name="QUY">BlankMacro1</definedName>
    <definedName name="QUY.1">#REF!</definedName>
    <definedName name="Quyluongyte" localSheetId="2" hidden="1">{"'Sheet1'!$L$16"}</definedName>
    <definedName name="Quyluongyte" localSheetId="9" hidden="1">{"'Sheet1'!$L$16"}</definedName>
    <definedName name="Quyluongyte" localSheetId="12" hidden="1">{"'Sheet1'!$L$16"}</definedName>
    <definedName name="Quyluongyte" localSheetId="0" hidden="1">{"'Sheet1'!$L$16"}</definedName>
    <definedName name="Quyluongyte" hidden="1">{"'Sheet1'!$L$16"}</definedName>
    <definedName name="qW" localSheetId="2">#REF!</definedName>
    <definedName name="qW" localSheetId="12">#REF!</definedName>
    <definedName name="qW">#REF!</definedName>
    <definedName name="qx" localSheetId="2">#REF!</definedName>
    <definedName name="qx" localSheetId="12">#REF!</definedName>
    <definedName name="qx">#REF!</definedName>
    <definedName name="qx0">#REF!</definedName>
    <definedName name="qy">#REF!</definedName>
    <definedName name="qzqzqz10" localSheetId="2">#REF!</definedName>
    <definedName name="qzqzqz10" localSheetId="12">#REF!</definedName>
    <definedName name="qzqzqz10">#REF!</definedName>
    <definedName name="qzqzqz11" localSheetId="2">#REF!</definedName>
    <definedName name="qzqzqz11" localSheetId="12">#REF!</definedName>
    <definedName name="qzqzqz11">#REF!</definedName>
    <definedName name="qzqzqz12" localSheetId="2">#REF!</definedName>
    <definedName name="qzqzqz12" localSheetId="12">#REF!</definedName>
    <definedName name="qzqzqz12">#REF!</definedName>
    <definedName name="qzqzqz13" localSheetId="2">#REF!</definedName>
    <definedName name="qzqzqz13" localSheetId="12">#REF!</definedName>
    <definedName name="qzqzqz13">#REF!</definedName>
    <definedName name="qzqzqz14" localSheetId="2">#REF!</definedName>
    <definedName name="qzqzqz14" localSheetId="12">#REF!</definedName>
    <definedName name="qzqzqz14">#REF!</definedName>
    <definedName name="qzqzqz15" localSheetId="2">#REF!</definedName>
    <definedName name="qzqzqz15" localSheetId="12">#REF!</definedName>
    <definedName name="qzqzqz15">#REF!</definedName>
    <definedName name="qzqzqz16" localSheetId="2">#REF!</definedName>
    <definedName name="qzqzqz16" localSheetId="12">#REF!</definedName>
    <definedName name="qzqzqz16">#REF!</definedName>
    <definedName name="qzqzqz17" localSheetId="2">#REF!</definedName>
    <definedName name="qzqzqz17" localSheetId="12">#REF!</definedName>
    <definedName name="qzqzqz17">#REF!</definedName>
    <definedName name="qzqzqz18" localSheetId="2">#REF!</definedName>
    <definedName name="qzqzqz18" localSheetId="12">#REF!</definedName>
    <definedName name="qzqzqz18">#REF!</definedName>
    <definedName name="qzqzqz19" localSheetId="2">#REF!</definedName>
    <definedName name="qzqzqz19" localSheetId="12">#REF!</definedName>
    <definedName name="qzqzqz19">#REF!</definedName>
    <definedName name="qzqzqz20" localSheetId="2">#REF!</definedName>
    <definedName name="qzqzqz20" localSheetId="12">#REF!</definedName>
    <definedName name="qzqzqz20">#REF!</definedName>
    <definedName name="qzqzqz21" localSheetId="2">#REF!</definedName>
    <definedName name="qzqzqz21" localSheetId="12">#REF!</definedName>
    <definedName name="qzqzqz21">#REF!</definedName>
    <definedName name="qzqzqz22" localSheetId="2">#REF!</definedName>
    <definedName name="qzqzqz22" localSheetId="12">#REF!</definedName>
    <definedName name="qzqzqz22">#REF!</definedName>
    <definedName name="qzqzqz23" localSheetId="2">#REF!</definedName>
    <definedName name="qzqzqz23" localSheetId="12">#REF!</definedName>
    <definedName name="qzqzqz23">#REF!</definedName>
    <definedName name="qzqzqz24" localSheetId="2">#REF!</definedName>
    <definedName name="qzqzqz24" localSheetId="12">#REF!</definedName>
    <definedName name="qzqzqz24">#REF!</definedName>
    <definedName name="qzqzqz25" localSheetId="2">#REF!</definedName>
    <definedName name="qzqzqz25" localSheetId="12">#REF!</definedName>
    <definedName name="qzqzqz25">#REF!</definedName>
    <definedName name="qzqzqz26" localSheetId="2">#REF!</definedName>
    <definedName name="qzqzqz26" localSheetId="12">#REF!</definedName>
    <definedName name="qzqzqz26">#REF!</definedName>
    <definedName name="qzqzqz27" localSheetId="2">#REF!</definedName>
    <definedName name="qzqzqz27" localSheetId="12">#REF!</definedName>
    <definedName name="qzqzqz27">#REF!</definedName>
    <definedName name="qzqzqz28" localSheetId="2">#REF!</definedName>
    <definedName name="qzqzqz28" localSheetId="12">#REF!</definedName>
    <definedName name="qzqzqz28">#REF!</definedName>
    <definedName name="qzqzqz29" localSheetId="2">#REF!</definedName>
    <definedName name="qzqzqz29" localSheetId="12">#REF!</definedName>
    <definedName name="qzqzqz29">#REF!</definedName>
    <definedName name="qzqzqz30" localSheetId="2">#REF!</definedName>
    <definedName name="qzqzqz30" localSheetId="12">#REF!</definedName>
    <definedName name="qzqzqz30">#REF!</definedName>
    <definedName name="qzqzqz31" localSheetId="2">#REF!</definedName>
    <definedName name="qzqzqz31" localSheetId="12">#REF!</definedName>
    <definedName name="qzqzqz31">#REF!</definedName>
    <definedName name="qzqzqz32" localSheetId="2">#REF!</definedName>
    <definedName name="qzqzqz32" localSheetId="12">#REF!</definedName>
    <definedName name="qzqzqz32">#REF!</definedName>
    <definedName name="qzqzqz6" localSheetId="2">#REF!</definedName>
    <definedName name="qzqzqz6" localSheetId="12">#REF!</definedName>
    <definedName name="qzqzqz6">#REF!</definedName>
    <definedName name="qzqzqz7" localSheetId="2">#REF!</definedName>
    <definedName name="qzqzqz7" localSheetId="12">#REF!</definedName>
    <definedName name="qzqzqz7">#REF!</definedName>
    <definedName name="qzqzqz8" localSheetId="2">#REF!</definedName>
    <definedName name="qzqzqz8" localSheetId="12">#REF!</definedName>
    <definedName name="qzqzqz8">#REF!</definedName>
    <definedName name="qzqzqz9" localSheetId="2">#REF!</definedName>
    <definedName name="qzqzqz9" localSheetId="12">#REF!</definedName>
    <definedName name="qzqzqz9">#REF!</definedName>
    <definedName name="r_">#REF!</definedName>
    <definedName name="R_mong" localSheetId="2">#REF!</definedName>
    <definedName name="R_mong" localSheetId="12">#REF!</definedName>
    <definedName name="R_mong">#REF!</definedName>
    <definedName name="Ra">2100</definedName>
    <definedName name="Ra_" localSheetId="2">#REF!</definedName>
    <definedName name="Ra_" localSheetId="12">#REF!</definedName>
    <definedName name="Ra_">#REF!</definedName>
    <definedName name="ra11p" localSheetId="2">#REF!</definedName>
    <definedName name="ra11p" localSheetId="12">#REF!</definedName>
    <definedName name="ra11p">#REF!</definedName>
    <definedName name="ra13p" localSheetId="2">#REF!</definedName>
    <definedName name="ra13p" localSheetId="12">#REF!</definedName>
    <definedName name="ra13p">#REF!</definedName>
    <definedName name="rack1" localSheetId="2">#REF!</definedName>
    <definedName name="rack1" localSheetId="12">#REF!</definedName>
    <definedName name="rack1">#REF!</definedName>
    <definedName name="rack2" localSheetId="2">#REF!</definedName>
    <definedName name="rack2" localSheetId="12">#REF!</definedName>
    <definedName name="rack2">#REF!</definedName>
    <definedName name="rack3" localSheetId="2">#REF!</definedName>
    <definedName name="rack3" localSheetId="12">#REF!</definedName>
    <definedName name="rack3">#REF!</definedName>
    <definedName name="rack4" localSheetId="2">#REF!</definedName>
    <definedName name="rack4" localSheetId="12">#REF!</definedName>
    <definedName name="rack4">#REF!</definedName>
    <definedName name="Racot">#REF!</definedName>
    <definedName name="rad">#REF!</definedName>
    <definedName name="Radam">#REF!</definedName>
    <definedName name="RAFT">#REF!</definedName>
    <definedName name="raiasphalt100" localSheetId="2">#REF!</definedName>
    <definedName name="raiasphalt100" localSheetId="12">#REF!</definedName>
    <definedName name="raiasphalt100">#REF!</definedName>
    <definedName name="raiasphalt65" localSheetId="2">#REF!</definedName>
    <definedName name="raiasphalt65" localSheetId="12">#REF!</definedName>
    <definedName name="raiasphalt65">#REF!</definedName>
    <definedName name="rain.." localSheetId="2">#REF!</definedName>
    <definedName name="rain.." localSheetId="12">#REF!</definedName>
    <definedName name="rain..">#REF!</definedName>
    <definedName name="rate">14000</definedName>
    <definedName name="raypb43" localSheetId="2">#REF!</definedName>
    <definedName name="raypb43" localSheetId="12">#REF!</definedName>
    <definedName name="raypb43">#REF!</definedName>
    <definedName name="RBL">#REF!</definedName>
    <definedName name="RBOHT">#REF!</definedName>
    <definedName name="RBOSHT">#REF!</definedName>
    <definedName name="RBSHT">#REF!</definedName>
    <definedName name="Rc_" localSheetId="2">#REF!</definedName>
    <definedName name="Rc_" localSheetId="12">#REF!</definedName>
    <definedName name="Rc_">#REF!</definedName>
    <definedName name="RC_frame">#REF!</definedName>
    <definedName name="RCArea" localSheetId="2">#REF!</definedName>
    <definedName name="RCArea" localSheetId="12">#REF!</definedName>
    <definedName name="RCArea">#REF!</definedName>
    <definedName name="Rcc" localSheetId="2">#REF!</definedName>
    <definedName name="Rcc" localSheetId="12">#REF!</definedName>
    <definedName name="Rcc">#REF!</definedName>
    <definedName name="RCF" localSheetId="2">#REF!</definedName>
    <definedName name="RCF" localSheetId="12">#REF!</definedName>
    <definedName name="RCF">#REF!</definedName>
    <definedName name="RCKM" localSheetId="2">#REF!</definedName>
    <definedName name="RCKM" localSheetId="12">#REF!</definedName>
    <definedName name="RCKM">#REF!</definedName>
    <definedName name="RDEC" localSheetId="2">#REF!</definedName>
    <definedName name="RDEC" localSheetId="12">#REF!</definedName>
    <definedName name="RDEC">#REF!</definedName>
    <definedName name="RDEFF" localSheetId="2">#REF!</definedName>
    <definedName name="RDEFF" localSheetId="12">#REF!</definedName>
    <definedName name="RDEFF">#REF!</definedName>
    <definedName name="RDFC" localSheetId="2">#REF!</definedName>
    <definedName name="RDFC" localSheetId="12">#REF!</definedName>
    <definedName name="RDFC">#REF!</definedName>
    <definedName name="RDFU" localSheetId="2">#REF!</definedName>
    <definedName name="RDFU" localSheetId="12">#REF!</definedName>
    <definedName name="RDFU">#REF!</definedName>
    <definedName name="RDLIF" localSheetId="2">#REF!</definedName>
    <definedName name="RDLIF" localSheetId="12">#REF!</definedName>
    <definedName name="RDLIF">#REF!</definedName>
    <definedName name="RDOM" localSheetId="2">#REF!</definedName>
    <definedName name="RDOM" localSheetId="12">#REF!</definedName>
    <definedName name="RDOM">#REF!</definedName>
    <definedName name="rdpcf" localSheetId="2">#REF!</definedName>
    <definedName name="rdpcf" localSheetId="12">#REF!</definedName>
    <definedName name="rdpcf">#REF!</definedName>
    <definedName name="RDRC" localSheetId="2">#REF!</definedName>
    <definedName name="RDRC" localSheetId="12">#REF!</definedName>
    <definedName name="RDRC">#REF!</definedName>
    <definedName name="RDRF" localSheetId="2">#REF!</definedName>
    <definedName name="RDRF" localSheetId="12">#REF!</definedName>
    <definedName name="RDRF">#REF!</definedName>
    <definedName name="re" localSheetId="2">{"'Sheet1'!$L$16"}</definedName>
    <definedName name="re" localSheetId="12">{"'Sheet1'!$L$16"}</definedName>
    <definedName name="re" localSheetId="0">{"'Sheet1'!$L$16"}</definedName>
    <definedName name="re">{"'Sheet1'!$L$16"}</definedName>
    <definedName name="_xlnm.Recorder" localSheetId="2">#REF!</definedName>
    <definedName name="_xlnm.Recorder" localSheetId="12">#REF!</definedName>
    <definedName name="_xlnm.Recorder">#REF!</definedName>
    <definedName name="RECOUT">#N/A</definedName>
    <definedName name="REG" localSheetId="2">#REF!</definedName>
    <definedName name="REG" localSheetId="12">#REF!</definedName>
    <definedName name="REG">#REF!</definedName>
    <definedName name="Region" localSheetId="2">#REF!</definedName>
    <definedName name="Region" localSheetId="12">#REF!</definedName>
    <definedName name="Region">#REF!</definedName>
    <definedName name="relay">#REF!</definedName>
    <definedName name="REP">#REF!</definedName>
    <definedName name="Result21" localSheetId="2" hidden="1">{"'Sheet1'!$L$16"}</definedName>
    <definedName name="Result21" localSheetId="9" hidden="1">{"'Sheet1'!$L$16"}</definedName>
    <definedName name="Result21" localSheetId="12" hidden="1">{"'Sheet1'!$L$16"}</definedName>
    <definedName name="Result21" localSheetId="0" hidden="1">{"'Sheet1'!$L$16"}</definedName>
    <definedName name="Result21" hidden="1">{"'Sheet1'!$L$16"}</definedName>
    <definedName name="retÎtettt" localSheetId="2">#REF!</definedName>
    <definedName name="retÎtettt" localSheetId="12">#REF!</definedName>
    <definedName name="retÎtettt">#REF!</definedName>
    <definedName name="RF">#REF!</definedName>
    <definedName name="Rfa">#REF!</definedName>
    <definedName name="Rfn">#REF!</definedName>
    <definedName name="RFP003A" localSheetId="2">#REF!</definedName>
    <definedName name="RFP003A" localSheetId="12">#REF!</definedName>
    <definedName name="RFP003A">#REF!</definedName>
    <definedName name="RFP003B" localSheetId="2">#REF!</definedName>
    <definedName name="RFP003B" localSheetId="12">#REF!</definedName>
    <definedName name="RFP003B">#REF!</definedName>
    <definedName name="RFP003C" localSheetId="2">#REF!</definedName>
    <definedName name="RFP003C" localSheetId="12">#REF!</definedName>
    <definedName name="RFP003C">#REF!</definedName>
    <definedName name="RFP003D" localSheetId="2">#REF!</definedName>
    <definedName name="RFP003D" localSheetId="12">#REF!</definedName>
    <definedName name="RFP003D">#REF!</definedName>
    <definedName name="RFP003E" localSheetId="2">#REF!</definedName>
    <definedName name="RFP003E" localSheetId="12">#REF!</definedName>
    <definedName name="RFP003E">#REF!</definedName>
    <definedName name="RFP003F" localSheetId="2">#REF!</definedName>
    <definedName name="RFP003F" localSheetId="12">#REF!</definedName>
    <definedName name="RFP003F">#REF!</definedName>
    <definedName name="rfthxdeggh" hidden="1">#REF!</definedName>
    <definedName name="RGHGSD" localSheetId="2" hidden="1">{"'Sheet1'!$L$16"}</definedName>
    <definedName name="RGHGSD" localSheetId="9" hidden="1">{"'Sheet1'!$L$16"}</definedName>
    <definedName name="RGHGSD" localSheetId="12" hidden="1">{"'Sheet1'!$L$16"}</definedName>
    <definedName name="RGHGSD" localSheetId="0" hidden="1">{"'Sheet1'!$L$16"}</definedName>
    <definedName name="RGHGSD" hidden="1">{"'Sheet1'!$L$16"}</definedName>
    <definedName name="RGLIF" localSheetId="2">#REF!</definedName>
    <definedName name="RGLIF" localSheetId="12">#REF!</definedName>
    <definedName name="RGLIF">#REF!</definedName>
    <definedName name="RHEC" localSheetId="2">#REF!</definedName>
    <definedName name="RHEC" localSheetId="12">#REF!</definedName>
    <definedName name="RHEC">#REF!</definedName>
    <definedName name="RHEFF" localSheetId="2">#REF!</definedName>
    <definedName name="RHEFF" localSheetId="12">#REF!</definedName>
    <definedName name="RHEFF">#REF!</definedName>
    <definedName name="Rhh">#REF!</definedName>
    <definedName name="RHHC" localSheetId="2">#REF!</definedName>
    <definedName name="RHHC" localSheetId="12">#REF!</definedName>
    <definedName name="RHHC">#REF!</definedName>
    <definedName name="RHLIF" localSheetId="2">#REF!</definedName>
    <definedName name="RHLIF" localSheetId="12">#REF!</definedName>
    <definedName name="RHLIF">#REF!</definedName>
    <definedName name="Rhm">#REF!</definedName>
    <definedName name="RHOM" localSheetId="2">#REF!</definedName>
    <definedName name="RHOM" localSheetId="12">#REF!</definedName>
    <definedName name="RHOM">#REF!</definedName>
    <definedName name="RHSHT">#REF!</definedName>
    <definedName name="RIR" localSheetId="2">#REF!</definedName>
    <definedName name="RIR" localSheetId="12">#REF!</definedName>
    <definedName name="RIR">#REF!</definedName>
    <definedName name="River" localSheetId="2">#REF!</definedName>
    <definedName name="River" localSheetId="12">#REF!</definedName>
    <definedName name="River">#REF!</definedName>
    <definedName name="River_Code" localSheetId="2">#REF!</definedName>
    <definedName name="River_Code" localSheetId="12">#REF!</definedName>
    <definedName name="River_Code">#REF!</definedName>
    <definedName name="Rk">7.5</definedName>
    <definedName name="RL" localSheetId="2">#REF!</definedName>
    <definedName name="RL" localSheetId="12">#REF!</definedName>
    <definedName name="RL">#REF!</definedName>
    <definedName name="RLF" localSheetId="2">#REF!</definedName>
    <definedName name="RLF" localSheetId="12">#REF!</definedName>
    <definedName name="RLF">#REF!</definedName>
    <definedName name="RLKM" localSheetId="2">#REF!</definedName>
    <definedName name="RLKM" localSheetId="12">#REF!</definedName>
    <definedName name="RLKM">#REF!</definedName>
    <definedName name="RLL" localSheetId="2">#REF!</definedName>
    <definedName name="RLL" localSheetId="12">#REF!</definedName>
    <definedName name="RLL">#REF!</definedName>
    <definedName name="RLOM" localSheetId="2">#REF!</definedName>
    <definedName name="RLOM" localSheetId="12">#REF!</definedName>
    <definedName name="RLOM">#REF!</definedName>
    <definedName name="Rmm">#REF!</definedName>
    <definedName name="RMSHT">#REF!</definedName>
    <definedName name="Rn">90</definedName>
    <definedName name="Rncot">#REF!</definedName>
    <definedName name="Rndam">#REF!</definedName>
    <definedName name="Ro">#REF!</definedName>
    <definedName name="Road_Code" localSheetId="2">#REF!</definedName>
    <definedName name="Road_Code" localSheetId="12">#REF!</definedName>
    <definedName name="Road_Code">#REF!</definedName>
    <definedName name="Road_Name" localSheetId="2">#REF!</definedName>
    <definedName name="Road_Name" localSheetId="12">#REF!</definedName>
    <definedName name="Road_Name">#REF!</definedName>
    <definedName name="RoadNo_373" localSheetId="2">#REF!</definedName>
    <definedName name="RoadNo_373" localSheetId="12">#REF!</definedName>
    <definedName name="RoadNo_373">#REF!</definedName>
    <definedName name="rod">#REF!</definedName>
    <definedName name="rong1" localSheetId="2">#REF!</definedName>
    <definedName name="rong1" localSheetId="12">#REF!</definedName>
    <definedName name="rong1">#REF!</definedName>
    <definedName name="rong2" localSheetId="2">#REF!</definedName>
    <definedName name="rong2" localSheetId="12">#REF!</definedName>
    <definedName name="rong2">#REF!</definedName>
    <definedName name="rong3" localSheetId="2">#REF!</definedName>
    <definedName name="rong3" localSheetId="12">#REF!</definedName>
    <definedName name="rong3">#REF!</definedName>
    <definedName name="rong4" localSheetId="2">#REF!</definedName>
    <definedName name="rong4" localSheetId="12">#REF!</definedName>
    <definedName name="rong4">#REF!</definedName>
    <definedName name="rong5" localSheetId="2">#REF!</definedName>
    <definedName name="rong5" localSheetId="12">#REF!</definedName>
    <definedName name="rong5">#REF!</definedName>
    <definedName name="rong6" localSheetId="2">#REF!</definedName>
    <definedName name="rong6" localSheetId="12">#REF!</definedName>
    <definedName name="rong6">#REF!</definedName>
    <definedName name="room20kv">#REF!</definedName>
    <definedName name="Round" localSheetId="2">#REF!</definedName>
    <definedName name="Round" localSheetId="12">#REF!</definedName>
    <definedName name="Round">#REF!</definedName>
    <definedName name="RPHEC" localSheetId="2">#REF!</definedName>
    <definedName name="RPHEC" localSheetId="12">#REF!</definedName>
    <definedName name="RPHEC">#REF!</definedName>
    <definedName name="RPHLIF" localSheetId="2">#REF!</definedName>
    <definedName name="RPHLIF" localSheetId="12">#REF!</definedName>
    <definedName name="RPHLIF">#REF!</definedName>
    <definedName name="RPHOM" localSheetId="2">#REF!</definedName>
    <definedName name="RPHOM" localSheetId="12">#REF!</definedName>
    <definedName name="RPHOM">#REF!</definedName>
    <definedName name="RPHPC" localSheetId="2">#REF!</definedName>
    <definedName name="RPHPC" localSheetId="12">#REF!</definedName>
    <definedName name="RPHPC">#REF!</definedName>
    <definedName name="Rpp">#REF!</definedName>
    <definedName name="rps">#REF!</definedName>
    <definedName name="rr" localSheetId="2">#REF!</definedName>
    <definedName name="rr" localSheetId="12">#REF!</definedName>
    <definedName name="rr">#REF!</definedName>
    <definedName name="Rrpo" localSheetId="2">#REF!</definedName>
    <definedName name="Rrpo" localSheetId="12">#REF!</definedName>
    <definedName name="Rrpo">#REF!</definedName>
    <definedName name="rrrrrrrrrrrr" localSheetId="2">#REF!</definedName>
    <definedName name="rrrrrrrrrrrr" localSheetId="12">#REF!</definedName>
    <definedName name="rrrrrrrrrrrr">#REF!</definedName>
    <definedName name="rrtr">#REF!</definedName>
    <definedName name="rs">#REF!</definedName>
    <definedName name="rs_">#REF!</definedName>
    <definedName name="RSBC" localSheetId="2">#REF!</definedName>
    <definedName name="RSBC" localSheetId="12">#REF!</definedName>
    <definedName name="RSBC">#REF!</definedName>
    <definedName name="RSBLIF" localSheetId="2">#REF!</definedName>
    <definedName name="RSBLIF" localSheetId="12">#REF!</definedName>
    <definedName name="RSBLIF">#REF!</definedName>
    <definedName name="RSIC" localSheetId="2">#REF!</definedName>
    <definedName name="RSIC" localSheetId="12">#REF!</definedName>
    <definedName name="RSIC">#REF!</definedName>
    <definedName name="RSIN" localSheetId="2">#REF!</definedName>
    <definedName name="RSIN" localSheetId="12">#REF!</definedName>
    <definedName name="RSIN">#REF!</definedName>
    <definedName name="RSLIF" localSheetId="2">#REF!</definedName>
    <definedName name="RSLIF" localSheetId="12">#REF!</definedName>
    <definedName name="RSLIF">#REF!</definedName>
    <definedName name="RSOM" localSheetId="2">#REF!</definedName>
    <definedName name="RSOM" localSheetId="12">#REF!</definedName>
    <definedName name="RSOM">#REF!</definedName>
    <definedName name="RSPI" localSheetId="2">#REF!</definedName>
    <definedName name="RSPI" localSheetId="12">#REF!</definedName>
    <definedName name="RSPI">#REF!</definedName>
    <definedName name="RSSC" localSheetId="2">#REF!</definedName>
    <definedName name="RSSC" localSheetId="12">#REF!</definedName>
    <definedName name="RSSC">#REF!</definedName>
    <definedName name="RT" localSheetId="2">#REF!</definedName>
    <definedName name="RT" localSheetId="12">#REF!</definedName>
    <definedName name="RT">#REF!</definedName>
    <definedName name="RT_31" localSheetId="2">#REF!</definedName>
    <definedName name="RT_31" localSheetId="12">#REF!</definedName>
    <definedName name="RT_31">#REF!</definedName>
    <definedName name="rtr" localSheetId="2" hidden="1">{"'Sheet1'!$L$16"}</definedName>
    <definedName name="rtr" localSheetId="9" hidden="1">{"'Sheet1'!$L$16"}</definedName>
    <definedName name="rtr" localSheetId="12" hidden="1">{"'Sheet1'!$L$16"}</definedName>
    <definedName name="rtr" localSheetId="0" hidden="1">{"'Sheet1'!$L$16"}</definedName>
    <definedName name="rtr" hidden="1">{"'Sheet1'!$L$16"}</definedName>
    <definedName name="ruu">#REF!</definedName>
    <definedName name="ruv">#REF!</definedName>
    <definedName name="ruw">#REF!</definedName>
    <definedName name="rvu">#REF!</definedName>
    <definedName name="rvv">#REF!</definedName>
    <definedName name="rvw">#REF!</definedName>
    <definedName name="RWTPhi" localSheetId="2">#REF!</definedName>
    <definedName name="RWTPhi" localSheetId="12">#REF!</definedName>
    <definedName name="RWTPhi">#REF!</definedName>
    <definedName name="RWTPlo" localSheetId="2">#REF!</definedName>
    <definedName name="RWTPlo" localSheetId="12">#REF!</definedName>
    <definedName name="RWTPlo">#REF!</definedName>
    <definedName name="rwu">#REF!</definedName>
    <definedName name="rwv">#REF!</definedName>
    <definedName name="rww">#REF!</definedName>
    <definedName name="s" localSheetId="2">#REF!</definedName>
    <definedName name="s" localSheetId="12">#REF!</definedName>
    <definedName name="s">#REF!</definedName>
    <definedName name="s." localSheetId="2">#REF!</definedName>
    <definedName name="s." localSheetId="12">#REF!</definedName>
    <definedName name="s.">#REF!</definedName>
    <definedName name="S.dinh">640</definedName>
    <definedName name="S_">#REF!</definedName>
    <definedName name="S_1" localSheetId="2">#REF!</definedName>
    <definedName name="S_1" localSheetId="12">#REF!</definedName>
    <definedName name="S_1">#REF!</definedName>
    <definedName name="S_2" localSheetId="2">#REF!</definedName>
    <definedName name="S_2" localSheetId="12">#REF!</definedName>
    <definedName name="S_2">#REF!</definedName>
    <definedName name="s1_" localSheetId="2">#REF!</definedName>
    <definedName name="s1_" localSheetId="12">#REF!</definedName>
    <definedName name="s1_">#REF!</definedName>
    <definedName name="s2_" localSheetId="2">#REF!</definedName>
    <definedName name="s2_" localSheetId="12">#REF!</definedName>
    <definedName name="s2_">#REF!</definedName>
    <definedName name="s3_" localSheetId="2">#REF!</definedName>
    <definedName name="s3_" localSheetId="12">#REF!</definedName>
    <definedName name="s3_">#REF!</definedName>
    <definedName name="s4_" localSheetId="2">#REF!</definedName>
    <definedName name="s4_" localSheetId="12">#REF!</definedName>
    <definedName name="s4_">#REF!</definedName>
    <definedName name="s75F29" localSheetId="2">#REF!</definedName>
    <definedName name="s75F29" localSheetId="12">#REF!</definedName>
    <definedName name="s75F29">#REF!</definedName>
    <definedName name="sa" localSheetId="2" hidden="1">{"'Sheet1'!$L$16"}</definedName>
    <definedName name="sa" localSheetId="9" hidden="1">{"'Sheet1'!$L$16"}</definedName>
    <definedName name="sa" localSheetId="12" hidden="1">{"'Sheet1'!$L$16"}</definedName>
    <definedName name="sa" localSheetId="0" hidden="1">{"'Sheet1'!$L$16"}</definedName>
    <definedName name="sa" hidden="1">{"'Sheet1'!$L$16"}</definedName>
    <definedName name="Sagawa" localSheetId="2">#REF!</definedName>
    <definedName name="Sagawa" localSheetId="12">#REF!</definedName>
    <definedName name="Sagawa">#REF!</definedName>
    <definedName name="salan200" localSheetId="2">#REF!</definedName>
    <definedName name="salan200" localSheetId="12">#REF!</definedName>
    <definedName name="salan200">#REF!</definedName>
    <definedName name="salan400" localSheetId="2">#REF!</definedName>
    <definedName name="salan400" localSheetId="12">#REF!</definedName>
    <definedName name="salan400">#REF!</definedName>
    <definedName name="san" localSheetId="2" hidden="1">{"'Sheet1'!$L$16"}</definedName>
    <definedName name="san" localSheetId="9" hidden="1">{"'Sheet1'!$L$16"}</definedName>
    <definedName name="san" localSheetId="12" hidden="1">{"'Sheet1'!$L$16"}</definedName>
    <definedName name="san" localSheetId="0" hidden="1">{"'Sheet1'!$L$16"}</definedName>
    <definedName name="san" hidden="1">{"'Sheet1'!$L$16"}</definedName>
    <definedName name="San_truoc" localSheetId="2">#REF!</definedName>
    <definedName name="San_truoc" localSheetId="12">#REF!</definedName>
    <definedName name="San_truoc">#REF!</definedName>
    <definedName name="sand" localSheetId="2">#REF!</definedName>
    <definedName name="sand" localSheetId="12">#REF!</definedName>
    <definedName name="sand">#REF!</definedName>
    <definedName name="sanluongnhap" localSheetId="2">#REF!</definedName>
    <definedName name="sanluongnhap" localSheetId="12">#REF!</definedName>
    <definedName name="sanluongnhap">#REF!</definedName>
    <definedName name="sas" localSheetId="2" hidden="1">{"'Sheet1'!$L$16"}</definedName>
    <definedName name="sas" localSheetId="9" hidden="1">{"'Sheet1'!$L$16"}</definedName>
    <definedName name="sas" localSheetId="12" hidden="1">{"'Sheet1'!$L$16"}</definedName>
    <definedName name="sas" localSheetId="0" hidden="1">{"'Sheet1'!$L$16"}</definedName>
    <definedName name="sas" hidden="1">{"'Sheet1'!$L$16"}</definedName>
    <definedName name="sat10_31" localSheetId="2">#REF!</definedName>
    <definedName name="sat10_31" localSheetId="12">#REF!</definedName>
    <definedName name="sat10_31">#REF!</definedName>
    <definedName name="sat10_32">#N/A</definedName>
    <definedName name="sat10_33" localSheetId="2">#REF!</definedName>
    <definedName name="sat10_33" localSheetId="12">#REF!</definedName>
    <definedName name="sat10_33">#REF!</definedName>
    <definedName name="sat10_34" localSheetId="2">#REF!</definedName>
    <definedName name="sat10_34" localSheetId="12">#REF!</definedName>
    <definedName name="sat10_34">#REF!</definedName>
    <definedName name="sat10_5" localSheetId="2">#REF!</definedName>
    <definedName name="sat10_5" localSheetId="12">#REF!</definedName>
    <definedName name="sat10_5">#REF!</definedName>
    <definedName name="sat12_31" localSheetId="2">#REF!</definedName>
    <definedName name="sat12_31" localSheetId="12">#REF!</definedName>
    <definedName name="sat12_31">#REF!</definedName>
    <definedName name="sat12_32">#N/A</definedName>
    <definedName name="sat12_33" localSheetId="2">#REF!</definedName>
    <definedName name="sat12_33" localSheetId="12">#REF!</definedName>
    <definedName name="sat12_33">#REF!</definedName>
    <definedName name="sat12_34" localSheetId="2">#REF!</definedName>
    <definedName name="sat12_34" localSheetId="12">#REF!</definedName>
    <definedName name="sat12_34">#REF!</definedName>
    <definedName name="sat12_5" localSheetId="2">#REF!</definedName>
    <definedName name="sat12_5" localSheetId="12">#REF!</definedName>
    <definedName name="sat12_5">#REF!</definedName>
    <definedName name="sat14_31" localSheetId="2">#REF!</definedName>
    <definedName name="sat14_31" localSheetId="12">#REF!</definedName>
    <definedName name="sat14_31">#REF!</definedName>
    <definedName name="sat14_32">#N/A</definedName>
    <definedName name="sat14_33" localSheetId="2">#REF!</definedName>
    <definedName name="sat14_33" localSheetId="12">#REF!</definedName>
    <definedName name="sat14_33">#REF!</definedName>
    <definedName name="sat14_34" localSheetId="2">#REF!</definedName>
    <definedName name="sat14_34" localSheetId="12">#REF!</definedName>
    <definedName name="sat14_34">#REF!</definedName>
    <definedName name="sat14_5" localSheetId="2">#REF!</definedName>
    <definedName name="sat14_5" localSheetId="12">#REF!</definedName>
    <definedName name="sat14_5">#REF!</definedName>
    <definedName name="sat16_31" localSheetId="2">#REF!</definedName>
    <definedName name="sat16_31" localSheetId="12">#REF!</definedName>
    <definedName name="sat16_31">#REF!</definedName>
    <definedName name="sat16_32">#N/A</definedName>
    <definedName name="sat16_33" localSheetId="2">#REF!</definedName>
    <definedName name="sat16_33" localSheetId="12">#REF!</definedName>
    <definedName name="sat16_33">#REF!</definedName>
    <definedName name="sat16_34" localSheetId="2">#REF!</definedName>
    <definedName name="sat16_34" localSheetId="12">#REF!</definedName>
    <definedName name="sat16_34">#REF!</definedName>
    <definedName name="sat16_5" localSheetId="2">#REF!</definedName>
    <definedName name="sat16_5" localSheetId="12">#REF!</definedName>
    <definedName name="sat16_5">#REF!</definedName>
    <definedName name="sat20_31" localSheetId="2">#REF!</definedName>
    <definedName name="sat20_31" localSheetId="12">#REF!</definedName>
    <definedName name="sat20_31">#REF!</definedName>
    <definedName name="sat20_32">#N/A</definedName>
    <definedName name="sat20_33" localSheetId="2">#REF!</definedName>
    <definedName name="sat20_33" localSheetId="12">#REF!</definedName>
    <definedName name="sat20_33">#REF!</definedName>
    <definedName name="sat20_34" localSheetId="2">#REF!</definedName>
    <definedName name="sat20_34" localSheetId="12">#REF!</definedName>
    <definedName name="sat20_34">#REF!</definedName>
    <definedName name="sat20_5" localSheetId="2">#REF!</definedName>
    <definedName name="sat20_5" localSheetId="12">#REF!</definedName>
    <definedName name="sat20_5">#REF!</definedName>
    <definedName name="Sat27_31" localSheetId="2">#REF!</definedName>
    <definedName name="Sat27_31" localSheetId="12">#REF!</definedName>
    <definedName name="Sat27_31">#REF!</definedName>
    <definedName name="Sat27_32" localSheetId="2">#REF!</definedName>
    <definedName name="Sat27_32" localSheetId="12">#REF!</definedName>
    <definedName name="Sat27_32">#REF!</definedName>
    <definedName name="Sat27_33" localSheetId="2">#REF!</definedName>
    <definedName name="Sat27_33" localSheetId="12">#REF!</definedName>
    <definedName name="Sat27_33">#REF!</definedName>
    <definedName name="Sat27_34" localSheetId="2">#REF!</definedName>
    <definedName name="Sat27_34" localSheetId="12">#REF!</definedName>
    <definedName name="Sat27_34">#REF!</definedName>
    <definedName name="Sat27_5" localSheetId="2">#REF!</definedName>
    <definedName name="Sat27_5" localSheetId="12">#REF!</definedName>
    <definedName name="Sat27_5">#REF!</definedName>
    <definedName name="Sat6_31" localSheetId="2">#REF!</definedName>
    <definedName name="Sat6_31" localSheetId="12">#REF!</definedName>
    <definedName name="Sat6_31">#REF!</definedName>
    <definedName name="Sat6_32" localSheetId="2">#REF!</definedName>
    <definedName name="Sat6_32" localSheetId="12">#REF!</definedName>
    <definedName name="Sat6_32">#REF!</definedName>
    <definedName name="Sat6_33" localSheetId="2">#REF!</definedName>
    <definedName name="Sat6_33" localSheetId="12">#REF!</definedName>
    <definedName name="Sat6_33">#REF!</definedName>
    <definedName name="Sat6_34" localSheetId="2">#REF!</definedName>
    <definedName name="Sat6_34" localSheetId="12">#REF!</definedName>
    <definedName name="Sat6_34">#REF!</definedName>
    <definedName name="Sat6_5" localSheetId="2">#REF!</definedName>
    <definedName name="Sat6_5" localSheetId="12">#REF!</definedName>
    <definedName name="Sat6_5">#REF!</definedName>
    <definedName name="sat8_31" localSheetId="2">#REF!</definedName>
    <definedName name="sat8_31" localSheetId="12">#REF!</definedName>
    <definedName name="sat8_31">#REF!</definedName>
    <definedName name="sat8_32">#N/A</definedName>
    <definedName name="sat8_33" localSheetId="2">#REF!</definedName>
    <definedName name="sat8_33" localSheetId="12">#REF!</definedName>
    <definedName name="sat8_33">#REF!</definedName>
    <definedName name="sat8_34" localSheetId="2">#REF!</definedName>
    <definedName name="sat8_34" localSheetId="12">#REF!</definedName>
    <definedName name="sat8_34">#REF!</definedName>
    <definedName name="sat8_5" localSheetId="2">#REF!</definedName>
    <definedName name="sat8_5" localSheetId="12">#REF!</definedName>
    <definedName name="sat8_5">#REF!</definedName>
    <definedName name="satCT10" localSheetId="2">#REF!</definedName>
    <definedName name="satCT10" localSheetId="12">#REF!</definedName>
    <definedName name="satCT10">#REF!</definedName>
    <definedName name="SatCThon10" localSheetId="2">#REF!</definedName>
    <definedName name="SatCThon10" localSheetId="12">#REF!</definedName>
    <definedName name="SatCThon10">#REF!</definedName>
    <definedName name="SatCTlon10" localSheetId="2">#REF!</definedName>
    <definedName name="SatCTlon10" localSheetId="12">#REF!</definedName>
    <definedName name="SatCTlon10">#REF!</definedName>
    <definedName name="satf10" localSheetId="2">#REF!</definedName>
    <definedName name="satf10" localSheetId="12">#REF!</definedName>
    <definedName name="satf10">#REF!</definedName>
    <definedName name="satf27" localSheetId="2">#REF!</definedName>
    <definedName name="satf27" localSheetId="12">#REF!</definedName>
    <definedName name="satf27">#REF!</definedName>
    <definedName name="satf6" localSheetId="2">#REF!</definedName>
    <definedName name="satf6" localSheetId="12">#REF!</definedName>
    <definedName name="satf6">#REF!</definedName>
    <definedName name="satf8" localSheetId="2">#REF!</definedName>
    <definedName name="satf8" localSheetId="12">#REF!</definedName>
    <definedName name="satf8">#REF!</definedName>
    <definedName name="satt" localSheetId="2">#REF!</definedName>
    <definedName name="satt" localSheetId="12">#REF!</definedName>
    <definedName name="satt">#REF!</definedName>
    <definedName name="sattron" localSheetId="2">#REF!</definedName>
    <definedName name="sattron" localSheetId="12">#REF!</definedName>
    <definedName name="sattron">#REF!</definedName>
    <definedName name="satu" localSheetId="2">#REF!</definedName>
    <definedName name="satu" localSheetId="12">#REF!</definedName>
    <definedName name="satu">#REF!</definedName>
    <definedName name="satu_31" localSheetId="2">#REF!</definedName>
    <definedName name="satu_31" localSheetId="12">#REF!</definedName>
    <definedName name="satu_31">#REF!</definedName>
    <definedName name="satu_32">#N/A</definedName>
    <definedName name="satu_33" localSheetId="2">#REF!</definedName>
    <definedName name="satu_33" localSheetId="12">#REF!</definedName>
    <definedName name="satu_33">#REF!</definedName>
    <definedName name="satu_34" localSheetId="2">#REF!</definedName>
    <definedName name="satu_34" localSheetId="12">#REF!</definedName>
    <definedName name="satu_34">#REF!</definedName>
    <definedName name="satu_5" localSheetId="2">#REF!</definedName>
    <definedName name="satu_5" localSheetId="12">#REF!</definedName>
    <definedName name="satu_5">#REF!</definedName>
    <definedName name="Sau" localSheetId="2">#REF!</definedName>
    <definedName name="Sau" localSheetId="12">#REF!</definedName>
    <definedName name="Sau">#REF!</definedName>
    <definedName name="Saudi_Against" localSheetId="2">#REF!</definedName>
    <definedName name="Saudi_Against" localSheetId="12">#REF!</definedName>
    <definedName name="Saudi_Against">#REF!</definedName>
    <definedName name="Saudi_Played" localSheetId="2">#REF!</definedName>
    <definedName name="Saudi_Played" localSheetId="12">#REF!</definedName>
    <definedName name="Saudi_Played">#REF!</definedName>
    <definedName name="SB" localSheetId="2">#REF!</definedName>
    <definedName name="SB" localSheetId="12">#REF!</definedName>
    <definedName name="SB">#REF!</definedName>
    <definedName name="Sbc">#REF!</definedName>
    <definedName name="sbd" localSheetId="2">#REF!</definedName>
    <definedName name="sbd" localSheetId="12">#REF!</definedName>
    <definedName name="sbd">#REF!</definedName>
    <definedName name="sbet" localSheetId="2">#REF!</definedName>
    <definedName name="sbet" localSheetId="12">#REF!</definedName>
    <definedName name="sbet">#REF!</definedName>
    <definedName name="sbsd" localSheetId="2">#REF!</definedName>
    <definedName name="sbsd" localSheetId="12">#REF!</definedName>
    <definedName name="sbsd">#REF!</definedName>
    <definedName name="scan" localSheetId="2">#REF!</definedName>
    <definedName name="scan" localSheetId="12">#REF!</definedName>
    <definedName name="scan">#REF!</definedName>
    <definedName name="scao98" localSheetId="2">#REF!</definedName>
    <definedName name="scao98" localSheetId="12">#REF!</definedName>
    <definedName name="scao98">#REF!</definedName>
    <definedName name="SCCR">#REF!</definedName>
    <definedName name="SCDT">#REF!</definedName>
    <definedName name="SCH" localSheetId="2">#REF!</definedName>
    <definedName name="SCH" localSheetId="12">#REF!</definedName>
    <definedName name="SCH">#REF!</definedName>
    <definedName name="SCHUYEN">#REF!</definedName>
    <definedName name="scl" localSheetId="2">#REF!</definedName>
    <definedName name="scl" localSheetId="12">#REF!</definedName>
    <definedName name="scl">#REF!</definedName>
    <definedName name="scm" localSheetId="2">#REF!</definedName>
    <definedName name="scm" localSheetId="12">#REF!</definedName>
    <definedName name="scm">#REF!</definedName>
    <definedName name="scr" localSheetId="2">#REF!</definedName>
    <definedName name="scr" localSheetId="12">#REF!</definedName>
    <definedName name="scr">#REF!</definedName>
    <definedName name="SCT" localSheetId="2">#REF!</definedName>
    <definedName name="SCT" localSheetId="12">#REF!</definedName>
    <definedName name="SCT">#REF!</definedName>
    <definedName name="SCT_BKTC">#REF!</definedName>
    <definedName name="SCTX" localSheetId="2" hidden="1">{"'Sheet1'!$L$16"}</definedName>
    <definedName name="SCTX" localSheetId="9" hidden="1">{"'Sheet1'!$L$16"}</definedName>
    <definedName name="SCTX" localSheetId="12" hidden="1">{"'Sheet1'!$L$16"}</definedName>
    <definedName name="SCTX" localSheetId="0" hidden="1">{"'Sheet1'!$L$16"}</definedName>
    <definedName name="SCTX" hidden="1">{"'Sheet1'!$L$16"}</definedName>
    <definedName name="scv" localSheetId="2">#REF!</definedName>
    <definedName name="scv" localSheetId="12">#REF!</definedName>
    <definedName name="scv">#REF!</definedName>
    <definedName name="sd" localSheetId="2">#REF!</definedName>
    <definedName name="sd" localSheetId="12">#REF!</definedName>
    <definedName name="sd">#REF!</definedName>
    <definedName name="sd1p" localSheetId="2">#REF!</definedName>
    <definedName name="sd1p" localSheetId="12">#REF!</definedName>
    <definedName name="sd1p">#REF!</definedName>
    <definedName name="sd3p" localSheetId="2">#REF!</definedName>
    <definedName name="sd3p" localSheetId="12">#REF!</definedName>
    <definedName name="sd3p">#REF!</definedName>
    <definedName name="sda" localSheetId="2">#REF!</definedName>
    <definedName name="sda" localSheetId="12">#REF!</definedName>
    <definedName name="sda">#REF!</definedName>
    <definedName name="sdad" localSheetId="2">#REF!</definedName>
    <definedName name="sdad" localSheetId="12">#REF!</definedName>
    <definedName name="sdad">#REF!</definedName>
    <definedName name="sdbv" localSheetId="2" hidden="1">{"'Sheet1'!$L$16"}</definedName>
    <definedName name="sdbv" localSheetId="9" hidden="1">{"'Sheet1'!$L$16"}</definedName>
    <definedName name="sdbv" localSheetId="12" hidden="1">{"'Sheet1'!$L$16"}</definedName>
    <definedName name="sdbv" localSheetId="0" hidden="1">{"'Sheet1'!$L$16"}</definedName>
    <definedName name="sdbv" hidden="1">{"'Sheet1'!$L$16"}</definedName>
    <definedName name="sdd" localSheetId="2">#REF!</definedName>
    <definedName name="sdd" localSheetId="12">#REF!</definedName>
    <definedName name="sdd">#REF!</definedName>
    <definedName name="sdf" localSheetId="2" hidden="1">{"'Sheet1'!$L$16"}</definedName>
    <definedName name="sdf" localSheetId="9" hidden="1">{"'Sheet1'!$L$16"}</definedName>
    <definedName name="sdf" localSheetId="12" hidden="1">{"'Sheet1'!$L$16"}</definedName>
    <definedName name="sdf" localSheetId="0" hidden="1">{"'Sheet1'!$L$16"}</definedName>
    <definedName name="sdf" hidden="1">{"'Sheet1'!$L$16"}</definedName>
    <definedName name="sdfbs" localSheetId="2">#REF!</definedName>
    <definedName name="sdfbs" localSheetId="12">#REF!</definedName>
    <definedName name="sdfbs">#REF!</definedName>
    <definedName name="sdfs" localSheetId="2">#REF!</definedName>
    <definedName name="sdfs" localSheetId="12">#REF!</definedName>
    <definedName name="sdfs">#REF!</definedName>
    <definedName name="sdfsdfs" localSheetId="2">#REF!</definedName>
    <definedName name="sdfsdfs" localSheetId="12">#REF!</definedName>
    <definedName name="sdfsdfs">#REF!</definedName>
    <definedName name="sdgdghdfh" localSheetId="2">#REF!</definedName>
    <definedName name="sdgdghdfh" localSheetId="12">#REF!</definedName>
    <definedName name="sdgdghdfh">#REF!</definedName>
    <definedName name="sdggdasvaesf" localSheetId="2">#REF!</definedName>
    <definedName name="sdggdasvaesf" localSheetId="12">#REF!</definedName>
    <definedName name="sdggdasvaesf">#REF!</definedName>
    <definedName name="sdggđgsdgs" localSheetId="2">#REF!</definedName>
    <definedName name="sdggđgsdgs" localSheetId="12">#REF!</definedName>
    <definedName name="sdggđgsdgs">#REF!</definedName>
    <definedName name="sdgsd" localSheetId="2">#REF!</definedName>
    <definedName name="sdgsd" localSheetId="12">#REF!</definedName>
    <definedName name="sdgsd">#REF!</definedName>
    <definedName name="sdgsdgdgsdg" localSheetId="2">#REF!</definedName>
    <definedName name="sdgsdgdgsdg" localSheetId="12">#REF!</definedName>
    <definedName name="sdgsdgdgsdg">#REF!</definedName>
    <definedName name="SDMONG" localSheetId="2">#REF!</definedName>
    <definedName name="SDMONG" localSheetId="12">#REF!</definedName>
    <definedName name="SDMONG">#REF!</definedName>
    <definedName name="Sdnn">#REF!</definedName>
    <definedName name="Sdnt">#REF!</definedName>
    <definedName name="sdo" localSheetId="2">#REF!</definedName>
    <definedName name="sdo" localSheetId="12">#REF!</definedName>
    <definedName name="sdo">#REF!</definedName>
    <definedName name="SDTK1" localSheetId="2">#REF!</definedName>
    <definedName name="SDTK1" localSheetId="12">#REF!</definedName>
    <definedName name="SDTK1">#REF!</definedName>
    <definedName name="sduong">#REF!</definedName>
    <definedName name="sdvsdvsdvsd" localSheetId="2">#REF!</definedName>
    <definedName name="sdvsdvsdvsd" localSheetId="12">#REF!</definedName>
    <definedName name="sdvsdvsdvsd">#REF!</definedName>
    <definedName name="sdzjklvnsklzvnkldz" localSheetId="2">#REF!</definedName>
    <definedName name="sdzjklvnsklzvnkldz" localSheetId="12">#REF!</definedName>
    <definedName name="sdzjklvnsklzvnkldz">#REF!</definedName>
    <definedName name="Sè">#REF!</definedName>
    <definedName name="së_giao_th_ng" localSheetId="2">#REF!</definedName>
    <definedName name="së_giao_th_ng" localSheetId="12">#REF!</definedName>
    <definedName name="së_giao_th_ng">#REF!</definedName>
    <definedName name="së_n_ng_nghiÖp_v__pt_n_ng_th_n" localSheetId="2">#REF!</definedName>
    <definedName name="së_n_ng_nghiÖp_v__pt_n_ng_th_n" localSheetId="12">#REF!</definedName>
    <definedName name="së_n_ng_nghiÖp_v__pt_n_ng_th_n">#REF!</definedName>
    <definedName name="së_thuû_s_n" localSheetId="2">#REF!</definedName>
    <definedName name="së_thuû_s_n" localSheetId="12">#REF!</definedName>
    <definedName name="së_thuû_s_n">#REF!</definedName>
    <definedName name="së_x_y_dùng" localSheetId="2">#REF!</definedName>
    <definedName name="së_x_y_dùng" localSheetId="12">#REF!</definedName>
    <definedName name="së_x_y_dùng">#REF!</definedName>
    <definedName name="Seg">#REF!</definedName>
    <definedName name="sen" localSheetId="2" hidden="1">{"'Sheet1'!$L$16"}</definedName>
    <definedName name="sen" localSheetId="9" hidden="1">{"'Sheet1'!$L$16"}</definedName>
    <definedName name="sen" localSheetId="12" hidden="1">{"'Sheet1'!$L$16"}</definedName>
    <definedName name="sen" localSheetId="0" hidden="1">{"'Sheet1'!$L$16"}</definedName>
    <definedName name="sen" hidden="1">{"'Sheet1'!$L$16"}</definedName>
    <definedName name="sencount">2</definedName>
    <definedName name="Sensation" localSheetId="2">#REF!</definedName>
    <definedName name="Sensation" localSheetId="12">#REF!</definedName>
    <definedName name="Sensation">#REF!</definedName>
    <definedName name="Serbia_Against" localSheetId="2">#REF!</definedName>
    <definedName name="Serbia_Against" localSheetId="12">#REF!</definedName>
    <definedName name="Serbia_Against">#REF!</definedName>
    <definedName name="Serbia_Played" localSheetId="2">#REF!</definedName>
    <definedName name="Serbia_Played" localSheetId="12">#REF!</definedName>
    <definedName name="Serbia_Played">#REF!</definedName>
    <definedName name="sfasf" localSheetId="2">#REF!</definedName>
    <definedName name="sfasf" localSheetId="12">#REF!</definedName>
    <definedName name="sfasf">#REF!</definedName>
    <definedName name="sfb" localSheetId="2">#REF!</definedName>
    <definedName name="sfb" localSheetId="12">#REF!</definedName>
    <definedName name="sfb">#REF!</definedName>
    <definedName name="sfh" localSheetId="2" hidden="1">{"'Sheet1'!$L$16"}</definedName>
    <definedName name="sfh" localSheetId="9" hidden="1">{"'Sheet1'!$L$16"}</definedName>
    <definedName name="sfh" localSheetId="12" hidden="1">{"'Sheet1'!$L$16"}</definedName>
    <definedName name="sfh" localSheetId="0" hidden="1">{"'Sheet1'!$L$16"}</definedName>
    <definedName name="sfh" hidden="1">{"'Sheet1'!$L$16"}</definedName>
    <definedName name="SFL">#REF!</definedName>
    <definedName name="sfsd" localSheetId="2">{"'Sheet1'!$L$16"}</definedName>
    <definedName name="sfsd" localSheetId="12">{"'Sheet1'!$L$16"}</definedName>
    <definedName name="sfsd" localSheetId="0">{"'Sheet1'!$L$16"}</definedName>
    <definedName name="sfsd">{"'Sheet1'!$L$16"}</definedName>
    <definedName name="SFX" localSheetId="2">#REF!</definedName>
    <definedName name="SFX" localSheetId="12">#REF!</definedName>
    <definedName name="SFX">#REF!</definedName>
    <definedName name="SFY" localSheetId="2">#REF!</definedName>
    <definedName name="SFY" localSheetId="12">#REF!</definedName>
    <definedName name="SFY">#REF!</definedName>
    <definedName name="sg" localSheetId="2">#REF!</definedName>
    <definedName name="sg" localSheetId="12">#REF!</definedName>
    <definedName name="sg">#REF!</definedName>
    <definedName name="sg1." localSheetId="2">#REF!</definedName>
    <definedName name="sg1." localSheetId="12">#REF!</definedName>
    <definedName name="sg1.">#REF!</definedName>
    <definedName name="sg2." localSheetId="2">#REF!</definedName>
    <definedName name="sg2." localSheetId="12">#REF!</definedName>
    <definedName name="sg2.">#REF!</definedName>
    <definedName name="sgl" localSheetId="2">#REF!</definedName>
    <definedName name="sgl" localSheetId="12">#REF!</definedName>
    <definedName name="sgl">#REF!</definedName>
    <definedName name="sgnc" localSheetId="2">#REF!</definedName>
    <definedName name="sgnc" localSheetId="12">#REF!</definedName>
    <definedName name="sgnc">#REF!</definedName>
    <definedName name="sgsgdd" hidden="1">#N/A</definedName>
    <definedName name="sgsgsgs" hidden="1">#N/A</definedName>
    <definedName name="sgvl" localSheetId="2">#REF!</definedName>
    <definedName name="sgvl" localSheetId="12">#REF!</definedName>
    <definedName name="sgvl">#REF!</definedName>
    <definedName name="SH">#REF!</definedName>
    <definedName name="SHALL">#REF!</definedName>
    <definedName name="SHDG">#REF!</definedName>
    <definedName name="shee12" localSheetId="2" hidden="1">{"'Sheet1'!$L$16"}</definedName>
    <definedName name="shee12" localSheetId="9" hidden="1">{"'Sheet1'!$L$16"}</definedName>
    <definedName name="shee12" localSheetId="12" hidden="1">{"'Sheet1'!$L$16"}</definedName>
    <definedName name="shee12" localSheetId="0" hidden="1">{"'Sheet1'!$L$16"}</definedName>
    <definedName name="shee12" hidden="1">{"'Sheet1'!$L$16"}</definedName>
    <definedName name="sheet" localSheetId="2" hidden="1">{"'Sheet1'!$L$16"}</definedName>
    <definedName name="sheet" localSheetId="9" hidden="1">{"'Sheet1'!$L$16"}</definedName>
    <definedName name="sheet" localSheetId="12" hidden="1">{"'Sheet1'!$L$16"}</definedName>
    <definedName name="sheet" localSheetId="0" hidden="1">{"'Sheet1'!$L$16"}</definedName>
    <definedName name="sheet" hidden="1">{"'Sheet1'!$L$16"}</definedName>
    <definedName name="Sheet1" localSheetId="2">#REF!</definedName>
    <definedName name="Sheet1" localSheetId="12">#REF!</definedName>
    <definedName name="Sheet1">#REF!</definedName>
    <definedName name="Sheet3">BlankMacro1</definedName>
    <definedName name="SheetName">"[Bao_cao_cua_NVTK_tai_NPP_bieu_mau_moi_4___Mau_moi.xls]~         "</definedName>
    <definedName name="sho" localSheetId="2">#REF!</definedName>
    <definedName name="sho" localSheetId="12">#REF!</definedName>
    <definedName name="sho">#REF!</definedName>
    <definedName name="Shoes" localSheetId="2">#REF!</definedName>
    <definedName name="Shoes" localSheetId="12">#REF!</definedName>
    <definedName name="Shoes">#REF!</definedName>
    <definedName name="sht" localSheetId="2">#REF!</definedName>
    <definedName name="sht" localSheetId="12">#REF!</definedName>
    <definedName name="sht">#REF!</definedName>
    <definedName name="sht1p" localSheetId="2">#REF!</definedName>
    <definedName name="sht1p" localSheetId="12">#REF!</definedName>
    <definedName name="sht1p">#REF!</definedName>
    <definedName name="sht3p" localSheetId="2">#REF!</definedName>
    <definedName name="sht3p" localSheetId="12">#REF!</definedName>
    <definedName name="sht3p">#REF!</definedName>
    <definedName name="sieucao" localSheetId="2">#REF!</definedName>
    <definedName name="sieucao" localSheetId="12">#REF!</definedName>
    <definedName name="sieucao">#REF!</definedName>
    <definedName name="SIGN" localSheetId="2">#REF!</definedName>
    <definedName name="SIGN" localSheetId="12">#REF!</definedName>
    <definedName name="SIGN">#REF!</definedName>
    <definedName name="SIZE" localSheetId="2">#REF!</definedName>
    <definedName name="SIZE" localSheetId="12">#REF!</definedName>
    <definedName name="SIZE">#REF!</definedName>
    <definedName name="sj" localSheetId="2">#REF!</definedName>
    <definedName name="sj" localSheetId="12">#REF!</definedName>
    <definedName name="sj">#REF!</definedName>
    <definedName name="sjdf" localSheetId="2">#REF!</definedName>
    <definedName name="sjdf" localSheetId="12">#REF!</definedName>
    <definedName name="sjdf">#REF!</definedName>
    <definedName name="skd" localSheetId="2">#REF!</definedName>
    <definedName name="skd" localSheetId="12">#REF!</definedName>
    <definedName name="skd">#REF!</definedName>
    <definedName name="skd_32" localSheetId="2">#REF!</definedName>
    <definedName name="skd_32" localSheetId="12">#REF!</definedName>
    <definedName name="skd_32">#REF!</definedName>
    <definedName name="SKUcoverage" localSheetId="2">#REF!</definedName>
    <definedName name="SKUcoverage" localSheetId="12">#REF!</definedName>
    <definedName name="SKUcoverage">#REF!</definedName>
    <definedName name="SL" localSheetId="2">#REF!</definedName>
    <definedName name="SL" localSheetId="12">#REF!</definedName>
    <definedName name="SL">#REF!</definedName>
    <definedName name="SL_BCN_TP">#REF!</definedName>
    <definedName name="SL_BCX_NL">#REF!</definedName>
    <definedName name="SL_CRD" localSheetId="2">#REF!</definedName>
    <definedName name="SL_CRD" localSheetId="12">#REF!</definedName>
    <definedName name="SL_CRD">#REF!</definedName>
    <definedName name="SL_CRS" localSheetId="2">#REF!</definedName>
    <definedName name="SL_CRS" localSheetId="12">#REF!</definedName>
    <definedName name="SL_CRS">#REF!</definedName>
    <definedName name="SL_CS" localSheetId="2">#REF!</definedName>
    <definedName name="SL_CS" localSheetId="12">#REF!</definedName>
    <definedName name="SL_CS">#REF!</definedName>
    <definedName name="SL_DD" localSheetId="2">#REF!</definedName>
    <definedName name="SL_DD" localSheetId="12">#REF!</definedName>
    <definedName name="SL_DD">#REF!</definedName>
    <definedName name="sl_vattu" localSheetId="2">#REF!</definedName>
    <definedName name="sl_vattu" localSheetId="12">#REF!</definedName>
    <definedName name="sl_vattu">#REF!</definedName>
    <definedName name="slBTLT1pm" localSheetId="2">#REF!</definedName>
    <definedName name="slBTLT1pm" localSheetId="12">#REF!</definedName>
    <definedName name="slBTLT1pm">#REF!</definedName>
    <definedName name="slBTLT3pm" localSheetId="2">#REF!</definedName>
    <definedName name="slBTLT3pm" localSheetId="12">#REF!</definedName>
    <definedName name="slBTLT3pm">#REF!</definedName>
    <definedName name="slBTLTct" localSheetId="2">#REF!</definedName>
    <definedName name="slBTLTct" localSheetId="12">#REF!</definedName>
    <definedName name="slBTLTct">#REF!</definedName>
    <definedName name="slBTLTHTDL" localSheetId="2">#REF!</definedName>
    <definedName name="slBTLTHTDL" localSheetId="12">#REF!</definedName>
    <definedName name="slBTLTHTDL">#REF!</definedName>
    <definedName name="slBTLTHTHH" localSheetId="2">#REF!</definedName>
    <definedName name="slBTLTHTHH" localSheetId="12">#REF!</definedName>
    <definedName name="slBTLTHTHH">#REF!</definedName>
    <definedName name="slchang1pm" localSheetId="2">#REF!</definedName>
    <definedName name="slchang1pm" localSheetId="12">#REF!</definedName>
    <definedName name="slchang1pm">#REF!</definedName>
    <definedName name="slchang3pm" localSheetId="2">#REF!</definedName>
    <definedName name="slchang3pm" localSheetId="12">#REF!</definedName>
    <definedName name="slchang3pm">#REF!</definedName>
    <definedName name="slchangct" localSheetId="2">#REF!</definedName>
    <definedName name="slchangct" localSheetId="12">#REF!</definedName>
    <definedName name="slchangct">#REF!</definedName>
    <definedName name="slchanght" localSheetId="2">#REF!</definedName>
    <definedName name="slchanght" localSheetId="12">#REF!</definedName>
    <definedName name="slchanght">#REF!</definedName>
    <definedName name="slchangHTDL" localSheetId="2">#REF!</definedName>
    <definedName name="slchangHTDL" localSheetId="12">#REF!</definedName>
    <definedName name="slchangHTDL">#REF!</definedName>
    <definedName name="slchangHTHH" localSheetId="2">#REF!</definedName>
    <definedName name="slchangHTHH" localSheetId="12">#REF!</definedName>
    <definedName name="slchangHTHH">#REF!</definedName>
    <definedName name="SLF">#REF!</definedName>
    <definedName name="slg" localSheetId="2">#REF!</definedName>
    <definedName name="slg" localSheetId="12">#REF!</definedName>
    <definedName name="slg">#REF!</definedName>
    <definedName name="slg_n" localSheetId="2">#REF!</definedName>
    <definedName name="slg_n" localSheetId="12">#REF!</definedName>
    <definedName name="slg_n">#REF!</definedName>
    <definedName name="slg_x" localSheetId="2">#REF!</definedName>
    <definedName name="slg_x" localSheetId="12">#REF!</definedName>
    <definedName name="slg_x">#REF!</definedName>
    <definedName name="slk" localSheetId="2">#REF!</definedName>
    <definedName name="slk" localSheetId="12">#REF!</definedName>
    <definedName name="slk">#REF!</definedName>
    <definedName name="sll" localSheetId="2">#REF!</definedName>
    <definedName name="sll" localSheetId="12">#REF!</definedName>
    <definedName name="sll">#REF!</definedName>
    <definedName name="slmong1pm" localSheetId="2">#REF!</definedName>
    <definedName name="slmong1pm" localSheetId="12">#REF!</definedName>
    <definedName name="slmong1pm">#REF!</definedName>
    <definedName name="slmong3pm" localSheetId="2">#REF!</definedName>
    <definedName name="slmong3pm" localSheetId="12">#REF!</definedName>
    <definedName name="slmong3pm">#REF!</definedName>
    <definedName name="slmongct" localSheetId="2">#REF!</definedName>
    <definedName name="slmongct" localSheetId="12">#REF!</definedName>
    <definedName name="slmongct">#REF!</definedName>
    <definedName name="slmonght" localSheetId="2">#REF!</definedName>
    <definedName name="slmonght" localSheetId="12">#REF!</definedName>
    <definedName name="slmonght">#REF!</definedName>
    <definedName name="slmongHTDL" localSheetId="2">#REF!</definedName>
    <definedName name="slmongHTDL" localSheetId="12">#REF!</definedName>
    <definedName name="slmongHTDL">#REF!</definedName>
    <definedName name="slmongHTHH" localSheetId="2">#REF!</definedName>
    <definedName name="slmongHTHH" localSheetId="12">#REF!</definedName>
    <definedName name="slmongHTHH">#REF!</definedName>
    <definedName name="slmongneo1pm" localSheetId="2">#REF!</definedName>
    <definedName name="slmongneo1pm" localSheetId="12">#REF!</definedName>
    <definedName name="slmongneo1pm">#REF!</definedName>
    <definedName name="slmongneo3pm" localSheetId="2">#REF!</definedName>
    <definedName name="slmongneo3pm" localSheetId="12">#REF!</definedName>
    <definedName name="slmongneo3pm">#REF!</definedName>
    <definedName name="slmongneoct" localSheetId="2">#REF!</definedName>
    <definedName name="slmongneoct" localSheetId="12">#REF!</definedName>
    <definedName name="slmongneoct">#REF!</definedName>
    <definedName name="slmongneoht" localSheetId="2">#REF!</definedName>
    <definedName name="slmongneoht" localSheetId="12">#REF!</definedName>
    <definedName name="slmongneoht">#REF!</definedName>
    <definedName name="slmongneoHTDL" localSheetId="2">#REF!</definedName>
    <definedName name="slmongneoHTDL" localSheetId="12">#REF!</definedName>
    <definedName name="slmongneoHTDL">#REF!</definedName>
    <definedName name="slmongneoHTHH" localSheetId="2">#REF!</definedName>
    <definedName name="slmongneoHTHH" localSheetId="12">#REF!</definedName>
    <definedName name="slmongneoHTHH">#REF!</definedName>
    <definedName name="sltdll1pm" localSheetId="2">#REF!</definedName>
    <definedName name="sltdll1pm" localSheetId="12">#REF!</definedName>
    <definedName name="sltdll1pm">#REF!</definedName>
    <definedName name="sltdll3pm" localSheetId="2">#REF!</definedName>
    <definedName name="sltdll3pm" localSheetId="12">#REF!</definedName>
    <definedName name="sltdll3pm">#REF!</definedName>
    <definedName name="sltdllct" localSheetId="2">#REF!</definedName>
    <definedName name="sltdllct" localSheetId="12">#REF!</definedName>
    <definedName name="sltdllct">#REF!</definedName>
    <definedName name="sltdllHTDL" localSheetId="2">#REF!</definedName>
    <definedName name="sltdllHTDL" localSheetId="12">#REF!</definedName>
    <definedName name="sltdllHTDL">#REF!</definedName>
    <definedName name="sltdllHTHH" localSheetId="2">#REF!</definedName>
    <definedName name="sltdllHTHH" localSheetId="12">#REF!</definedName>
    <definedName name="sltdllHTHH">#REF!</definedName>
    <definedName name="SLVtu">#REF!</definedName>
    <definedName name="slxa1pm" localSheetId="2">#REF!</definedName>
    <definedName name="slxa1pm" localSheetId="12">#REF!</definedName>
    <definedName name="slxa1pm">#REF!</definedName>
    <definedName name="slxa3pm" localSheetId="2">#REF!</definedName>
    <definedName name="slxa3pm" localSheetId="12">#REF!</definedName>
    <definedName name="slxa3pm">#REF!</definedName>
    <definedName name="slxact" localSheetId="2">#REF!</definedName>
    <definedName name="slxact" localSheetId="12">#REF!</definedName>
    <definedName name="slxact">#REF!</definedName>
    <definedName name="SM">#REF!</definedName>
    <definedName name="smax" localSheetId="2">#REF!</definedName>
    <definedName name="smax" localSheetId="12">#REF!</definedName>
    <definedName name="smax">#REF!</definedName>
    <definedName name="smax1" localSheetId="2">#REF!</definedName>
    <definedName name="smax1" localSheetId="12">#REF!</definedName>
    <definedName name="smax1">#REF!</definedName>
    <definedName name="smin" localSheetId="2">#REF!</definedName>
    <definedName name="smin" localSheetId="12">#REF!</definedName>
    <definedName name="smin">#REF!</definedName>
    <definedName name="sn" localSheetId="2">#REF!</definedName>
    <definedName name="sn" localSheetId="12">#REF!</definedName>
    <definedName name="sn">#REF!</definedName>
    <definedName name="SNV" localSheetId="2" hidden="1">{"'Sheet1'!$L$16"}</definedName>
    <definedName name="SNV" localSheetId="9" hidden="1">{"'Sheet1'!$L$16"}</definedName>
    <definedName name="SNV" localSheetId="12" hidden="1">{"'Sheet1'!$L$16"}</definedName>
    <definedName name="SNV" localSheetId="0" hidden="1">{"'Sheet1'!$L$16"}</definedName>
    <definedName name="SNV" hidden="1">{"'Sheet1'!$L$16"}</definedName>
    <definedName name="so_thang.TL" localSheetId="2">#REF!</definedName>
    <definedName name="so_thang.TL" localSheetId="12">#REF!</definedName>
    <definedName name="so_thang.TL">#REF!</definedName>
    <definedName name="So_Xau" localSheetId="2">#REF!</definedName>
    <definedName name="So_Xau" localSheetId="12">#REF!</definedName>
    <definedName name="So_Xau">#REF!</definedName>
    <definedName name="SOÁ_CHUYEÁN">#REF!</definedName>
    <definedName name="soc3p" localSheetId="2">#REF!</definedName>
    <definedName name="soc3p" localSheetId="12">#REF!</definedName>
    <definedName name="soc3p">#REF!</definedName>
    <definedName name="SOCK" localSheetId="2">#REF!</definedName>
    <definedName name="SOCK" localSheetId="12">#REF!</definedName>
    <definedName name="SOCK">#REF!</definedName>
    <definedName name="sodu" localSheetId="2" hidden="1">{"'Sheet1'!$L$16"}</definedName>
    <definedName name="sodu" localSheetId="9" hidden="1">{"'Sheet1'!$L$16"}</definedName>
    <definedName name="sodu" localSheetId="12" hidden="1">{"'Sheet1'!$L$16"}</definedName>
    <definedName name="sodu" localSheetId="0" hidden="1">{"'Sheet1'!$L$16"}</definedName>
    <definedName name="sodu" hidden="1">{"'Sheet1'!$L$16"}</definedName>
    <definedName name="SoHD" localSheetId="2">#REF!</definedName>
    <definedName name="SoHD" localSheetId="12">#REF!</definedName>
    <definedName name="SoHD">#REF!</definedName>
    <definedName name="sohieuthua" localSheetId="2">#REF!</definedName>
    <definedName name="sohieuthua" localSheetId="12">#REF!</definedName>
    <definedName name="sohieuthua">#REF!</definedName>
    <definedName name="soho" localSheetId="2">#REF!</definedName>
    <definedName name="soho" localSheetId="12">#REF!</definedName>
    <definedName name="soho">#REF!</definedName>
    <definedName name="SOHT">#REF!</definedName>
    <definedName name="Soi" localSheetId="2">#REF!</definedName>
    <definedName name="Soi" localSheetId="12">#REF!</definedName>
    <definedName name="Soi">#REF!</definedName>
    <definedName name="soichon12" localSheetId="2">#REF!</definedName>
    <definedName name="soichon12" localSheetId="12">#REF!</definedName>
    <definedName name="soichon12">#REF!</definedName>
    <definedName name="soichon24" localSheetId="2">#REF!</definedName>
    <definedName name="soichon24" localSheetId="12">#REF!</definedName>
    <definedName name="soichon24">#REF!</definedName>
    <definedName name="soichon46" localSheetId="2">#REF!</definedName>
    <definedName name="soichon46" localSheetId="12">#REF!</definedName>
    <definedName name="soichon46">#REF!</definedName>
    <definedName name="SoilType" localSheetId="2">#REF!</definedName>
    <definedName name="SoilType" localSheetId="12">#REF!</definedName>
    <definedName name="SoilType">#REF!</definedName>
    <definedName name="Solan" localSheetId="2">#REF!</definedName>
    <definedName name="Solan" localSheetId="12">#REF!</definedName>
    <definedName name="Solan">#REF!</definedName>
    <definedName name="solieu" localSheetId="2">#REF!</definedName>
    <definedName name="solieu" localSheetId="12">#REF!</definedName>
    <definedName name="solieu">#REF!</definedName>
    <definedName name="soluongnhap" localSheetId="2">#REF!</definedName>
    <definedName name="soluongnhap" localSheetId="12">#REF!</definedName>
    <definedName name="soluongnhap">#REF!</definedName>
    <definedName name="sonduong">#REF!</definedName>
    <definedName name="SoPnhap" localSheetId="2">#REF!</definedName>
    <definedName name="SoPnhap" localSheetId="12">#REF!</definedName>
    <definedName name="SoPnhap">#REF!</definedName>
    <definedName name="SORT" localSheetId="2">#REF!</definedName>
    <definedName name="SORT" localSheetId="12">#REF!</definedName>
    <definedName name="SORT">#REF!</definedName>
    <definedName name="SORT_12">#N/A</definedName>
    <definedName name="SORT_16">#N/A</definedName>
    <definedName name="SORT_31" localSheetId="2">#REF!</definedName>
    <definedName name="SORT_31" localSheetId="12">#REF!</definedName>
    <definedName name="SORT_31">#REF!</definedName>
    <definedName name="SORT_32">#N/A</definedName>
    <definedName name="SORT_33" localSheetId="2">#REF!</definedName>
    <definedName name="SORT_33" localSheetId="12">#REF!</definedName>
    <definedName name="SORT_33">#REF!</definedName>
    <definedName name="SORT_34" localSheetId="2">#REF!</definedName>
    <definedName name="SORT_34" localSheetId="12">#REF!</definedName>
    <definedName name="SORT_34">#REF!</definedName>
    <definedName name="SORT_5" localSheetId="2">#REF!</definedName>
    <definedName name="SORT_5" localSheetId="12">#REF!</definedName>
    <definedName name="SORT_5">#REF!</definedName>
    <definedName name="SORT_8">#N/A</definedName>
    <definedName name="SORT_AREA" localSheetId="2">#REF!</definedName>
    <definedName name="SORT_AREA" localSheetId="12">#REF!</definedName>
    <definedName name="SORT_AREA">#REF!</definedName>
    <definedName name="SORT_AREA_12" localSheetId="2">#REF!</definedName>
    <definedName name="SORT_AREA_12" localSheetId="12">#REF!</definedName>
    <definedName name="SORT_AREA_12">#REF!</definedName>
    <definedName name="SORT_AREA_16">#N/A</definedName>
    <definedName name="SORT_AREA_31" localSheetId="2">#REF!</definedName>
    <definedName name="SORT_AREA_31" localSheetId="12">#REF!</definedName>
    <definedName name="SORT_AREA_31">#REF!</definedName>
    <definedName name="SORT_AREA_32">#N/A</definedName>
    <definedName name="SORT_AREA_33" localSheetId="2">#REF!</definedName>
    <definedName name="SORT_AREA_33" localSheetId="12">#REF!</definedName>
    <definedName name="SORT_AREA_33">#REF!</definedName>
    <definedName name="SORT_AREA_34" localSheetId="2">#REF!</definedName>
    <definedName name="SORT_AREA_34" localSheetId="12">#REF!</definedName>
    <definedName name="SORT_AREA_34">#REF!</definedName>
    <definedName name="SORT_AREA_5" localSheetId="2">#REF!</definedName>
    <definedName name="SORT_AREA_5" localSheetId="12">#REF!</definedName>
    <definedName name="SORT_AREA_5">#REF!</definedName>
    <definedName name="SORT_AREA_8">#N/A</definedName>
    <definedName name="SortName">#REF!</definedName>
    <definedName name="Sosanh2" localSheetId="2" hidden="1">{"'Sheet1'!$L$16"}</definedName>
    <definedName name="Sosanh2" localSheetId="9" hidden="1">{"'Sheet1'!$L$16"}</definedName>
    <definedName name="Sosanh2" localSheetId="12" hidden="1">{"'Sheet1'!$L$16"}</definedName>
    <definedName name="Sosanh2" localSheetId="0" hidden="1">{"'Sheet1'!$L$16"}</definedName>
    <definedName name="Sosanh2" hidden="1">{"'Sheet1'!$L$16"}</definedName>
    <definedName name="Sothutu" localSheetId="2">#REF!</definedName>
    <definedName name="Sothutu" localSheetId="12">#REF!</definedName>
    <definedName name="Sothutu">#REF!</definedName>
    <definedName name="SOTIEN_BCN_TP">#REF!</definedName>
    <definedName name="SOTIEN_BCX_NL">#REF!</definedName>
    <definedName name="SOTIEN_BKTC">#REF!</definedName>
    <definedName name="SOTIEN_GT">#REF!</definedName>
    <definedName name="sotien_n" localSheetId="2">#REF!</definedName>
    <definedName name="sotien_n" localSheetId="12">#REF!</definedName>
    <definedName name="sotien_n">#REF!</definedName>
    <definedName name="SOTIEN_TKC">#REF!</definedName>
    <definedName name="sotien_x" localSheetId="2">#REF!</definedName>
    <definedName name="sotien_x" localSheetId="12">#REF!</definedName>
    <definedName name="sotien_x">#REF!</definedName>
    <definedName name="SP" localSheetId="2">#REF!</definedName>
    <definedName name="SP" localSheetId="12">#REF!</definedName>
    <definedName name="SP">#REF!</definedName>
    <definedName name="SP.2" localSheetId="2">#REF!</definedName>
    <definedName name="SP.2" localSheetId="12">#REF!</definedName>
    <definedName name="SP.2">#REF!</definedName>
    <definedName name="sp.2_ct" localSheetId="2">#REF!</definedName>
    <definedName name="sp.2_ct" localSheetId="12">#REF!</definedName>
    <definedName name="sp.2_ct">#REF!</definedName>
    <definedName name="sp.2_hd" localSheetId="2">#REF!</definedName>
    <definedName name="sp.2_hd" localSheetId="12">#REF!</definedName>
    <definedName name="sp.2_hd">#REF!</definedName>
    <definedName name="sp.2_ts" localSheetId="2">#REF!</definedName>
    <definedName name="sp.2_ts" localSheetId="12">#REF!</definedName>
    <definedName name="sp.2_ts">#REF!</definedName>
    <definedName name="SP.A" localSheetId="2">#REF!</definedName>
    <definedName name="SP.A" localSheetId="12">#REF!</definedName>
    <definedName name="SP.A">#REF!</definedName>
    <definedName name="sp.a_ct" localSheetId="2">#REF!</definedName>
    <definedName name="sp.a_ct" localSheetId="12">#REF!</definedName>
    <definedName name="sp.a_ct">#REF!</definedName>
    <definedName name="sp.a_hd" localSheetId="2">#REF!</definedName>
    <definedName name="sp.a_hd" localSheetId="12">#REF!</definedName>
    <definedName name="sp.a_hd">#REF!</definedName>
    <definedName name="Sp.a_hso" localSheetId="2">#REF!</definedName>
    <definedName name="Sp.a_hso" localSheetId="12">#REF!</definedName>
    <definedName name="Sp.a_hso">#REF!</definedName>
    <definedName name="sp.a_hspc" localSheetId="2">#REF!</definedName>
    <definedName name="sp.a_hspc" localSheetId="12">#REF!</definedName>
    <definedName name="sp.a_hspc">#REF!</definedName>
    <definedName name="Sp.a_ld" localSheetId="2">#REF!</definedName>
    <definedName name="Sp.a_ld" localSheetId="12">#REF!</definedName>
    <definedName name="Sp.a_ld">#REF!</definedName>
    <definedName name="Sp.a_luong" localSheetId="2">#REF!</definedName>
    <definedName name="Sp.a_luong" localSheetId="12">#REF!</definedName>
    <definedName name="Sp.a_luong">#REF!</definedName>
    <definedName name="Sp.a_nguoi" localSheetId="2">#REF!</definedName>
    <definedName name="Sp.a_nguoi" localSheetId="12">#REF!</definedName>
    <definedName name="Sp.a_nguoi">#REF!</definedName>
    <definedName name="Sp.a_tdtt" localSheetId="2">#REF!</definedName>
    <definedName name="Sp.a_tdtt" localSheetId="12">#REF!</definedName>
    <definedName name="Sp.a_tdtt">#REF!</definedName>
    <definedName name="Sp.a_tn" localSheetId="2">#REF!</definedName>
    <definedName name="Sp.a_tn" localSheetId="12">#REF!</definedName>
    <definedName name="Sp.a_tn">#REF!</definedName>
    <definedName name="sp.a_ts" localSheetId="2">#REF!</definedName>
    <definedName name="sp.a_ts" localSheetId="12">#REF!</definedName>
    <definedName name="sp.a_ts">#REF!</definedName>
    <definedName name="Sp.a_ud" localSheetId="2">#REF!</definedName>
    <definedName name="Sp.a_ud" localSheetId="12">#REF!</definedName>
    <definedName name="Sp.a_ud">#REF!</definedName>
    <definedName name="SP.B" localSheetId="2">#REF!</definedName>
    <definedName name="SP.B" localSheetId="12">#REF!</definedName>
    <definedName name="SP.B">#REF!</definedName>
    <definedName name="sp.b_ct" localSheetId="2">#REF!</definedName>
    <definedName name="sp.b_ct" localSheetId="12">#REF!</definedName>
    <definedName name="sp.b_ct">#REF!</definedName>
    <definedName name="sp.b_hd" localSheetId="2">#REF!</definedName>
    <definedName name="sp.b_hd" localSheetId="12">#REF!</definedName>
    <definedName name="sp.b_hd">#REF!</definedName>
    <definedName name="Sp.B_hso" localSheetId="2">#REF!</definedName>
    <definedName name="Sp.B_hso" localSheetId="12">#REF!</definedName>
    <definedName name="Sp.B_hso">#REF!</definedName>
    <definedName name="sp.b_hspc" localSheetId="2">#REF!</definedName>
    <definedName name="sp.b_hspc" localSheetId="12">#REF!</definedName>
    <definedName name="sp.b_hspc">#REF!</definedName>
    <definedName name="Sp.B_ld" localSheetId="2">#REF!</definedName>
    <definedName name="Sp.B_ld" localSheetId="12">#REF!</definedName>
    <definedName name="Sp.B_ld">#REF!</definedName>
    <definedName name="Sp.B_luong" localSheetId="2">#REF!</definedName>
    <definedName name="Sp.B_luong" localSheetId="12">#REF!</definedName>
    <definedName name="Sp.B_luong">#REF!</definedName>
    <definedName name="Sp.B_nguoi" localSheetId="2">#REF!</definedName>
    <definedName name="Sp.B_nguoi" localSheetId="12">#REF!</definedName>
    <definedName name="Sp.B_nguoi">#REF!</definedName>
    <definedName name="Sp.B_tdtt" localSheetId="2">#REF!</definedName>
    <definedName name="Sp.B_tdtt" localSheetId="12">#REF!</definedName>
    <definedName name="Sp.B_tdtt">#REF!</definedName>
    <definedName name="Sp.B_tn" localSheetId="2">#REF!</definedName>
    <definedName name="Sp.B_tn" localSheetId="12">#REF!</definedName>
    <definedName name="Sp.B_tn">#REF!</definedName>
    <definedName name="sp.b_ts" localSheetId="2">#REF!</definedName>
    <definedName name="sp.b_ts" localSheetId="12">#REF!</definedName>
    <definedName name="sp.b_ts">#REF!</definedName>
    <definedName name="Sp.B_ud" localSheetId="2">#REF!</definedName>
    <definedName name="Sp.B_ud" localSheetId="12">#REF!</definedName>
    <definedName name="Sp.B_ud">#REF!</definedName>
    <definedName name="SP_31" localSheetId="2">#REF!</definedName>
    <definedName name="SP_31" localSheetId="12">#REF!</definedName>
    <definedName name="SP_31">#REF!</definedName>
    <definedName name="Spain_Against" localSheetId="2">#REF!</definedName>
    <definedName name="Spain_Against" localSheetId="12">#REF!</definedName>
    <definedName name="Spain_Against">#REF!</definedName>
    <definedName name="Spain_Played" localSheetId="2">#REF!</definedName>
    <definedName name="Spain_Played" localSheetId="12">#REF!</definedName>
    <definedName name="Spain_Played">#REF!</definedName>
    <definedName name="SPAN" localSheetId="2">#REF!</definedName>
    <definedName name="SPAN" localSheetId="12">#REF!</definedName>
    <definedName name="SPAN">#REF!</definedName>
    <definedName name="SPAN_No" localSheetId="2">#REF!</definedName>
    <definedName name="SPAN_No" localSheetId="12">#REF!</definedName>
    <definedName name="SPAN_No">#REF!</definedName>
    <definedName name="Spanner_Auto_File">"C:\My Documents\tinh cdo.x2a"</definedName>
    <definedName name="SPb_HSO" localSheetId="2">#REF!</definedName>
    <definedName name="SPb_HSO" localSheetId="12">#REF!</definedName>
    <definedName name="SPb_HSO">#REF!</definedName>
    <definedName name="SPb_LUONG" localSheetId="2">#REF!</definedName>
    <definedName name="SPb_LUONG" localSheetId="12">#REF!</definedName>
    <definedName name="SPb_LUONG">#REF!</definedName>
    <definedName name="SPb_NGUOI" localSheetId="2">#REF!</definedName>
    <definedName name="SPb_NGUOI" localSheetId="12">#REF!</definedName>
    <definedName name="SPb_NGUOI">#REF!</definedName>
    <definedName name="SPb_UD" localSheetId="2">#REF!</definedName>
    <definedName name="SPb_UD" localSheetId="12">#REF!</definedName>
    <definedName name="SPb_UD">#REF!</definedName>
    <definedName name="spchinhmoi" localSheetId="2" hidden="1">{"'Sheet1'!$L$16"}</definedName>
    <definedName name="spchinhmoi" localSheetId="9" hidden="1">{"'Sheet1'!$L$16"}</definedName>
    <definedName name="spchinhmoi" localSheetId="12" hidden="1">{"'Sheet1'!$L$16"}</definedName>
    <definedName name="spchinhmoi" localSheetId="0" hidden="1">{"'Sheet1'!$L$16"}</definedName>
    <definedName name="spchinhmoi" hidden="1">{"'Sheet1'!$L$16"}</definedName>
    <definedName name="SPEC" localSheetId="2">#REF!</definedName>
    <definedName name="SPEC" localSheetId="12">#REF!</definedName>
    <definedName name="SPEC">#REF!</definedName>
    <definedName name="SpecialPrice" localSheetId="2">#REF!</definedName>
    <definedName name="SpecialPrice" localSheetId="12">#REF!</definedName>
    <definedName name="SpecialPrice">#REF!</definedName>
    <definedName name="SPECSUMMARY" localSheetId="2">#REF!</definedName>
    <definedName name="SPECSUMMARY" localSheetId="12">#REF!</definedName>
    <definedName name="SPECSUMMARY">#REF!</definedName>
    <definedName name="spk1p" localSheetId="2">#REF!</definedName>
    <definedName name="spk1p" localSheetId="12">#REF!</definedName>
    <definedName name="spk1p">#REF!</definedName>
    <definedName name="spk3p" localSheetId="2">#REF!</definedName>
    <definedName name="spk3p" localSheetId="12">#REF!</definedName>
    <definedName name="spk3p">#REF!</definedName>
    <definedName name="SQ" localSheetId="2">#REF!</definedName>
    <definedName name="SQ" localSheetId="12">#REF!</definedName>
    <definedName name="SQ">#REF!</definedName>
    <definedName name="srtg">#REF!</definedName>
    <definedName name="SS" localSheetId="2">{"'Sheet1'!$L$16"}</definedName>
    <definedName name="SS" localSheetId="12">{"'Sheet1'!$L$16"}</definedName>
    <definedName name="SS" localSheetId="0">{"'Sheet1'!$L$16"}</definedName>
    <definedName name="SS">{"'Sheet1'!$L$16"}</definedName>
    <definedName name="sss" localSheetId="2">#REF!</definedName>
    <definedName name="sss" localSheetId="12">#REF!</definedName>
    <definedName name="sss">#REF!</definedName>
    <definedName name="ssss" localSheetId="2">#REF!</definedName>
    <definedName name="ssss" localSheetId="12">#REF!</definedName>
    <definedName name="ssss">#REF!</definedName>
    <definedName name="ssssssssssssssssssss" localSheetId="2">#REF!</definedName>
    <definedName name="ssssssssssssssssssss" localSheetId="12">#REF!</definedName>
    <definedName name="ssssssssssssssssssss">#REF!</definedName>
    <definedName name="ST" localSheetId="2">#REF!</definedName>
    <definedName name="ST" localSheetId="12">#REF!</definedName>
    <definedName name="ST">#REF!</definedName>
    <definedName name="ST_TH2_131">3</definedName>
    <definedName name="st1p" localSheetId="2">#REF!</definedName>
    <definedName name="st1p" localSheetId="12">#REF!</definedName>
    <definedName name="st1p">#REF!</definedName>
    <definedName name="st3p" localSheetId="2">#REF!</definedName>
    <definedName name="st3p" localSheetId="12">#REF!</definedName>
    <definedName name="st3p">#REF!</definedName>
    <definedName name="start" localSheetId="2">#REF!</definedName>
    <definedName name="start" localSheetId="12">#REF!</definedName>
    <definedName name="start">#REF!</definedName>
    <definedName name="Start_1" localSheetId="2">#REF!</definedName>
    <definedName name="Start_1" localSheetId="12">#REF!</definedName>
    <definedName name="Start_1">#REF!</definedName>
    <definedName name="Start_10" localSheetId="2">#REF!</definedName>
    <definedName name="Start_10" localSheetId="12">#REF!</definedName>
    <definedName name="Start_10">#REF!</definedName>
    <definedName name="Start_11" localSheetId="2">#REF!</definedName>
    <definedName name="Start_11" localSheetId="12">#REF!</definedName>
    <definedName name="Start_11">#REF!</definedName>
    <definedName name="Start_12" localSheetId="2">#REF!</definedName>
    <definedName name="Start_12" localSheetId="12">#REF!</definedName>
    <definedName name="Start_12">#REF!</definedName>
    <definedName name="Start_13" localSheetId="2">#REF!</definedName>
    <definedName name="Start_13" localSheetId="12">#REF!</definedName>
    <definedName name="Start_13">#REF!</definedName>
    <definedName name="Start_2" localSheetId="2">#REF!</definedName>
    <definedName name="Start_2" localSheetId="12">#REF!</definedName>
    <definedName name="Start_2">#REF!</definedName>
    <definedName name="Start_3" localSheetId="2">#REF!</definedName>
    <definedName name="Start_3" localSheetId="12">#REF!</definedName>
    <definedName name="Start_3">#REF!</definedName>
    <definedName name="Start_4" localSheetId="2">#REF!</definedName>
    <definedName name="Start_4" localSheetId="12">#REF!</definedName>
    <definedName name="Start_4">#REF!</definedName>
    <definedName name="Start_5" localSheetId="2">#REF!</definedName>
    <definedName name="Start_5" localSheetId="12">#REF!</definedName>
    <definedName name="Start_5">#REF!</definedName>
    <definedName name="Start_6" localSheetId="2">#REF!</definedName>
    <definedName name="Start_6" localSheetId="12">#REF!</definedName>
    <definedName name="Start_6">#REF!</definedName>
    <definedName name="Start_7" localSheetId="2">#REF!</definedName>
    <definedName name="Start_7" localSheetId="12">#REF!</definedName>
    <definedName name="Start_7">#REF!</definedName>
    <definedName name="Start_8" localSheetId="2">#REF!</definedName>
    <definedName name="Start_8" localSheetId="12">#REF!</definedName>
    <definedName name="Start_8">#REF!</definedName>
    <definedName name="Start_9" localSheetId="2">#REF!</definedName>
    <definedName name="Start_9" localSheetId="12">#REF!</definedName>
    <definedName name="Start_9">#REF!</definedName>
    <definedName name="State" localSheetId="2">#REF!</definedName>
    <definedName name="State" localSheetId="12">#REF!</definedName>
    <definedName name="State">#REF!</definedName>
    <definedName name="Stc" localSheetId="2">#REF!</definedName>
    <definedName name="Stc" localSheetId="12">#REF!</definedName>
    <definedName name="Stc">#REF!</definedName>
    <definedName name="Stck." localSheetId="2">#REF!</definedName>
    <definedName name="Stck." localSheetId="12">#REF!</definedName>
    <definedName name="Stck.">#REF!</definedName>
    <definedName name="STD" localSheetId="2">#REF!</definedName>
    <definedName name="STD" localSheetId="12">#REF!</definedName>
    <definedName name="STD">#REF!</definedName>
    <definedName name="STEEL">#REF!</definedName>
    <definedName name="stor">#REF!</definedName>
    <definedName name="str" localSheetId="2">#REF!</definedName>
    <definedName name="str" localSheetId="12">#REF!</definedName>
    <definedName name="str">#REF!</definedName>
    <definedName name="stsd" localSheetId="2">#REF!</definedName>
    <definedName name="stsd" localSheetId="12">#REF!</definedName>
    <definedName name="stsd">#REF!</definedName>
    <definedName name="Stt" localSheetId="2">#REF!</definedName>
    <definedName name="Stt" localSheetId="12">#REF!</definedName>
    <definedName name="Stt">#REF!</definedName>
    <definedName name="Stt_n" localSheetId="2">#REF!</definedName>
    <definedName name="Stt_n" localSheetId="12">#REF!</definedName>
    <definedName name="Stt_n">#REF!</definedName>
    <definedName name="stt_x" localSheetId="2">#REF!</definedName>
    <definedName name="stt_x" localSheetId="12">#REF!</definedName>
    <definedName name="stt_x">#REF!</definedName>
    <definedName name="SU" localSheetId="2">#REF!</definedName>
    <definedName name="SU" localSheetId="12">#REF!</definedName>
    <definedName name="SU">#REF!</definedName>
    <definedName name="sua" localSheetId="2" hidden="1">{"'Sheet1'!$L$16"}</definedName>
    <definedName name="sua" localSheetId="9" hidden="1">{"'Sheet1'!$L$16"}</definedName>
    <definedName name="sua" localSheetId="12" hidden="1">{"'Sheet1'!$L$16"}</definedName>
    <definedName name="sua" localSheetId="0" hidden="1">{"'Sheet1'!$L$16"}</definedName>
    <definedName name="sua" hidden="1">{"'Sheet1'!$L$16"}</definedName>
    <definedName name="sub" localSheetId="2">#REF!</definedName>
    <definedName name="sub" localSheetId="12">#REF!</definedName>
    <definedName name="sub">#REF!</definedName>
    <definedName name="SUL" localSheetId="2">#REF!</definedName>
    <definedName name="SUL" localSheetId="12">#REF!</definedName>
    <definedName name="SUL">#REF!</definedName>
    <definedName name="sum" localSheetId="2">#REF!,#REF!</definedName>
    <definedName name="sum" localSheetId="12">#REF!,#REF!</definedName>
    <definedName name="sum">#REF!,#REF!</definedName>
    <definedName name="SUMITOMO">#REF!</definedName>
    <definedName name="SUMITOMO_GT">#REF!</definedName>
    <definedName name="SumM">#REF!</definedName>
    <definedName name="SUMMARY" localSheetId="2">#REF!</definedName>
    <definedName name="SUMMARY" localSheetId="12">#REF!</definedName>
    <definedName name="SUMMARY">#REF!</definedName>
    <definedName name="SumMTC">#REF!</definedName>
    <definedName name="SumMTC2">#REF!</definedName>
    <definedName name="SumNC">#REF!</definedName>
    <definedName name="SumNC2">#REF!</definedName>
    <definedName name="SumVL">#REF!</definedName>
    <definedName name="sur" localSheetId="2">#REF!</definedName>
    <definedName name="sur" localSheetId="12">#REF!</definedName>
    <definedName name="sur">#REF!</definedName>
    <definedName name="sv" localSheetId="2">#REF!</definedName>
    <definedName name="sv" localSheetId="12">#REF!</definedName>
    <definedName name="sv">#REF!</definedName>
    <definedName name="svl">50</definedName>
    <definedName name="svn" localSheetId="2">#REF!</definedName>
    <definedName name="svn" localSheetId="12">#REF!</definedName>
    <definedName name="svn">#REF!</definedName>
    <definedName name="SW" localSheetId="2">#REF!</definedName>
    <definedName name="SW" localSheetId="12">#REF!</definedName>
    <definedName name="SW">#REF!</definedName>
    <definedName name="Sweden_Against" localSheetId="2">#REF!</definedName>
    <definedName name="Sweden_Against" localSheetId="12">#REF!</definedName>
    <definedName name="Sweden_Against">#REF!</definedName>
    <definedName name="Sweden_Played" localSheetId="2">#REF!</definedName>
    <definedName name="Sweden_Played" localSheetId="12">#REF!</definedName>
    <definedName name="Sweden_Played">#REF!</definedName>
    <definedName name="Switzerland_Against" localSheetId="2">#REF!</definedName>
    <definedName name="Switzerland_Against" localSheetId="12">#REF!</definedName>
    <definedName name="Switzerland_Against">#REF!</definedName>
    <definedName name="Switzerland_Played" localSheetId="2">#REF!</definedName>
    <definedName name="Switzerland_Played" localSheetId="12">#REF!</definedName>
    <definedName name="Switzerland_Played">#REF!</definedName>
    <definedName name="SX_Lapthao_khungV_Sdao" localSheetId="2">#REF!</definedName>
    <definedName name="SX_Lapthao_khungV_Sdao" localSheetId="12">#REF!</definedName>
    <definedName name="SX_Lapthao_khungV_Sdao">#REF!</definedName>
    <definedName name="t" localSheetId="2">{"'Sheet1'!$L$16"}</definedName>
    <definedName name="t" localSheetId="12">{"'Sheet1'!$L$16"}</definedName>
    <definedName name="t" localSheetId="0">{"'Sheet1'!$L$16"}</definedName>
    <definedName name="t">{"'Sheet1'!$L$16"}</definedName>
    <definedName name="t." localSheetId="2">#REF!</definedName>
    <definedName name="t." localSheetId="12">#REF!</definedName>
    <definedName name="t.">#REF!</definedName>
    <definedName name="t.." localSheetId="2">#REF!</definedName>
    <definedName name="t.." localSheetId="12">#REF!</definedName>
    <definedName name="t..">#REF!</definedName>
    <definedName name="T.3" localSheetId="2" hidden="1">{"'Sheet1'!$L$16"}</definedName>
    <definedName name="T.3" localSheetId="9" hidden="1">{"'Sheet1'!$L$16"}</definedName>
    <definedName name="T.3" localSheetId="12" hidden="1">{"'Sheet1'!$L$16"}</definedName>
    <definedName name="T.3" localSheetId="0" hidden="1">{"'Sheet1'!$L$16"}</definedName>
    <definedName name="T.3" hidden="1">{"'Sheet1'!$L$16"}</definedName>
    <definedName name="T.nhËp" localSheetId="2">#REF!</definedName>
    <definedName name="T.nhËp" localSheetId="12">#REF!</definedName>
    <definedName name="T.nhËp">#REF!</definedName>
    <definedName name="T.TBA" localSheetId="2">#REF!</definedName>
    <definedName name="T.TBA" localSheetId="12">#REF!</definedName>
    <definedName name="T.TBA">#REF!</definedName>
    <definedName name="T.Thuy" localSheetId="2" hidden="1">{"'Sheet1'!$L$16"}</definedName>
    <definedName name="T.Thuy" localSheetId="9" hidden="1">{"'Sheet1'!$L$16"}</definedName>
    <definedName name="T.Thuy" localSheetId="12" hidden="1">{"'Sheet1'!$L$16"}</definedName>
    <definedName name="T.Thuy" localSheetId="0" hidden="1">{"'Sheet1'!$L$16"}</definedName>
    <definedName name="T.Thuy" hidden="1">{"'Sheet1'!$L$16"}</definedName>
    <definedName name="t\25">#REF!</definedName>
    <definedName name="t\27">#REF!</definedName>
    <definedName name="t\30">#REF!</definedName>
    <definedName name="t\32">#REF!</definedName>
    <definedName name="t\35">#REF!</definedName>
    <definedName name="t\37">#REF!</definedName>
    <definedName name="t\40">#REF!</definedName>
    <definedName name="t\42">#REF!</definedName>
    <definedName name="t\43">#REF!</definedName>
    <definedName name="t\45">#REF!</definedName>
    <definedName name="t\52">#REF!</definedName>
    <definedName name="t\60">#REF!</definedName>
    <definedName name="t\70">#REF!</definedName>
    <definedName name="t_1" localSheetId="2">#REF!</definedName>
    <definedName name="t_1" localSheetId="12">#REF!</definedName>
    <definedName name="t_1">#REF!</definedName>
    <definedName name="T_HOP">#REF!</definedName>
    <definedName name="T0.4" localSheetId="2">#REF!</definedName>
    <definedName name="T0.4" localSheetId="12">#REF!</definedName>
    <definedName name="T0.4">#REF!</definedName>
    <definedName name="T02_DANH_MUC_CONG_VIEC">#REF!</definedName>
    <definedName name="T09_DINH_MUC_DU_TOAN">#REF!</definedName>
    <definedName name="t101p" localSheetId="2">#REF!</definedName>
    <definedName name="t101p" localSheetId="12">#REF!</definedName>
    <definedName name="t101p">#REF!</definedName>
    <definedName name="t103p" localSheetId="2">#REF!</definedName>
    <definedName name="t103p" localSheetId="12">#REF!</definedName>
    <definedName name="t103p">#REF!</definedName>
    <definedName name="t105mnc" localSheetId="2">#REF!</definedName>
    <definedName name="t105mnc" localSheetId="12">#REF!</definedName>
    <definedName name="t105mnc">#REF!</definedName>
    <definedName name="T10HT">#REF!</definedName>
    <definedName name="t10m" localSheetId="2">#REF!</definedName>
    <definedName name="t10m" localSheetId="12">#REF!</definedName>
    <definedName name="t10m">#REF!</definedName>
    <definedName name="t10nc" localSheetId="2">#REF!</definedName>
    <definedName name="t10nc" localSheetId="12">#REF!</definedName>
    <definedName name="t10nc">#REF!</definedName>
    <definedName name="t10nc1p" localSheetId="2">#REF!</definedName>
    <definedName name="t10nc1p" localSheetId="12">#REF!</definedName>
    <definedName name="t10nc1p">#REF!</definedName>
    <definedName name="t10ncm" localSheetId="2">#REF!</definedName>
    <definedName name="t10ncm" localSheetId="12">#REF!</definedName>
    <definedName name="t10ncm">#REF!</definedName>
    <definedName name="T10vc" localSheetId="2">#REF!</definedName>
    <definedName name="T10vc" localSheetId="12">#REF!</definedName>
    <definedName name="T10vc">#REF!</definedName>
    <definedName name="t10vl" localSheetId="2">#REF!</definedName>
    <definedName name="t10vl" localSheetId="12">#REF!</definedName>
    <definedName name="t10vl">#REF!</definedName>
    <definedName name="t10vl1p" localSheetId="2">#REF!</definedName>
    <definedName name="t10vl1p" localSheetId="12">#REF!</definedName>
    <definedName name="t10vl1p">#REF!</definedName>
    <definedName name="t121p" localSheetId="2">#REF!</definedName>
    <definedName name="t121p" localSheetId="12">#REF!</definedName>
    <definedName name="t121p">#REF!</definedName>
    <definedName name="t123p" localSheetId="2">#REF!</definedName>
    <definedName name="t123p" localSheetId="12">#REF!</definedName>
    <definedName name="t123p">#REF!</definedName>
    <definedName name="t12m" localSheetId="2">#REF!</definedName>
    <definedName name="t12m" localSheetId="12">#REF!</definedName>
    <definedName name="t12m">#REF!</definedName>
    <definedName name="t12mnc" localSheetId="2">#REF!</definedName>
    <definedName name="t12mnc" localSheetId="12">#REF!</definedName>
    <definedName name="t12mnc">#REF!</definedName>
    <definedName name="T12nc" localSheetId="2">#REF!</definedName>
    <definedName name="T12nc" localSheetId="12">#REF!</definedName>
    <definedName name="T12nc">#REF!</definedName>
    <definedName name="t12nc3p" localSheetId="2">#REF!</definedName>
    <definedName name="t12nc3p" localSheetId="12">#REF!</definedName>
    <definedName name="t12nc3p">#REF!</definedName>
    <definedName name="t12ncm" localSheetId="2">#REF!</definedName>
    <definedName name="t12ncm" localSheetId="12">#REF!</definedName>
    <definedName name="t12ncm">#REF!</definedName>
    <definedName name="T12vc" localSheetId="2">#REF!</definedName>
    <definedName name="T12vc" localSheetId="12">#REF!</definedName>
    <definedName name="T12vc">#REF!</definedName>
    <definedName name="T12vl" localSheetId="2">#REF!</definedName>
    <definedName name="T12vl" localSheetId="12">#REF!</definedName>
    <definedName name="T12vl">#REF!</definedName>
    <definedName name="t12vl3p" localSheetId="2">#REF!</definedName>
    <definedName name="t12vl3p" localSheetId="12">#REF!</definedName>
    <definedName name="t12vl3p">#REF!</definedName>
    <definedName name="t141p" localSheetId="2">#REF!</definedName>
    <definedName name="t141p" localSheetId="12">#REF!</definedName>
    <definedName name="t141p">#REF!</definedName>
    <definedName name="t143p" localSheetId="2">#REF!</definedName>
    <definedName name="t143p" localSheetId="12">#REF!</definedName>
    <definedName name="t143p">#REF!</definedName>
    <definedName name="t14m" localSheetId="2">#REF!</definedName>
    <definedName name="t14m" localSheetId="12">#REF!</definedName>
    <definedName name="t14m">#REF!</definedName>
    <definedName name="t14mnc" localSheetId="2">#REF!</definedName>
    <definedName name="t14mnc" localSheetId="12">#REF!</definedName>
    <definedName name="t14mnc">#REF!</definedName>
    <definedName name="t14nc" localSheetId="2">#REF!</definedName>
    <definedName name="t14nc" localSheetId="12">#REF!</definedName>
    <definedName name="t14nc">#REF!</definedName>
    <definedName name="t14nc3p" localSheetId="2">#REF!</definedName>
    <definedName name="t14nc3p" localSheetId="12">#REF!</definedName>
    <definedName name="t14nc3p">#REF!</definedName>
    <definedName name="t14ncm" localSheetId="2">#REF!</definedName>
    <definedName name="t14ncm" localSheetId="12">#REF!</definedName>
    <definedName name="t14ncm">#REF!</definedName>
    <definedName name="T14vc" localSheetId="2">#REF!</definedName>
    <definedName name="T14vc" localSheetId="12">#REF!</definedName>
    <definedName name="T14vc">#REF!</definedName>
    <definedName name="t14vl" localSheetId="2">#REF!</definedName>
    <definedName name="t14vl" localSheetId="12">#REF!</definedName>
    <definedName name="t14vl">#REF!</definedName>
    <definedName name="t14vl3p" localSheetId="2">#REF!</definedName>
    <definedName name="t14vl3p" localSheetId="12">#REF!</definedName>
    <definedName name="t14vl3p">#REF!</definedName>
    <definedName name="T203P" localSheetId="2">#REF!</definedName>
    <definedName name="T203P" localSheetId="12">#REF!</definedName>
    <definedName name="T203P">#REF!</definedName>
    <definedName name="t20m" localSheetId="2">#REF!</definedName>
    <definedName name="t20m" localSheetId="12">#REF!</definedName>
    <definedName name="t20m">#REF!</definedName>
    <definedName name="t20ncm" localSheetId="2">#REF!</definedName>
    <definedName name="t20ncm" localSheetId="12">#REF!</definedName>
    <definedName name="t20ncm">#REF!</definedName>
    <definedName name="T7HT">#REF!</definedName>
    <definedName name="t7m" localSheetId="2">#REF!</definedName>
    <definedName name="t7m" localSheetId="12">#REF!</definedName>
    <definedName name="t7m">#REF!</definedName>
    <definedName name="t7nc" localSheetId="2">#REF!</definedName>
    <definedName name="t7nc" localSheetId="12">#REF!</definedName>
    <definedName name="t7nc">#REF!</definedName>
    <definedName name="t7vl" localSheetId="2">#REF!</definedName>
    <definedName name="t7vl" localSheetId="12">#REF!</definedName>
    <definedName name="t7vl">#REF!</definedName>
    <definedName name="t84mnc" localSheetId="2">#REF!</definedName>
    <definedName name="t84mnc" localSheetId="12">#REF!</definedName>
    <definedName name="t84mnc">#REF!</definedName>
    <definedName name="T8HT">#REF!</definedName>
    <definedName name="t8m" localSheetId="2">#REF!</definedName>
    <definedName name="t8m" localSheetId="12">#REF!</definedName>
    <definedName name="t8m">#REF!</definedName>
    <definedName name="t8nc" localSheetId="2">#REF!</definedName>
    <definedName name="t8nc" localSheetId="12">#REF!</definedName>
    <definedName name="t8nc">#REF!</definedName>
    <definedName name="t8vl" localSheetId="2">#REF!</definedName>
    <definedName name="t8vl" localSheetId="12">#REF!</definedName>
    <definedName name="t8vl">#REF!</definedName>
    <definedName name="ta" localSheetId="2">#REF!</definedName>
    <definedName name="ta" localSheetId="12">#REF!</definedName>
    <definedName name="ta">#REF!</definedName>
    <definedName name="tadao" localSheetId="2">#REF!</definedName>
    <definedName name="tadao" localSheetId="12">#REF!</definedName>
    <definedName name="tadao">#REF!</definedName>
    <definedName name="Tæng_c_ng_suÊt_hiÖn_t_i">"THOP"</definedName>
    <definedName name="Tæng_Cty_c__khÝ_NL_v__má" localSheetId="2">#REF!</definedName>
    <definedName name="Tæng_Cty_c__khÝ_NL_v__má" localSheetId="12">#REF!</definedName>
    <definedName name="Tæng_Cty_c__khÝ_NL_v__má">#REF!</definedName>
    <definedName name="Tai_trong" localSheetId="2">#REF!</definedName>
    <definedName name="Tai_trong" localSheetId="12">#REF!</definedName>
    <definedName name="Tai_trong">#REF!</definedName>
    <definedName name="Taikhoan" localSheetId="2">#REF!</definedName>
    <definedName name="Taikhoan" localSheetId="12">#REF!</definedName>
    <definedName name="Taikhoan">#REF!</definedName>
    <definedName name="Taivu1" localSheetId="2">#REF!</definedName>
    <definedName name="Taivu1" localSheetId="12">#REF!</definedName>
    <definedName name="Taivu1">#REF!</definedName>
    <definedName name="taluy" localSheetId="2">#REF!</definedName>
    <definedName name="taluy" localSheetId="12">#REF!</definedName>
    <definedName name="taluy">#REF!</definedName>
    <definedName name="Tam" localSheetId="2">#REF!</definedName>
    <definedName name="Tam" localSheetId="12">#REF!</definedName>
    <definedName name="Tam">#REF!</definedName>
    <definedName name="tamdan" localSheetId="2">#REF!</definedName>
    <definedName name="tamdan" localSheetId="12">#REF!</definedName>
    <definedName name="tamdan">#REF!</definedName>
    <definedName name="TAMTINH" localSheetId="2">#REF!</definedName>
    <definedName name="TAMTINH" localSheetId="12">#REF!</definedName>
    <definedName name="TAMTINH">#REF!</definedName>
    <definedName name="TAMUNG" localSheetId="2">#REF!</definedName>
    <definedName name="TAMUNG" localSheetId="12">#REF!</definedName>
    <definedName name="TAMUNG">#REF!</definedName>
    <definedName name="tamvia">#REF!</definedName>
    <definedName name="tamviab">#REF!</definedName>
    <definedName name="TAN" localSheetId="2">#REF!</definedName>
    <definedName name="TAN" localSheetId="12">#REF!</definedName>
    <definedName name="TAN">#REF!</definedName>
    <definedName name="TANANH">#REF!</definedName>
    <definedName name="TANG" localSheetId="2">#REF!</definedName>
    <definedName name="TANG" localSheetId="12">#REF!</definedName>
    <definedName name="TANG">#REF!</definedName>
    <definedName name="tao" localSheetId="2" hidden="1">{"'Sheet1'!$L$16"}</definedName>
    <definedName name="tao" localSheetId="9" hidden="1">{"'Sheet1'!$L$16"}</definedName>
    <definedName name="tao" localSheetId="12" hidden="1">{"'Sheet1'!$L$16"}</definedName>
    <definedName name="tao" localSheetId="0" hidden="1">{"'Sheet1'!$L$16"}</definedName>
    <definedName name="tao" hidden="1">{"'Sheet1'!$L$16"}</definedName>
    <definedName name="TatBo" localSheetId="2" hidden="1">{"'Sheet1'!$L$16"}</definedName>
    <definedName name="TatBo" localSheetId="9" hidden="1">{"'Sheet1'!$L$16"}</definedName>
    <definedName name="TatBo" localSheetId="12" hidden="1">{"'Sheet1'!$L$16"}</definedName>
    <definedName name="TatBo" localSheetId="0" hidden="1">{"'Sheet1'!$L$16"}</definedName>
    <definedName name="TatBo" hidden="1">{"'Sheet1'!$L$16"}</definedName>
    <definedName name="taukeo150" localSheetId="2">#REF!</definedName>
    <definedName name="taukeo150" localSheetId="12">#REF!</definedName>
    <definedName name="taukeo150">#REF!</definedName>
    <definedName name="taun" localSheetId="2">#REF!</definedName>
    <definedName name="taun" localSheetId="12">#REF!</definedName>
    <definedName name="taun">#REF!</definedName>
    <definedName name="Tax" localSheetId="2">#REF!</definedName>
    <definedName name="Tax" localSheetId="12">#REF!</definedName>
    <definedName name="Tax">#REF!</definedName>
    <definedName name="TaxTV">10%</definedName>
    <definedName name="TaxXL">5%</definedName>
    <definedName name="tb" localSheetId="2">#REF!</definedName>
    <definedName name="tb" localSheetId="12">#REF!</definedName>
    <definedName name="tb">#REF!</definedName>
    <definedName name="TB.2" localSheetId="2">#REF!</definedName>
    <definedName name="TB.2" localSheetId="12">#REF!</definedName>
    <definedName name="TB.2">#REF!</definedName>
    <definedName name="TB.2_ct" localSheetId="2">#REF!</definedName>
    <definedName name="TB.2_ct" localSheetId="12">#REF!</definedName>
    <definedName name="TB.2_ct">#REF!</definedName>
    <definedName name="TB.2_hd" localSheetId="2">#REF!</definedName>
    <definedName name="TB.2_hd" localSheetId="12">#REF!</definedName>
    <definedName name="TB.2_hd">#REF!</definedName>
    <definedName name="TB.2_ts" localSheetId="2">#REF!</definedName>
    <definedName name="TB.2_ts" localSheetId="12">#REF!</definedName>
    <definedName name="TB.2_ts">#REF!</definedName>
    <definedName name="TB.A" localSheetId="2">#REF!</definedName>
    <definedName name="TB.A" localSheetId="12">#REF!</definedName>
    <definedName name="TB.A">#REF!</definedName>
    <definedName name="tb.a_ct" localSheetId="2">#REF!</definedName>
    <definedName name="tb.a_ct" localSheetId="12">#REF!</definedName>
    <definedName name="tb.a_ct">#REF!</definedName>
    <definedName name="tb.a_hd" localSheetId="2">#REF!</definedName>
    <definedName name="tb.a_hd" localSheetId="12">#REF!</definedName>
    <definedName name="tb.a_hd">#REF!</definedName>
    <definedName name="tB.a_hso" localSheetId="2">#REF!</definedName>
    <definedName name="tB.a_hso" localSheetId="12">#REF!</definedName>
    <definedName name="tB.a_hso">#REF!</definedName>
    <definedName name="tb.a_hspc" localSheetId="2">#REF!</definedName>
    <definedName name="tb.a_hspc" localSheetId="12">#REF!</definedName>
    <definedName name="tb.a_hspc">#REF!</definedName>
    <definedName name="tB.a_ld" localSheetId="2">#REF!</definedName>
    <definedName name="tB.a_ld" localSheetId="12">#REF!</definedName>
    <definedName name="tB.a_ld">#REF!</definedName>
    <definedName name="tB.a_luong" localSheetId="2">#REF!</definedName>
    <definedName name="tB.a_luong" localSheetId="12">#REF!</definedName>
    <definedName name="tB.a_luong">#REF!</definedName>
    <definedName name="tB.a_nguoi" localSheetId="2">#REF!</definedName>
    <definedName name="tB.a_nguoi" localSheetId="12">#REF!</definedName>
    <definedName name="tB.a_nguoi">#REF!</definedName>
    <definedName name="tB.a_tdtt" localSheetId="2">#REF!</definedName>
    <definedName name="tB.a_tdtt" localSheetId="12">#REF!</definedName>
    <definedName name="tB.a_tdtt">#REF!</definedName>
    <definedName name="tB.a_tn" localSheetId="2">#REF!</definedName>
    <definedName name="tB.a_tn" localSheetId="12">#REF!</definedName>
    <definedName name="tB.a_tn">#REF!</definedName>
    <definedName name="tb.a_ts" localSheetId="2">#REF!</definedName>
    <definedName name="tb.a_ts" localSheetId="12">#REF!</definedName>
    <definedName name="tb.a_ts">#REF!</definedName>
    <definedName name="tB.a_ud" localSheetId="2">#REF!</definedName>
    <definedName name="tB.a_ud" localSheetId="12">#REF!</definedName>
    <definedName name="tB.a_ud">#REF!</definedName>
    <definedName name="TB.B" localSheetId="2">#REF!</definedName>
    <definedName name="TB.B" localSheetId="12">#REF!</definedName>
    <definedName name="TB.B">#REF!</definedName>
    <definedName name="tb.b_ct" localSheetId="2">#REF!</definedName>
    <definedName name="tb.b_ct" localSheetId="12">#REF!</definedName>
    <definedName name="tb.b_ct">#REF!</definedName>
    <definedName name="tb.b_hd" localSheetId="2">#REF!</definedName>
    <definedName name="tb.b_hd" localSheetId="12">#REF!</definedName>
    <definedName name="tb.b_hd">#REF!</definedName>
    <definedName name="tB.B_hso" localSheetId="2">#REF!</definedName>
    <definedName name="tB.B_hso" localSheetId="12">#REF!</definedName>
    <definedName name="tB.B_hso">#REF!</definedName>
    <definedName name="tb.b_hspc" localSheetId="2">#REF!</definedName>
    <definedName name="tb.b_hspc" localSheetId="12">#REF!</definedName>
    <definedName name="tb.b_hspc">#REF!</definedName>
    <definedName name="tB.B_ld" localSheetId="2">#REF!</definedName>
    <definedName name="tB.B_ld" localSheetId="12">#REF!</definedName>
    <definedName name="tB.B_ld">#REF!</definedName>
    <definedName name="tB.B_luong" localSheetId="2">#REF!</definedName>
    <definedName name="tB.B_luong" localSheetId="12">#REF!</definedName>
    <definedName name="tB.B_luong">#REF!</definedName>
    <definedName name="tB.B_nguoi" localSheetId="2">#REF!</definedName>
    <definedName name="tB.B_nguoi" localSheetId="12">#REF!</definedName>
    <definedName name="tB.B_nguoi">#REF!</definedName>
    <definedName name="tB.B_tdtt" localSheetId="2">#REF!</definedName>
    <definedName name="tB.B_tdtt" localSheetId="12">#REF!</definedName>
    <definedName name="tB.B_tdtt">#REF!</definedName>
    <definedName name="tB.B_tn" localSheetId="2">#REF!</definedName>
    <definedName name="tB.B_tn" localSheetId="12">#REF!</definedName>
    <definedName name="tB.B_tn">#REF!</definedName>
    <definedName name="tb.b_ts" localSheetId="2">#REF!</definedName>
    <definedName name="tb.b_ts" localSheetId="12">#REF!</definedName>
    <definedName name="tb.b_ts">#REF!</definedName>
    <definedName name="tB.B_ud" localSheetId="2">#REF!</definedName>
    <definedName name="tB.B_ud" localSheetId="12">#REF!</definedName>
    <definedName name="tB.B_ud">#REF!</definedName>
    <definedName name="TB.C" localSheetId="2">#REF!</definedName>
    <definedName name="TB.C" localSheetId="12">#REF!</definedName>
    <definedName name="TB.C">#REF!</definedName>
    <definedName name="tb.c_ct" localSheetId="2">#REF!</definedName>
    <definedName name="tb.c_ct" localSheetId="12">#REF!</definedName>
    <definedName name="tb.c_ct">#REF!</definedName>
    <definedName name="tb.c_hd" localSheetId="2">#REF!</definedName>
    <definedName name="tb.c_hd" localSheetId="12">#REF!</definedName>
    <definedName name="tb.c_hd">#REF!</definedName>
    <definedName name="tB.C_hso" localSheetId="2">#REF!</definedName>
    <definedName name="tB.C_hso" localSheetId="12">#REF!</definedName>
    <definedName name="tB.C_hso">#REF!</definedName>
    <definedName name="tb.c_hspc" localSheetId="2">#REF!</definedName>
    <definedName name="tb.c_hspc" localSheetId="12">#REF!</definedName>
    <definedName name="tb.c_hspc">#REF!</definedName>
    <definedName name="tB.C_ld" localSheetId="2">#REF!</definedName>
    <definedName name="tB.C_ld" localSheetId="12">#REF!</definedName>
    <definedName name="tB.C_ld">#REF!</definedName>
    <definedName name="tB.C_luong" localSheetId="2">#REF!</definedName>
    <definedName name="tB.C_luong" localSheetId="12">#REF!</definedName>
    <definedName name="tB.C_luong">#REF!</definedName>
    <definedName name="tB.C_nguoi" localSheetId="2">#REF!</definedName>
    <definedName name="tB.C_nguoi" localSheetId="12">#REF!</definedName>
    <definedName name="tB.C_nguoi">#REF!</definedName>
    <definedName name="tB.C_tdtt" localSheetId="2">#REF!</definedName>
    <definedName name="tB.C_tdtt" localSheetId="12">#REF!</definedName>
    <definedName name="tB.C_tdtt">#REF!</definedName>
    <definedName name="tB.C_tn" localSheetId="2">#REF!</definedName>
    <definedName name="tB.C_tn" localSheetId="12">#REF!</definedName>
    <definedName name="tB.C_tn">#REF!</definedName>
    <definedName name="tb.c_ts" localSheetId="2">#REF!</definedName>
    <definedName name="tb.c_ts" localSheetId="12">#REF!</definedName>
    <definedName name="tb.c_ts">#REF!</definedName>
    <definedName name="tB.C_ud" localSheetId="2">#REF!</definedName>
    <definedName name="tB.C_ud" localSheetId="12">#REF!</definedName>
    <definedName name="tB.C_ud">#REF!</definedName>
    <definedName name="tb.d" localSheetId="2">#REF!</definedName>
    <definedName name="tb.d" localSheetId="12">#REF!</definedName>
    <definedName name="tb.d">#REF!</definedName>
    <definedName name="tb.d_ct" localSheetId="2">#REF!</definedName>
    <definedName name="tb.d_ct" localSheetId="12">#REF!</definedName>
    <definedName name="tb.d_ct">#REF!</definedName>
    <definedName name="tb.d_hd" localSheetId="2">#REF!</definedName>
    <definedName name="tb.d_hd" localSheetId="12">#REF!</definedName>
    <definedName name="tb.d_hd">#REF!</definedName>
    <definedName name="tB.D_hso" localSheetId="2">#REF!</definedName>
    <definedName name="tB.D_hso" localSheetId="12">#REF!</definedName>
    <definedName name="tB.D_hso">#REF!</definedName>
    <definedName name="tb.d_hspc" localSheetId="2">#REF!</definedName>
    <definedName name="tb.d_hspc" localSheetId="12">#REF!</definedName>
    <definedName name="tb.d_hspc">#REF!</definedName>
    <definedName name="tB.D_ld" localSheetId="2">#REF!</definedName>
    <definedName name="tB.D_ld" localSheetId="12">#REF!</definedName>
    <definedName name="tB.D_ld">#REF!</definedName>
    <definedName name="tB.D_luong" localSheetId="2">#REF!</definedName>
    <definedName name="tB.D_luong" localSheetId="12">#REF!</definedName>
    <definedName name="tB.D_luong">#REF!</definedName>
    <definedName name="tB.D_nguoi" localSheetId="2">#REF!</definedName>
    <definedName name="tB.D_nguoi" localSheetId="12">#REF!</definedName>
    <definedName name="tB.D_nguoi">#REF!</definedName>
    <definedName name="tB.D_tdtt" localSheetId="2">#REF!</definedName>
    <definedName name="tB.D_tdtt" localSheetId="12">#REF!</definedName>
    <definedName name="tB.D_tdtt">#REF!</definedName>
    <definedName name="tB.D_tn" localSheetId="2">#REF!</definedName>
    <definedName name="tB.D_tn" localSheetId="12">#REF!</definedName>
    <definedName name="tB.D_tn">#REF!</definedName>
    <definedName name="tb.d_ts" localSheetId="2">#REF!</definedName>
    <definedName name="tb.d_ts" localSheetId="12">#REF!</definedName>
    <definedName name="tb.d_ts">#REF!</definedName>
    <definedName name="tB.D_ud" localSheetId="2">#REF!</definedName>
    <definedName name="tB.D_ud" localSheetId="12">#REF!</definedName>
    <definedName name="tB.D_ud">#REF!</definedName>
    <definedName name="tb.e" localSheetId="2">#REF!</definedName>
    <definedName name="tb.e" localSheetId="12">#REF!</definedName>
    <definedName name="tb.e">#REF!</definedName>
    <definedName name="tb.e_ct" localSheetId="2">#REF!</definedName>
    <definedName name="tb.e_ct" localSheetId="12">#REF!</definedName>
    <definedName name="tb.e_ct">#REF!</definedName>
    <definedName name="tb.e_hd" localSheetId="2">#REF!</definedName>
    <definedName name="tb.e_hd" localSheetId="12">#REF!</definedName>
    <definedName name="tb.e_hd">#REF!</definedName>
    <definedName name="tB.E_hso" localSheetId="2">#REF!</definedName>
    <definedName name="tB.E_hso" localSheetId="12">#REF!</definedName>
    <definedName name="tB.E_hso">#REF!</definedName>
    <definedName name="tB.E_ld" localSheetId="2">#REF!</definedName>
    <definedName name="tB.E_ld" localSheetId="12">#REF!</definedName>
    <definedName name="tB.E_ld">#REF!</definedName>
    <definedName name="tB.E_luong" localSheetId="2">#REF!</definedName>
    <definedName name="tB.E_luong" localSheetId="12">#REF!</definedName>
    <definedName name="tB.E_luong">#REF!</definedName>
    <definedName name="tB.E_nguoi" localSheetId="2">#REF!</definedName>
    <definedName name="tB.E_nguoi" localSheetId="12">#REF!</definedName>
    <definedName name="tB.E_nguoi">#REF!</definedName>
    <definedName name="tB.E_tdtt" localSheetId="2">#REF!</definedName>
    <definedName name="tB.E_tdtt" localSheetId="12">#REF!</definedName>
    <definedName name="tB.E_tdtt">#REF!</definedName>
    <definedName name="tB.E_tn" localSheetId="2">#REF!</definedName>
    <definedName name="tB.E_tn" localSheetId="12">#REF!</definedName>
    <definedName name="tB.E_tn">#REF!</definedName>
    <definedName name="tb.e_ts" localSheetId="2">#REF!</definedName>
    <definedName name="tb.e_ts" localSheetId="12">#REF!</definedName>
    <definedName name="tb.e_ts">#REF!</definedName>
    <definedName name="tB.E_ud" localSheetId="2">#REF!</definedName>
    <definedName name="tB.E_ud" localSheetId="12">#REF!</definedName>
    <definedName name="tB.E_ud">#REF!</definedName>
    <definedName name="TB_CS">#REF!</definedName>
    <definedName name="tb1.2_ct" localSheetId="2">#REF!</definedName>
    <definedName name="tb1.2_ct" localSheetId="12">#REF!</definedName>
    <definedName name="tb1.2_ct">#REF!</definedName>
    <definedName name="tb1.2_hd" localSheetId="2">#REF!</definedName>
    <definedName name="tb1.2_hd" localSheetId="12">#REF!</definedName>
    <definedName name="tb1.2_hd">#REF!</definedName>
    <definedName name="tb1.2_hso" localSheetId="2">#REF!</definedName>
    <definedName name="tb1.2_hso" localSheetId="12">#REF!</definedName>
    <definedName name="tb1.2_hso">#REF!</definedName>
    <definedName name="tb1.2_hspc" localSheetId="2">#REF!</definedName>
    <definedName name="tb1.2_hspc" localSheetId="12">#REF!</definedName>
    <definedName name="tb1.2_hspc">#REF!</definedName>
    <definedName name="tb1.2_ld" localSheetId="2">#REF!</definedName>
    <definedName name="tb1.2_ld" localSheetId="12">#REF!</definedName>
    <definedName name="tb1.2_ld">#REF!</definedName>
    <definedName name="tb1.2_luong" localSheetId="2">#REF!</definedName>
    <definedName name="tb1.2_luong" localSheetId="12">#REF!</definedName>
    <definedName name="tb1.2_luong">#REF!</definedName>
    <definedName name="tb1.2_nguoi" localSheetId="2">#REF!</definedName>
    <definedName name="tb1.2_nguoi" localSheetId="12">#REF!</definedName>
    <definedName name="tb1.2_nguoi">#REF!</definedName>
    <definedName name="tb1.2_tn" localSheetId="2">#REF!</definedName>
    <definedName name="tb1.2_tn" localSheetId="12">#REF!</definedName>
    <definedName name="tb1.2_tn">#REF!</definedName>
    <definedName name="tb1.2_ts" localSheetId="2">#REF!</definedName>
    <definedName name="tb1.2_ts" localSheetId="12">#REF!</definedName>
    <definedName name="tb1.2_ts">#REF!</definedName>
    <definedName name="tb1.2_ud" localSheetId="2">#REF!</definedName>
    <definedName name="tb1.2_ud" localSheetId="12">#REF!</definedName>
    <definedName name="tb1.2_ud">#REF!</definedName>
    <definedName name="TBA" localSheetId="2">#REF!</definedName>
    <definedName name="TBA" localSheetId="12">#REF!</definedName>
    <definedName name="TBA">#REF!</definedName>
    <definedName name="tbagd1" localSheetId="2">#REF!</definedName>
    <definedName name="tbagd1" localSheetId="12">#REF!</definedName>
    <definedName name="tbagd1">#REF!</definedName>
    <definedName name="tbb_HSO" localSheetId="2">#REF!</definedName>
    <definedName name="tbb_HSO" localSheetId="12">#REF!</definedName>
    <definedName name="tbb_HSO">#REF!</definedName>
    <definedName name="tbb_LUONG" localSheetId="2">#REF!</definedName>
    <definedName name="tbb_LUONG" localSheetId="12">#REF!</definedName>
    <definedName name="tbb_LUONG">#REF!</definedName>
    <definedName name="tbb_NGUOI" localSheetId="2">#REF!</definedName>
    <definedName name="tbb_NGUOI" localSheetId="12">#REF!</definedName>
    <definedName name="tbb_NGUOI">#REF!</definedName>
    <definedName name="tbb_TH" localSheetId="2">#REF!</definedName>
    <definedName name="tbb_TH" localSheetId="12">#REF!</definedName>
    <definedName name="tbb_TH">#REF!</definedName>
    <definedName name="tbb_UD" localSheetId="2">#REF!</definedName>
    <definedName name="tbb_UD" localSheetId="12">#REF!</definedName>
    <definedName name="tbb_UD">#REF!</definedName>
    <definedName name="TBD_HSO" localSheetId="2">#REF!</definedName>
    <definedName name="TBD_HSO" localSheetId="12">#REF!</definedName>
    <definedName name="TBD_HSO">#REF!</definedName>
    <definedName name="TBD_LUONG" localSheetId="2">#REF!</definedName>
    <definedName name="TBD_LUONG" localSheetId="12">#REF!</definedName>
    <definedName name="TBD_LUONG">#REF!</definedName>
    <definedName name="TBD_NGUOI" localSheetId="2">#REF!</definedName>
    <definedName name="TBD_NGUOI" localSheetId="12">#REF!</definedName>
    <definedName name="TBD_NGUOI">#REF!</definedName>
    <definedName name="TBD_UD" localSheetId="2">#REF!</definedName>
    <definedName name="TBD_UD" localSheetId="12">#REF!</definedName>
    <definedName name="TBD_UD">#REF!</definedName>
    <definedName name="tbdd1p" localSheetId="2">#REF!</definedName>
    <definedName name="tbdd1p" localSheetId="12">#REF!</definedName>
    <definedName name="tbdd1p">#REF!</definedName>
    <definedName name="tbdd3p" localSheetId="2">#REF!</definedName>
    <definedName name="tbdd3p" localSheetId="12">#REF!</definedName>
    <definedName name="tbdd3p">#REF!</definedName>
    <definedName name="tbddsdl" localSheetId="2">#REF!</definedName>
    <definedName name="tbddsdl" localSheetId="12">#REF!</definedName>
    <definedName name="tbddsdl">#REF!</definedName>
    <definedName name="TBI" localSheetId="2">#REF!</definedName>
    <definedName name="TBI" localSheetId="12">#REF!</definedName>
    <definedName name="TBI">#REF!</definedName>
    <definedName name="tbl_ProdInfo" localSheetId="2">#REF!</definedName>
    <definedName name="tbl_ProdInfo" localSheetId="12">#REF!</definedName>
    <definedName name="tbl_ProdInfo">#REF!</definedName>
    <definedName name="tbsokiemtra">#REF!</definedName>
    <definedName name="tbtr" localSheetId="2">#REF!</definedName>
    <definedName name="tbtr" localSheetId="12">#REF!</definedName>
    <definedName name="tbtr">#REF!</definedName>
    <definedName name="tbtram" localSheetId="2">#REF!</definedName>
    <definedName name="tbtram" localSheetId="12">#REF!</definedName>
    <definedName name="tbtram">#REF!</definedName>
    <definedName name="TBTT">#REF!</definedName>
    <definedName name="TBXD" localSheetId="2">#REF!</definedName>
    <definedName name="TBXD" localSheetId="12">#REF!</definedName>
    <definedName name="TBXD">#REF!</definedName>
    <definedName name="TC" localSheetId="2">#REF!</definedName>
    <definedName name="TC" localSheetId="12">#REF!</definedName>
    <definedName name="TC">#REF!</definedName>
    <definedName name="tc_1" localSheetId="2">#REF!</definedName>
    <definedName name="tc_1" localSheetId="12">#REF!</definedName>
    <definedName name="tc_1">#REF!</definedName>
    <definedName name="tc_2" localSheetId="2">#REF!</definedName>
    <definedName name="tc_2" localSheetId="12">#REF!</definedName>
    <definedName name="tc_2">#REF!</definedName>
    <definedName name="TC_NHANH1" localSheetId="2">#REF!</definedName>
    <definedName name="TC_NHANH1" localSheetId="12">#REF!</definedName>
    <definedName name="TC_NHANH1">#REF!</definedName>
    <definedName name="TCDHT">#REF!</definedName>
    <definedName name="Tchuan" localSheetId="2">#REF!</definedName>
    <definedName name="Tchuan" localSheetId="12">#REF!</definedName>
    <definedName name="Tchuan">#REF!</definedName>
    <definedName name="TCTRU">#REF!</definedName>
    <definedName name="tcxxnc" localSheetId="2">#REF!</definedName>
    <definedName name="tcxxnc" localSheetId="12">#REF!</definedName>
    <definedName name="tcxxnc">#REF!</definedName>
    <definedName name="TD" localSheetId="2">#REF!</definedName>
    <definedName name="TD" localSheetId="12">#REF!</definedName>
    <definedName name="TD">#REF!</definedName>
    <definedName name="TD.2_ct" localSheetId="2">#REF!</definedName>
    <definedName name="TD.2_ct" localSheetId="12">#REF!</definedName>
    <definedName name="TD.2_ct">#REF!</definedName>
    <definedName name="TD.2_hd" localSheetId="2">#REF!</definedName>
    <definedName name="TD.2_hd" localSheetId="12">#REF!</definedName>
    <definedName name="TD.2_hd">#REF!</definedName>
    <definedName name="TD.2_ts" localSheetId="2">#REF!</definedName>
    <definedName name="TD.2_ts" localSheetId="12">#REF!</definedName>
    <definedName name="TD.2_ts">#REF!</definedName>
    <definedName name="td10vl" localSheetId="2">#REF!</definedName>
    <definedName name="td10vl" localSheetId="12">#REF!</definedName>
    <definedName name="td10vl">#REF!</definedName>
    <definedName name="td12nc" localSheetId="2">#REF!</definedName>
    <definedName name="td12nc" localSheetId="12">#REF!</definedName>
    <definedName name="td12nc">#REF!</definedName>
    <definedName name="TD12vl" localSheetId="2">#REF!</definedName>
    <definedName name="TD12vl" localSheetId="12">#REF!</definedName>
    <definedName name="TD12vl">#REF!</definedName>
    <definedName name="td1cnc" localSheetId="2">#REF!</definedName>
    <definedName name="td1cnc" localSheetId="12">#REF!</definedName>
    <definedName name="td1cnc">#REF!</definedName>
    <definedName name="td1cvl" localSheetId="2">#REF!</definedName>
    <definedName name="td1cvl" localSheetId="12">#REF!</definedName>
    <definedName name="td1cvl">#REF!</definedName>
    <definedName name="td1p" localSheetId="2">#REF!</definedName>
    <definedName name="td1p" localSheetId="12">#REF!</definedName>
    <definedName name="td1p">#REF!</definedName>
    <definedName name="TD1p1nc" localSheetId="2">#REF!</definedName>
    <definedName name="TD1p1nc" localSheetId="12">#REF!</definedName>
    <definedName name="TD1p1nc">#REF!</definedName>
    <definedName name="td1p1vc" localSheetId="2">#REF!</definedName>
    <definedName name="td1p1vc" localSheetId="12">#REF!</definedName>
    <definedName name="td1p1vc">#REF!</definedName>
    <definedName name="TD1p1vl" localSheetId="2">#REF!</definedName>
    <definedName name="TD1p1vl" localSheetId="12">#REF!</definedName>
    <definedName name="TD1p1vl">#REF!</definedName>
    <definedName name="TD1p2nc" localSheetId="2">#REF!</definedName>
    <definedName name="TD1p2nc" localSheetId="12">#REF!</definedName>
    <definedName name="TD1p2nc">#REF!</definedName>
    <definedName name="TD1p2vc" localSheetId="2">#REF!</definedName>
    <definedName name="TD1p2vc" localSheetId="12">#REF!</definedName>
    <definedName name="TD1p2vc">#REF!</definedName>
    <definedName name="TD1p2vl" localSheetId="2">#REF!</definedName>
    <definedName name="TD1p2vl" localSheetId="12">#REF!</definedName>
    <definedName name="TD1p2vl">#REF!</definedName>
    <definedName name="TD1pnc" localSheetId="2">#REF!</definedName>
    <definedName name="TD1pnc" localSheetId="12">#REF!</definedName>
    <definedName name="TD1pnc">#REF!</definedName>
    <definedName name="TD1pvl" localSheetId="2">#REF!</definedName>
    <definedName name="TD1pvl" localSheetId="12">#REF!</definedName>
    <definedName name="TD1pvl">#REF!</definedName>
    <definedName name="td3p" localSheetId="2">#REF!</definedName>
    <definedName name="td3p" localSheetId="12">#REF!</definedName>
    <definedName name="td3p">#REF!</definedName>
    <definedName name="tdc84nc" localSheetId="2">#REF!</definedName>
    <definedName name="tdc84nc" localSheetId="12">#REF!</definedName>
    <definedName name="tdc84nc">#REF!</definedName>
    <definedName name="tdcnc" localSheetId="2">#REF!</definedName>
    <definedName name="tdcnc" localSheetId="12">#REF!</definedName>
    <definedName name="tdcnc">#REF!</definedName>
    <definedName name="TDctnc" localSheetId="2">#REF!</definedName>
    <definedName name="TDctnc" localSheetId="12">#REF!</definedName>
    <definedName name="TDctnc">#REF!</definedName>
    <definedName name="TDctvc" localSheetId="2">#REF!</definedName>
    <definedName name="TDctvc" localSheetId="12">#REF!</definedName>
    <definedName name="TDctvc">#REF!</definedName>
    <definedName name="TDctvl" localSheetId="2">#REF!</definedName>
    <definedName name="TDctvl" localSheetId="12">#REF!</definedName>
    <definedName name="TDctvl">#REF!</definedName>
    <definedName name="TDDAKT">#REF!</definedName>
    <definedName name="tdgnc" localSheetId="2">#REF!</definedName>
    <definedName name="tdgnc" localSheetId="12">#REF!</definedName>
    <definedName name="tdgnc">#REF!</definedName>
    <definedName name="tdgvl" localSheetId="2">#REF!</definedName>
    <definedName name="tdgvl" localSheetId="12">#REF!</definedName>
    <definedName name="tdgvl">#REF!</definedName>
    <definedName name="tdhtnc" localSheetId="2">#REF!</definedName>
    <definedName name="tdhtnc" localSheetId="12">#REF!</definedName>
    <definedName name="tdhtnc">#REF!</definedName>
    <definedName name="tdhtvl" localSheetId="2">#REF!</definedName>
    <definedName name="tdhtvl" localSheetId="12">#REF!</definedName>
    <definedName name="tdhtvl">#REF!</definedName>
    <definedName name="tdia" localSheetId="2">#REF!</definedName>
    <definedName name="tdia" localSheetId="12">#REF!</definedName>
    <definedName name="tdia">#REF!</definedName>
    <definedName name="TdinhQT">#REF!</definedName>
    <definedName name="tdll1pm" localSheetId="2">#REF!</definedName>
    <definedName name="tdll1pm" localSheetId="12">#REF!</definedName>
    <definedName name="tdll1pm">#REF!</definedName>
    <definedName name="tdll3pm" localSheetId="2">#REF!</definedName>
    <definedName name="tdll3pm" localSheetId="12">#REF!</definedName>
    <definedName name="tdll3pm">#REF!</definedName>
    <definedName name="tdllct" localSheetId="2">#REF!</definedName>
    <definedName name="tdllct" localSheetId="12">#REF!</definedName>
    <definedName name="tdllct">#REF!</definedName>
    <definedName name="tdllHTDL" localSheetId="2">#REF!</definedName>
    <definedName name="tdllHTDL" localSheetId="12">#REF!</definedName>
    <definedName name="tdllHTDL">#REF!</definedName>
    <definedName name="tdllHTHH" localSheetId="2">#REF!</definedName>
    <definedName name="tdllHTHH" localSheetId="12">#REF!</definedName>
    <definedName name="tdllHTHH">#REF!</definedName>
    <definedName name="TDmnc" localSheetId="2">#REF!</definedName>
    <definedName name="TDmnc" localSheetId="12">#REF!</definedName>
    <definedName name="TDmnc">#REF!</definedName>
    <definedName name="TDmvc" localSheetId="2">#REF!</definedName>
    <definedName name="TDmvc" localSheetId="12">#REF!</definedName>
    <definedName name="TDmvc">#REF!</definedName>
    <definedName name="TDmvl" localSheetId="2">#REF!</definedName>
    <definedName name="TDmvl" localSheetId="12">#REF!</definedName>
    <definedName name="TDmvl">#REF!</definedName>
    <definedName name="tdnc" localSheetId="2">#REF!</definedName>
    <definedName name="tdnc" localSheetId="12">#REF!</definedName>
    <definedName name="tdnc">#REF!</definedName>
    <definedName name="tdnc1p" localSheetId="2">#REF!</definedName>
    <definedName name="tdnc1p" localSheetId="12">#REF!</definedName>
    <definedName name="tdnc1p">#REF!</definedName>
    <definedName name="tdnc3p" localSheetId="2">#REF!</definedName>
    <definedName name="tdnc3p" localSheetId="12">#REF!</definedName>
    <definedName name="tdnc3p">#REF!</definedName>
    <definedName name="tdo" localSheetId="2">#REF!</definedName>
    <definedName name="tdo" localSheetId="12">#REF!</definedName>
    <definedName name="tdo">#REF!</definedName>
    <definedName name="tdt" localSheetId="2">#REF!</definedName>
    <definedName name="tdt" localSheetId="12">#REF!</definedName>
    <definedName name="tdt">#REF!</definedName>
    <definedName name="tdt1pnc" localSheetId="2">#REF!</definedName>
    <definedName name="tdt1pnc" localSheetId="12">#REF!</definedName>
    <definedName name="tdt1pnc">#REF!</definedName>
    <definedName name="tdt1pvl" localSheetId="2">#REF!</definedName>
    <definedName name="tdt1pvl" localSheetId="12">#REF!</definedName>
    <definedName name="tdt1pvl">#REF!</definedName>
    <definedName name="tdt2cnc" localSheetId="2">#REF!</definedName>
    <definedName name="tdt2cnc" localSheetId="12">#REF!</definedName>
    <definedName name="tdt2cnc">#REF!</definedName>
    <definedName name="tdt2cvl" localSheetId="2">#REF!</definedName>
    <definedName name="tdt2cvl" localSheetId="12">#REF!</definedName>
    <definedName name="tdt2cvl">#REF!</definedName>
    <definedName name="TDTDT">#REF!</definedName>
    <definedName name="TDTKKT">#REF!</definedName>
    <definedName name="tdtr2cnc" localSheetId="2">#REF!</definedName>
    <definedName name="tdtr2cnc" localSheetId="12">#REF!</definedName>
    <definedName name="tdtr2cnc">#REF!</definedName>
    <definedName name="tdtr2cvl" localSheetId="2">#REF!</definedName>
    <definedName name="tdtr2cvl" localSheetId="12">#REF!</definedName>
    <definedName name="tdtr2cvl">#REF!</definedName>
    <definedName name="tdtrnc" localSheetId="2">#REF!</definedName>
    <definedName name="tdtrnc" localSheetId="12">#REF!</definedName>
    <definedName name="tdtrnc">#REF!</definedName>
    <definedName name="tdtrvl" localSheetId="2">#REF!</definedName>
    <definedName name="tdtrvl" localSheetId="12">#REF!</definedName>
    <definedName name="tdtrvl">#REF!</definedName>
    <definedName name="tdtt.1" localSheetId="2">#REF!</definedName>
    <definedName name="tdtt.1" localSheetId="12">#REF!</definedName>
    <definedName name="tdtt.1">#REF!</definedName>
    <definedName name="tdtt.2" localSheetId="2">#REF!</definedName>
    <definedName name="tdtt.2" localSheetId="12">#REF!</definedName>
    <definedName name="tdtt.2">#REF!</definedName>
    <definedName name="tdtt_ck" localSheetId="2">#REF!</definedName>
    <definedName name="tdtt_ck" localSheetId="12">#REF!</definedName>
    <definedName name="tdtt_ck">#REF!</definedName>
    <definedName name="tdtt_DA2" localSheetId="2">#REF!</definedName>
    <definedName name="tdtt_DA2" localSheetId="12">#REF!</definedName>
    <definedName name="tdtt_DA2">#REF!</definedName>
    <definedName name="tdtt_DTNT" localSheetId="2">#REF!</definedName>
    <definedName name="tdtt_DTNT" localSheetId="12">#REF!</definedName>
    <definedName name="tdtt_DTNT">#REF!</definedName>
    <definedName name="tdtt_ht" localSheetId="2">#REF!</definedName>
    <definedName name="tdtt_ht" localSheetId="12">#REF!</definedName>
    <definedName name="tdtt_ht">#REF!</definedName>
    <definedName name="tdtt_ld" localSheetId="2">#REF!</definedName>
    <definedName name="tdtt_ld" localSheetId="12">#REF!</definedName>
    <definedName name="tdtt_ld">#REF!</definedName>
    <definedName name="tdtt_LT" localSheetId="2">#REF!</definedName>
    <definedName name="tdtt_LT" localSheetId="12">#REF!</definedName>
    <definedName name="tdtt_LT">#REF!</definedName>
    <definedName name="tdtt_ph" localSheetId="2">#REF!</definedName>
    <definedName name="tdtt_ph" localSheetId="12">#REF!</definedName>
    <definedName name="tdtt_ph">#REF!</definedName>
    <definedName name="tdtt_sp" localSheetId="2">#REF!</definedName>
    <definedName name="tdtt_sp" localSheetId="12">#REF!</definedName>
    <definedName name="tdtt_sp">#REF!</definedName>
    <definedName name="tdtt_TB" localSheetId="2">#REF!</definedName>
    <definedName name="tdtt_TB" localSheetId="12">#REF!</definedName>
    <definedName name="tdtt_TB">#REF!</definedName>
    <definedName name="tdtt_TD" localSheetId="2">#REF!</definedName>
    <definedName name="tdtt_TD" localSheetId="12">#REF!</definedName>
    <definedName name="tdtt_TD">#REF!</definedName>
    <definedName name="tdtt_th" localSheetId="2">#REF!</definedName>
    <definedName name="tdtt_th" localSheetId="12">#REF!</definedName>
    <definedName name="tdtt_th">#REF!</definedName>
    <definedName name="tdtt_tk" localSheetId="2">#REF!</definedName>
    <definedName name="tdtt_tk" localSheetId="12">#REF!</definedName>
    <definedName name="tdtt_tk">#REF!</definedName>
    <definedName name="tdtt_tt" localSheetId="2">#REF!</definedName>
    <definedName name="tdtt_tt" localSheetId="12">#REF!</definedName>
    <definedName name="tdtt_tt">#REF!</definedName>
    <definedName name="tdvl" localSheetId="2">#REF!</definedName>
    <definedName name="tdvl" localSheetId="12">#REF!</definedName>
    <definedName name="tdvl">#REF!</definedName>
    <definedName name="tdvl1p" localSheetId="2">#REF!</definedName>
    <definedName name="tdvl1p" localSheetId="12">#REF!</definedName>
    <definedName name="tdvl1p">#REF!</definedName>
    <definedName name="tdvl3p" localSheetId="2">#REF!</definedName>
    <definedName name="tdvl3p" localSheetId="12">#REF!</definedName>
    <definedName name="tdvl3p">#REF!</definedName>
    <definedName name="te" localSheetId="2">#REF!</definedName>
    <definedName name="te" localSheetId="12">#REF!</definedName>
    <definedName name="te">#REF!</definedName>
    <definedName name="tecnuoc5" localSheetId="2">#REF!</definedName>
    <definedName name="tecnuoc5" localSheetId="12">#REF!</definedName>
    <definedName name="tecnuoc5">#REF!</definedName>
    <definedName name="temp" localSheetId="2">#REF!</definedName>
    <definedName name="temp" localSheetId="12">#REF!</definedName>
    <definedName name="temp">#REF!</definedName>
    <definedName name="Temp_Br" localSheetId="2">#REF!</definedName>
    <definedName name="Temp_Br" localSheetId="12">#REF!</definedName>
    <definedName name="Temp_Br">#REF!</definedName>
    <definedName name="TEMPBR" localSheetId="2">#REF!</definedName>
    <definedName name="TEMPBR" localSheetId="12">#REF!</definedName>
    <definedName name="TEMPBR">#REF!</definedName>
    <definedName name="ten" localSheetId="2">#REF!</definedName>
    <definedName name="ten" localSheetId="12">#REF!</definedName>
    <definedName name="ten">#REF!</definedName>
    <definedName name="ten_tra_1" localSheetId="2">#REF!</definedName>
    <definedName name="ten_tra_1" localSheetId="12">#REF!</definedName>
    <definedName name="ten_tra_1">#REF!</definedName>
    <definedName name="ten_tra_1_BTN" localSheetId="2">#REF!</definedName>
    <definedName name="ten_tra_1_BTN" localSheetId="12">#REF!</definedName>
    <definedName name="ten_tra_1_BTN">#REF!</definedName>
    <definedName name="ten_tra_1BTN" localSheetId="2">#REF!</definedName>
    <definedName name="ten_tra_1BTN" localSheetId="12">#REF!</definedName>
    <definedName name="ten_tra_1BTN">#REF!</definedName>
    <definedName name="ten_tra_2" localSheetId="2">#REF!</definedName>
    <definedName name="ten_tra_2" localSheetId="12">#REF!</definedName>
    <definedName name="ten_tra_2">#REF!</definedName>
    <definedName name="ten_tra_2_BTN" localSheetId="2">#REF!</definedName>
    <definedName name="ten_tra_2_BTN" localSheetId="12">#REF!</definedName>
    <definedName name="ten_tra_2_BTN">#REF!</definedName>
    <definedName name="ten_tra_2BTN" localSheetId="2">#REF!</definedName>
    <definedName name="ten_tra_2BTN" localSheetId="12">#REF!</definedName>
    <definedName name="ten_tra_2BTN">#REF!</definedName>
    <definedName name="ten_tra_3" localSheetId="2">#REF!</definedName>
    <definedName name="ten_tra_3" localSheetId="12">#REF!</definedName>
    <definedName name="ten_tra_3">#REF!</definedName>
    <definedName name="ten_tra_3_BTN" localSheetId="2">#REF!</definedName>
    <definedName name="ten_tra_3_BTN" localSheetId="12">#REF!</definedName>
    <definedName name="ten_tra_3_BTN">#REF!</definedName>
    <definedName name="ten_tra_3BTN" localSheetId="2">#REF!</definedName>
    <definedName name="ten_tra_3BTN" localSheetId="12">#REF!</definedName>
    <definedName name="ten_tra_3BTN">#REF!</definedName>
    <definedName name="TenBang">#REF!</definedName>
    <definedName name="tenck" localSheetId="2">#REF!</definedName>
    <definedName name="tenck" localSheetId="12">#REF!</definedName>
    <definedName name="tenck">#REF!</definedName>
    <definedName name="TENCT">#REF!</definedName>
    <definedName name="Tengoi" localSheetId="2">#REF!</definedName>
    <definedName name="Tengoi" localSheetId="12">#REF!</definedName>
    <definedName name="Tengoi">#REF!</definedName>
    <definedName name="TenHMuc">#REF!</definedName>
    <definedName name="TenNgam" localSheetId="2">#REF!</definedName>
    <definedName name="TenNgam" localSheetId="12">#REF!</definedName>
    <definedName name="TenNgam">#REF!</definedName>
    <definedName name="TenTreo" localSheetId="2">#REF!</definedName>
    <definedName name="TenTreo" localSheetId="12">#REF!</definedName>
    <definedName name="TenTreo">#REF!</definedName>
    <definedName name="TenVtu">#REF!</definedName>
    <definedName name="tenvung" localSheetId="2">#REF!</definedName>
    <definedName name="tenvung" localSheetId="12">#REF!</definedName>
    <definedName name="tenvung">#REF!</definedName>
    <definedName name="test" localSheetId="2">#REF!</definedName>
    <definedName name="test" localSheetId="12">#REF!</definedName>
    <definedName name="test">#REF!</definedName>
    <definedName name="Test5" localSheetId="2">#REF!</definedName>
    <definedName name="Test5" localSheetId="12">#REF!</definedName>
    <definedName name="Test5">#REF!</definedName>
    <definedName name="text">#REF!,#REF!,#REF!,#REF!,#REF!</definedName>
    <definedName name="TextRefCopyRangeCount" hidden="1">21</definedName>
    <definedName name="tfdd" localSheetId="2">#REF!</definedName>
    <definedName name="tfdd" localSheetId="12">#REF!</definedName>
    <definedName name="tfdd">#REF!</definedName>
    <definedName name="TG" localSheetId="2">#REF!</definedName>
    <definedName name="TG" localSheetId="12">#REF!</definedName>
    <definedName name="TG">#REF!</definedName>
    <definedName name="tghnbfxcvadfsd" localSheetId="2">#REF!</definedName>
    <definedName name="tghnbfxcvadfsd" localSheetId="12">#REF!</definedName>
    <definedName name="tghnbfxcvadfsd">#REF!</definedName>
    <definedName name="th" localSheetId="2">#REF!</definedName>
    <definedName name="th" localSheetId="12">#REF!</definedName>
    <definedName name="th">#REF!</definedName>
    <definedName name="TH.2" localSheetId="2">#REF!</definedName>
    <definedName name="TH.2" localSheetId="12">#REF!</definedName>
    <definedName name="TH.2">#REF!</definedName>
    <definedName name="th.2_ct" localSheetId="2">#REF!</definedName>
    <definedName name="th.2_ct" localSheetId="12">#REF!</definedName>
    <definedName name="th.2_ct">#REF!</definedName>
    <definedName name="th.2_hd" localSheetId="2">#REF!</definedName>
    <definedName name="th.2_hd" localSheetId="12">#REF!</definedName>
    <definedName name="th.2_hd">#REF!</definedName>
    <definedName name="th.2_ts" localSheetId="2">#REF!</definedName>
    <definedName name="th.2_ts" localSheetId="12">#REF!</definedName>
    <definedName name="th.2_ts">#REF!</definedName>
    <definedName name="TH.2002">#REF!</definedName>
    <definedName name="TH.A" localSheetId="2">#REF!</definedName>
    <definedName name="TH.A" localSheetId="12">#REF!</definedName>
    <definedName name="TH.A">#REF!</definedName>
    <definedName name="th.a_ct" localSheetId="2">#REF!</definedName>
    <definedName name="th.a_ct" localSheetId="12">#REF!</definedName>
    <definedName name="th.a_ct">#REF!</definedName>
    <definedName name="th.a_hd" localSheetId="2">#REF!</definedName>
    <definedName name="th.a_hd" localSheetId="12">#REF!</definedName>
    <definedName name="th.a_hd">#REF!</definedName>
    <definedName name="tH.a_hso" localSheetId="2">#REF!</definedName>
    <definedName name="tH.a_hso" localSheetId="12">#REF!</definedName>
    <definedName name="tH.a_hso">#REF!</definedName>
    <definedName name="th.a_hspc" localSheetId="2">#REF!</definedName>
    <definedName name="th.a_hspc" localSheetId="12">#REF!</definedName>
    <definedName name="th.a_hspc">#REF!</definedName>
    <definedName name="tH.a_ld" localSheetId="2">#REF!</definedName>
    <definedName name="tH.a_ld" localSheetId="12">#REF!</definedName>
    <definedName name="tH.a_ld">#REF!</definedName>
    <definedName name="tH.a_luong" localSheetId="2">#REF!</definedName>
    <definedName name="tH.a_luong" localSheetId="12">#REF!</definedName>
    <definedName name="tH.a_luong">#REF!</definedName>
    <definedName name="tH.a_nguoi" localSheetId="2">#REF!</definedName>
    <definedName name="tH.a_nguoi" localSheetId="12">#REF!</definedName>
    <definedName name="tH.a_nguoi">#REF!</definedName>
    <definedName name="tH.a_tdtt" localSheetId="2">#REF!</definedName>
    <definedName name="tH.a_tdtt" localSheetId="12">#REF!</definedName>
    <definedName name="tH.a_tdtt">#REF!</definedName>
    <definedName name="tH.a_tn" localSheetId="2">#REF!</definedName>
    <definedName name="tH.a_tn" localSheetId="12">#REF!</definedName>
    <definedName name="tH.a_tn">#REF!</definedName>
    <definedName name="th.a_ts" localSheetId="2">#REF!</definedName>
    <definedName name="th.a_ts" localSheetId="12">#REF!</definedName>
    <definedName name="th.a_ts">#REF!</definedName>
    <definedName name="tH.a_ud" localSheetId="2">#REF!</definedName>
    <definedName name="tH.a_ud" localSheetId="12">#REF!</definedName>
    <definedName name="tH.a_ud">#REF!</definedName>
    <definedName name="th.at2a" localSheetId="2">#REF!</definedName>
    <definedName name="th.at2a" localSheetId="12">#REF!</definedName>
    <definedName name="th.at2a">#REF!</definedName>
    <definedName name="th.at2b" localSheetId="2">#REF!</definedName>
    <definedName name="th.at2b" localSheetId="12">#REF!</definedName>
    <definedName name="th.at2b">#REF!</definedName>
    <definedName name="th.at3a" localSheetId="2">#REF!</definedName>
    <definedName name="th.at3a" localSheetId="12">#REF!</definedName>
    <definedName name="th.at3a">#REF!</definedName>
    <definedName name="th.at3b" localSheetId="2">#REF!</definedName>
    <definedName name="th.at3b" localSheetId="12">#REF!</definedName>
    <definedName name="th.at3b">#REF!</definedName>
    <definedName name="th.atda" localSheetId="2">#REF!</definedName>
    <definedName name="th.atda" localSheetId="12">#REF!</definedName>
    <definedName name="th.atda">#REF!</definedName>
    <definedName name="th.atdb" localSheetId="2">#REF!</definedName>
    <definedName name="th.atdb" localSheetId="12">#REF!</definedName>
    <definedName name="th.atdb">#REF!</definedName>
    <definedName name="th.atdc" localSheetId="2">#REF!</definedName>
    <definedName name="th.atdc" localSheetId="12">#REF!</definedName>
    <definedName name="th.atdc">#REF!</definedName>
    <definedName name="th.atn" localSheetId="2">#REF!</definedName>
    <definedName name="th.atn" localSheetId="12">#REF!</definedName>
    <definedName name="th.atn">#REF!</definedName>
    <definedName name="TH.B" localSheetId="2">#REF!</definedName>
    <definedName name="TH.B" localSheetId="12">#REF!</definedName>
    <definedName name="TH.B">#REF!</definedName>
    <definedName name="th.b_ct" localSheetId="2">#REF!</definedName>
    <definedName name="th.b_ct" localSheetId="12">#REF!</definedName>
    <definedName name="th.b_ct">#REF!</definedName>
    <definedName name="th.b_hd" localSheetId="2">#REF!</definedName>
    <definedName name="th.b_hd" localSheetId="12">#REF!</definedName>
    <definedName name="th.b_hd">#REF!</definedName>
    <definedName name="tH.B_hso" localSheetId="2">#REF!</definedName>
    <definedName name="tH.B_hso" localSheetId="12">#REF!</definedName>
    <definedName name="tH.B_hso">#REF!</definedName>
    <definedName name="th.b_hspc" localSheetId="2">#REF!</definedName>
    <definedName name="th.b_hspc" localSheetId="12">#REF!</definedName>
    <definedName name="th.b_hspc">#REF!</definedName>
    <definedName name="tH.B_ld" localSheetId="2">#REF!</definedName>
    <definedName name="tH.B_ld" localSheetId="12">#REF!</definedName>
    <definedName name="tH.B_ld">#REF!</definedName>
    <definedName name="tH.B_luong" localSheetId="2">#REF!</definedName>
    <definedName name="tH.B_luong" localSheetId="12">#REF!</definedName>
    <definedName name="tH.B_luong">#REF!</definedName>
    <definedName name="tH.B_nguoi" localSheetId="2">#REF!</definedName>
    <definedName name="tH.B_nguoi" localSheetId="12">#REF!</definedName>
    <definedName name="tH.B_nguoi">#REF!</definedName>
    <definedName name="tH.B_tdtt" localSheetId="2">#REF!</definedName>
    <definedName name="tH.B_tdtt" localSheetId="12">#REF!</definedName>
    <definedName name="tH.B_tdtt">#REF!</definedName>
    <definedName name="tH.B_tn" localSheetId="2">#REF!</definedName>
    <definedName name="tH.B_tn" localSheetId="12">#REF!</definedName>
    <definedName name="tH.B_tn">#REF!</definedName>
    <definedName name="th.b_ts" localSheetId="2">#REF!</definedName>
    <definedName name="th.b_ts" localSheetId="12">#REF!</definedName>
    <definedName name="th.b_ts">#REF!</definedName>
    <definedName name="tH.B_ud" localSheetId="2">#REF!</definedName>
    <definedName name="tH.B_ud" localSheetId="12">#REF!</definedName>
    <definedName name="tH.B_ud">#REF!</definedName>
    <definedName name="TH.BM" localSheetId="2">#REF!</definedName>
    <definedName name="TH.BM" localSheetId="12">#REF!</definedName>
    <definedName name="TH.BM">#REF!</definedName>
    <definedName name="th.c" localSheetId="2">#REF!</definedName>
    <definedName name="th.c" localSheetId="12">#REF!</definedName>
    <definedName name="th.c">#REF!</definedName>
    <definedName name="th.c_ct" localSheetId="2">#REF!</definedName>
    <definedName name="th.c_ct" localSheetId="12">#REF!</definedName>
    <definedName name="th.c_ct">#REF!</definedName>
    <definedName name="th.c_hd" localSheetId="2">#REF!</definedName>
    <definedName name="th.c_hd" localSheetId="12">#REF!</definedName>
    <definedName name="th.c_hd">#REF!</definedName>
    <definedName name="tH.C_hso" localSheetId="2">#REF!</definedName>
    <definedName name="tH.C_hso" localSheetId="12">#REF!</definedName>
    <definedName name="tH.C_hso">#REF!</definedName>
    <definedName name="th.c_hspc" localSheetId="2">#REF!</definedName>
    <definedName name="th.c_hspc" localSheetId="12">#REF!</definedName>
    <definedName name="th.c_hspc">#REF!</definedName>
    <definedName name="tH.C_ld" localSheetId="2">#REF!</definedName>
    <definedName name="tH.C_ld" localSheetId="12">#REF!</definedName>
    <definedName name="tH.C_ld">#REF!</definedName>
    <definedName name="tH.C_luong" localSheetId="2">#REF!</definedName>
    <definedName name="tH.C_luong" localSheetId="12">#REF!</definedName>
    <definedName name="tH.C_luong">#REF!</definedName>
    <definedName name="tH.C_nguoi" localSheetId="2">#REF!</definedName>
    <definedName name="tH.C_nguoi" localSheetId="12">#REF!</definedName>
    <definedName name="tH.C_nguoi">#REF!</definedName>
    <definedName name="tH.C_tdtt" localSheetId="2">#REF!</definedName>
    <definedName name="tH.C_tdtt" localSheetId="12">#REF!</definedName>
    <definedName name="tH.C_tdtt">#REF!</definedName>
    <definedName name="tH.C_tn" localSheetId="2">#REF!</definedName>
    <definedName name="tH.C_tn" localSheetId="12">#REF!</definedName>
    <definedName name="tH.C_tn">#REF!</definedName>
    <definedName name="th.c_ts" localSheetId="2">#REF!</definedName>
    <definedName name="th.c_ts" localSheetId="12">#REF!</definedName>
    <definedName name="th.c_ts">#REF!</definedName>
    <definedName name="tH.C_ud" localSheetId="2">#REF!</definedName>
    <definedName name="tH.C_ud" localSheetId="12">#REF!</definedName>
    <definedName name="tH.C_ud">#REF!</definedName>
    <definedName name="th.cld" localSheetId="2">#REF!</definedName>
    <definedName name="th.cld" localSheetId="12">#REF!</definedName>
    <definedName name="th.cld">#REF!</definedName>
    <definedName name="th.ct_da2a" localSheetId="2">#REF!</definedName>
    <definedName name="th.ct_da2a" localSheetId="12">#REF!</definedName>
    <definedName name="th.ct_da2a">#REF!</definedName>
    <definedName name="th.ct_da2b" localSheetId="2">#REF!</definedName>
    <definedName name="th.ct_da2b" localSheetId="12">#REF!</definedName>
    <definedName name="th.ct_da2b">#REF!</definedName>
    <definedName name="th.ct_da2c" localSheetId="2">#REF!</definedName>
    <definedName name="th.ct_da2c" localSheetId="12">#REF!</definedName>
    <definedName name="th.ct_da2c">#REF!</definedName>
    <definedName name="th.ct_lpa" localSheetId="2">#REF!</definedName>
    <definedName name="th.ct_lpa" localSheetId="12">#REF!</definedName>
    <definedName name="th.ct_lpa">#REF!</definedName>
    <definedName name="th.ct_lpb" localSheetId="2">#REF!</definedName>
    <definedName name="th.ct_lpb" localSheetId="12">#REF!</definedName>
    <definedName name="th.ct_lpb">#REF!</definedName>
    <definedName name="th.ct_lpc" localSheetId="2">#REF!</definedName>
    <definedName name="th.ct_lpc" localSheetId="12">#REF!</definedName>
    <definedName name="th.ct_lpc">#REF!</definedName>
    <definedName name="th.ct_lpd" localSheetId="2">#REF!</definedName>
    <definedName name="th.ct_lpd" localSheetId="12">#REF!</definedName>
    <definedName name="th.ct_lpd">#REF!</definedName>
    <definedName name="th.ct_lta" localSheetId="2">#REF!</definedName>
    <definedName name="th.ct_lta" localSheetId="12">#REF!</definedName>
    <definedName name="th.ct_lta">#REF!</definedName>
    <definedName name="th.ct_ltb" localSheetId="2">#REF!</definedName>
    <definedName name="th.ct_ltb" localSheetId="12">#REF!</definedName>
    <definedName name="th.ct_ltb">#REF!</definedName>
    <definedName name="th.ct_ltc" localSheetId="2">#REF!</definedName>
    <definedName name="th.ct_ltc" localSheetId="12">#REF!</definedName>
    <definedName name="th.ct_ltc">#REF!</definedName>
    <definedName name="th.ct_tba" localSheetId="2">#REF!</definedName>
    <definedName name="th.ct_tba" localSheetId="12">#REF!</definedName>
    <definedName name="th.ct_tba">#REF!</definedName>
    <definedName name="th.ct_tbb" localSheetId="2">#REF!</definedName>
    <definedName name="th.ct_tbb" localSheetId="12">#REF!</definedName>
    <definedName name="th.ct_tbb">#REF!</definedName>
    <definedName name="th.ct_tbc" localSheetId="2">#REF!</definedName>
    <definedName name="th.ct_tbc" localSheetId="12">#REF!</definedName>
    <definedName name="th.ct_tbc">#REF!</definedName>
    <definedName name="th.ct_tbd" localSheetId="2">#REF!</definedName>
    <definedName name="th.ct_tbd" localSheetId="12">#REF!</definedName>
    <definedName name="th.ct_tbd">#REF!</definedName>
    <definedName name="th.ct_tbe" localSheetId="2">#REF!</definedName>
    <definedName name="th.ct_tbe" localSheetId="12">#REF!</definedName>
    <definedName name="th.ct_tbe">#REF!</definedName>
    <definedName name="th.ct_tha" localSheetId="2">#REF!</definedName>
    <definedName name="th.ct_tha" localSheetId="12">#REF!</definedName>
    <definedName name="th.ct_tha">#REF!</definedName>
    <definedName name="th.ct_thb" localSheetId="2">#REF!</definedName>
    <definedName name="th.ct_thb" localSheetId="12">#REF!</definedName>
    <definedName name="th.ct_thb">#REF!</definedName>
    <definedName name="th.ct_thc" localSheetId="2">#REF!</definedName>
    <definedName name="th.ct_thc" localSheetId="12">#REF!</definedName>
    <definedName name="th.ct_thc">#REF!</definedName>
    <definedName name="th.ct_tka" localSheetId="2">#REF!</definedName>
    <definedName name="th.ct_tka" localSheetId="12">#REF!</definedName>
    <definedName name="th.ct_tka">#REF!</definedName>
    <definedName name="th.ct_tkb" localSheetId="2">#REF!</definedName>
    <definedName name="th.ct_tkb" localSheetId="12">#REF!</definedName>
    <definedName name="th.ct_tkb">#REF!</definedName>
    <definedName name="th.da2a" localSheetId="2">#REF!</definedName>
    <definedName name="th.da2a" localSheetId="12">#REF!</definedName>
    <definedName name="th.da2a">#REF!</definedName>
    <definedName name="th.da2b" localSheetId="2">#REF!</definedName>
    <definedName name="th.da2b" localSheetId="12">#REF!</definedName>
    <definedName name="th.da2b">#REF!</definedName>
    <definedName name="th.da2c" localSheetId="2">#REF!</definedName>
    <definedName name="th.da2c" localSheetId="12">#REF!</definedName>
    <definedName name="th.da2c">#REF!</definedName>
    <definedName name="TH.DVKD" localSheetId="2">#REF!</definedName>
    <definedName name="TH.DVKD" localSheetId="12">#REF!</definedName>
    <definedName name="TH.DVKD">#REF!</definedName>
    <definedName name="th.ha_da2a" localSheetId="2">#REF!</definedName>
    <definedName name="th.ha_da2a" localSheetId="12">#REF!</definedName>
    <definedName name="th.ha_da2a">#REF!</definedName>
    <definedName name="TH.HB" localSheetId="2">#REF!</definedName>
    <definedName name="TH.HB" localSheetId="12">#REF!</definedName>
    <definedName name="TH.HB">#REF!</definedName>
    <definedName name="th.hd_da2a" localSheetId="2">#REF!</definedName>
    <definedName name="th.hd_da2a" localSheetId="12">#REF!</definedName>
    <definedName name="th.hd_da2a">#REF!</definedName>
    <definedName name="th.hd_da2c" localSheetId="2">#REF!</definedName>
    <definedName name="th.hd_da2c" localSheetId="12">#REF!</definedName>
    <definedName name="th.hd_da2c">#REF!</definedName>
    <definedName name="th.hd_lpb" localSheetId="2">#REF!</definedName>
    <definedName name="th.hd_lpb" localSheetId="12">#REF!</definedName>
    <definedName name="th.hd_lpb">#REF!</definedName>
    <definedName name="th.hd_lpc" localSheetId="2">#REF!</definedName>
    <definedName name="th.hd_lpc" localSheetId="12">#REF!</definedName>
    <definedName name="th.hd_lpc">#REF!</definedName>
    <definedName name="th.hd_lpd" localSheetId="2">#REF!</definedName>
    <definedName name="th.hd_lpd" localSheetId="12">#REF!</definedName>
    <definedName name="th.hd_lpd">#REF!</definedName>
    <definedName name="th.hd_lta" localSheetId="2">#REF!</definedName>
    <definedName name="th.hd_lta" localSheetId="12">#REF!</definedName>
    <definedName name="th.hd_lta">#REF!</definedName>
    <definedName name="th.hd_ltb" localSheetId="2">#REF!</definedName>
    <definedName name="th.hd_ltb" localSheetId="12">#REF!</definedName>
    <definedName name="th.hd_ltb">#REF!</definedName>
    <definedName name="th.hd_ltc" localSheetId="2">#REF!</definedName>
    <definedName name="th.hd_ltc" localSheetId="12">#REF!</definedName>
    <definedName name="th.hd_ltc">#REF!</definedName>
    <definedName name="th.hd_tba" localSheetId="2">#REF!</definedName>
    <definedName name="th.hd_tba" localSheetId="12">#REF!</definedName>
    <definedName name="th.hd_tba">#REF!</definedName>
    <definedName name="th.hd_tbb" localSheetId="2">#REF!</definedName>
    <definedName name="th.hd_tbb" localSheetId="12">#REF!</definedName>
    <definedName name="th.hd_tbb">#REF!</definedName>
    <definedName name="th.hd_tbc" localSheetId="2">#REF!</definedName>
    <definedName name="th.hd_tbc" localSheetId="12">#REF!</definedName>
    <definedName name="th.hd_tbc">#REF!</definedName>
    <definedName name="th.hd_tbd" localSheetId="2">#REF!</definedName>
    <definedName name="th.hd_tbd" localSheetId="12">#REF!</definedName>
    <definedName name="th.hd_tbd">#REF!</definedName>
    <definedName name="th.hd_tbe" localSheetId="2">#REF!</definedName>
    <definedName name="th.hd_tbe" localSheetId="12">#REF!</definedName>
    <definedName name="th.hd_tbe">#REF!</definedName>
    <definedName name="th.hd_tha" localSheetId="2">#REF!</definedName>
    <definedName name="th.hd_tha" localSheetId="12">#REF!</definedName>
    <definedName name="th.hd_tha">#REF!</definedName>
    <definedName name="th.hd_thb" localSheetId="2">#REF!</definedName>
    <definedName name="th.hd_thb" localSheetId="12">#REF!</definedName>
    <definedName name="th.hd_thb">#REF!</definedName>
    <definedName name="th.hd_thc" localSheetId="2">#REF!</definedName>
    <definedName name="th.hd_thc" localSheetId="12">#REF!</definedName>
    <definedName name="th.hd_thc">#REF!</definedName>
    <definedName name="th.hd_tkb" localSheetId="2">#REF!</definedName>
    <definedName name="th.hd_tkb" localSheetId="12">#REF!</definedName>
    <definedName name="th.hd_tkb">#REF!</definedName>
    <definedName name="TH.HR" localSheetId="2">#REF!</definedName>
    <definedName name="TH.HR" localSheetId="12">#REF!</definedName>
    <definedName name="TH.HR">#REF!</definedName>
    <definedName name="TH.KT" localSheetId="2">#REF!</definedName>
    <definedName name="TH.KT" localSheetId="12">#REF!</definedName>
    <definedName name="TH.KT">#REF!</definedName>
    <definedName name="th.lpa" localSheetId="2">#REF!</definedName>
    <definedName name="th.lpa" localSheetId="12">#REF!</definedName>
    <definedName name="th.lpa">#REF!</definedName>
    <definedName name="TH.LPB" localSheetId="2">#REF!</definedName>
    <definedName name="TH.LPB" localSheetId="12">#REF!</definedName>
    <definedName name="TH.LPB">#REF!</definedName>
    <definedName name="TH.LPC" localSheetId="2">#REF!</definedName>
    <definedName name="TH.LPC" localSheetId="12">#REF!</definedName>
    <definedName name="TH.LPC">#REF!</definedName>
    <definedName name="TH.LPD" localSheetId="2">#REF!</definedName>
    <definedName name="TH.LPD" localSheetId="12">#REF!</definedName>
    <definedName name="TH.LPD">#REF!</definedName>
    <definedName name="th.lta" localSheetId="2">#REF!</definedName>
    <definedName name="th.lta" localSheetId="12">#REF!</definedName>
    <definedName name="th.lta">#REF!</definedName>
    <definedName name="th.ltb" localSheetId="2">#REF!</definedName>
    <definedName name="th.ltb" localSheetId="12">#REF!</definedName>
    <definedName name="th.ltb">#REF!</definedName>
    <definedName name="th.ltc" localSheetId="2">#REF!</definedName>
    <definedName name="th.ltc" localSheetId="12">#REF!</definedName>
    <definedName name="th.ltc">#REF!</definedName>
    <definedName name="th.ltd" localSheetId="2">#REF!</definedName>
    <definedName name="th.ltd" localSheetId="12">#REF!</definedName>
    <definedName name="th.ltd">#REF!</definedName>
    <definedName name="TH.NK" localSheetId="2">#REF!</definedName>
    <definedName name="TH.NK" localSheetId="12">#REF!</definedName>
    <definedName name="TH.NK">#REF!</definedName>
    <definedName name="TH.QUY1">#REF!</definedName>
    <definedName name="TH.QUY2">#REF!</definedName>
    <definedName name="TH.SL" localSheetId="2">#REF!</definedName>
    <definedName name="TH.SL" localSheetId="12">#REF!</definedName>
    <definedName name="TH.SL">#REF!</definedName>
    <definedName name="TH.T1">#REF!</definedName>
    <definedName name="TH.T2">#REF!</definedName>
    <definedName name="TH.T3">#REF!</definedName>
    <definedName name="TH.T4">#REF!</definedName>
    <definedName name="TH.T5">#REF!</definedName>
    <definedName name="TH.T6">#REF!</definedName>
    <definedName name="th.tba" localSheetId="2">#REF!</definedName>
    <definedName name="th.tba" localSheetId="12">#REF!</definedName>
    <definedName name="th.tba">#REF!</definedName>
    <definedName name="th.tbb" localSheetId="2">#REF!</definedName>
    <definedName name="th.tbb" localSheetId="12">#REF!</definedName>
    <definedName name="th.tbb">#REF!</definedName>
    <definedName name="th.tbc" localSheetId="2">#REF!</definedName>
    <definedName name="th.tbc" localSheetId="12">#REF!</definedName>
    <definedName name="th.tbc">#REF!</definedName>
    <definedName name="th.tbd" localSheetId="2">#REF!</definedName>
    <definedName name="th.tbd" localSheetId="12">#REF!</definedName>
    <definedName name="th.tbd">#REF!</definedName>
    <definedName name="TH.TBDM" localSheetId="2">#REF!</definedName>
    <definedName name="TH.TBDM" localSheetId="12">#REF!</definedName>
    <definedName name="TH.TBDM">#REF!</definedName>
    <definedName name="th.tbe" localSheetId="2">#REF!</definedName>
    <definedName name="th.tbe" localSheetId="12">#REF!</definedName>
    <definedName name="th.tbe">#REF!</definedName>
    <definedName name="TH.TC" localSheetId="2">#REF!</definedName>
    <definedName name="TH.TC" localSheetId="12">#REF!</definedName>
    <definedName name="TH.TC">#REF!</definedName>
    <definedName name="th.tha" localSheetId="2">#REF!</definedName>
    <definedName name="th.tha" localSheetId="12">#REF!</definedName>
    <definedName name="th.tha">#REF!</definedName>
    <definedName name="TH.Thang.1">#REF!</definedName>
    <definedName name="TH.Thang.10">#REF!</definedName>
    <definedName name="TH.Thang.11">#REF!</definedName>
    <definedName name="TH.Thang.12">#REF!</definedName>
    <definedName name="TH.Thang.2">#REF!</definedName>
    <definedName name="TH.Thang.3">#REF!</definedName>
    <definedName name="TH.Thang.4">#REF!</definedName>
    <definedName name="TH.Thang.5">#REF!</definedName>
    <definedName name="TH.Thang.6">#REF!</definedName>
    <definedName name="TH.Thang.7">#REF!</definedName>
    <definedName name="TH.Thang.8">#REF!</definedName>
    <definedName name="TH.Thang.9">#REF!</definedName>
    <definedName name="th.thb" localSheetId="2">#REF!</definedName>
    <definedName name="th.thb" localSheetId="12">#REF!</definedName>
    <definedName name="th.thb">#REF!</definedName>
    <definedName name="th.thc" localSheetId="2">#REF!</definedName>
    <definedName name="th.thc" localSheetId="12">#REF!</definedName>
    <definedName name="th.thc">#REF!</definedName>
    <definedName name="th.tka" localSheetId="2">#REF!</definedName>
    <definedName name="th.tka" localSheetId="12">#REF!</definedName>
    <definedName name="th.tka">#REF!</definedName>
    <definedName name="th.tkb" localSheetId="2">#REF!</definedName>
    <definedName name="th.tkb" localSheetId="12">#REF!</definedName>
    <definedName name="th.tkb">#REF!</definedName>
    <definedName name="th.ts_da2a" localSheetId="2">#REF!</definedName>
    <definedName name="th.ts_da2a" localSheetId="12">#REF!</definedName>
    <definedName name="th.ts_da2a">#REF!</definedName>
    <definedName name="th.ts_da2b" localSheetId="2">#REF!</definedName>
    <definedName name="th.ts_da2b" localSheetId="12">#REF!</definedName>
    <definedName name="th.ts_da2b">#REF!</definedName>
    <definedName name="th.ts_lpb" localSheetId="2">#REF!</definedName>
    <definedName name="th.ts_lpb" localSheetId="12">#REF!</definedName>
    <definedName name="th.ts_lpb">#REF!</definedName>
    <definedName name="th.ts_lpc" localSheetId="2">#REF!</definedName>
    <definedName name="th.ts_lpc" localSheetId="12">#REF!</definedName>
    <definedName name="th.ts_lpc">#REF!</definedName>
    <definedName name="th.ts_lta" localSheetId="2">#REF!</definedName>
    <definedName name="th.ts_lta" localSheetId="12">#REF!</definedName>
    <definedName name="th.ts_lta">#REF!</definedName>
    <definedName name="th.ts_ltc" localSheetId="2">#REF!</definedName>
    <definedName name="th.ts_ltc" localSheetId="12">#REF!</definedName>
    <definedName name="th.ts_ltc">#REF!</definedName>
    <definedName name="th.ts_tba" localSheetId="2">#REF!</definedName>
    <definedName name="th.ts_tba" localSheetId="12">#REF!</definedName>
    <definedName name="th.ts_tba">#REF!</definedName>
    <definedName name="th.ts_tbb" localSheetId="2">#REF!</definedName>
    <definedName name="th.ts_tbb" localSheetId="12">#REF!</definedName>
    <definedName name="th.ts_tbb">#REF!</definedName>
    <definedName name="th.ts_tbd" localSheetId="2">#REF!</definedName>
    <definedName name="th.ts_tbd" localSheetId="12">#REF!</definedName>
    <definedName name="th.ts_tbd">#REF!</definedName>
    <definedName name="th.ts_tbe" localSheetId="2">#REF!</definedName>
    <definedName name="th.ts_tbe" localSheetId="12">#REF!</definedName>
    <definedName name="th.ts_tbe">#REF!</definedName>
    <definedName name="th.ts_thc" localSheetId="2">#REF!</definedName>
    <definedName name="th.ts_thc" localSheetId="12">#REF!</definedName>
    <definedName name="th.ts_thc">#REF!</definedName>
    <definedName name="th.tt_ct" localSheetId="2">#REF!</definedName>
    <definedName name="th.tt_ct" localSheetId="12">#REF!</definedName>
    <definedName name="th.tt_ct">#REF!</definedName>
    <definedName name="th.tt_hd" localSheetId="2">#REF!</definedName>
    <definedName name="th.tt_hd" localSheetId="12">#REF!</definedName>
    <definedName name="th.tt_hd">#REF!</definedName>
    <definedName name="th.tt_ts" localSheetId="2">#REF!</definedName>
    <definedName name="th.tt_ts" localSheetId="12">#REF!</definedName>
    <definedName name="th.tt_ts">#REF!</definedName>
    <definedName name="th_ck" localSheetId="2">#REF!</definedName>
    <definedName name="th_ck" localSheetId="12">#REF!</definedName>
    <definedName name="th_ck">#REF!</definedName>
    <definedName name="th_DA2.a" localSheetId="2">#REF!</definedName>
    <definedName name="th_DA2.a" localSheetId="12">#REF!</definedName>
    <definedName name="th_DA2.a">#REF!</definedName>
    <definedName name="th_DA2.B" localSheetId="2">#REF!</definedName>
    <definedName name="th_DA2.B" localSheetId="12">#REF!</definedName>
    <definedName name="th_DA2.B">#REF!</definedName>
    <definedName name="th_DA2.C" localSheetId="2">#REF!</definedName>
    <definedName name="th_DA2.C" localSheetId="12">#REF!</definedName>
    <definedName name="th_DA2.C">#REF!</definedName>
    <definedName name="th_DTNT" localSheetId="2">#REF!</definedName>
    <definedName name="th_DTNT" localSheetId="12">#REF!</definedName>
    <definedName name="th_DTNT">#REF!</definedName>
    <definedName name="th_ht" localSheetId="2">#REF!</definedName>
    <definedName name="th_ht" localSheetId="12">#REF!</definedName>
    <definedName name="th_ht">#REF!</definedName>
    <definedName name="th_ld" localSheetId="2">#REF!</definedName>
    <definedName name="th_ld" localSheetId="12">#REF!</definedName>
    <definedName name="th_ld">#REF!</definedName>
    <definedName name="th_LDA" localSheetId="2">#REF!</definedName>
    <definedName name="th_LDA" localSheetId="12">#REF!</definedName>
    <definedName name="th_LDA">#REF!</definedName>
    <definedName name="th_LDB" localSheetId="2">#REF!</definedName>
    <definedName name="th_LDB" localSheetId="12">#REF!</definedName>
    <definedName name="th_LDB">#REF!</definedName>
    <definedName name="th_LHT.A" localSheetId="2">#REF!</definedName>
    <definedName name="th_LHT.A" localSheetId="12">#REF!</definedName>
    <definedName name="th_LHT.A">#REF!</definedName>
    <definedName name="th_lp.a" localSheetId="2">#REF!</definedName>
    <definedName name="th_lp.a" localSheetId="12">#REF!</definedName>
    <definedName name="th_lp.a">#REF!</definedName>
    <definedName name="th_LP.B" localSheetId="2">#REF!</definedName>
    <definedName name="th_LP.B" localSheetId="12">#REF!</definedName>
    <definedName name="th_LP.B">#REF!</definedName>
    <definedName name="th_LP.C" localSheetId="2">#REF!</definedName>
    <definedName name="th_LP.C" localSheetId="12">#REF!</definedName>
    <definedName name="th_LP.C">#REF!</definedName>
    <definedName name="th_LP.D" localSheetId="2">#REF!</definedName>
    <definedName name="th_LP.D" localSheetId="12">#REF!</definedName>
    <definedName name="th_LP.D">#REF!</definedName>
    <definedName name="th_LT.C" localSheetId="2">#REF!</definedName>
    <definedName name="th_LT.C" localSheetId="12">#REF!</definedName>
    <definedName name="th_LT.C">#REF!</definedName>
    <definedName name="th_LT.D" localSheetId="2">#REF!</definedName>
    <definedName name="th_LT.D" localSheetId="12">#REF!</definedName>
    <definedName name="th_LT.D">#REF!</definedName>
    <definedName name="th_LTA" localSheetId="2">#REF!</definedName>
    <definedName name="th_LTA" localSheetId="12">#REF!</definedName>
    <definedName name="th_LTA">#REF!</definedName>
    <definedName name="th_LTb" localSheetId="2">#REF!</definedName>
    <definedName name="th_LTb" localSheetId="12">#REF!</definedName>
    <definedName name="th_LTb">#REF!</definedName>
    <definedName name="TH_luong.1402" localSheetId="2">#REF!</definedName>
    <definedName name="TH_luong.1402" localSheetId="12">#REF!</definedName>
    <definedName name="TH_luong.1402">#REF!</definedName>
    <definedName name="th_ph" localSheetId="2">#REF!</definedName>
    <definedName name="th_ph" localSheetId="12">#REF!</definedName>
    <definedName name="th_ph">#REF!</definedName>
    <definedName name="th_sp" localSheetId="2">#REF!</definedName>
    <definedName name="th_sp" localSheetId="12">#REF!</definedName>
    <definedName name="th_sp">#REF!</definedName>
    <definedName name="th_tB.B" localSheetId="2">#REF!</definedName>
    <definedName name="th_tB.B" localSheetId="12">#REF!</definedName>
    <definedName name="th_tB.B">#REF!</definedName>
    <definedName name="th_tB.C" localSheetId="2">#REF!</definedName>
    <definedName name="th_tB.C" localSheetId="12">#REF!</definedName>
    <definedName name="th_tB.C">#REF!</definedName>
    <definedName name="th_tB.D" localSheetId="2">#REF!</definedName>
    <definedName name="th_tB.D" localSheetId="12">#REF!</definedName>
    <definedName name="th_tB.D">#REF!</definedName>
    <definedName name="th_tB.E" localSheetId="2">#REF!</definedName>
    <definedName name="th_tB.E" localSheetId="12">#REF!</definedName>
    <definedName name="th_tB.E">#REF!</definedName>
    <definedName name="th_tBa" localSheetId="2">#REF!</definedName>
    <definedName name="th_tBa" localSheetId="12">#REF!</definedName>
    <definedName name="th_tBa">#REF!</definedName>
    <definedName name="th_tH.a" localSheetId="2">#REF!</definedName>
    <definedName name="th_tH.a" localSheetId="12">#REF!</definedName>
    <definedName name="th_tH.a">#REF!</definedName>
    <definedName name="th_tH.B" localSheetId="2">#REF!</definedName>
    <definedName name="th_tH.B" localSheetId="12">#REF!</definedName>
    <definedName name="th_tH.B">#REF!</definedName>
    <definedName name="th_tH.C" localSheetId="2">#REF!</definedName>
    <definedName name="th_tH.C" localSheetId="12">#REF!</definedName>
    <definedName name="th_tH.C">#REF!</definedName>
    <definedName name="th_tK.a" localSheetId="2">#REF!</definedName>
    <definedName name="th_tK.a" localSheetId="12">#REF!</definedName>
    <definedName name="th_tK.a">#REF!</definedName>
    <definedName name="th_tK.B" localSheetId="2">#REF!</definedName>
    <definedName name="th_tK.B" localSheetId="12">#REF!</definedName>
    <definedName name="th_tK.B">#REF!</definedName>
    <definedName name="th_tt" localSheetId="2">#REF!</definedName>
    <definedName name="th_tt" localSheetId="12">#REF!</definedName>
    <definedName name="th_tt">#REF!</definedName>
    <definedName name="th_ttlpB" localSheetId="2">#REF!</definedName>
    <definedName name="th_ttlpB" localSheetId="12">#REF!</definedName>
    <definedName name="th_ttlpB">#REF!</definedName>
    <definedName name="th_ttlpC" localSheetId="2">#REF!</definedName>
    <definedName name="th_ttlpC" localSheetId="12">#REF!</definedName>
    <definedName name="th_ttlpC">#REF!</definedName>
    <definedName name="TH_VKHNN" localSheetId="2">#REF!</definedName>
    <definedName name="TH_VKHNN" localSheetId="12">#REF!</definedName>
    <definedName name="TH_VKHNN">#REF!</definedName>
    <definedName name="th3x15" localSheetId="2">#REF!</definedName>
    <definedName name="th3x15" localSheetId="12">#REF!</definedName>
    <definedName name="th3x15">#REF!</definedName>
    <definedName name="tha" localSheetId="2">{"'Sheet1'!$L$16"}</definedName>
    <definedName name="tha" localSheetId="12">{"'Sheet1'!$L$16"}</definedName>
    <definedName name="tha" localSheetId="0">{"'Sheet1'!$L$16"}</definedName>
    <definedName name="tha">{"'Sheet1'!$L$16"}</definedName>
    <definedName name="thai">#REF!</definedName>
    <definedName name="thang" localSheetId="2">#REF!</definedName>
    <definedName name="thang" localSheetId="12">#REF!</definedName>
    <definedName name="thang">#REF!</definedName>
    <definedName name="Thang_Long">#REF!</definedName>
    <definedName name="Thang_Long_GT">#REF!</definedName>
    <definedName name="Thang1" localSheetId="2" hidden="1">{"'Sheet1'!$L$16"}</definedName>
    <definedName name="Thang1" localSheetId="9" hidden="1">{"'Sheet1'!$L$16"}</definedName>
    <definedName name="Thang1" localSheetId="12" hidden="1">{"'Sheet1'!$L$16"}</definedName>
    <definedName name="Thang1" localSheetId="0" hidden="1">{"'Sheet1'!$L$16"}</definedName>
    <definedName name="Thang1" hidden="1">{"'Sheet1'!$L$16"}</definedName>
    <definedName name="thang10" localSheetId="2" hidden="1">{"'Sheet1'!$L$16"}</definedName>
    <definedName name="thang10" localSheetId="9" hidden="1">{"'Sheet1'!$L$16"}</definedName>
    <definedName name="thang10" localSheetId="12" hidden="1">{"'Sheet1'!$L$16"}</definedName>
    <definedName name="thang10" localSheetId="0" hidden="1">{"'Sheet1'!$L$16"}</definedName>
    <definedName name="thang10" hidden="1">{"'Sheet1'!$L$16"}</definedName>
    <definedName name="thang13" localSheetId="2" hidden="1">{"'Sheet1'!$L$16"}</definedName>
    <definedName name="thang13" localSheetId="9" hidden="1">{"'Sheet1'!$L$16"}</definedName>
    <definedName name="thang13" localSheetId="12" hidden="1">{"'Sheet1'!$L$16"}</definedName>
    <definedName name="thang13" localSheetId="0" hidden="1">{"'Sheet1'!$L$16"}</definedName>
    <definedName name="thang13" hidden="1">{"'Sheet1'!$L$16"}</definedName>
    <definedName name="Thangnhap" localSheetId="2">#REF!</definedName>
    <definedName name="Thangnhap" localSheetId="12">#REF!</definedName>
    <definedName name="Thangnhap">#REF!</definedName>
    <definedName name="thangxuat" localSheetId="2">#REF!</definedName>
    <definedName name="thangxuat" localSheetId="12">#REF!</definedName>
    <definedName name="thangxuat">#REF!</definedName>
    <definedName name="thanh" localSheetId="2" hidden="1">{"'Sheet1'!$L$16"}</definedName>
    <definedName name="thanh" localSheetId="9" hidden="1">{"'Sheet1'!$L$16"}</definedName>
    <definedName name="thanh" localSheetId="12" hidden="1">{"'Sheet1'!$L$16"}</definedName>
    <definedName name="thanh" localSheetId="0" hidden="1">{"'Sheet1'!$L$16"}</definedName>
    <definedName name="thanh" hidden="1">{"'Sheet1'!$L$16"}</definedName>
    <definedName name="Thanh_CT">#REF!</definedName>
    <definedName name="Thanh_Hoá">#REF!</definedName>
    <definedName name="Thanh_LC_tayvin" localSheetId="2">#REF!</definedName>
    <definedName name="Thanh_LC_tayvin" localSheetId="12">#REF!</definedName>
    <definedName name="Thanh_LC_tayvin">#REF!</definedName>
    <definedName name="thanhdul" localSheetId="2">#REF!</definedName>
    <definedName name="thanhdul" localSheetId="12">#REF!</definedName>
    <definedName name="thanhdul">#REF!</definedName>
    <definedName name="thanhhoa" localSheetId="2">#REF!</definedName>
    <definedName name="thanhhoa" localSheetId="12">#REF!</definedName>
    <definedName name="thanhhoa">#REF!</definedName>
    <definedName name="thanhtien" localSheetId="2">#REF!</definedName>
    <definedName name="thanhtien" localSheetId="12">#REF!</definedName>
    <definedName name="thanhtien">#REF!</definedName>
    <definedName name="ThanhXuan110" localSheetId="2">#REF!</definedName>
    <definedName name="ThanhXuan110" localSheetId="12">#REF!</definedName>
    <definedName name="ThanhXuan110">#REF!</definedName>
    <definedName name="ThaoCauCu" localSheetId="2">#REF!</definedName>
    <definedName name="ThaoCauCu" localSheetId="12">#REF!</definedName>
    <definedName name="ThaoCauCu">#REF!</definedName>
    <definedName name="Thay_the" localSheetId="2">#REF!</definedName>
    <definedName name="Thay_the" localSheetId="12">#REF!</definedName>
    <definedName name="Thay_the">#REF!</definedName>
    <definedName name="ÞBM" localSheetId="2">#REF!</definedName>
    <definedName name="ÞBM" localSheetId="12">#REF!</definedName>
    <definedName name="ÞBM">#REF!</definedName>
    <definedName name="THchon" localSheetId="2">#REF!</definedName>
    <definedName name="THchon" localSheetId="12">#REF!</definedName>
    <definedName name="THchon">#REF!</definedName>
    <definedName name="Þcot" localSheetId="2">#REF!</definedName>
    <definedName name="Þcot" localSheetId="12">#REF!</definedName>
    <definedName name="Þcot">#REF!</definedName>
    <definedName name="ÞCTd4" localSheetId="2">#REF!</definedName>
    <definedName name="ÞCTd4" localSheetId="12">#REF!</definedName>
    <definedName name="ÞCTd4">#REF!</definedName>
    <definedName name="ÞCTt4" localSheetId="2">#REF!</definedName>
    <definedName name="ÞCTt4" localSheetId="12">#REF!</definedName>
    <definedName name="ÞCTt4">#REF!</definedName>
    <definedName name="THDA_copy" localSheetId="2" hidden="1">{"'Sheet1'!$L$16"}</definedName>
    <definedName name="THDA_copy" localSheetId="9" hidden="1">{"'Sheet1'!$L$16"}</definedName>
    <definedName name="THDA_copy" localSheetId="12" hidden="1">{"'Sheet1'!$L$16"}</definedName>
    <definedName name="THDA_copy" localSheetId="0" hidden="1">{"'Sheet1'!$L$16"}</definedName>
    <definedName name="THDA_copy" hidden="1">{"'Sheet1'!$L$16"}</definedName>
    <definedName name="Þdamd4" localSheetId="2">#REF!</definedName>
    <definedName name="Þdamd4" localSheetId="12">#REF!</definedName>
    <definedName name="Þdamd4">#REF!</definedName>
    <definedName name="Þdamt4" localSheetId="2">#REF!</definedName>
    <definedName name="Þdamt4" localSheetId="12">#REF!</definedName>
    <definedName name="Þdamt4">#REF!</definedName>
    <definedName name="THDS" localSheetId="2">#REF!</definedName>
    <definedName name="THDS" localSheetId="12">#REF!</definedName>
    <definedName name="THDS">#REF!</definedName>
    <definedName name="thdt" localSheetId="2">#REF!</definedName>
    <definedName name="thdt" localSheetId="12">#REF!</definedName>
    <definedName name="thdt">#REF!</definedName>
    <definedName name="THDT_CT_XOM_NOI">#REF!</definedName>
    <definedName name="THDT_HT_DAO_THUONG" localSheetId="2">#REF!</definedName>
    <definedName name="THDT_HT_DAO_THUONG" localSheetId="12">#REF!</definedName>
    <definedName name="THDT_HT_DAO_THUONG">#REF!</definedName>
    <definedName name="THDT_HT_XOM_NOI" localSheetId="2">#REF!</definedName>
    <definedName name="THDT_HT_XOM_NOI" localSheetId="12">#REF!</definedName>
    <definedName name="THDT_HT_XOM_NOI">#REF!</definedName>
    <definedName name="THDT_NPP_XOM_NOI" localSheetId="2">#REF!</definedName>
    <definedName name="THDT_NPP_XOM_NOI" localSheetId="12">#REF!</definedName>
    <definedName name="THDT_NPP_XOM_NOI">#REF!</definedName>
    <definedName name="THDT_TBA_XOM_NOI" localSheetId="2">#REF!</definedName>
    <definedName name="THDT_TBA_XOM_NOI" localSheetId="12">#REF!</definedName>
    <definedName name="THDT_TBA_XOM_NOI">#REF!</definedName>
    <definedName name="thep">#REF!</definedName>
    <definedName name="THEP_D32">#REF!</definedName>
    <definedName name="thepban" localSheetId="2">#REF!</definedName>
    <definedName name="thepban" localSheetId="12">#REF!</definedName>
    <definedName name="thepban">#REF!</definedName>
    <definedName name="thepbuoc" localSheetId="2">#REF!</definedName>
    <definedName name="thepbuoc" localSheetId="12">#REF!</definedName>
    <definedName name="thepbuoc">#REF!</definedName>
    <definedName name="thepbuoc_32">#N/A</definedName>
    <definedName name="thepgoc25_60" localSheetId="2">#REF!</definedName>
    <definedName name="thepgoc25_60" localSheetId="12">#REF!</definedName>
    <definedName name="thepgoc25_60">#REF!</definedName>
    <definedName name="thepgoc63_75" localSheetId="2">#REF!</definedName>
    <definedName name="thepgoc63_75" localSheetId="12">#REF!</definedName>
    <definedName name="thepgoc63_75">#REF!</definedName>
    <definedName name="thepgoc80_100" localSheetId="2">#REF!</definedName>
    <definedName name="thepgoc80_100" localSheetId="12">#REF!</definedName>
    <definedName name="thepgoc80_100">#REF!</definedName>
    <definedName name="thephinh" localSheetId="2">#REF!</definedName>
    <definedName name="thephinh" localSheetId="12">#REF!</definedName>
    <definedName name="thephinh">#REF!</definedName>
    <definedName name="thepma">10500</definedName>
    <definedName name="thepnaphl">#REF!</definedName>
    <definedName name="theptam" localSheetId="2">#REF!</definedName>
    <definedName name="theptam" localSheetId="12">#REF!</definedName>
    <definedName name="theptam">#REF!</definedName>
    <definedName name="theptron" localSheetId="2">#REF!</definedName>
    <definedName name="theptron" localSheetId="12">#REF!</definedName>
    <definedName name="theptron">#REF!</definedName>
    <definedName name="theptron12" localSheetId="2">#REF!</definedName>
    <definedName name="theptron12" localSheetId="12">#REF!</definedName>
    <definedName name="theptron12">#REF!</definedName>
    <definedName name="theptron14_22" localSheetId="2">#REF!</definedName>
    <definedName name="theptron14_22" localSheetId="12">#REF!</definedName>
    <definedName name="theptron14_22">#REF!</definedName>
    <definedName name="theptron6_8" localSheetId="2">#REF!</definedName>
    <definedName name="theptron6_8" localSheetId="12">#REF!</definedName>
    <definedName name="theptron6_8">#REF!</definedName>
    <definedName name="thepU" localSheetId="2">#REF!</definedName>
    <definedName name="thepU" localSheetId="12">#REF!</definedName>
    <definedName name="thepU">#REF!</definedName>
    <definedName name="thepU_31" localSheetId="2">#REF!</definedName>
    <definedName name="thepU_31" localSheetId="12">#REF!</definedName>
    <definedName name="thepU_31">#REF!</definedName>
    <definedName name="thepU_32">#N/A</definedName>
    <definedName name="thepU_33" localSheetId="2">#REF!</definedName>
    <definedName name="thepU_33" localSheetId="12">#REF!</definedName>
    <definedName name="thepU_33">#REF!</definedName>
    <definedName name="thepU_34" localSheetId="2">#REF!</definedName>
    <definedName name="thepU_34" localSheetId="12">#REF!</definedName>
    <definedName name="thepU_34">#REF!</definedName>
    <definedName name="thepU_5" localSheetId="2">#REF!</definedName>
    <definedName name="thepU_5" localSheetId="12">#REF!</definedName>
    <definedName name="thepU_5">#REF!</definedName>
    <definedName name="thetichck" localSheetId="2">#REF!</definedName>
    <definedName name="thetichck" localSheetId="12">#REF!</definedName>
    <definedName name="thetichck">#REF!</definedName>
    <definedName name="THGO1pnc" localSheetId="2">#REF!</definedName>
    <definedName name="THGO1pnc" localSheetId="12">#REF!</definedName>
    <definedName name="THGO1pnc">#REF!</definedName>
    <definedName name="thht" localSheetId="2">#REF!</definedName>
    <definedName name="thht" localSheetId="12">#REF!</definedName>
    <definedName name="thht">#REF!</definedName>
    <definedName name="THI" localSheetId="2">#REF!</definedName>
    <definedName name="THI" localSheetId="12">#REF!</definedName>
    <definedName name="THI">#REF!</definedName>
    <definedName name="thinh" localSheetId="2">#REF!</definedName>
    <definedName name="thinh" localSheetId="12">#REF!</definedName>
    <definedName name="thinh">#REF!</definedName>
    <definedName name="THK" localSheetId="2">#REF!</definedName>
    <definedName name="THK" localSheetId="12">#REF!</definedName>
    <definedName name="THK">#REF!</definedName>
    <definedName name="THK_31" localSheetId="2">#REF!</definedName>
    <definedName name="THK_31" localSheetId="12">#REF!</definedName>
    <definedName name="THK_31">#REF!</definedName>
    <definedName name="THkinhPhiToanBo">#REF!</definedName>
    <definedName name="THKL" localSheetId="2" hidden="1">{"'Sheet1'!$L$16"}</definedName>
    <definedName name="THKL" localSheetId="9" hidden="1">{"'Sheet1'!$L$16"}</definedName>
    <definedName name="THKL" localSheetId="12" hidden="1">{"'Sheet1'!$L$16"}</definedName>
    <definedName name="THKL" localSheetId="0" hidden="1">{"'Sheet1'!$L$16"}</definedName>
    <definedName name="THKL" hidden="1">{"'Sheet1'!$L$16"}</definedName>
    <definedName name="thkl2" localSheetId="2" hidden="1">{"'Sheet1'!$L$16"}</definedName>
    <definedName name="thkl2" localSheetId="9" hidden="1">{"'Sheet1'!$L$16"}</definedName>
    <definedName name="thkl2" localSheetId="12" hidden="1">{"'Sheet1'!$L$16"}</definedName>
    <definedName name="thkl2" localSheetId="0" hidden="1">{"'Sheet1'!$L$16"}</definedName>
    <definedName name="thkl2" hidden="1">{"'Sheet1'!$L$16"}</definedName>
    <definedName name="thkl3" localSheetId="2" hidden="1">{"'Sheet1'!$L$16"}</definedName>
    <definedName name="thkl3" localSheetId="9" hidden="1">{"'Sheet1'!$L$16"}</definedName>
    <definedName name="thkl3" localSheetId="12" hidden="1">{"'Sheet1'!$L$16"}</definedName>
    <definedName name="thkl3" localSheetId="0" hidden="1">{"'Sheet1'!$L$16"}</definedName>
    <definedName name="thkl3" hidden="1">{"'Sheet1'!$L$16"}</definedName>
    <definedName name="THKP160" localSheetId="2">#REF!</definedName>
    <definedName name="THKP160" localSheetId="12">#REF!</definedName>
    <definedName name="THKP160">#REF!</definedName>
    <definedName name="thkp3" localSheetId="2">#REF!</definedName>
    <definedName name="thkp3" localSheetId="12">#REF!</definedName>
    <definedName name="thkp3">#REF!</definedName>
    <definedName name="THKP7YT" localSheetId="2" hidden="1">{"'Sheet1'!$L$16"}</definedName>
    <definedName name="THKP7YT" localSheetId="9" hidden="1">{"'Sheet1'!$L$16"}</definedName>
    <definedName name="THKP7YT" localSheetId="12" hidden="1">{"'Sheet1'!$L$16"}</definedName>
    <definedName name="THKP7YT" localSheetId="0" hidden="1">{"'Sheet1'!$L$16"}</definedName>
    <definedName name="THKP7YT" hidden="1">{"'Sheet1'!$L$16"}</definedName>
    <definedName name="THMinh" localSheetId="2" hidden="1">{"'Sheet1'!$L$16"}</definedName>
    <definedName name="THMinh" localSheetId="9" hidden="1">{"'Sheet1'!$L$16"}</definedName>
    <definedName name="THMinh" localSheetId="12" hidden="1">{"'Sheet1'!$L$16"}</definedName>
    <definedName name="THMinh" localSheetId="0" hidden="1">{"'Sheet1'!$L$16"}</definedName>
    <definedName name="THMinh" hidden="1">{"'Sheet1'!$L$16"}</definedName>
    <definedName name="Þmong" localSheetId="2">#REF!</definedName>
    <definedName name="Þmong" localSheetId="12">#REF!</definedName>
    <definedName name="Þmong">#REF!</definedName>
    <definedName name="ÞNXoldk" localSheetId="2">#REF!</definedName>
    <definedName name="ÞNXoldk" localSheetId="12">#REF!</definedName>
    <definedName name="ÞNXoldk">#REF!</definedName>
    <definedName name="Thò_Traán_Keá_Saùch" localSheetId="2">#REF!</definedName>
    <definedName name="Thò_Traán_Keá_Saùch" localSheetId="12">#REF!</definedName>
    <definedName name="Thò_Traán_Keá_Saùch">#REF!</definedName>
    <definedName name="thongso" localSheetId="2">#REF!</definedName>
    <definedName name="thongso" localSheetId="12">#REF!</definedName>
    <definedName name="thongso">#REF!</definedName>
    <definedName name="Thop" localSheetId="2">#REF!</definedName>
    <definedName name="Thop" localSheetId="12">#REF!</definedName>
    <definedName name="Thop">#REF!</definedName>
    <definedName name="THop2" localSheetId="2">#REF!</definedName>
    <definedName name="THop2" localSheetId="12">#REF!</definedName>
    <definedName name="THop2">#REF!</definedName>
    <definedName name="THs" localSheetId="2" hidden="1">{"'Sheet1'!$L$16"}</definedName>
    <definedName name="THs" localSheetId="9" hidden="1">{"'Sheet1'!$L$16"}</definedName>
    <definedName name="THs" localSheetId="12" hidden="1">{"'Sheet1'!$L$16"}</definedName>
    <definedName name="THs" localSheetId="0" hidden="1">{"'Sheet1'!$L$16"}</definedName>
    <definedName name="THs" hidden="1">{"'Sheet1'!$L$16"}</definedName>
    <definedName name="Þsan" localSheetId="2">#REF!</definedName>
    <definedName name="Þsan" localSheetId="12">#REF!</definedName>
    <definedName name="Þsan">#REF!</definedName>
    <definedName name="THT" localSheetId="2">#REF!</definedName>
    <definedName name="THT" localSheetId="12">#REF!</definedName>
    <definedName name="THT">#REF!</definedName>
    <definedName name="thtich1" localSheetId="2">#REF!</definedName>
    <definedName name="thtich1" localSheetId="12">#REF!</definedName>
    <definedName name="thtich1">#REF!</definedName>
    <definedName name="thtich2" localSheetId="2">#REF!</definedName>
    <definedName name="thtich2" localSheetId="12">#REF!</definedName>
    <definedName name="thtich2">#REF!</definedName>
    <definedName name="thtich3" localSheetId="2">#REF!</definedName>
    <definedName name="thtich3" localSheetId="12">#REF!</definedName>
    <definedName name="thtich3">#REF!</definedName>
    <definedName name="thtich4" localSheetId="2">#REF!</definedName>
    <definedName name="thtich4" localSheetId="12">#REF!</definedName>
    <definedName name="thtich4">#REF!</definedName>
    <definedName name="thtich5" localSheetId="2">#REF!</definedName>
    <definedName name="thtich5" localSheetId="12">#REF!</definedName>
    <definedName name="thtich5">#REF!</definedName>
    <definedName name="thtich6" localSheetId="2">#REF!</definedName>
    <definedName name="thtich6" localSheetId="12">#REF!</definedName>
    <definedName name="thtich6">#REF!</definedName>
    <definedName name="THTLMcap">#REF!</definedName>
    <definedName name="THToanBo" localSheetId="2">#REF!</definedName>
    <definedName name="THToanBo" localSheetId="12">#REF!</definedName>
    <definedName name="THToanBo">#REF!</definedName>
    <definedName name="THtoanbo2" localSheetId="2">#REF!</definedName>
    <definedName name="THtoanbo2" localSheetId="12">#REF!</definedName>
    <definedName name="THtoanbo2">#REF!</definedName>
    <definedName name="thtr15" localSheetId="2">#REF!</definedName>
    <definedName name="thtr15" localSheetId="12">#REF!</definedName>
    <definedName name="thtr15">#REF!</definedName>
    <definedName name="thtt" localSheetId="2">#REF!</definedName>
    <definedName name="thtt" localSheetId="12">#REF!</definedName>
    <definedName name="thtt">#REF!</definedName>
    <definedName name="thu" localSheetId="2" hidden="1">{"'Sheet1'!$L$16"}</definedName>
    <definedName name="thu" localSheetId="9" hidden="1">{"'Sheet1'!$L$16"}</definedName>
    <definedName name="thu" localSheetId="12" hidden="1">{"'Sheet1'!$L$16"}</definedName>
    <definedName name="thu" localSheetId="0" hidden="1">{"'Sheet1'!$L$16"}</definedName>
    <definedName name="thu" hidden="1">{"'Sheet1'!$L$16"}</definedName>
    <definedName name="Thu.von.dot1">#REF!</definedName>
    <definedName name="Thu.von.dot2">#REF!</definedName>
    <definedName name="Thu.von.dot3">#REF!</definedName>
    <definedName name="Thu.von.dot4">#REF!</definedName>
    <definedName name="Thu.von.dot5">#REF!</definedName>
    <definedName name="THU_MAKH" localSheetId="2">#REF!</definedName>
    <definedName name="THU_MAKH" localSheetId="12">#REF!</definedName>
    <definedName name="THU_MAKH">#REF!</definedName>
    <definedName name="THU_ST" localSheetId="2">#REF!</definedName>
    <definedName name="THU_ST" localSheetId="12">#REF!</definedName>
    <definedName name="THU_ST">#REF!</definedName>
    <definedName name="Thừa_Thiên_Huế">#REF!</definedName>
    <definedName name="thucthanh" localSheetId="2">#REF!</definedName>
    <definedName name="thucthanh" localSheetId="12">#REF!</definedName>
    <definedName name="thucthanh">#REF!</definedName>
    <definedName name="thue">6</definedName>
    <definedName name="thuocno">#REF!</definedName>
    <definedName name="THUONG" localSheetId="2">#REF!</definedName>
    <definedName name="THUONG" localSheetId="12">#REF!</definedName>
    <definedName name="THUONG">#REF!</definedName>
    <definedName name="THUONG1" localSheetId="2">#REF!</definedName>
    <definedName name="THUONG1" localSheetId="12">#REF!</definedName>
    <definedName name="THUONG1">#REF!</definedName>
    <definedName name="THUONG2" localSheetId="2">#REF!</definedName>
    <definedName name="THUONG2" localSheetId="12">#REF!</definedName>
    <definedName name="THUONG2">#REF!</definedName>
    <definedName name="THUONG3" localSheetId="2">#REF!</definedName>
    <definedName name="THUONG3" localSheetId="12">#REF!</definedName>
    <definedName name="THUONG3">#REF!</definedName>
    <definedName name="THUONG4" localSheetId="2">#REF!</definedName>
    <definedName name="THUONG4" localSheetId="12">#REF!</definedName>
    <definedName name="THUONG4">#REF!</definedName>
    <definedName name="Thuvondot5">#REF!</definedName>
    <definedName name="thuy" localSheetId="2" hidden="1">{"'Sheet1'!$L$16"}</definedName>
    <definedName name="thuy" localSheetId="9" hidden="1">{"'Sheet1'!$L$16"}</definedName>
    <definedName name="thuy" localSheetId="12" hidden="1">{"'Sheet1'!$L$16"}</definedName>
    <definedName name="thuy" localSheetId="0" hidden="1">{"'Sheet1'!$L$16"}</definedName>
    <definedName name="thuy" hidden="1">{"'Sheet1'!$L$16"}</definedName>
    <definedName name="THUYETMINH" localSheetId="2">#REF!</definedName>
    <definedName name="THUYETMINH" localSheetId="12">#REF!</definedName>
    <definedName name="THUYETMINH">#REF!</definedName>
    <definedName name="thvlmoi" localSheetId="2" hidden="1">{"'Sheet1'!$L$16"}</definedName>
    <definedName name="thvlmoi" localSheetId="9" hidden="1">{"'Sheet1'!$L$16"}</definedName>
    <definedName name="thvlmoi" localSheetId="12" hidden="1">{"'Sheet1'!$L$16"}</definedName>
    <definedName name="thvlmoi" localSheetId="0" hidden="1">{"'Sheet1'!$L$16"}</definedName>
    <definedName name="thvlmoi" hidden="1">{"'Sheet1'!$L$16"}</definedName>
    <definedName name="thvlmoimoi" localSheetId="2" hidden="1">{"'Sheet1'!$L$16"}</definedName>
    <definedName name="thvlmoimoi" localSheetId="9" hidden="1">{"'Sheet1'!$L$16"}</definedName>
    <definedName name="thvlmoimoi" localSheetId="12" hidden="1">{"'Sheet1'!$L$16"}</definedName>
    <definedName name="thvlmoimoi" localSheetId="0" hidden="1">{"'Sheet1'!$L$16"}</definedName>
    <definedName name="thvlmoimoi" hidden="1">{"'Sheet1'!$L$16"}</definedName>
    <definedName name="THXD2" localSheetId="2" hidden="1">{"'Sheet1'!$L$16"}</definedName>
    <definedName name="THXD2" localSheetId="9" hidden="1">{"'Sheet1'!$L$16"}</definedName>
    <definedName name="THXD2" localSheetId="12" hidden="1">{"'Sheet1'!$L$16"}</definedName>
    <definedName name="THXD2" localSheetId="0" hidden="1">{"'Sheet1'!$L$16"}</definedName>
    <definedName name="THXD2" hidden="1">{"'Sheet1'!$L$16"}</definedName>
    <definedName name="TI" localSheetId="2">#REF!</definedName>
    <definedName name="TI" localSheetId="12">#REF!</definedName>
    <definedName name="TI">#REF!</definedName>
    <definedName name="Tien" localSheetId="2">#REF!</definedName>
    <definedName name="Tien" localSheetId="12">#REF!</definedName>
    <definedName name="Tien">#REF!</definedName>
    <definedName name="tien1" localSheetId="2">#REF!</definedName>
    <definedName name="tien1" localSheetId="12">#REF!</definedName>
    <definedName name="tien1">#REF!</definedName>
    <definedName name="tiendo">1094</definedName>
    <definedName name="TIENLUONG" localSheetId="2">#REF!</definedName>
    <definedName name="TIENLUONG" localSheetId="12">#REF!</definedName>
    <definedName name="TIENLUONG">#REF!</definedName>
    <definedName name="TienThanhToan" localSheetId="2">#REF!</definedName>
    <definedName name="TienThanhToan" localSheetId="12">#REF!</definedName>
    <definedName name="TienThanhToan">#REF!</definedName>
    <definedName name="TienThanhToanNB" localSheetId="2">#REF!</definedName>
    <definedName name="TienThanhToanNB" localSheetId="12">#REF!</definedName>
    <definedName name="TienThanhToanNB">#REF!</definedName>
    <definedName name="TienUSD" localSheetId="2">#REF!</definedName>
    <definedName name="TienUSD" localSheetId="12">#REF!</definedName>
    <definedName name="TienUSD">#REF!</definedName>
    <definedName name="TIENVC">#REF!</definedName>
    <definedName name="Tiepdia" localSheetId="2">#REF!</definedName>
    <definedName name="Tiepdia" localSheetId="12">#REF!</definedName>
    <definedName name="Tiepdia">#REF!</definedName>
    <definedName name="Tiepdiama">9500</definedName>
    <definedName name="TIEU_HAO_VAT_TU_DZ0.4KV" localSheetId="2">#REF!</definedName>
    <definedName name="TIEU_HAO_VAT_TU_DZ0.4KV" localSheetId="12">#REF!</definedName>
    <definedName name="TIEU_HAO_VAT_TU_DZ0.4KV">#REF!</definedName>
    <definedName name="TIEU_HAO_VAT_TU_DZ22KV" localSheetId="2">#REF!</definedName>
    <definedName name="TIEU_HAO_VAT_TU_DZ22KV" localSheetId="12">#REF!</definedName>
    <definedName name="TIEU_HAO_VAT_TU_DZ22KV">#REF!</definedName>
    <definedName name="TIEU_HAO_VAT_TU_TBA" localSheetId="2">#REF!</definedName>
    <definedName name="TIEU_HAO_VAT_TU_TBA" localSheetId="12">#REF!</definedName>
    <definedName name="TIEU_HAO_VAT_TU_TBA">#REF!</definedName>
    <definedName name="Tim_cong" localSheetId="2">#REF!</definedName>
    <definedName name="Tim_cong" localSheetId="12">#REF!</definedName>
    <definedName name="Tim_cong">#REF!</definedName>
    <definedName name="Tim_lan_xuat_hien" localSheetId="2">#REF!</definedName>
    <definedName name="Tim_lan_xuat_hien" localSheetId="12">#REF!</definedName>
    <definedName name="Tim_lan_xuat_hien">#REF!</definedName>
    <definedName name="Tim_lan_xuat_hien_32" localSheetId="2">#REF!</definedName>
    <definedName name="Tim_lan_xuat_hien_32" localSheetId="12">#REF!</definedName>
    <definedName name="Tim_lan_xuat_hien_32">#REF!</definedName>
    <definedName name="Tim_lan_xuat_hien_cong" localSheetId="2">#REF!</definedName>
    <definedName name="Tim_lan_xuat_hien_cong" localSheetId="12">#REF!</definedName>
    <definedName name="Tim_lan_xuat_hien_cong">#REF!</definedName>
    <definedName name="Tim_lan_xuat_hien_duong">#REF!</definedName>
    <definedName name="tim_xuat_hien" localSheetId="2">#REF!</definedName>
    <definedName name="tim_xuat_hien" localSheetId="12">#REF!</definedName>
    <definedName name="tim_xuat_hien">#REF!</definedName>
    <definedName name="tinhtrang16" localSheetId="2">#REF!</definedName>
    <definedName name="tinhtrang16" localSheetId="12">#REF!</definedName>
    <definedName name="tinhtrang16">#REF!</definedName>
    <definedName name="tinhtrangTH" localSheetId="2">#REF!</definedName>
    <definedName name="tinhtrangTH" localSheetId="12">#REF!</definedName>
    <definedName name="tinhtrangTH">#REF!</definedName>
    <definedName name="tiÒn" localSheetId="2">#REF!</definedName>
    <definedName name="tiÒn" localSheetId="12">#REF!</definedName>
    <definedName name="tiÒn">#REF!</definedName>
    <definedName name="TIT" localSheetId="2">#REF!</definedName>
    <definedName name="TIT" localSheetId="12">#REF!</definedName>
    <definedName name="TIT">#REF!</definedName>
    <definedName name="TITAN" localSheetId="2">#REF!</definedName>
    <definedName name="TITAN" localSheetId="12">#REF!</definedName>
    <definedName name="TITAN">#REF!</definedName>
    <definedName name="tk" localSheetId="2">#REF!</definedName>
    <definedName name="tk" localSheetId="12">#REF!</definedName>
    <definedName name="tk">#REF!</definedName>
    <definedName name="TK.2" localSheetId="2">#REF!</definedName>
    <definedName name="TK.2" localSheetId="12">#REF!</definedName>
    <definedName name="TK.2">#REF!</definedName>
    <definedName name="tk.2_ct" localSheetId="2">#REF!</definedName>
    <definedName name="tk.2_ct" localSheetId="12">#REF!</definedName>
    <definedName name="tk.2_ct">#REF!</definedName>
    <definedName name="TK.A" localSheetId="2">#REF!</definedName>
    <definedName name="TK.A" localSheetId="12">#REF!</definedName>
    <definedName name="TK.A">#REF!</definedName>
    <definedName name="tk.a_ct" localSheetId="2">#REF!</definedName>
    <definedName name="tk.a_ct" localSheetId="12">#REF!</definedName>
    <definedName name="tk.a_ct">#REF!</definedName>
    <definedName name="tk.a_hd" localSheetId="2">#REF!</definedName>
    <definedName name="tk.a_hd" localSheetId="12">#REF!</definedName>
    <definedName name="tk.a_hd">#REF!</definedName>
    <definedName name="tK.a_hso" localSheetId="2">#REF!</definedName>
    <definedName name="tK.a_hso" localSheetId="12">#REF!</definedName>
    <definedName name="tK.a_hso">#REF!</definedName>
    <definedName name="tk.a_hspc" localSheetId="2">#REF!</definedName>
    <definedName name="tk.a_hspc" localSheetId="12">#REF!</definedName>
    <definedName name="tk.a_hspc">#REF!</definedName>
    <definedName name="tK.a_ld" localSheetId="2">#REF!</definedName>
    <definedName name="tK.a_ld" localSheetId="12">#REF!</definedName>
    <definedName name="tK.a_ld">#REF!</definedName>
    <definedName name="tK.a_luong" localSheetId="2">#REF!</definedName>
    <definedName name="tK.a_luong" localSheetId="12">#REF!</definedName>
    <definedName name="tK.a_luong">#REF!</definedName>
    <definedName name="tK.a_nguoi" localSheetId="2">#REF!</definedName>
    <definedName name="tK.a_nguoi" localSheetId="12">#REF!</definedName>
    <definedName name="tK.a_nguoi">#REF!</definedName>
    <definedName name="tK.a_tdtt" localSheetId="2">#REF!</definedName>
    <definedName name="tK.a_tdtt" localSheetId="12">#REF!</definedName>
    <definedName name="tK.a_tdtt">#REF!</definedName>
    <definedName name="tK.a_tn" localSheetId="2">#REF!</definedName>
    <definedName name="tK.a_tn" localSheetId="12">#REF!</definedName>
    <definedName name="tK.a_tn">#REF!</definedName>
    <definedName name="tk.a_ts" localSheetId="2">#REF!</definedName>
    <definedName name="tk.a_ts" localSheetId="12">#REF!</definedName>
    <definedName name="tk.a_ts">#REF!</definedName>
    <definedName name="tK.a_ud" localSheetId="2">#REF!</definedName>
    <definedName name="tK.a_ud" localSheetId="12">#REF!</definedName>
    <definedName name="tK.a_ud">#REF!</definedName>
    <definedName name="TK.B" localSheetId="2">#REF!</definedName>
    <definedName name="TK.B" localSheetId="12">#REF!</definedName>
    <definedName name="TK.B">#REF!</definedName>
    <definedName name="tk.b_ct" localSheetId="2">#REF!</definedName>
    <definedName name="tk.b_ct" localSheetId="12">#REF!</definedName>
    <definedName name="tk.b_ct">#REF!</definedName>
    <definedName name="tk.b_hd" localSheetId="2">#REF!</definedName>
    <definedName name="tk.b_hd" localSheetId="12">#REF!</definedName>
    <definedName name="tk.b_hd">#REF!</definedName>
    <definedName name="tK.B_hso" localSheetId="2">#REF!</definedName>
    <definedName name="tK.B_hso" localSheetId="12">#REF!</definedName>
    <definedName name="tK.B_hso">#REF!</definedName>
    <definedName name="tk.b_hspc" localSheetId="2">#REF!</definedName>
    <definedName name="tk.b_hspc" localSheetId="12">#REF!</definedName>
    <definedName name="tk.b_hspc">#REF!</definedName>
    <definedName name="tK.B_ld" localSheetId="2">#REF!</definedName>
    <definedName name="tK.B_ld" localSheetId="12">#REF!</definedName>
    <definedName name="tK.B_ld">#REF!</definedName>
    <definedName name="tK.B_luong" localSheetId="2">#REF!</definedName>
    <definedName name="tK.B_luong" localSheetId="12">#REF!</definedName>
    <definedName name="tK.B_luong">#REF!</definedName>
    <definedName name="TK.B_nguoi" localSheetId="2">#REF!</definedName>
    <definedName name="TK.B_nguoi" localSheetId="12">#REF!</definedName>
    <definedName name="TK.B_nguoi">#REF!</definedName>
    <definedName name="tK.B_tdtt" localSheetId="2">#REF!</definedName>
    <definedName name="tK.B_tdtt" localSheetId="12">#REF!</definedName>
    <definedName name="tK.B_tdtt">#REF!</definedName>
    <definedName name="tK.B_tn" localSheetId="2">#REF!</definedName>
    <definedName name="tK.B_tn" localSheetId="12">#REF!</definedName>
    <definedName name="tK.B_tn">#REF!</definedName>
    <definedName name="tk.b_ts" localSheetId="2">#REF!</definedName>
    <definedName name="tk.b_ts" localSheetId="12">#REF!</definedName>
    <definedName name="tk.b_ts">#REF!</definedName>
    <definedName name="tK.B_ud" localSheetId="2">#REF!</definedName>
    <definedName name="tK.B_ud" localSheetId="12">#REF!</definedName>
    <definedName name="tK.B_ud">#REF!</definedName>
    <definedName name="TKCO_TKC">#REF!</definedName>
    <definedName name="TKDC" localSheetId="2">#REF!</definedName>
    <definedName name="TKDC" localSheetId="12">#REF!</definedName>
    <definedName name="TKDC">#REF!</definedName>
    <definedName name="TKNO_TKC">#REF!</definedName>
    <definedName name="TKP" localSheetId="2">#REF!</definedName>
    <definedName name="TKP" localSheetId="12">#REF!</definedName>
    <definedName name="TKP">#REF!</definedName>
    <definedName name="tkt" localSheetId="2" hidden="1">{"'Sheet1'!$L$16"}</definedName>
    <definedName name="tkt" localSheetId="9" hidden="1">{"'Sheet1'!$L$16"}</definedName>
    <definedName name="tkt" localSheetId="12" hidden="1">{"'Sheet1'!$L$16"}</definedName>
    <definedName name="tkt" localSheetId="0" hidden="1">{"'Sheet1'!$L$16"}</definedName>
    <definedName name="tkt" hidden="1">{"'Sheet1'!$L$16"}</definedName>
    <definedName name="TKTT3P" localSheetId="2">#REF!</definedName>
    <definedName name="TKTT3P" localSheetId="12">#REF!</definedName>
    <definedName name="TKTT3P">#REF!</definedName>
    <definedName name="TKYB">"TKYB"</definedName>
    <definedName name="TL" localSheetId="2">#REF!</definedName>
    <definedName name="TL" localSheetId="12">#REF!</definedName>
    <definedName name="TL">#REF!</definedName>
    <definedName name="TL_PB">#REF!</definedName>
    <definedName name="TLAC120" localSheetId="2">#REF!</definedName>
    <definedName name="TLAC120" localSheetId="12">#REF!</definedName>
    <definedName name="TLAC120">#REF!</definedName>
    <definedName name="TLAC35" localSheetId="2">#REF!</definedName>
    <definedName name="TLAC35" localSheetId="12">#REF!</definedName>
    <definedName name="TLAC35">#REF!</definedName>
    <definedName name="TLAC50" localSheetId="2">#REF!</definedName>
    <definedName name="TLAC50" localSheetId="12">#REF!</definedName>
    <definedName name="TLAC50">#REF!</definedName>
    <definedName name="TLAC70" localSheetId="2">#REF!</definedName>
    <definedName name="TLAC70" localSheetId="12">#REF!</definedName>
    <definedName name="TLAC70">#REF!</definedName>
    <definedName name="TLAC95" localSheetId="2">#REF!</definedName>
    <definedName name="TLAC95" localSheetId="12">#REF!</definedName>
    <definedName name="TLAC95">#REF!</definedName>
    <definedName name="TLDPK">#REF!</definedName>
    <definedName name="Tle" localSheetId="2">#REF!</definedName>
    <definedName name="Tle" localSheetId="12">#REF!</definedName>
    <definedName name="Tle">#REF!</definedName>
    <definedName name="Tle_1">#REF!</definedName>
    <definedName name="TLTT_KHO1">#REF!</definedName>
    <definedName name="TLTT_UOT1">#REF!</definedName>
    <definedName name="TLTT_UOT2">#REF!</definedName>
    <definedName name="TLTT_UOT3">#REF!</definedName>
    <definedName name="TLTT_UOT4">#REF!</definedName>
    <definedName name="TLTT_UOT5">#REF!</definedName>
    <definedName name="TLTT_UOT6">#REF!</definedName>
    <definedName name="TLTT_UOT7">#REF!</definedName>
    <definedName name="tluong" localSheetId="2">#REF!</definedName>
    <definedName name="tluong" localSheetId="12">#REF!</definedName>
    <definedName name="tluong">#REF!</definedName>
    <definedName name="TLviet" localSheetId="2">100%-TLyen</definedName>
    <definedName name="TLviet" localSheetId="12">100%-TLyen</definedName>
    <definedName name="TLviet" localSheetId="0">100%-TLyen</definedName>
    <definedName name="TLviet">100%-TLyen</definedName>
    <definedName name="TLyen">0.3</definedName>
    <definedName name="TM" localSheetId="2">#REF!</definedName>
    <definedName name="TM" localSheetId="12">#REF!</definedName>
    <definedName name="TM">#REF!</definedName>
    <definedName name="TMDT1" localSheetId="2">#REF!</definedName>
    <definedName name="TMDT1" localSheetId="12">#REF!</definedName>
    <definedName name="TMDT1">#REF!</definedName>
    <definedName name="TMDT2" localSheetId="2">#REF!</definedName>
    <definedName name="TMDT2" localSheetId="12">#REF!</definedName>
    <definedName name="TMDT2">#REF!</definedName>
    <definedName name="TMDTmoi" localSheetId="2">#REF!</definedName>
    <definedName name="TMDTmoi" localSheetId="12">#REF!</definedName>
    <definedName name="TMDTmoi">#REF!</definedName>
    <definedName name="TN" localSheetId="2">#REF!</definedName>
    <definedName name="TN" localSheetId="12">#REF!</definedName>
    <definedName name="TN">#REF!</definedName>
    <definedName name="TN_b_qu_n" localSheetId="2">#REF!</definedName>
    <definedName name="TN_b_qu_n" localSheetId="12">#REF!</definedName>
    <definedName name="TN_b_qu_n">#REF!</definedName>
    <definedName name="tn_ck" localSheetId="2">#REF!</definedName>
    <definedName name="tn_ck" localSheetId="12">#REF!</definedName>
    <definedName name="tn_ck">#REF!</definedName>
    <definedName name="tn_DA2" localSheetId="2">#REF!</definedName>
    <definedName name="tn_DA2" localSheetId="12">#REF!</definedName>
    <definedName name="tn_DA2">#REF!</definedName>
    <definedName name="tn_DTNT" localSheetId="2">#REF!</definedName>
    <definedName name="tn_DTNT" localSheetId="12">#REF!</definedName>
    <definedName name="tn_DTNT">#REF!</definedName>
    <definedName name="TN_DZHT" localSheetId="2">#REF!</definedName>
    <definedName name="TN_DZHT" localSheetId="12">#REF!</definedName>
    <definedName name="TN_DZHT">#REF!</definedName>
    <definedName name="tn_ht" localSheetId="2">#REF!</definedName>
    <definedName name="tn_ht" localSheetId="12">#REF!</definedName>
    <definedName name="tn_ht">#REF!</definedName>
    <definedName name="tn_ld" localSheetId="2">#REF!</definedName>
    <definedName name="tn_ld" localSheetId="12">#REF!</definedName>
    <definedName name="tn_ld">#REF!</definedName>
    <definedName name="tn_lp" localSheetId="2">#REF!</definedName>
    <definedName name="tn_lp" localSheetId="12">#REF!</definedName>
    <definedName name="tn_lp">#REF!</definedName>
    <definedName name="tn_LT" localSheetId="2">#REF!</definedName>
    <definedName name="tn_LT" localSheetId="12">#REF!</definedName>
    <definedName name="tn_LT">#REF!</definedName>
    <definedName name="tn_ph" localSheetId="2">#REF!</definedName>
    <definedName name="tn_ph" localSheetId="12">#REF!</definedName>
    <definedName name="tn_ph">#REF!</definedName>
    <definedName name="tn_sp" localSheetId="2">#REF!</definedName>
    <definedName name="tn_sp" localSheetId="12">#REF!</definedName>
    <definedName name="tn_sp">#REF!</definedName>
    <definedName name="tn_TB" localSheetId="2">#REF!</definedName>
    <definedName name="tn_TB" localSheetId="12">#REF!</definedName>
    <definedName name="tn_TB">#REF!</definedName>
    <definedName name="tn_TD" localSheetId="2">#REF!</definedName>
    <definedName name="tn_TD" localSheetId="12">#REF!</definedName>
    <definedName name="tn_TD">#REF!</definedName>
    <definedName name="tn_th" localSheetId="2">#REF!</definedName>
    <definedName name="tn_th" localSheetId="12">#REF!</definedName>
    <definedName name="tn_th">#REF!</definedName>
    <definedName name="tn_tk" localSheetId="2">#REF!</definedName>
    <definedName name="tn_tk" localSheetId="12">#REF!</definedName>
    <definedName name="tn_tk">#REF!</definedName>
    <definedName name="tn_tt" localSheetId="2">#REF!</definedName>
    <definedName name="tn_tt" localSheetId="12">#REF!</definedName>
    <definedName name="tn_tt">#REF!</definedName>
    <definedName name="tn1pinnc" localSheetId="2">#REF!</definedName>
    <definedName name="tn1pinnc" localSheetId="12">#REF!</definedName>
    <definedName name="tn1pinnc">#REF!</definedName>
    <definedName name="tn2mhnnc" localSheetId="2">#REF!</definedName>
    <definedName name="tn2mhnnc" localSheetId="12">#REF!</definedName>
    <definedName name="tn2mhnnc">#REF!</definedName>
    <definedName name="TNChiuThue">#REF!</definedName>
    <definedName name="TNCM" localSheetId="2">#REF!</definedName>
    <definedName name="TNCM" localSheetId="12">#REF!</definedName>
    <definedName name="TNCM">#REF!</definedName>
    <definedName name="TNDN" localSheetId="2">#REF!</definedName>
    <definedName name="TNDN" localSheetId="12">#REF!</definedName>
    <definedName name="TNDN">#REF!</definedName>
    <definedName name="tnhnnc" localSheetId="2">#REF!</definedName>
    <definedName name="tnhnnc" localSheetId="12">#REF!</definedName>
    <definedName name="tnhnnc">#REF!</definedName>
    <definedName name="tnignc" localSheetId="2">#REF!</definedName>
    <definedName name="tnignc" localSheetId="12">#REF!</definedName>
    <definedName name="tnignc">#REF!</definedName>
    <definedName name="tnin190nc" localSheetId="2">#REF!</definedName>
    <definedName name="tnin190nc" localSheetId="12">#REF!</definedName>
    <definedName name="tnin190nc">#REF!</definedName>
    <definedName name="tnlnc" localSheetId="2">#REF!</definedName>
    <definedName name="tnlnc" localSheetId="12">#REF!</definedName>
    <definedName name="tnlnc">#REF!</definedName>
    <definedName name="tnnnc" localSheetId="2">#REF!</definedName>
    <definedName name="tnnnc" localSheetId="12">#REF!</definedName>
    <definedName name="tnnnc">#REF!</definedName>
    <definedName name="tno" localSheetId="2">#REF!</definedName>
    <definedName name="tno" localSheetId="12">#REF!</definedName>
    <definedName name="tno">#REF!</definedName>
    <definedName name="to" localSheetId="2">#REF!</definedName>
    <definedName name="to" localSheetId="12">#REF!</definedName>
    <definedName name="to">#REF!</definedName>
    <definedName name="Togo_Against" localSheetId="2">#REF!</definedName>
    <definedName name="Togo_Against" localSheetId="12">#REF!</definedName>
    <definedName name="Togo_Against">#REF!</definedName>
    <definedName name="Togo_Played" localSheetId="2">#REF!</definedName>
    <definedName name="Togo_Played" localSheetId="12">#REF!</definedName>
    <definedName name="Togo_Played">#REF!</definedName>
    <definedName name="toi_thieu" localSheetId="2">#REF!</definedName>
    <definedName name="toi_thieu" localSheetId="12">#REF!</definedName>
    <definedName name="toi_thieu">#REF!</definedName>
    <definedName name="toi_thieu.moi" localSheetId="2">#REF!</definedName>
    <definedName name="toi_thieu.moi" localSheetId="12">#REF!</definedName>
    <definedName name="toi_thieu.moi">#REF!</definedName>
    <definedName name="toi5t" localSheetId="2">#REF!</definedName>
    <definedName name="toi5t" localSheetId="12">#REF!</definedName>
    <definedName name="toi5t">#REF!</definedName>
    <definedName name="tole">#REF!</definedName>
    <definedName name="ton" localSheetId="2">#REF!</definedName>
    <definedName name="ton" localSheetId="12">#REF!</definedName>
    <definedName name="ton">#REF!</definedName>
    <definedName name="Tong">#REF!</definedName>
    <definedName name="Tong_co" localSheetId="2">#REF!</definedName>
    <definedName name="Tong_co" localSheetId="12">#REF!</definedName>
    <definedName name="Tong_co">#REF!</definedName>
    <definedName name="TONG_GIA_TRI_CONG_TRINH" localSheetId="2">#REF!</definedName>
    <definedName name="TONG_GIA_TRI_CONG_TRINH" localSheetId="12">#REF!</definedName>
    <definedName name="TONG_GIA_TRI_CONG_TRINH">#REF!</definedName>
    <definedName name="TONG_HOP_THI_NGHIEM_DZ0.4KV" localSheetId="2">#REF!</definedName>
    <definedName name="TONG_HOP_THI_NGHIEM_DZ0.4KV" localSheetId="12">#REF!</definedName>
    <definedName name="TONG_HOP_THI_NGHIEM_DZ0.4KV">#REF!</definedName>
    <definedName name="TONG_HOP_THI_NGHIEM_DZ22KV" localSheetId="2">#REF!</definedName>
    <definedName name="TONG_HOP_THI_NGHIEM_DZ22KV" localSheetId="12">#REF!</definedName>
    <definedName name="TONG_HOP_THI_NGHIEM_DZ22KV">#REF!</definedName>
    <definedName name="TONG_KE_DZ0.4KV" localSheetId="2">#REF!</definedName>
    <definedName name="TONG_KE_DZ0.4KV" localSheetId="12">#REF!</definedName>
    <definedName name="TONG_KE_DZ0.4KV">#REF!</definedName>
    <definedName name="TONG_KE_TBA" localSheetId="2">#REF!</definedName>
    <definedName name="TONG_KE_TBA" localSheetId="12">#REF!</definedName>
    <definedName name="TONG_KE_TBA">#REF!</definedName>
    <definedName name="Tong_nhom" localSheetId="2">#REF!</definedName>
    <definedName name="Tong_nhom" localSheetId="12">#REF!</definedName>
    <definedName name="Tong_nhom">#REF!</definedName>
    <definedName name="Tong_no" localSheetId="2">#REF!</definedName>
    <definedName name="Tong_no" localSheetId="12">#REF!</definedName>
    <definedName name="Tong_no">#REF!</definedName>
    <definedName name="tongbt" localSheetId="2">#REF!</definedName>
    <definedName name="tongbt" localSheetId="12">#REF!</definedName>
    <definedName name="tongbt">#REF!</definedName>
    <definedName name="tongcong" localSheetId="2">#REF!</definedName>
    <definedName name="tongcong" localSheetId="12">#REF!</definedName>
    <definedName name="tongcong">#REF!</definedName>
    <definedName name="tongdientich" localSheetId="2">#REF!</definedName>
    <definedName name="tongdientich" localSheetId="12">#REF!</definedName>
    <definedName name="tongdientich">#REF!</definedName>
    <definedName name="tongdt" localSheetId="2">#REF!</definedName>
    <definedName name="tongdt" localSheetId="12">#REF!</definedName>
    <definedName name="tongdt">#REF!</definedName>
    <definedName name="TONGDUTOAN" localSheetId="2">#REF!</definedName>
    <definedName name="TONGDUTOAN" localSheetId="12">#REF!</definedName>
    <definedName name="TONGDUTOAN">#REF!</definedName>
    <definedName name="tonghop" localSheetId="2" hidden="1">{"'Sheet1'!$L$16"}</definedName>
    <definedName name="tonghop" localSheetId="9" hidden="1">{"'Sheet1'!$L$16"}</definedName>
    <definedName name="tonghop" localSheetId="12" hidden="1">{"'Sheet1'!$L$16"}</definedName>
    <definedName name="tonghop" localSheetId="0" hidden="1">{"'Sheet1'!$L$16"}</definedName>
    <definedName name="tonghop" hidden="1">{"'Sheet1'!$L$16"}</definedName>
    <definedName name="TonghopHtxH" localSheetId="2">#REF!</definedName>
    <definedName name="TonghopHtxH" localSheetId="12">#REF!</definedName>
    <definedName name="TonghopHtxH">#REF!</definedName>
    <definedName name="TonghopHtxT" localSheetId="2">#REF!</definedName>
    <definedName name="TonghopHtxT" localSheetId="12">#REF!</definedName>
    <definedName name="TonghopHtxT">#REF!</definedName>
    <definedName name="tongmay">#REF!</definedName>
    <definedName name="tongnc">#REF!</definedName>
    <definedName name="tongthep" localSheetId="2">#REF!</definedName>
    <definedName name="tongthep" localSheetId="12">#REF!</definedName>
    <definedName name="tongthep">#REF!</definedName>
    <definedName name="tongthetich" localSheetId="2">#REF!</definedName>
    <definedName name="tongthetich" localSheetId="12">#REF!</definedName>
    <definedName name="tongthetich">#REF!</definedName>
    <definedName name="tongvl">#REF!</definedName>
    <definedName name="TØnh" localSheetId="2">#REF!</definedName>
    <definedName name="TØnh" localSheetId="12">#REF!</definedName>
    <definedName name="TØnh">#REF!</definedName>
    <definedName name="Tonmai" localSheetId="2">#REF!</definedName>
    <definedName name="Tonmai" localSheetId="12">#REF!</definedName>
    <definedName name="Tonmai">#REF!</definedName>
    <definedName name="TOP" localSheetId="2">#REF!</definedName>
    <definedName name="TOP" localSheetId="12">#REF!</definedName>
    <definedName name="TOP">#REF!</definedName>
    <definedName name="TOT" localSheetId="2">#REF!</definedName>
    <definedName name="TOT" localSheetId="12">#REF!</definedName>
    <definedName name="TOT">#REF!</definedName>
    <definedName name="TOT_PR_1">#REF!</definedName>
    <definedName name="TOT_PR_2">#REF!</definedName>
    <definedName name="TOT_PR_3">#REF!</definedName>
    <definedName name="TOT_PR_4">#REF!</definedName>
    <definedName name="TOTAL" localSheetId="2">#REF!</definedName>
    <definedName name="TOTAL" localSheetId="12">#REF!</definedName>
    <definedName name="TOTAL">#REF!</definedName>
    <definedName name="totald" localSheetId="2">#REF!</definedName>
    <definedName name="totald" localSheetId="12">#REF!</definedName>
    <definedName name="totald">#REF!</definedName>
    <definedName name="TotalLOSS">#REF!</definedName>
    <definedName name="totb" localSheetId="2">#REF!</definedName>
    <definedName name="totb" localSheetId="12">#REF!</definedName>
    <definedName name="totb">#REF!</definedName>
    <definedName name="totb1" localSheetId="2">#REF!</definedName>
    <definedName name="totb1" localSheetId="12">#REF!</definedName>
    <definedName name="totb1">#REF!</definedName>
    <definedName name="totb2" localSheetId="2">#REF!</definedName>
    <definedName name="totb2" localSheetId="12">#REF!</definedName>
    <definedName name="totb2">#REF!</definedName>
    <definedName name="totb3" localSheetId="2">#REF!</definedName>
    <definedName name="totb3" localSheetId="12">#REF!</definedName>
    <definedName name="totb3">#REF!</definedName>
    <definedName name="totb4" localSheetId="2">#REF!</definedName>
    <definedName name="totb4" localSheetId="12">#REF!</definedName>
    <definedName name="totb4">#REF!</definedName>
    <definedName name="totb5" localSheetId="2">#REF!</definedName>
    <definedName name="totb5" localSheetId="12">#REF!</definedName>
    <definedName name="totb5">#REF!</definedName>
    <definedName name="totb6" localSheetId="2">#REF!</definedName>
    <definedName name="totb6" localSheetId="12">#REF!</definedName>
    <definedName name="totb6">#REF!</definedName>
    <definedName name="totbtoi">#REF!</definedName>
    <definedName name="tp">#REF!</definedName>
    <definedName name="TPCP" localSheetId="2" hidden="1">{"'Sheet1'!$L$16"}</definedName>
    <definedName name="TPCP" localSheetId="9" hidden="1">{"'Sheet1'!$L$16"}</definedName>
    <definedName name="TPCP" localSheetId="12" hidden="1">{"'Sheet1'!$L$16"}</definedName>
    <definedName name="TPCP" localSheetId="0" hidden="1">{"'Sheet1'!$L$16"}</definedName>
    <definedName name="TPCP" hidden="1">{"'Sheet1'!$L$16"}</definedName>
    <definedName name="TPL" localSheetId="2">#REF!</definedName>
    <definedName name="TPL" localSheetId="12">#REF!</definedName>
    <definedName name="TPL">#REF!</definedName>
    <definedName name="TPLRP" localSheetId="2">#REF!</definedName>
    <definedName name="TPLRP" localSheetId="12">#REF!</definedName>
    <definedName name="TPLRP">#REF!</definedName>
    <definedName name="tr_" localSheetId="2">#REF!</definedName>
    <definedName name="tr_" localSheetId="12">#REF!</definedName>
    <definedName name="tr_">#REF!</definedName>
    <definedName name="TR10HT">#REF!</definedName>
    <definedName name="TR11HT">#REF!</definedName>
    <definedName name="TR12HT">#REF!</definedName>
    <definedName name="TR13HT">#REF!</definedName>
    <definedName name="TR14HT">#REF!</definedName>
    <definedName name="TR15HT" localSheetId="2">#REF!</definedName>
    <definedName name="TR15HT" localSheetId="12">#REF!</definedName>
    <definedName name="TR15HT">#REF!</definedName>
    <definedName name="TR16HT" localSheetId="2">#REF!</definedName>
    <definedName name="TR16HT" localSheetId="12">#REF!</definedName>
    <definedName name="TR16HT">#REF!</definedName>
    <definedName name="TR17HT">#REF!</definedName>
    <definedName name="TR18HT">#REF!</definedName>
    <definedName name="TR19HT" localSheetId="2">#REF!</definedName>
    <definedName name="TR19HT" localSheetId="12">#REF!</definedName>
    <definedName name="TR19HT">#REF!</definedName>
    <definedName name="TR1HT">#REF!</definedName>
    <definedName name="tr1x15" localSheetId="2">#REF!</definedName>
    <definedName name="tr1x15" localSheetId="12">#REF!</definedName>
    <definedName name="tr1x15">#REF!</definedName>
    <definedName name="TR20HT" localSheetId="2">#REF!</definedName>
    <definedName name="TR20HT" localSheetId="12">#REF!</definedName>
    <definedName name="TR20HT">#REF!</definedName>
    <definedName name="TR21HT">#REF!</definedName>
    <definedName name="TR22HT">#REF!</definedName>
    <definedName name="TR23HT">#REF!</definedName>
    <definedName name="TR24HT">#REF!</definedName>
    <definedName name="TR25HT">#REF!</definedName>
    <definedName name="TR26HT">#REF!</definedName>
    <definedName name="TR2HT">#REF!</definedName>
    <definedName name="TR3HT">#REF!</definedName>
    <definedName name="tr3x100" localSheetId="2">#REF!</definedName>
    <definedName name="tr3x100" localSheetId="12">#REF!</definedName>
    <definedName name="tr3x100">#REF!</definedName>
    <definedName name="TR4HT">#REF!</definedName>
    <definedName name="TR5HT">#REF!</definedName>
    <definedName name="TR6HT">#REF!</definedName>
    <definedName name="TR7HT">#REF!</definedName>
    <definedName name="TR8HT">#REF!</definedName>
    <definedName name="TR9HT">#REF!</definedName>
    <definedName name="Tra_BTN" localSheetId="2">#REF!</definedName>
    <definedName name="Tra_BTN" localSheetId="12">#REF!</definedName>
    <definedName name="Tra_BTN">#REF!</definedName>
    <definedName name="Tra_Cot" localSheetId="2">#REF!</definedName>
    <definedName name="Tra_Cot" localSheetId="12">#REF!</definedName>
    <definedName name="Tra_Cot">#REF!</definedName>
    <definedName name="Tra_DM_su_dung" localSheetId="2">#REF!</definedName>
    <definedName name="Tra_DM_su_dung" localSheetId="12">#REF!</definedName>
    <definedName name="Tra_DM_su_dung">#REF!</definedName>
    <definedName name="Tra_DM_su_dung_cau">#REF!</definedName>
    <definedName name="Tra_don_gia_KS" localSheetId="2">#REF!</definedName>
    <definedName name="Tra_don_gia_KS" localSheetId="12">#REF!</definedName>
    <definedName name="Tra_don_gia_KS">#REF!</definedName>
    <definedName name="Tra_DTCT" localSheetId="2">#REF!</definedName>
    <definedName name="Tra_DTCT" localSheetId="12">#REF!</definedName>
    <definedName name="Tra_DTCT">#REF!</definedName>
    <definedName name="Tra_gia">#REF!</definedName>
    <definedName name="Tra_gia_VLKS" localSheetId="2">#REF!</definedName>
    <definedName name="Tra_gia_VLKS" localSheetId="12">#REF!</definedName>
    <definedName name="Tra_gia_VLKS">#REF!</definedName>
    <definedName name="Tra_gtxl_cong" localSheetId="2">#REF!</definedName>
    <definedName name="Tra_gtxl_cong" localSheetId="12">#REF!</definedName>
    <definedName name="Tra_gtxl_cong">#REF!</definedName>
    <definedName name="Tra_GTXLST" localSheetId="2">#REF!</definedName>
    <definedName name="Tra_GTXLST" localSheetId="12">#REF!</definedName>
    <definedName name="Tra_GTXLST">#REF!</definedName>
    <definedName name="Tra_KS" localSheetId="2">#REF!</definedName>
    <definedName name="Tra_KS" localSheetId="12">#REF!</definedName>
    <definedName name="Tra_KS">#REF!</definedName>
    <definedName name="Tra_phan_tram" localSheetId="2">#REF!</definedName>
    <definedName name="Tra_phan_tram" localSheetId="12">#REF!</definedName>
    <definedName name="Tra_phan_tram">#REF!</definedName>
    <definedName name="Tra_phan_tram_31" localSheetId="2">#REF!</definedName>
    <definedName name="Tra_phan_tram_31" localSheetId="12">#REF!</definedName>
    <definedName name="Tra_phan_tram_31">#REF!</definedName>
    <definedName name="Tra_phan_tram_32">#N/A</definedName>
    <definedName name="Tra_PTDG" localSheetId="2">#REF!</definedName>
    <definedName name="Tra_PTDG" localSheetId="12">#REF!</definedName>
    <definedName name="Tra_PTDG">#REF!</definedName>
    <definedName name="Tra_T_le_1">#REF!</definedName>
    <definedName name="Tra_ten_cong" localSheetId="2">#REF!</definedName>
    <definedName name="Tra_ten_cong" localSheetId="12">#REF!</definedName>
    <definedName name="Tra_ten_cong">#REF!</definedName>
    <definedName name="Tra_tim_hang_mucPT_trung" localSheetId="2">#REF!</definedName>
    <definedName name="Tra_tim_hang_mucPT_trung" localSheetId="12">#REF!</definedName>
    <definedName name="Tra_tim_hang_mucPT_trung">#REF!</definedName>
    <definedName name="Tra_TL" localSheetId="2">#REF!</definedName>
    <definedName name="Tra_TL" localSheetId="12">#REF!</definedName>
    <definedName name="Tra_TL">#REF!</definedName>
    <definedName name="Tra_TT" localSheetId="2">#REF!</definedName>
    <definedName name="Tra_TT" localSheetId="12">#REF!</definedName>
    <definedName name="Tra_TT">#REF!</definedName>
    <definedName name="Tra_ty_le" localSheetId="2">#REF!</definedName>
    <definedName name="Tra_ty_le" localSheetId="12">#REF!</definedName>
    <definedName name="Tra_ty_le">#REF!</definedName>
    <definedName name="Tra_ty_le2" localSheetId="2">#REF!</definedName>
    <definedName name="Tra_ty_le2" localSheetId="12">#REF!</definedName>
    <definedName name="Tra_ty_le2">#REF!</definedName>
    <definedName name="Tra_ty_le3" localSheetId="2">#REF!</definedName>
    <definedName name="Tra_ty_le3" localSheetId="12">#REF!</definedName>
    <definedName name="Tra_ty_le3">#REF!</definedName>
    <definedName name="Tra_ty_le4" localSheetId="2">#REF!</definedName>
    <definedName name="Tra_ty_le4" localSheetId="12">#REF!</definedName>
    <definedName name="Tra_ty_le4">#REF!</definedName>
    <definedName name="Tra_ty_le5" localSheetId="2">#REF!</definedName>
    <definedName name="Tra_ty_le5" localSheetId="12">#REF!</definedName>
    <definedName name="Tra_ty_le5">#REF!</definedName>
    <definedName name="TRA_VAT_LIEU" localSheetId="2">#REF!</definedName>
    <definedName name="TRA_VAT_LIEU" localSheetId="12">#REF!</definedName>
    <definedName name="TRA_VAT_LIEU">#REF!</definedName>
    <definedName name="TRA_VAT_LIEU_32" localSheetId="2">#REF!</definedName>
    <definedName name="TRA_VAT_LIEU_32" localSheetId="12">#REF!</definedName>
    <definedName name="TRA_VAT_LIEU_32">#REF!</definedName>
    <definedName name="tra_vat_lieu1" localSheetId="2">#REF!</definedName>
    <definedName name="tra_vat_lieu1" localSheetId="12">#REF!</definedName>
    <definedName name="tra_vat_lieu1">#REF!</definedName>
    <definedName name="Trà_Vinh">#REF!</definedName>
    <definedName name="TRA_VL" localSheetId="2">#REF!</definedName>
    <definedName name="TRA_VL" localSheetId="12">#REF!</definedName>
    <definedName name="TRA_VL">#REF!</definedName>
    <definedName name="tra_VL_1" localSheetId="2">#REF!</definedName>
    <definedName name="tra_VL_1" localSheetId="12">#REF!</definedName>
    <definedName name="tra_VL_1">#REF!</definedName>
    <definedName name="tra_VL_1_31" localSheetId="2">#REF!</definedName>
    <definedName name="tra_VL_1_31" localSheetId="12">#REF!</definedName>
    <definedName name="tra_VL_1_31">#REF!</definedName>
    <definedName name="tra_vl1">#REF!</definedName>
    <definedName name="Tra_xl_BTN" localSheetId="2">#REF!</definedName>
    <definedName name="Tra_xl_BTN" localSheetId="12">#REF!</definedName>
    <definedName name="Tra_xl_BTN">#REF!</definedName>
    <definedName name="tra_xlbtn" localSheetId="2">#REF!</definedName>
    <definedName name="tra_xlbtn" localSheetId="12">#REF!</definedName>
    <definedName name="tra_xlbtn">#REF!</definedName>
    <definedName name="traA103" localSheetId="2">#REF!</definedName>
    <definedName name="traA103" localSheetId="12">#REF!</definedName>
    <definedName name="traA103">#REF!</definedName>
    <definedName name="trab" localSheetId="2">#REF!</definedName>
    <definedName name="trab" localSheetId="12">#REF!</definedName>
    <definedName name="trab">#REF!</definedName>
    <definedName name="trabtn" localSheetId="2">#REF!</definedName>
    <definedName name="trabtn" localSheetId="12">#REF!</definedName>
    <definedName name="trabtn">#REF!</definedName>
    <definedName name="Tracp" localSheetId="2">#REF!</definedName>
    <definedName name="Tracp" localSheetId="12">#REF!</definedName>
    <definedName name="Tracp">#REF!</definedName>
    <definedName name="TraDAH_H" localSheetId="2">#REF!</definedName>
    <definedName name="TraDAH_H" localSheetId="12">#REF!</definedName>
    <definedName name="TraDAH_H">#REF!</definedName>
    <definedName name="TRADE2" localSheetId="2">#REF!</definedName>
    <definedName name="TRADE2" localSheetId="12">#REF!</definedName>
    <definedName name="TRADE2">#REF!</definedName>
    <definedName name="tragiacuoc" localSheetId="2">#REF!</definedName>
    <definedName name="tragiacuoc" localSheetId="12">#REF!</definedName>
    <definedName name="tragiacuoc">#REF!</definedName>
    <definedName name="TraK">#REF!</definedName>
    <definedName name="TRAM" localSheetId="2">#REF!</definedName>
    <definedName name="TRAM" localSheetId="12">#REF!</definedName>
    <definedName name="TRAM">#REF!</definedName>
    <definedName name="tram_31" localSheetId="2">#REF!</definedName>
    <definedName name="tram_31" localSheetId="12">#REF!</definedName>
    <definedName name="tram_31">#REF!</definedName>
    <definedName name="tram_32">#N/A</definedName>
    <definedName name="tram_33" localSheetId="2">#REF!</definedName>
    <definedName name="tram_33" localSheetId="12">#REF!</definedName>
    <definedName name="tram_33">#REF!</definedName>
    <definedName name="tram_34" localSheetId="2">#REF!</definedName>
    <definedName name="tram_34" localSheetId="12">#REF!</definedName>
    <definedName name="tram_34">#REF!</definedName>
    <definedName name="tram_5" localSheetId="2">#REF!</definedName>
    <definedName name="tram_5" localSheetId="12">#REF!</definedName>
    <definedName name="tram_5">#REF!</definedName>
    <definedName name="tram100" localSheetId="2">#REF!</definedName>
    <definedName name="tram100" localSheetId="12">#REF!</definedName>
    <definedName name="tram100">#REF!</definedName>
    <definedName name="tram1x25" localSheetId="2">#REF!</definedName>
    <definedName name="tram1x25" localSheetId="12">#REF!</definedName>
    <definedName name="tram1x25">#REF!</definedName>
    <definedName name="tramatcong1" localSheetId="2">#REF!</definedName>
    <definedName name="tramatcong1" localSheetId="12">#REF!</definedName>
    <definedName name="tramatcong1">#REF!</definedName>
    <definedName name="tramatcong2" localSheetId="2">#REF!</definedName>
    <definedName name="tramatcong2" localSheetId="12">#REF!</definedName>
    <definedName name="tramatcong2">#REF!</definedName>
    <definedName name="trambt60" localSheetId="2">#REF!</definedName>
    <definedName name="trambt60" localSheetId="12">#REF!</definedName>
    <definedName name="trambt60">#REF!</definedName>
    <definedName name="tramtbtn25">#REF!</definedName>
    <definedName name="tramtbtn30">#REF!</definedName>
    <definedName name="tramtbtn40">#REF!</definedName>
    <definedName name="tramtbtn50">#REF!</definedName>
    <definedName name="tramtbtn60">#REF!</definedName>
    <definedName name="tramtbtn80">#REF!</definedName>
    <definedName name="trang" localSheetId="2" hidden="1">{#N/A,#N/A,FALSE,"Chi tiÆt"}</definedName>
    <definedName name="trang" localSheetId="9" hidden="1">{#N/A,#N/A,FALSE,"Chi tiÆt"}</definedName>
    <definedName name="trang" localSheetId="12" hidden="1">{#N/A,#N/A,FALSE,"Chi tiÆt"}</definedName>
    <definedName name="trang" localSheetId="0" hidden="1">{#N/A,#N/A,FALSE,"Chi tiÆt"}</definedName>
    <definedName name="trang" hidden="1">{#N/A,#N/A,FALSE,"Chi tiÆt"}</definedName>
    <definedName name="tranhietdo" localSheetId="2">#REF!</definedName>
    <definedName name="tranhietdo" localSheetId="12">#REF!</definedName>
    <definedName name="tranhietdo">#REF!</definedName>
    <definedName name="TRANO" localSheetId="2">#REF!</definedName>
    <definedName name="TRANO" localSheetId="12">#REF!</definedName>
    <definedName name="TRANO">#REF!</definedName>
    <definedName name="TRANSFORMER" localSheetId="2">#REF!</definedName>
    <definedName name="TRANSFORMER" localSheetId="12">#REF!</definedName>
    <definedName name="TRANSFORMER">#REF!</definedName>
    <definedName name="TraQ" localSheetId="2">#REF!</definedName>
    <definedName name="TraQ" localSheetId="12">#REF!</definedName>
    <definedName name="TraQ">#REF!</definedName>
    <definedName name="TraTH" localSheetId="2">#REF!</definedName>
    <definedName name="TraTH" localSheetId="12">#REF!</definedName>
    <definedName name="TraTH">#REF!</definedName>
    <definedName name="tratyle">#REF!</definedName>
    <definedName name="TRAvH" localSheetId="2">#REF!</definedName>
    <definedName name="TRAvH" localSheetId="12">#REF!</definedName>
    <definedName name="TRAvH">#REF!</definedName>
    <definedName name="TRAVL" localSheetId="2">#REF!</definedName>
    <definedName name="TRAVL" localSheetId="12">#REF!</definedName>
    <definedName name="TRAVL">#REF!</definedName>
    <definedName name="TRHT">#REF!</definedName>
    <definedName name="trigianhapthan" localSheetId="2">#REF!</definedName>
    <definedName name="trigianhapthan" localSheetId="12">#REF!</definedName>
    <definedName name="trigianhapthan">#REF!</definedName>
    <definedName name="trigiaxuatthan" localSheetId="2">#REF!</definedName>
    <definedName name="trigiaxuatthan" localSheetId="12">#REF!</definedName>
    <definedName name="trigiaxuatthan">#REF!</definedName>
    <definedName name="trinhlam" hidden="1">#REF!</definedName>
    <definedName name="trinhlan" hidden="1">#REF!</definedName>
    <definedName name="trinhlan5" hidden="1">#REF!</definedName>
    <definedName name="trinhlanm" hidden="1">#REF!</definedName>
    <definedName name="trinhlantoi" hidden="1">#REF!</definedName>
    <definedName name="Trinidad_Against" localSheetId="2">#REF!</definedName>
    <definedName name="Trinidad_Against" localSheetId="12">#REF!</definedName>
    <definedName name="Trinidad_Against">#REF!</definedName>
    <definedName name="Trinidad_Played" localSheetId="2">#REF!</definedName>
    <definedName name="Trinidad_Played" localSheetId="12">#REF!</definedName>
    <definedName name="Trinidad_Played">#REF!</definedName>
    <definedName name="TRISO" localSheetId="2">#REF!</definedName>
    <definedName name="TRISO" localSheetId="12">#REF!</definedName>
    <definedName name="TRISO">#REF!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on250">#REF!</definedName>
    <definedName name="tron25th">#REF!</definedName>
    <definedName name="tron60th">#REF!</definedName>
    <definedName name="tronbetong100">#REF!</definedName>
    <definedName name="tronbetong1150">#REF!</definedName>
    <definedName name="tronbetong150">#REF!</definedName>
    <definedName name="tronbetong1600">#REF!</definedName>
    <definedName name="tronbetong200">#REF!</definedName>
    <definedName name="tronbetong250">#REF!</definedName>
    <definedName name="tronbetong425">#REF!</definedName>
    <definedName name="tronbetong500">#REF!</definedName>
    <definedName name="tronbetong800">#REF!</definedName>
    <definedName name="tronbt250" localSheetId="2">#REF!</definedName>
    <definedName name="tronbt250" localSheetId="12">#REF!</definedName>
    <definedName name="tronbt250">#REF!</definedName>
    <definedName name="tronvua110">#REF!</definedName>
    <definedName name="tronvua150">#REF!</definedName>
    <definedName name="tronvua200">#REF!</definedName>
    <definedName name="tronvua250" localSheetId="2">#REF!</definedName>
    <definedName name="tronvua250" localSheetId="12">#REF!</definedName>
    <definedName name="tronvua250">#REF!</definedName>
    <definedName name="tronvua325">#REF!</definedName>
    <definedName name="trt" localSheetId="2">#REF!</definedName>
    <definedName name="trt" localSheetId="12">#REF!</definedName>
    <definedName name="trt">#REF!</definedName>
    <definedName name="tru_can" localSheetId="2">#REF!</definedName>
    <definedName name="tru_can" localSheetId="12">#REF!</definedName>
    <definedName name="tru_can">#REF!</definedName>
    <definedName name="tru10mtc" localSheetId="2">#REF!</definedName>
    <definedName name="tru10mtc" localSheetId="12">#REF!</definedName>
    <definedName name="tru10mtc">#REF!</definedName>
    <definedName name="tru8mtc" localSheetId="2">#REF!</definedName>
    <definedName name="tru8mtc" localSheetId="12">#REF!</definedName>
    <definedName name="tru8mtc">#REF!</definedName>
    <definedName name="TRUNGHI" localSheetId="2">#REF!</definedName>
    <definedName name="TRUNGHI" localSheetId="12">#REF!</definedName>
    <definedName name="TRUNGHI">#REF!</definedName>
    <definedName name="ts" localSheetId="2">#REF!</definedName>
    <definedName name="ts" localSheetId="12">#REF!</definedName>
    <definedName name="ts">#REF!</definedName>
    <definedName name="tsI" localSheetId="2">#REF!</definedName>
    <definedName name="tsI" localSheetId="12">#REF!</definedName>
    <definedName name="tsI">#REF!</definedName>
    <definedName name="tt" localSheetId="2">#REF!</definedName>
    <definedName name="tt" localSheetId="12">#REF!</definedName>
    <definedName name="tt">#REF!</definedName>
    <definedName name="TT.1" localSheetId="2">#REF!</definedName>
    <definedName name="TT.1" localSheetId="12">#REF!</definedName>
    <definedName name="TT.1">#REF!</definedName>
    <definedName name="TT.2" localSheetId="2">#REF!</definedName>
    <definedName name="TT.2" localSheetId="12">#REF!</definedName>
    <definedName name="TT.2">#REF!</definedName>
    <definedName name="tt.2_ct" localSheetId="2">#REF!</definedName>
    <definedName name="tt.2_ct" localSheetId="12">#REF!</definedName>
    <definedName name="tt.2_ct">#REF!</definedName>
    <definedName name="tt.2_hd" localSheetId="2">#REF!</definedName>
    <definedName name="tt.2_hd" localSheetId="12">#REF!</definedName>
    <definedName name="tt.2_hd">#REF!</definedName>
    <definedName name="tt.2_ts" localSheetId="2">#REF!</definedName>
    <definedName name="tt.2_ts" localSheetId="12">#REF!</definedName>
    <definedName name="tt.2_ts">#REF!</definedName>
    <definedName name="TT.A" localSheetId="2">#REF!</definedName>
    <definedName name="TT.A" localSheetId="12">#REF!</definedName>
    <definedName name="TT.A">#REF!</definedName>
    <definedName name="tt.a_ct" localSheetId="2">#REF!</definedName>
    <definedName name="tt.a_ct" localSheetId="12">#REF!</definedName>
    <definedName name="tt.a_ct">#REF!</definedName>
    <definedName name="tt.a_hd" localSheetId="2">#REF!</definedName>
    <definedName name="tt.a_hd" localSheetId="12">#REF!</definedName>
    <definedName name="tt.a_hd">#REF!</definedName>
    <definedName name="tt.a_hso" localSheetId="2">#REF!</definedName>
    <definedName name="tt.a_hso" localSheetId="12">#REF!</definedName>
    <definedName name="tt.a_hso">#REF!</definedName>
    <definedName name="tt.a_hspc" localSheetId="2">#REF!</definedName>
    <definedName name="tt.a_hspc" localSheetId="12">#REF!</definedName>
    <definedName name="tt.a_hspc">#REF!</definedName>
    <definedName name="tt.a_ld" localSheetId="2">#REF!</definedName>
    <definedName name="tt.a_ld" localSheetId="12">#REF!</definedName>
    <definedName name="tt.a_ld">#REF!</definedName>
    <definedName name="tt.a_luong" localSheetId="2">#REF!</definedName>
    <definedName name="tt.a_luong" localSheetId="12">#REF!</definedName>
    <definedName name="tt.a_luong">#REF!</definedName>
    <definedName name="tt.a_nguoi" localSheetId="2">#REF!</definedName>
    <definedName name="tt.a_nguoi" localSheetId="12">#REF!</definedName>
    <definedName name="tt.a_nguoi">#REF!</definedName>
    <definedName name="tt.a_tdtt" localSheetId="2">#REF!</definedName>
    <definedName name="tt.a_tdtt" localSheetId="12">#REF!</definedName>
    <definedName name="tt.a_tdtt">#REF!</definedName>
    <definedName name="tt.a_tn" localSheetId="2">#REF!</definedName>
    <definedName name="tt.a_tn" localSheetId="12">#REF!</definedName>
    <definedName name="tt.a_tn">#REF!</definedName>
    <definedName name="tt.a_ts" localSheetId="2">#REF!</definedName>
    <definedName name="tt.a_ts" localSheetId="12">#REF!</definedName>
    <definedName name="tt.a_ts">#REF!</definedName>
    <definedName name="tt.a_ud" localSheetId="2">#REF!</definedName>
    <definedName name="tt.a_ud" localSheetId="12">#REF!</definedName>
    <definedName name="tt.a_ud">#REF!</definedName>
    <definedName name="TT.B" localSheetId="2">#REF!</definedName>
    <definedName name="TT.B" localSheetId="12">#REF!</definedName>
    <definedName name="TT.B">#REF!</definedName>
    <definedName name="tt.b_ct" localSheetId="2">#REF!</definedName>
    <definedName name="tt.b_ct" localSheetId="12">#REF!</definedName>
    <definedName name="tt.b_ct">#REF!</definedName>
    <definedName name="tt.b_hd" localSheetId="2">#REF!</definedName>
    <definedName name="tt.b_hd" localSheetId="12">#REF!</definedName>
    <definedName name="tt.b_hd">#REF!</definedName>
    <definedName name="tt.B_hso" localSheetId="2">#REF!</definedName>
    <definedName name="tt.B_hso" localSheetId="12">#REF!</definedName>
    <definedName name="tt.B_hso">#REF!</definedName>
    <definedName name="tt.b_hspc" localSheetId="2">#REF!</definedName>
    <definedName name="tt.b_hspc" localSheetId="12">#REF!</definedName>
    <definedName name="tt.b_hspc">#REF!</definedName>
    <definedName name="tt.B_ld" localSheetId="2">#REF!</definedName>
    <definedName name="tt.B_ld" localSheetId="12">#REF!</definedName>
    <definedName name="tt.B_ld">#REF!</definedName>
    <definedName name="tt.B_luong" localSheetId="2">#REF!</definedName>
    <definedName name="tt.B_luong" localSheetId="12">#REF!</definedName>
    <definedName name="tt.B_luong">#REF!</definedName>
    <definedName name="tt.B_nguoi" localSheetId="2">#REF!</definedName>
    <definedName name="tt.B_nguoi" localSheetId="12">#REF!</definedName>
    <definedName name="tt.B_nguoi">#REF!</definedName>
    <definedName name="tt.B_tdtt" localSheetId="2">#REF!</definedName>
    <definedName name="tt.B_tdtt" localSheetId="12">#REF!</definedName>
    <definedName name="tt.B_tdtt">#REF!</definedName>
    <definedName name="tt.B_tn" localSheetId="2">#REF!</definedName>
    <definedName name="tt.B_tn" localSheetId="12">#REF!</definedName>
    <definedName name="tt.B_tn">#REF!</definedName>
    <definedName name="tt.b_ts" localSheetId="2">#REF!</definedName>
    <definedName name="tt.b_ts" localSheetId="12">#REF!</definedName>
    <definedName name="tt.b_ts">#REF!</definedName>
    <definedName name="tt.B_ud" localSheetId="2">#REF!</definedName>
    <definedName name="tt.B_ud" localSheetId="12">#REF!</definedName>
    <definedName name="tt.B_ud">#REF!</definedName>
    <definedName name="TT.C1" localSheetId="2">#REF!</definedName>
    <definedName name="TT.C1" localSheetId="12">#REF!</definedName>
    <definedName name="TT.C1">#REF!</definedName>
    <definedName name="TT_1P" localSheetId="2">#REF!</definedName>
    <definedName name="TT_1P" localSheetId="12">#REF!</definedName>
    <definedName name="TT_1P">#REF!</definedName>
    <definedName name="tt_31" localSheetId="2">#REF!</definedName>
    <definedName name="tt_31" localSheetId="12">#REF!</definedName>
    <definedName name="tt_31">#REF!</definedName>
    <definedName name="tt_32" localSheetId="2">#REF!</definedName>
    <definedName name="tt_32" localSheetId="12">#REF!</definedName>
    <definedName name="tt_32">#REF!</definedName>
    <definedName name="TT_3p" localSheetId="2">#REF!</definedName>
    <definedName name="TT_3p" localSheetId="12">#REF!</definedName>
    <definedName name="TT_3p">#REF!</definedName>
    <definedName name="tt1pnc" localSheetId="2">#REF!</definedName>
    <definedName name="tt1pnc" localSheetId="12">#REF!</definedName>
    <definedName name="tt1pnc">#REF!</definedName>
    <definedName name="tt1pvl" localSheetId="2">#REF!</definedName>
    <definedName name="tt1pvl" localSheetId="12">#REF!</definedName>
    <definedName name="tt1pvl">#REF!</definedName>
    <definedName name="tt3pnc" localSheetId="2">#REF!</definedName>
    <definedName name="tt3pnc" localSheetId="12">#REF!</definedName>
    <definedName name="tt3pnc">#REF!</definedName>
    <definedName name="tt3pvl" localSheetId="2">#REF!</definedName>
    <definedName name="tt3pvl" localSheetId="12">#REF!</definedName>
    <definedName name="tt3pvl">#REF!</definedName>
    <definedName name="ttam" localSheetId="2">#REF!</definedName>
    <definedName name="ttam" localSheetId="12">#REF!</definedName>
    <definedName name="ttam">#REF!</definedName>
    <definedName name="ttao" localSheetId="2">#REF!</definedName>
    <definedName name="ttao" localSheetId="12">#REF!</definedName>
    <definedName name="ttao">#REF!</definedName>
    <definedName name="TTB_HSO" localSheetId="2">#REF!</definedName>
    <definedName name="TTB_HSO" localSheetId="12">#REF!</definedName>
    <definedName name="TTB_HSO">#REF!</definedName>
    <definedName name="TTB_LUONG" localSheetId="2">#REF!</definedName>
    <definedName name="TTB_LUONG" localSheetId="12">#REF!</definedName>
    <definedName name="TTB_LUONG">#REF!</definedName>
    <definedName name="TTB_NGUOI" localSheetId="2">#REF!</definedName>
    <definedName name="TTB_NGUOI" localSheetId="12">#REF!</definedName>
    <definedName name="TTB_NGUOI">#REF!</definedName>
    <definedName name="TTB_TH" localSheetId="2">#REF!</definedName>
    <definedName name="TTB_TH" localSheetId="12">#REF!</definedName>
    <definedName name="TTB_TH">#REF!</definedName>
    <definedName name="TTB_UD" localSheetId="2">#REF!</definedName>
    <definedName name="TTB_UD" localSheetId="12">#REF!</definedName>
    <definedName name="TTB_UD">#REF!</definedName>
    <definedName name="ttbt" localSheetId="2">#REF!</definedName>
    <definedName name="ttbt" localSheetId="12">#REF!</definedName>
    <definedName name="ttbt">#REF!</definedName>
    <definedName name="TTCto">#REF!</definedName>
    <definedName name="ttdb">1.2</definedName>
    <definedName name="TTDD" localSheetId="2">#REF!+#REF!+#REF!</definedName>
    <definedName name="TTDD" localSheetId="12">#REF!+#REF!+#REF!</definedName>
    <definedName name="TTDD">#REF!+#REF!+#REF!</definedName>
    <definedName name="TTDD1P" localSheetId="2">#REF!</definedName>
    <definedName name="TTDD1P" localSheetId="12">#REF!</definedName>
    <definedName name="TTDD1P">#REF!</definedName>
    <definedName name="TTDD3P" localSheetId="2">#REF!</definedName>
    <definedName name="TTDD3P" localSheetId="12">#REF!</definedName>
    <definedName name="TTDD3P">#REF!</definedName>
    <definedName name="TTDDCT3p" localSheetId="2">#REF!</definedName>
    <definedName name="TTDDCT3p" localSheetId="12">#REF!</definedName>
    <definedName name="TTDDCT3p">#REF!</definedName>
    <definedName name="TTDKKH" localSheetId="2">#REF!</definedName>
    <definedName name="TTDKKH" localSheetId="12">#REF!</definedName>
    <definedName name="TTDKKH">#REF!</definedName>
    <definedName name="TTDZ">#REF!</definedName>
    <definedName name="TTDZ04">#REF!</definedName>
    <definedName name="tthi" localSheetId="2">#REF!</definedName>
    <definedName name="tthi" localSheetId="12">#REF!</definedName>
    <definedName name="tthi">#REF!</definedName>
    <definedName name="ttinh" localSheetId="2">#REF!</definedName>
    <definedName name="ttinh" localSheetId="12">#REF!</definedName>
    <definedName name="ttinh">#REF!</definedName>
    <definedName name="TTK3p" localSheetId="2">#REF!</definedName>
    <definedName name="TTK3p" localSheetId="12">#REF!</definedName>
    <definedName name="TTK3p">#REF!</definedName>
    <definedName name="ttkr" localSheetId="2">#REF!</definedName>
    <definedName name="ttkr" localSheetId="12">#REF!</definedName>
    <definedName name="ttkr">#REF!</definedName>
    <definedName name="TTLP.A" localSheetId="2">#REF!</definedName>
    <definedName name="TTLP.A" localSheetId="12">#REF!</definedName>
    <definedName name="TTLP.A">#REF!</definedName>
    <definedName name="ttlp.a_hd" localSheetId="2">#REF!</definedName>
    <definedName name="ttlp.a_hd" localSheetId="12">#REF!</definedName>
    <definedName name="ttlp.a_hd">#REF!</definedName>
    <definedName name="ttlp.a_hso" localSheetId="2">#REF!</definedName>
    <definedName name="ttlp.a_hso" localSheetId="12">#REF!</definedName>
    <definedName name="ttlp.a_hso">#REF!</definedName>
    <definedName name="ttlp.a_hspc" localSheetId="2">#REF!</definedName>
    <definedName name="ttlp.a_hspc" localSheetId="12">#REF!</definedName>
    <definedName name="ttlp.a_hspc">#REF!</definedName>
    <definedName name="ttlp.a_ld" localSheetId="2">#REF!</definedName>
    <definedName name="ttlp.a_ld" localSheetId="12">#REF!</definedName>
    <definedName name="ttlp.a_ld">#REF!</definedName>
    <definedName name="ttlp.a_luong" localSheetId="2">#REF!</definedName>
    <definedName name="ttlp.a_luong" localSheetId="12">#REF!</definedName>
    <definedName name="ttlp.a_luong">#REF!</definedName>
    <definedName name="ttlp.a_nguoi" localSheetId="2">#REF!</definedName>
    <definedName name="ttlp.a_nguoi" localSheetId="12">#REF!</definedName>
    <definedName name="ttlp.a_nguoi">#REF!</definedName>
    <definedName name="ttlp.a_ts" localSheetId="2">#REF!</definedName>
    <definedName name="ttlp.a_ts" localSheetId="12">#REF!</definedName>
    <definedName name="ttlp.a_ts">#REF!</definedName>
    <definedName name="TTLP.B" localSheetId="2">#REF!</definedName>
    <definedName name="TTLP.B" localSheetId="12">#REF!</definedName>
    <definedName name="TTLP.B">#REF!</definedName>
    <definedName name="ttlp.b_hd" localSheetId="2">#REF!</definedName>
    <definedName name="ttlp.b_hd" localSheetId="12">#REF!</definedName>
    <definedName name="ttlp.b_hd">#REF!</definedName>
    <definedName name="ttlp.B_hso" localSheetId="2">#REF!</definedName>
    <definedName name="ttlp.B_hso" localSheetId="12">#REF!</definedName>
    <definedName name="ttlp.B_hso">#REF!</definedName>
    <definedName name="ttlp.b_hspc" localSheetId="2">#REF!</definedName>
    <definedName name="ttlp.b_hspc" localSheetId="12">#REF!</definedName>
    <definedName name="ttlp.b_hspc">#REF!</definedName>
    <definedName name="ttlp.B_ld" localSheetId="2">#REF!</definedName>
    <definedName name="ttlp.B_ld" localSheetId="12">#REF!</definedName>
    <definedName name="ttlp.B_ld">#REF!</definedName>
    <definedName name="ttlp.B_luong" localSheetId="2">#REF!</definedName>
    <definedName name="ttlp.B_luong" localSheetId="12">#REF!</definedName>
    <definedName name="ttlp.B_luong">#REF!</definedName>
    <definedName name="ttlp.B_nguoi" localSheetId="2">#REF!</definedName>
    <definedName name="ttlp.B_nguoi" localSheetId="12">#REF!</definedName>
    <definedName name="ttlp.B_nguoi">#REF!</definedName>
    <definedName name="ttlp.B_tdtt" localSheetId="2">#REF!</definedName>
    <definedName name="ttlp.B_tdtt" localSheetId="12">#REF!</definedName>
    <definedName name="ttlp.B_tdtt">#REF!</definedName>
    <definedName name="ttlp.B_tn" localSheetId="2">#REF!</definedName>
    <definedName name="ttlp.B_tn" localSheetId="12">#REF!</definedName>
    <definedName name="ttlp.B_tn">#REF!</definedName>
    <definedName name="ttlp.b_ts" localSheetId="2">#REF!</definedName>
    <definedName name="ttlp.b_ts" localSheetId="12">#REF!</definedName>
    <definedName name="ttlp.b_ts">#REF!</definedName>
    <definedName name="ttlp.B_ud" localSheetId="2">#REF!</definedName>
    <definedName name="ttlp.B_ud" localSheetId="12">#REF!</definedName>
    <definedName name="ttlp.B_ud">#REF!</definedName>
    <definedName name="TTLP.C" localSheetId="2">#REF!</definedName>
    <definedName name="TTLP.C" localSheetId="12">#REF!</definedName>
    <definedName name="TTLP.C">#REF!</definedName>
    <definedName name="ttlp.c_ct" localSheetId="2">#REF!</definedName>
    <definedName name="ttlp.c_ct" localSheetId="12">#REF!</definedName>
    <definedName name="ttlp.c_ct">#REF!</definedName>
    <definedName name="ttlp.c_hd" localSheetId="2">#REF!</definedName>
    <definedName name="ttlp.c_hd" localSheetId="12">#REF!</definedName>
    <definedName name="ttlp.c_hd">#REF!</definedName>
    <definedName name="ttlp.C_hso" localSheetId="2">#REF!</definedName>
    <definedName name="ttlp.C_hso" localSheetId="12">#REF!</definedName>
    <definedName name="ttlp.C_hso">#REF!</definedName>
    <definedName name="ttlp.c_hspc" localSheetId="2">#REF!</definedName>
    <definedName name="ttlp.c_hspc" localSheetId="12">#REF!</definedName>
    <definedName name="ttlp.c_hspc">#REF!</definedName>
    <definedName name="ttlp.C_ld" localSheetId="2">#REF!</definedName>
    <definedName name="ttlp.C_ld" localSheetId="12">#REF!</definedName>
    <definedName name="ttlp.C_ld">#REF!</definedName>
    <definedName name="ttlp.C_luong" localSheetId="2">#REF!</definedName>
    <definedName name="ttlp.C_luong" localSheetId="12">#REF!</definedName>
    <definedName name="ttlp.C_luong">#REF!</definedName>
    <definedName name="ttlp.C_nguoi" localSheetId="2">#REF!</definedName>
    <definedName name="ttlp.C_nguoi" localSheetId="12">#REF!</definedName>
    <definedName name="ttlp.C_nguoi">#REF!</definedName>
    <definedName name="ttlp.C_tdtt" localSheetId="2">#REF!</definedName>
    <definedName name="ttlp.C_tdtt" localSheetId="12">#REF!</definedName>
    <definedName name="ttlp.C_tdtt">#REF!</definedName>
    <definedName name="ttlp.C_tn" localSheetId="2">#REF!</definedName>
    <definedName name="ttlp.C_tn" localSheetId="12">#REF!</definedName>
    <definedName name="ttlp.C_tn">#REF!</definedName>
    <definedName name="ttlp.C_ud" localSheetId="2">#REF!</definedName>
    <definedName name="ttlp.C_ud" localSheetId="12">#REF!</definedName>
    <definedName name="ttlp.C_ud">#REF!</definedName>
    <definedName name="ttlp.ct" localSheetId="2">#REF!</definedName>
    <definedName name="ttlp.ct" localSheetId="12">#REF!</definedName>
    <definedName name="ttlp.ct">#REF!</definedName>
    <definedName name="ttlpa_ts" localSheetId="2">#REF!</definedName>
    <definedName name="ttlpa_ts" localSheetId="12">#REF!</definedName>
    <definedName name="ttlpa_ts">#REF!</definedName>
    <definedName name="TTMTC">#REF!</definedName>
    <definedName name="TTNC">#REF!</definedName>
    <definedName name="tto">#REF!</definedName>
    <definedName name="ttoxtp">#REF!</definedName>
    <definedName name="ttronmk" localSheetId="2">#REF!</definedName>
    <definedName name="ttronmk" localSheetId="12">#REF!</definedName>
    <definedName name="ttronmk">#REF!</definedName>
    <definedName name="TTTH2" localSheetId="2" hidden="1">{"'Sheet1'!$L$16"}</definedName>
    <definedName name="TTTH2" localSheetId="9" hidden="1">{"'Sheet1'!$L$16"}</definedName>
    <definedName name="TTTH2" localSheetId="12" hidden="1">{"'Sheet1'!$L$16"}</definedName>
    <definedName name="TTTH2" localSheetId="0" hidden="1">{"'Sheet1'!$L$16"}</definedName>
    <definedName name="TTTH2" hidden="1">{"'Sheet1'!$L$16"}</definedName>
    <definedName name="TTTR" localSheetId="2">#REF!</definedName>
    <definedName name="TTTR" localSheetId="12">#REF!</definedName>
    <definedName name="TTTR">#REF!</definedName>
    <definedName name="tttt" localSheetId="2">#REF!</definedName>
    <definedName name="tttt" localSheetId="12">#REF!</definedName>
    <definedName name="tttt">#REF!</definedName>
    <definedName name="TTTT3P" localSheetId="2">#REF!</definedName>
    <definedName name="TTTT3P" localSheetId="12">#REF!</definedName>
    <definedName name="TTTT3P">#REF!</definedName>
    <definedName name="TTTT3P1" localSheetId="2">#REF!</definedName>
    <definedName name="TTTT3P1" localSheetId="12">#REF!</definedName>
    <definedName name="TTTT3P1">#REF!</definedName>
    <definedName name="ttttt" localSheetId="2" hidden="1">{"'Sheet1'!$L$16"}</definedName>
    <definedName name="ttttt" localSheetId="9" hidden="1">{"'Sheet1'!$L$16"}</definedName>
    <definedName name="ttttt" localSheetId="12" hidden="1">{"'Sheet1'!$L$16"}</definedName>
    <definedName name="ttttt" localSheetId="0" hidden="1">{"'Sheet1'!$L$16"}</definedName>
    <definedName name="ttttt" hidden="1">{"'Sheet1'!$L$16"}</definedName>
    <definedName name="TTTTTTTTT" localSheetId="2" hidden="1">{"'Sheet1'!$L$16"}</definedName>
    <definedName name="TTTTTTTTT" localSheetId="9" hidden="1">{"'Sheet1'!$L$16"}</definedName>
    <definedName name="TTTTTTTTT" localSheetId="12" hidden="1">{"'Sheet1'!$L$16"}</definedName>
    <definedName name="TTTTTTTTT" localSheetId="0" hidden="1">{"'Sheet1'!$L$16"}</definedName>
    <definedName name="TTTTTTTTT" hidden="1">{"'Sheet1'!$L$16"}</definedName>
    <definedName name="ttttttttttt" localSheetId="2" hidden="1">{"'Sheet1'!$L$16"}</definedName>
    <definedName name="ttttttttttt" localSheetId="9" hidden="1">{"'Sheet1'!$L$16"}</definedName>
    <definedName name="ttttttttttt" localSheetId="12" hidden="1">{"'Sheet1'!$L$16"}</definedName>
    <definedName name="ttttttttttt" localSheetId="0" hidden="1">{"'Sheet1'!$L$16"}</definedName>
    <definedName name="ttttttttttt" hidden="1">{"'Sheet1'!$L$16"}</definedName>
    <definedName name="tttttttttttt" hidden="1">{"'Sheet1'!$L$16"}</definedName>
    <definedName name="ttttttttttttttttt" localSheetId="2">#REF!</definedName>
    <definedName name="ttttttttttttttttt" localSheetId="12">#REF!</definedName>
    <definedName name="ttttttttttttttttt">#REF!</definedName>
    <definedName name="TTVAn5" localSheetId="2">#REF!</definedName>
    <definedName name="TTVAn5" localSheetId="12">#REF!</definedName>
    <definedName name="TTVAn5">#REF!</definedName>
    <definedName name="TU.C1" localSheetId="2">#REF!</definedName>
    <definedName name="TU.C1" localSheetId="12">#REF!</definedName>
    <definedName name="TU.C1">#REF!</definedName>
    <definedName name="Tu_dung_ton_that" localSheetId="2">#REF!</definedName>
    <definedName name="Tu_dung_ton_that" localSheetId="12">#REF!</definedName>
    <definedName name="Tu_dung_ton_that">#REF!</definedName>
    <definedName name="tudo" localSheetId="2">#REF!</definedName>
    <definedName name="tudo" localSheetId="12">#REF!</definedName>
    <definedName name="tudo">#REF!</definedName>
    <definedName name="Tunisia_Against" localSheetId="2">#REF!</definedName>
    <definedName name="Tunisia_Against" localSheetId="12">#REF!</definedName>
    <definedName name="Tunisia_Against">#REF!</definedName>
    <definedName name="Tunisia_Played" localSheetId="2">#REF!</definedName>
    <definedName name="Tunisia_Played" localSheetId="12">#REF!</definedName>
    <definedName name="Tunisia_Played">#REF!</definedName>
    <definedName name="tuoåi" localSheetId="2">#REF!</definedName>
    <definedName name="tuoåi" localSheetId="12">#REF!</definedName>
    <definedName name="tuoåi">#REF!</definedName>
    <definedName name="Tuong_chan" localSheetId="2">#REF!</definedName>
    <definedName name="Tuong_chan" localSheetId="12">#REF!</definedName>
    <definedName name="Tuong_chan">#REF!</definedName>
    <definedName name="Tuong_dau_HD">#REF!</definedName>
    <definedName name="TuVan" localSheetId="2">#REF!</definedName>
    <definedName name="TuVan" localSheetId="12">#REF!</definedName>
    <definedName name="TuVan">#REF!</definedName>
    <definedName name="tuyen" localSheetId="2" hidden="1">{"'Sheet1'!$L$16"}</definedName>
    <definedName name="tuyen" localSheetId="9" hidden="1">{"'Sheet1'!$L$16"}</definedName>
    <definedName name="tuyen" localSheetId="12" hidden="1">{"'Sheet1'!$L$16"}</definedName>
    <definedName name="tuyen" localSheetId="0" hidden="1">{"'Sheet1'!$L$16"}</definedName>
    <definedName name="tuyen" hidden="1">{"'Sheet1'!$L$16"}</definedName>
    <definedName name="Tuyen_1" localSheetId="2">#REF!</definedName>
    <definedName name="Tuyen_1" localSheetId="12">#REF!</definedName>
    <definedName name="Tuyen_1">#REF!</definedName>
    <definedName name="tuyennhanh" localSheetId="2" hidden="1">{"'Sheet1'!$L$16"}</definedName>
    <definedName name="tuyennhanh" localSheetId="9" hidden="1">{"'Sheet1'!$L$16"}</definedName>
    <definedName name="tuyennhanh" localSheetId="12" hidden="1">{"'Sheet1'!$L$16"}</definedName>
    <definedName name="tuyennhanh" localSheetId="0" hidden="1">{"'Sheet1'!$L$16"}</definedName>
    <definedName name="tuyennhanh" hidden="1">{"'Sheet1'!$L$16"}</definedName>
    <definedName name="tuynen" localSheetId="2" hidden="1">{"'Sheet1'!$L$16"}</definedName>
    <definedName name="tuynen" localSheetId="9" hidden="1">{"'Sheet1'!$L$16"}</definedName>
    <definedName name="tuynen" localSheetId="12" hidden="1">{"'Sheet1'!$L$16"}</definedName>
    <definedName name="tuynen" localSheetId="0" hidden="1">{"'Sheet1'!$L$16"}</definedName>
    <definedName name="tuynen" hidden="1">{"'Sheet1'!$L$16"}</definedName>
    <definedName name="tv" localSheetId="2" hidden="1">{"'Sheet1'!$L$16"}</definedName>
    <definedName name="tv" localSheetId="9" hidden="1">{"'Sheet1'!$L$16"}</definedName>
    <definedName name="tv" localSheetId="12" hidden="1">{"'Sheet1'!$L$16"}</definedName>
    <definedName name="tv" localSheetId="0" hidden="1">{"'Sheet1'!$L$16"}</definedName>
    <definedName name="tv" hidden="1">{"'Sheet1'!$L$16"}</definedName>
    <definedName name="TV.QUY1">#REF!</definedName>
    <definedName name="TV.T1">#REF!</definedName>
    <definedName name="TV.T2">#REF!</definedName>
    <definedName name="TV.T3">#REF!</definedName>
    <definedName name="TV.T4">#REF!</definedName>
    <definedName name="TV.T5">#REF!</definedName>
    <definedName name="TV.T6">#REF!</definedName>
    <definedName name="tv75nc" localSheetId="2">#REF!</definedName>
    <definedName name="tv75nc" localSheetId="12">#REF!</definedName>
    <definedName name="tv75nc">#REF!</definedName>
    <definedName name="tv75vl" localSheetId="2">#REF!</definedName>
    <definedName name="tv75vl" localSheetId="12">#REF!</definedName>
    <definedName name="tv75vl">#REF!</definedName>
    <definedName name="tvbt">#REF!</definedName>
    <definedName name="tvg">#REF!</definedName>
    <definedName name="TVGS">#REF!</definedName>
    <definedName name="TVinh" localSheetId="2">#REF!</definedName>
    <definedName name="TVinh" localSheetId="12">#REF!</definedName>
    <definedName name="TVinh">#REF!</definedName>
    <definedName name="tvl" localSheetId="2">#REF!</definedName>
    <definedName name="tvl" localSheetId="12">#REF!</definedName>
    <definedName name="tvl">#REF!</definedName>
    <definedName name="TW" localSheetId="2">#REF!</definedName>
    <definedName name="TW" localSheetId="12">#REF!</definedName>
    <definedName name="TW">#REF!</definedName>
    <definedName name="twdd" localSheetId="2">#REF!</definedName>
    <definedName name="twdd" localSheetId="12">#REF!</definedName>
    <definedName name="twdd">#REF!</definedName>
    <definedName name="Twister" localSheetId="2">#REF!</definedName>
    <definedName name="Twister" localSheetId="12">#REF!</definedName>
    <definedName name="Twister">#REF!</definedName>
    <definedName name="TX" localSheetId="2">#REF!</definedName>
    <definedName name="TX" localSheetId="12">#REF!</definedName>
    <definedName name="TX">#REF!</definedName>
    <definedName name="tx1pignc" localSheetId="2">#REF!</definedName>
    <definedName name="tx1pignc" localSheetId="12">#REF!</definedName>
    <definedName name="tx1pignc">#REF!</definedName>
    <definedName name="tx1pindnc" localSheetId="2">#REF!</definedName>
    <definedName name="tx1pindnc" localSheetId="12">#REF!</definedName>
    <definedName name="tx1pindnc">#REF!</definedName>
    <definedName name="tx1pingnc" localSheetId="2">#REF!</definedName>
    <definedName name="tx1pingnc" localSheetId="12">#REF!</definedName>
    <definedName name="tx1pingnc">#REF!</definedName>
    <definedName name="tx1pintnc" localSheetId="2">#REF!</definedName>
    <definedName name="tx1pintnc" localSheetId="12">#REF!</definedName>
    <definedName name="tx1pintnc">#REF!</definedName>
    <definedName name="tx1pitnc" localSheetId="2">#REF!</definedName>
    <definedName name="tx1pitnc" localSheetId="12">#REF!</definedName>
    <definedName name="tx1pitnc">#REF!</definedName>
    <definedName name="tx2mhnnc" localSheetId="2">#REF!</definedName>
    <definedName name="tx2mhnnc" localSheetId="12">#REF!</definedName>
    <definedName name="tx2mhnnc">#REF!</definedName>
    <definedName name="tx2mitnc" localSheetId="2">#REF!</definedName>
    <definedName name="tx2mitnc" localSheetId="12">#REF!</definedName>
    <definedName name="tx2mitnc">#REF!</definedName>
    <definedName name="txhnnc" localSheetId="2">#REF!</definedName>
    <definedName name="txhnnc" localSheetId="12">#REF!</definedName>
    <definedName name="txhnnc">#REF!</definedName>
    <definedName name="txig1nc" localSheetId="2">#REF!</definedName>
    <definedName name="txig1nc" localSheetId="12">#REF!</definedName>
    <definedName name="txig1nc">#REF!</definedName>
    <definedName name="txin190nc" localSheetId="2">#REF!</definedName>
    <definedName name="txin190nc" localSheetId="12">#REF!</definedName>
    <definedName name="txin190nc">#REF!</definedName>
    <definedName name="txinnc" localSheetId="2">#REF!</definedName>
    <definedName name="txinnc" localSheetId="12">#REF!</definedName>
    <definedName name="txinnc">#REF!</definedName>
    <definedName name="txit1nc" localSheetId="2">#REF!</definedName>
    <definedName name="txit1nc" localSheetId="12">#REF!</definedName>
    <definedName name="txit1nc">#REF!</definedName>
    <definedName name="TY" localSheetId="2">#REF!</definedName>
    <definedName name="TY" localSheetId="12">#REF!</definedName>
    <definedName name="TY">#REF!</definedName>
    <definedName name="Ty_gia">#REF!</definedName>
    <definedName name="Ty_gia_yen">#REF!</definedName>
    <definedName name="ty_le" localSheetId="2">#REF!</definedName>
    <definedName name="ty_le" localSheetId="12">#REF!</definedName>
    <definedName name="ty_le">#REF!</definedName>
    <definedName name="Ty_Le_1" localSheetId="2">#REF!</definedName>
    <definedName name="Ty_Le_1" localSheetId="12">#REF!</definedName>
    <definedName name="Ty_Le_1">#REF!</definedName>
    <definedName name="ty_le_2" localSheetId="2">#REF!</definedName>
    <definedName name="ty_le_2" localSheetId="12">#REF!</definedName>
    <definedName name="ty_le_2">#REF!</definedName>
    <definedName name="ty_le_3" localSheetId="2">#REF!</definedName>
    <definedName name="ty_le_3" localSheetId="12">#REF!</definedName>
    <definedName name="ty_le_3">#REF!</definedName>
    <definedName name="Ty_le_31" localSheetId="2">#REF!</definedName>
    <definedName name="Ty_le_31" localSheetId="12">#REF!</definedName>
    <definedName name="Ty_le_31">#REF!</definedName>
    <definedName name="ty_le_32" localSheetId="2">#REF!</definedName>
    <definedName name="ty_le_32" localSheetId="12">#REF!</definedName>
    <definedName name="ty_le_32">#REF!</definedName>
    <definedName name="ty_le_BTN" localSheetId="2">#REF!</definedName>
    <definedName name="ty_le_BTN" localSheetId="12">#REF!</definedName>
    <definedName name="ty_le_BTN">#REF!</definedName>
    <definedName name="ty_le_BTN_31" localSheetId="2">#REF!</definedName>
    <definedName name="ty_le_BTN_31" localSheetId="12">#REF!</definedName>
    <definedName name="ty_le_BTN_31">#REF!</definedName>
    <definedName name="ty_le_BTN_32" localSheetId="2">#REF!</definedName>
    <definedName name="ty_le_BTN_32" localSheetId="12">#REF!</definedName>
    <definedName name="ty_le_BTN_32">#REF!</definedName>
    <definedName name="Ty_le1" localSheetId="2">#REF!</definedName>
    <definedName name="Ty_le1" localSheetId="12">#REF!</definedName>
    <definedName name="Ty_le1">#REF!</definedName>
    <definedName name="Ty_le1_32" localSheetId="2">#REF!</definedName>
    <definedName name="Ty_le1_32" localSheetId="12">#REF!</definedName>
    <definedName name="Ty_le1_32">#REF!</definedName>
    <definedName name="tyle">#REF!</definedName>
    <definedName name="tyle2">#REF!</definedName>
    <definedName name="Type_1" localSheetId="2">#REF!</definedName>
    <definedName name="Type_1" localSheetId="12">#REF!</definedName>
    <definedName name="Type_1">#REF!</definedName>
    <definedName name="Type_2" localSheetId="2">#REF!</definedName>
    <definedName name="Type_2" localSheetId="12">#REF!</definedName>
    <definedName name="Type_2">#REF!</definedName>
    <definedName name="TYT">BlankMacro1</definedName>
    <definedName name="tytrong16so5nam" localSheetId="2">#REF!</definedName>
    <definedName name="tytrong16so5nam" localSheetId="12">#REF!</definedName>
    <definedName name="tytrong16so5nam">#REF!</definedName>
    <definedName name="u" localSheetId="2" hidden="1">{"'Sheet1'!$L$16"}</definedName>
    <definedName name="u" localSheetId="9" hidden="1">{"'Sheet1'!$L$16"}</definedName>
    <definedName name="u" localSheetId="12" hidden="1">{"'Sheet1'!$L$16"}</definedName>
    <definedName name="u" localSheetId="0" hidden="1">{"'Sheet1'!$L$16"}</definedName>
    <definedName name="u" hidden="1">{"'Sheet1'!$L$16"}</definedName>
    <definedName name="ư" localSheetId="2" hidden="1">{"'Sheet1'!$L$16"}</definedName>
    <definedName name="ư" localSheetId="9" hidden="1">{"'Sheet1'!$L$16"}</definedName>
    <definedName name="ư" localSheetId="12" hidden="1">{"'Sheet1'!$L$16"}</definedName>
    <definedName name="ư" localSheetId="0" hidden="1">{"'Sheet1'!$L$16"}</definedName>
    <definedName name="ư" hidden="1">{"'Sheet1'!$L$16"}</definedName>
    <definedName name="U_tien" localSheetId="2">#REF!</definedName>
    <definedName name="U_tien" localSheetId="12">#REF!</definedName>
    <definedName name="U_tien">#REF!</definedName>
    <definedName name="ub.ts_tba" localSheetId="2">#REF!</definedName>
    <definedName name="ub.ts_tba" localSheetId="12">#REF!</definedName>
    <definedName name="ub.ts_tba">#REF!</definedName>
    <definedName name="Ucoc">#REF!</definedName>
    <definedName name="ud.ct_da2a" localSheetId="2">#REF!</definedName>
    <definedName name="ud.ct_da2a" localSheetId="12">#REF!</definedName>
    <definedName name="ud.ct_da2a">#REF!</definedName>
    <definedName name="ud.ct_da2b" localSheetId="2">#REF!</definedName>
    <definedName name="ud.ct_da2b" localSheetId="12">#REF!</definedName>
    <definedName name="ud.ct_da2b">#REF!</definedName>
    <definedName name="ud.ct_da2c" localSheetId="2">#REF!</definedName>
    <definedName name="ud.ct_da2c" localSheetId="12">#REF!</definedName>
    <definedName name="ud.ct_da2c">#REF!</definedName>
    <definedName name="ud.ct_lpa" localSheetId="2">#REF!</definedName>
    <definedName name="ud.ct_lpa" localSheetId="12">#REF!</definedName>
    <definedName name="ud.ct_lpa">#REF!</definedName>
    <definedName name="ud.ct_lpb" localSheetId="2">#REF!</definedName>
    <definedName name="ud.ct_lpb" localSheetId="12">#REF!</definedName>
    <definedName name="ud.ct_lpb">#REF!</definedName>
    <definedName name="ud.ct_lpc" localSheetId="2">#REF!</definedName>
    <definedName name="ud.ct_lpc" localSheetId="12">#REF!</definedName>
    <definedName name="ud.ct_lpc">#REF!</definedName>
    <definedName name="ud.ct_lpd" localSheetId="2">#REF!</definedName>
    <definedName name="ud.ct_lpd" localSheetId="12">#REF!</definedName>
    <definedName name="ud.ct_lpd">#REF!</definedName>
    <definedName name="ud.ct_lta" localSheetId="2">#REF!</definedName>
    <definedName name="ud.ct_lta" localSheetId="12">#REF!</definedName>
    <definedName name="ud.ct_lta">#REF!</definedName>
    <definedName name="ud.ct_ltb" localSheetId="2">#REF!</definedName>
    <definedName name="ud.ct_ltb" localSheetId="12">#REF!</definedName>
    <definedName name="ud.ct_ltb">#REF!</definedName>
    <definedName name="ud.ct_ltc" localSheetId="2">#REF!</definedName>
    <definedName name="ud.ct_ltc" localSheetId="12">#REF!</definedName>
    <definedName name="ud.ct_ltc">#REF!</definedName>
    <definedName name="ud.ct_tba" localSheetId="2">#REF!</definedName>
    <definedName name="ud.ct_tba" localSheetId="12">#REF!</definedName>
    <definedName name="ud.ct_tba">#REF!</definedName>
    <definedName name="ud.ct_tbb" localSheetId="2">#REF!</definedName>
    <definedName name="ud.ct_tbb" localSheetId="12">#REF!</definedName>
    <definedName name="ud.ct_tbb">#REF!</definedName>
    <definedName name="ud.ct_tbc" localSheetId="2">#REF!</definedName>
    <definedName name="ud.ct_tbc" localSheetId="12">#REF!</definedName>
    <definedName name="ud.ct_tbc">#REF!</definedName>
    <definedName name="ud.ct_tbd" localSheetId="2">#REF!</definedName>
    <definedName name="ud.ct_tbd" localSheetId="12">#REF!</definedName>
    <definedName name="ud.ct_tbd">#REF!</definedName>
    <definedName name="ud.ct_tbe" localSheetId="2">#REF!</definedName>
    <definedName name="ud.ct_tbe" localSheetId="12">#REF!</definedName>
    <definedName name="ud.ct_tbe">#REF!</definedName>
    <definedName name="ud.ct_tha" localSheetId="2">#REF!</definedName>
    <definedName name="ud.ct_tha" localSheetId="12">#REF!</definedName>
    <definedName name="ud.ct_tha">#REF!</definedName>
    <definedName name="ud.ct_thb" localSheetId="2">#REF!</definedName>
    <definedName name="ud.ct_thb" localSheetId="12">#REF!</definedName>
    <definedName name="ud.ct_thb">#REF!</definedName>
    <definedName name="ud.ct_thc" localSheetId="2">#REF!</definedName>
    <definedName name="ud.ct_thc" localSheetId="12">#REF!</definedName>
    <definedName name="ud.ct_thc">#REF!</definedName>
    <definedName name="ud.ct_tka" localSheetId="2">#REF!</definedName>
    <definedName name="ud.ct_tka" localSheetId="12">#REF!</definedName>
    <definedName name="ud.ct_tka">#REF!</definedName>
    <definedName name="ud.ct_tkb" localSheetId="2">#REF!</definedName>
    <definedName name="ud.ct_tkb" localSheetId="12">#REF!</definedName>
    <definedName name="ud.ct_tkb">#REF!</definedName>
    <definedName name="ud.hd_da2a" localSheetId="2">#REF!</definedName>
    <definedName name="ud.hd_da2a" localSheetId="12">#REF!</definedName>
    <definedName name="ud.hd_da2a">#REF!</definedName>
    <definedName name="ud.hd_da2c" localSheetId="2">#REF!</definedName>
    <definedName name="ud.hd_da2c" localSheetId="12">#REF!</definedName>
    <definedName name="ud.hd_da2c">#REF!</definedName>
    <definedName name="ud.hd_lpb" localSheetId="2">#REF!</definedName>
    <definedName name="ud.hd_lpb" localSheetId="12">#REF!</definedName>
    <definedName name="ud.hd_lpb">#REF!</definedName>
    <definedName name="ud.hd_lpc" localSheetId="2">#REF!</definedName>
    <definedName name="ud.hd_lpc" localSheetId="12">#REF!</definedName>
    <definedName name="ud.hd_lpc">#REF!</definedName>
    <definedName name="ud.hd_lpd" localSheetId="2">#REF!</definedName>
    <definedName name="ud.hd_lpd" localSheetId="12">#REF!</definedName>
    <definedName name="ud.hd_lpd">#REF!</definedName>
    <definedName name="ud.hd_lta" localSheetId="2">#REF!</definedName>
    <definedName name="ud.hd_lta" localSheetId="12">#REF!</definedName>
    <definedName name="ud.hd_lta">#REF!</definedName>
    <definedName name="ud.hd_ltb" localSheetId="2">#REF!</definedName>
    <definedName name="ud.hd_ltb" localSheetId="12">#REF!</definedName>
    <definedName name="ud.hd_ltb">#REF!</definedName>
    <definedName name="ud.hd_ltc" localSheetId="2">#REF!</definedName>
    <definedName name="ud.hd_ltc" localSheetId="12">#REF!</definedName>
    <definedName name="ud.hd_ltc">#REF!</definedName>
    <definedName name="ud.hd_tba" localSheetId="2">#REF!</definedName>
    <definedName name="ud.hd_tba" localSheetId="12">#REF!</definedName>
    <definedName name="ud.hd_tba">#REF!</definedName>
    <definedName name="ud.hd_tbb" localSheetId="2">#REF!</definedName>
    <definedName name="ud.hd_tbb" localSheetId="12">#REF!</definedName>
    <definedName name="ud.hd_tbb">#REF!</definedName>
    <definedName name="ud.hd_tbc" localSheetId="2">#REF!</definedName>
    <definedName name="ud.hd_tbc" localSheetId="12">#REF!</definedName>
    <definedName name="ud.hd_tbc">#REF!</definedName>
    <definedName name="ud.hd_tbd" localSheetId="2">#REF!</definedName>
    <definedName name="ud.hd_tbd" localSheetId="12">#REF!</definedName>
    <definedName name="ud.hd_tbd">#REF!</definedName>
    <definedName name="ud.hd_tbe" localSheetId="2">#REF!</definedName>
    <definedName name="ud.hd_tbe" localSheetId="12">#REF!</definedName>
    <definedName name="ud.hd_tbe">#REF!</definedName>
    <definedName name="ud.hd_tha" localSheetId="2">#REF!</definedName>
    <definedName name="ud.hd_tha" localSheetId="12">#REF!</definedName>
    <definedName name="ud.hd_tha">#REF!</definedName>
    <definedName name="ud.hd_thb" localSheetId="2">#REF!</definedName>
    <definedName name="ud.hd_thb" localSheetId="12">#REF!</definedName>
    <definedName name="ud.hd_thb">#REF!</definedName>
    <definedName name="ud.hd_thc" localSheetId="2">#REF!</definedName>
    <definedName name="ud.hd_thc" localSheetId="12">#REF!</definedName>
    <definedName name="ud.hd_thc">#REF!</definedName>
    <definedName name="ud.hd_tkb" localSheetId="2">#REF!</definedName>
    <definedName name="ud.hd_tkb" localSheetId="12">#REF!</definedName>
    <definedName name="ud.hd_tkb">#REF!</definedName>
    <definedName name="ud.ts_da2a" localSheetId="2">#REF!</definedName>
    <definedName name="ud.ts_da2a" localSheetId="12">#REF!</definedName>
    <definedName name="ud.ts_da2a">#REF!</definedName>
    <definedName name="ud.ts_da2b" localSheetId="2">#REF!</definedName>
    <definedName name="ud.ts_da2b" localSheetId="12">#REF!</definedName>
    <definedName name="ud.ts_da2b">#REF!</definedName>
    <definedName name="ud.ts_lpb" localSheetId="2">#REF!</definedName>
    <definedName name="ud.ts_lpb" localSheetId="12">#REF!</definedName>
    <definedName name="ud.ts_lpb">#REF!</definedName>
    <definedName name="ud.ts_lpc" localSheetId="2">#REF!</definedName>
    <definedName name="ud.ts_lpc" localSheetId="12">#REF!</definedName>
    <definedName name="ud.ts_lpc">#REF!</definedName>
    <definedName name="ud.ts_lta" localSheetId="2">#REF!</definedName>
    <definedName name="ud.ts_lta" localSheetId="12">#REF!</definedName>
    <definedName name="ud.ts_lta">#REF!</definedName>
    <definedName name="ud.ts_ltc" localSheetId="2">#REF!</definedName>
    <definedName name="ud.ts_ltc" localSheetId="12">#REF!</definedName>
    <definedName name="ud.ts_ltc">#REF!</definedName>
    <definedName name="ud.ts_tba" localSheetId="2">#REF!</definedName>
    <definedName name="ud.ts_tba" localSheetId="12">#REF!</definedName>
    <definedName name="ud.ts_tba">#REF!</definedName>
    <definedName name="ud.ts_tbb" localSheetId="2">#REF!</definedName>
    <definedName name="ud.ts_tbb" localSheetId="12">#REF!</definedName>
    <definedName name="ud.ts_tbb">#REF!</definedName>
    <definedName name="ud.ts_tbd" localSheetId="2">#REF!</definedName>
    <definedName name="ud.ts_tbd" localSheetId="12">#REF!</definedName>
    <definedName name="ud.ts_tbd">#REF!</definedName>
    <definedName name="ud.ts_tbe" localSheetId="2">#REF!</definedName>
    <definedName name="ud.ts_tbe" localSheetId="12">#REF!</definedName>
    <definedName name="ud.ts_tbe">#REF!</definedName>
    <definedName name="ud.ts_thc" localSheetId="2">#REF!</definedName>
    <definedName name="ud.ts_thc" localSheetId="12">#REF!</definedName>
    <definedName name="ud.ts_thc">#REF!</definedName>
    <definedName name="ud_DTNT" localSheetId="2">#REF!</definedName>
    <definedName name="ud_DTNT" localSheetId="12">#REF!</definedName>
    <definedName name="ud_DTNT">#REF!</definedName>
    <definedName name="ưerwer" localSheetId="2">#REF!</definedName>
    <definedName name="ưerwer" localSheetId="12">#REF!</definedName>
    <definedName name="ưerwer">#REF!</definedName>
    <definedName name="Ukraine_Against" localSheetId="2">#REF!</definedName>
    <definedName name="Ukraine_Against" localSheetId="12">#REF!</definedName>
    <definedName name="Ukraine_Against">#REF!</definedName>
    <definedName name="Ukraine_Played" localSheetId="2">#REF!</definedName>
    <definedName name="Ukraine_Played" localSheetId="12">#REF!</definedName>
    <definedName name="Ukraine_Played">#REF!</definedName>
    <definedName name="UL" localSheetId="2" hidden="1">{"'Sheet1'!$L$16"}</definedName>
    <definedName name="UL" localSheetId="9" hidden="1">{"'Sheet1'!$L$16"}</definedName>
    <definedName name="UL" localSheetId="12" hidden="1">{"'Sheet1'!$L$16"}</definedName>
    <definedName name="UL" localSheetId="0" hidden="1">{"'Sheet1'!$L$16"}</definedName>
    <definedName name="UL" hidden="1">{"'Sheet1'!$L$16"}</definedName>
    <definedName name="UNIT">#REF!</definedName>
    <definedName name="Unit_Price">#REF!</definedName>
    <definedName name="unitt">BlankMacro1</definedName>
    <definedName name="UNL" localSheetId="2">#REF!</definedName>
    <definedName name="UNL" localSheetId="12">#REF!</definedName>
    <definedName name="UNL">#REF!</definedName>
    <definedName name="Unsettle_CCBVSouth_PC" localSheetId="2">#REF!</definedName>
    <definedName name="Unsettle_CCBVSouth_PC" localSheetId="12">#REF!</definedName>
    <definedName name="Unsettle_CCBVSouth_PC">#REF!</definedName>
    <definedName name="ươpkhgbvcxz" hidden="1">{"'Sheet1'!$L$16"}</definedName>
    <definedName name="UP" localSheetId="2">#REF!,#REF!,#REF!,#REF!,#REF!,#REF!,#REF!,#REF!,#REF!,#REF!,#REF!</definedName>
    <definedName name="UP" localSheetId="12">#REF!,#REF!,#REF!,#REF!,#REF!,#REF!,#REF!,#REF!,#REF!,#REF!,#REF!</definedName>
    <definedName name="UP">#REF!,#REF!,#REF!,#REF!,#REF!,#REF!,#REF!,#REF!,#REF!,#REF!,#REF!</definedName>
    <definedName name="upnoc" localSheetId="2">#REF!</definedName>
    <definedName name="upnoc" localSheetId="12">#REF!</definedName>
    <definedName name="upnoc">#REF!</definedName>
    <definedName name="USA_Against" localSheetId="2">#REF!</definedName>
    <definedName name="USA_Against" localSheetId="12">#REF!</definedName>
    <definedName name="USA_Against">#REF!</definedName>
    <definedName name="USA_Played" localSheetId="2">#REF!</definedName>
    <definedName name="USA_Played" localSheetId="12">#REF!</definedName>
    <definedName name="USA_Played">#REF!</definedName>
    <definedName name="usd">15720</definedName>
    <definedName name="ut" localSheetId="2">#REF!</definedName>
    <definedName name="ut" localSheetId="12">#REF!</definedName>
    <definedName name="ut">#REF!</definedName>
    <definedName name="UT_1" localSheetId="2">#REF!</definedName>
    <definedName name="UT_1" localSheetId="12">#REF!</definedName>
    <definedName name="UT_1">#REF!</definedName>
    <definedName name="UT1_373" localSheetId="2">#REF!</definedName>
    <definedName name="UT1_373" localSheetId="12">#REF!</definedName>
    <definedName name="UT1_373">#REF!</definedName>
    <definedName name="utye" localSheetId="2" hidden="1">{"'Sheet1'!$L$16"}</definedName>
    <definedName name="utye" localSheetId="9" hidden="1">{"'Sheet1'!$L$16"}</definedName>
    <definedName name="utye" localSheetId="12" hidden="1">{"'Sheet1'!$L$16"}</definedName>
    <definedName name="utye" localSheetId="0" hidden="1">{"'Sheet1'!$L$16"}</definedName>
    <definedName name="utye" hidden="1">{"'Sheet1'!$L$16"}</definedName>
    <definedName name="uu" localSheetId="2">#REF!</definedName>
    <definedName name="uu" localSheetId="12">#REF!</definedName>
    <definedName name="uu">#REF!</definedName>
    <definedName name="uw" localSheetId="2">#REF!</definedName>
    <definedName name="uw" localSheetId="12">#REF!</definedName>
    <definedName name="uw">#REF!</definedName>
    <definedName name="v" localSheetId="2" hidden="1">{"'Sheet1'!$L$16"}</definedName>
    <definedName name="v" localSheetId="9" hidden="1">{"'Sheet1'!$L$16"}</definedName>
    <definedName name="v" localSheetId="12" hidden="1">{"'Sheet1'!$L$16"}</definedName>
    <definedName name="v" localSheetId="0" hidden="1">{"'Sheet1'!$L$16"}</definedName>
    <definedName name="v" hidden="1">{"'Sheet1'!$L$16"}</definedName>
    <definedName name="V.1" localSheetId="2">#REF!</definedName>
    <definedName name="V.1" localSheetId="12">#REF!</definedName>
    <definedName name="V.1">#REF!</definedName>
    <definedName name="V.10" localSheetId="2">#REF!</definedName>
    <definedName name="V.10" localSheetId="12">#REF!</definedName>
    <definedName name="V.10">#REF!</definedName>
    <definedName name="V.11" localSheetId="2">#REF!</definedName>
    <definedName name="V.11" localSheetId="12">#REF!</definedName>
    <definedName name="V.11">#REF!</definedName>
    <definedName name="V.12" localSheetId="2">#REF!</definedName>
    <definedName name="V.12" localSheetId="12">#REF!</definedName>
    <definedName name="V.12">#REF!</definedName>
    <definedName name="V.13" localSheetId="2">#REF!</definedName>
    <definedName name="V.13" localSheetId="12">#REF!</definedName>
    <definedName name="V.13">#REF!</definedName>
    <definedName name="V.14" localSheetId="2">#REF!</definedName>
    <definedName name="V.14" localSheetId="12">#REF!</definedName>
    <definedName name="V.14">#REF!</definedName>
    <definedName name="V.15" localSheetId="2">#REF!</definedName>
    <definedName name="V.15" localSheetId="12">#REF!</definedName>
    <definedName name="V.15">#REF!</definedName>
    <definedName name="V.16" localSheetId="2">#REF!</definedName>
    <definedName name="V.16" localSheetId="12">#REF!</definedName>
    <definedName name="V.16">#REF!</definedName>
    <definedName name="V.17" localSheetId="2">#REF!</definedName>
    <definedName name="V.17" localSheetId="12">#REF!</definedName>
    <definedName name="V.17">#REF!</definedName>
    <definedName name="V.18" localSheetId="2">#REF!</definedName>
    <definedName name="V.18" localSheetId="12">#REF!</definedName>
    <definedName name="V.18">#REF!</definedName>
    <definedName name="V.2" localSheetId="2">#REF!</definedName>
    <definedName name="V.2" localSheetId="12">#REF!</definedName>
    <definedName name="V.2">#REF!</definedName>
    <definedName name="V.3" localSheetId="2">#REF!</definedName>
    <definedName name="V.3" localSheetId="12">#REF!</definedName>
    <definedName name="V.3">#REF!</definedName>
    <definedName name="V.4" localSheetId="2">#REF!</definedName>
    <definedName name="V.4" localSheetId="12">#REF!</definedName>
    <definedName name="V.4">#REF!</definedName>
    <definedName name="V.5" localSheetId="2">#REF!</definedName>
    <definedName name="V.5" localSheetId="12">#REF!</definedName>
    <definedName name="V.5">#REF!</definedName>
    <definedName name="V.6" localSheetId="2">#REF!</definedName>
    <definedName name="V.6" localSheetId="12">#REF!</definedName>
    <definedName name="V.6">#REF!</definedName>
    <definedName name="V.7" localSheetId="2">#REF!</definedName>
    <definedName name="V.7" localSheetId="12">#REF!</definedName>
    <definedName name="V.7">#REF!</definedName>
    <definedName name="V.8" localSheetId="2">#REF!</definedName>
    <definedName name="V.8" localSheetId="12">#REF!</definedName>
    <definedName name="V.8">#REF!</definedName>
    <definedName name="V.9" localSheetId="2">#REF!</definedName>
    <definedName name="V.9" localSheetId="12">#REF!</definedName>
    <definedName name="V.9">#REF!</definedName>
    <definedName name="V_1" localSheetId="2">#REF!</definedName>
    <definedName name="V_1" localSheetId="12">#REF!</definedName>
    <definedName name="V_1">#REF!</definedName>
    <definedName name="V_2" localSheetId="2">#REF!</definedName>
    <definedName name="V_2" localSheetId="12">#REF!</definedName>
    <definedName name="V_2">#REF!</definedName>
    <definedName name="v_25">#REF!</definedName>
    <definedName name="V_3" localSheetId="2">#REF!</definedName>
    <definedName name="V_3" localSheetId="12">#REF!</definedName>
    <definedName name="V_3">#REF!</definedName>
    <definedName name="V_4" localSheetId="2">#REF!</definedName>
    <definedName name="V_4" localSheetId="12">#REF!</definedName>
    <definedName name="V_4">#REF!</definedName>
    <definedName name="V_a_b__t_ng_M200____1x2">#N/A</definedName>
    <definedName name="VA" localSheetId="2">#REF!</definedName>
    <definedName name="VA" localSheetId="12">#REF!</definedName>
    <definedName name="VA">#REF!</definedName>
    <definedName name="VAÄT_LIEÄU">"ATRAM"</definedName>
    <definedName name="VaDate" localSheetId="2" hidden="1">#REF!</definedName>
    <definedName name="VaDate" localSheetId="9" hidden="1">#REF!</definedName>
    <definedName name="VaDate" localSheetId="12" hidden="1">#REF!</definedName>
    <definedName name="VaDate" hidden="1">#REF!</definedName>
    <definedName name="vaidia">#REF!</definedName>
    <definedName name="Value0" localSheetId="2">#REF!</definedName>
    <definedName name="Value0" localSheetId="12">#REF!</definedName>
    <definedName name="Value0">#REF!</definedName>
    <definedName name="Value1" localSheetId="2">#REF!</definedName>
    <definedName name="Value1" localSheetId="12">#REF!</definedName>
    <definedName name="Value1">#REF!</definedName>
    <definedName name="Value10" localSheetId="2">#REF!</definedName>
    <definedName name="Value10" localSheetId="12">#REF!</definedName>
    <definedName name="Value10">#REF!</definedName>
    <definedName name="Value11" localSheetId="2">#REF!</definedName>
    <definedName name="Value11" localSheetId="12">#REF!</definedName>
    <definedName name="Value11">#REF!</definedName>
    <definedName name="Value12" localSheetId="2">#REF!</definedName>
    <definedName name="Value12" localSheetId="12">#REF!</definedName>
    <definedName name="Value12">#REF!</definedName>
    <definedName name="Value13" localSheetId="2">#REF!</definedName>
    <definedName name="Value13" localSheetId="12">#REF!</definedName>
    <definedName name="Value13">#REF!</definedName>
    <definedName name="Value14" localSheetId="2">#REF!</definedName>
    <definedName name="Value14" localSheetId="12">#REF!</definedName>
    <definedName name="Value14">#REF!</definedName>
    <definedName name="Value15" localSheetId="2">#REF!</definedName>
    <definedName name="Value15" localSheetId="12">#REF!</definedName>
    <definedName name="Value15">#REF!</definedName>
    <definedName name="Value16" localSheetId="2">#REF!</definedName>
    <definedName name="Value16" localSheetId="12">#REF!</definedName>
    <definedName name="Value16">#REF!</definedName>
    <definedName name="Value17" localSheetId="2">#REF!</definedName>
    <definedName name="Value17" localSheetId="12">#REF!</definedName>
    <definedName name="Value17">#REF!</definedName>
    <definedName name="Value18" localSheetId="2">#REF!</definedName>
    <definedName name="Value18" localSheetId="12">#REF!</definedName>
    <definedName name="Value18">#REF!</definedName>
    <definedName name="Value19" localSheetId="2">#REF!</definedName>
    <definedName name="Value19" localSheetId="12">#REF!</definedName>
    <definedName name="Value19">#REF!</definedName>
    <definedName name="Value2" localSheetId="2">#REF!</definedName>
    <definedName name="Value2" localSheetId="12">#REF!</definedName>
    <definedName name="Value2">#REF!</definedName>
    <definedName name="Value20" localSheetId="2">#REF!</definedName>
    <definedName name="Value20" localSheetId="12">#REF!</definedName>
    <definedName name="Value20">#REF!</definedName>
    <definedName name="Value21" localSheetId="2">#REF!</definedName>
    <definedName name="Value21" localSheetId="12">#REF!</definedName>
    <definedName name="Value21">#REF!</definedName>
    <definedName name="Value22" localSheetId="2">#REF!</definedName>
    <definedName name="Value22" localSheetId="12">#REF!</definedName>
    <definedName name="Value22">#REF!</definedName>
    <definedName name="Value23" localSheetId="2">#REF!</definedName>
    <definedName name="Value23" localSheetId="12">#REF!</definedName>
    <definedName name="Value23">#REF!</definedName>
    <definedName name="Value24" localSheetId="2">#REF!</definedName>
    <definedName name="Value24" localSheetId="12">#REF!</definedName>
    <definedName name="Value24">#REF!</definedName>
    <definedName name="Value25" localSheetId="2">#REF!</definedName>
    <definedName name="Value25" localSheetId="12">#REF!</definedName>
    <definedName name="Value25">#REF!</definedName>
    <definedName name="Value26" localSheetId="2">#REF!</definedName>
    <definedName name="Value26" localSheetId="12">#REF!</definedName>
    <definedName name="Value26">#REF!</definedName>
    <definedName name="Value27" localSheetId="2">#REF!</definedName>
    <definedName name="Value27" localSheetId="12">#REF!</definedName>
    <definedName name="Value27">#REF!</definedName>
    <definedName name="Value28" localSheetId="2">#REF!</definedName>
    <definedName name="Value28" localSheetId="12">#REF!</definedName>
    <definedName name="Value28">#REF!</definedName>
    <definedName name="Value29" localSheetId="2">#REF!</definedName>
    <definedName name="Value29" localSheetId="12">#REF!</definedName>
    <definedName name="Value29">#REF!</definedName>
    <definedName name="Value3" localSheetId="2">#REF!</definedName>
    <definedName name="Value3" localSheetId="12">#REF!</definedName>
    <definedName name="Value3">#REF!</definedName>
    <definedName name="Value30" localSheetId="2">#REF!</definedName>
    <definedName name="Value30" localSheetId="12">#REF!</definedName>
    <definedName name="Value30">#REF!</definedName>
    <definedName name="Value31" localSheetId="2">#REF!</definedName>
    <definedName name="Value31" localSheetId="12">#REF!</definedName>
    <definedName name="Value31">#REF!</definedName>
    <definedName name="Value32" localSheetId="2">#REF!</definedName>
    <definedName name="Value32" localSheetId="12">#REF!</definedName>
    <definedName name="Value32">#REF!</definedName>
    <definedName name="Value33" localSheetId="2">#REF!</definedName>
    <definedName name="Value33" localSheetId="12">#REF!</definedName>
    <definedName name="Value33">#REF!</definedName>
    <definedName name="Value34" localSheetId="2">#REF!</definedName>
    <definedName name="Value34" localSheetId="12">#REF!</definedName>
    <definedName name="Value34">#REF!</definedName>
    <definedName name="Value35" localSheetId="2">#REF!</definedName>
    <definedName name="Value35" localSheetId="12">#REF!</definedName>
    <definedName name="Value35">#REF!</definedName>
    <definedName name="Value36" localSheetId="2">#REF!</definedName>
    <definedName name="Value36" localSheetId="12">#REF!</definedName>
    <definedName name="Value36">#REF!</definedName>
    <definedName name="Value37" localSheetId="2">#REF!</definedName>
    <definedName name="Value37" localSheetId="12">#REF!</definedName>
    <definedName name="Value37">#REF!</definedName>
    <definedName name="Value38" localSheetId="2">#REF!</definedName>
    <definedName name="Value38" localSheetId="12">#REF!</definedName>
    <definedName name="Value38">#REF!</definedName>
    <definedName name="Value39" localSheetId="2">#REF!</definedName>
    <definedName name="Value39" localSheetId="12">#REF!</definedName>
    <definedName name="Value39">#REF!</definedName>
    <definedName name="Value4" localSheetId="2">#REF!</definedName>
    <definedName name="Value4" localSheetId="12">#REF!</definedName>
    <definedName name="Value4">#REF!</definedName>
    <definedName name="Value40" localSheetId="2">#REF!</definedName>
    <definedName name="Value40" localSheetId="12">#REF!</definedName>
    <definedName name="Value40">#REF!</definedName>
    <definedName name="Value41" localSheetId="2">#REF!</definedName>
    <definedName name="Value41" localSheetId="12">#REF!</definedName>
    <definedName name="Value41">#REF!</definedName>
    <definedName name="Value42" localSheetId="2">#REF!</definedName>
    <definedName name="Value42" localSheetId="12">#REF!</definedName>
    <definedName name="Value42">#REF!</definedName>
    <definedName name="Value43" localSheetId="2">#REF!</definedName>
    <definedName name="Value43" localSheetId="12">#REF!</definedName>
    <definedName name="Value43">#REF!</definedName>
    <definedName name="Value44" localSheetId="2">#REF!</definedName>
    <definedName name="Value44" localSheetId="12">#REF!</definedName>
    <definedName name="Value44">#REF!</definedName>
    <definedName name="Value45" localSheetId="2">#REF!</definedName>
    <definedName name="Value45" localSheetId="12">#REF!</definedName>
    <definedName name="Value45">#REF!</definedName>
    <definedName name="Value46" localSheetId="2">#REF!</definedName>
    <definedName name="Value46" localSheetId="12">#REF!</definedName>
    <definedName name="Value46">#REF!</definedName>
    <definedName name="Value47" localSheetId="2">#REF!</definedName>
    <definedName name="Value47" localSheetId="12">#REF!</definedName>
    <definedName name="Value47">#REF!</definedName>
    <definedName name="Value48" localSheetId="2">#REF!</definedName>
    <definedName name="Value48" localSheetId="12">#REF!</definedName>
    <definedName name="Value48">#REF!</definedName>
    <definedName name="Value49" localSheetId="2">#REF!</definedName>
    <definedName name="Value49" localSheetId="12">#REF!</definedName>
    <definedName name="Value49">#REF!</definedName>
    <definedName name="Value5" localSheetId="2">#REF!</definedName>
    <definedName name="Value5" localSheetId="12">#REF!</definedName>
    <definedName name="Value5">#REF!</definedName>
    <definedName name="Value50" localSheetId="2">#REF!</definedName>
    <definedName name="Value50" localSheetId="12">#REF!</definedName>
    <definedName name="Value50">#REF!</definedName>
    <definedName name="Value51" localSheetId="2">#REF!</definedName>
    <definedName name="Value51" localSheetId="12">#REF!</definedName>
    <definedName name="Value51">#REF!</definedName>
    <definedName name="Value52" localSheetId="2">#REF!</definedName>
    <definedName name="Value52" localSheetId="12">#REF!</definedName>
    <definedName name="Value52">#REF!</definedName>
    <definedName name="Value53" localSheetId="2">#REF!</definedName>
    <definedName name="Value53" localSheetId="12">#REF!</definedName>
    <definedName name="Value53">#REF!</definedName>
    <definedName name="Value54" localSheetId="2">#REF!</definedName>
    <definedName name="Value54" localSheetId="12">#REF!</definedName>
    <definedName name="Value54">#REF!</definedName>
    <definedName name="Value55" localSheetId="2">#REF!</definedName>
    <definedName name="Value55" localSheetId="12">#REF!</definedName>
    <definedName name="Value55">#REF!</definedName>
    <definedName name="Value6" localSheetId="2">#REF!</definedName>
    <definedName name="Value6" localSheetId="12">#REF!</definedName>
    <definedName name="Value6">#REF!</definedName>
    <definedName name="Value7" localSheetId="2">#REF!</definedName>
    <definedName name="Value7" localSheetId="12">#REF!</definedName>
    <definedName name="Value7">#REF!</definedName>
    <definedName name="Value8" localSheetId="2">#REF!</definedName>
    <definedName name="Value8" localSheetId="12">#REF!</definedName>
    <definedName name="Value8">#REF!</definedName>
    <definedName name="Value9" localSheetId="2">#REF!</definedName>
    <definedName name="Value9" localSheetId="12">#REF!</definedName>
    <definedName name="Value9">#REF!</definedName>
    <definedName name="Values_Entered">IF(Loan_Amount*Interest_Rate*Loan_Years*Loan_Start&gt;0,1,0)</definedName>
    <definedName name="VAN_CHUYEN_DUONG_DAI_DZ0.4KV" localSheetId="2">#REF!</definedName>
    <definedName name="VAN_CHUYEN_DUONG_DAI_DZ0.4KV" localSheetId="12">#REF!</definedName>
    <definedName name="VAN_CHUYEN_DUONG_DAI_DZ0.4KV">#REF!</definedName>
    <definedName name="VAN_CHUYEN_DUONG_DAI_DZ22KV" localSheetId="2">#REF!</definedName>
    <definedName name="VAN_CHUYEN_DUONG_DAI_DZ22KV" localSheetId="12">#REF!</definedName>
    <definedName name="VAN_CHUYEN_DUONG_DAI_DZ22KV">#REF!</definedName>
    <definedName name="VAN_CHUYEN_DUONG_DAI_TBA" localSheetId="2">#REF!</definedName>
    <definedName name="VAN_CHUYEN_DUONG_DAI_TBA" localSheetId="12">#REF!</definedName>
    <definedName name="VAN_CHUYEN_DUONG_DAI_TBA">#REF!</definedName>
    <definedName name="VAN_CHUYEN_VAT_TU_CHUNG" localSheetId="2">#REF!</definedName>
    <definedName name="VAN_CHUYEN_VAT_TU_CHUNG" localSheetId="12">#REF!</definedName>
    <definedName name="VAN_CHUYEN_VAT_TU_CHUNG">#REF!</definedName>
    <definedName name="VAN_TRUNG_CHUYEN_VAT_TU_CHUNG" localSheetId="2">#REF!</definedName>
    <definedName name="VAN_TRUNG_CHUYEN_VAT_TU_CHUNG" localSheetId="12">#REF!</definedName>
    <definedName name="VAN_TRUNG_CHUYEN_VAT_TU_CHUNG">#REF!</definedName>
    <definedName name="vanchuyen" localSheetId="2">#REF!</definedName>
    <definedName name="vanchuyen" localSheetId="12">#REF!</definedName>
    <definedName name="vanchuyen">#REF!</definedName>
    <definedName name="VanChuyenDam" localSheetId="2">#REF!</definedName>
    <definedName name="VanChuyenDam" localSheetId="12">#REF!</definedName>
    <definedName name="VanChuyenDam">#REF!</definedName>
    <definedName name="vang_mat" localSheetId="2">#REF!</definedName>
    <definedName name="vang_mat" localSheetId="12">#REF!</definedName>
    <definedName name="vang_mat">#REF!</definedName>
    <definedName name="vaond" localSheetId="2" hidden="1">{"'Sheet1'!$L$16"}</definedName>
    <definedName name="vaond" localSheetId="9" hidden="1">{"'Sheet1'!$L$16"}</definedName>
    <definedName name="vaond" localSheetId="12" hidden="1">{"'Sheet1'!$L$16"}</definedName>
    <definedName name="vaond" localSheetId="0" hidden="1">{"'Sheet1'!$L$16"}</definedName>
    <definedName name="vaond" hidden="1">{"'Sheet1'!$L$16"}</definedName>
    <definedName name="VarDate" localSheetId="2" hidden="1">#REF!</definedName>
    <definedName name="VarDate" localSheetId="9" hidden="1">#REF!</definedName>
    <definedName name="VarDate" localSheetId="12" hidden="1">#REF!</definedName>
    <definedName name="VarDate" hidden="1">#REF!</definedName>
    <definedName name="VARIINST" localSheetId="2">#REF!</definedName>
    <definedName name="VARIINST" localSheetId="12">#REF!</definedName>
    <definedName name="VARIINST">#REF!</definedName>
    <definedName name="VARIPURC" localSheetId="2">#REF!</definedName>
    <definedName name="VARIPURC" localSheetId="12">#REF!</definedName>
    <definedName name="VARIPURC">#REF!</definedName>
    <definedName name="vat" localSheetId="2">#REF!</definedName>
    <definedName name="vat" localSheetId="12">#REF!</definedName>
    <definedName name="vat">#REF!</definedName>
    <definedName name="VAT_LIEU_DEN_CHAN_CONG_TRINH" localSheetId="2">#REF!</definedName>
    <definedName name="VAT_LIEU_DEN_CHAN_CONG_TRINH" localSheetId="12">#REF!</definedName>
    <definedName name="VAT_LIEU_DEN_CHAN_CONG_TRINH">#REF!</definedName>
    <definedName name="vat_lieu_KVIII" localSheetId="2">#REF!</definedName>
    <definedName name="vat_lieu_KVIII" localSheetId="12">#REF!</definedName>
    <definedName name="vat_lieu_KVIII">#REF!</definedName>
    <definedName name="Vat_tu" localSheetId="2">#REF!</definedName>
    <definedName name="Vat_tu" localSheetId="12">#REF!</definedName>
    <definedName name="Vat_tu">#REF!</definedName>
    <definedName name="Vatlieu1">#REF!</definedName>
    <definedName name="Vatlieu2">#REF!</definedName>
    <definedName name="Vatlieu3">#REF!</definedName>
    <definedName name="VatLieuKhac">#REF!</definedName>
    <definedName name="VATM" localSheetId="2" hidden="1">{"'Sheet1'!$L$16"}</definedName>
    <definedName name="VATM" localSheetId="9" hidden="1">{"'Sheet1'!$L$16"}</definedName>
    <definedName name="VATM" localSheetId="12" hidden="1">{"'Sheet1'!$L$16"}</definedName>
    <definedName name="VATM" localSheetId="0" hidden="1">{"'Sheet1'!$L$16"}</definedName>
    <definedName name="VATM" hidden="1">{"'Sheet1'!$L$16"}</definedName>
    <definedName name="Vattu" localSheetId="2">#REF!</definedName>
    <definedName name="Vattu" localSheetId="12">#REF!</definedName>
    <definedName name="Vattu">#REF!</definedName>
    <definedName name="vbtchongnuocm300" localSheetId="2">#REF!</definedName>
    <definedName name="vbtchongnuocm300" localSheetId="12">#REF!</definedName>
    <definedName name="vbtchongnuocm300">#REF!</definedName>
    <definedName name="vbtm150" localSheetId="2">#REF!</definedName>
    <definedName name="vbtm150" localSheetId="12">#REF!</definedName>
    <definedName name="vbtm150">#REF!</definedName>
    <definedName name="vbtm300" localSheetId="2">#REF!</definedName>
    <definedName name="vbtm300" localSheetId="12">#REF!</definedName>
    <definedName name="vbtm300">#REF!</definedName>
    <definedName name="vbtm400" localSheetId="2">#REF!</definedName>
    <definedName name="vbtm400" localSheetId="12">#REF!</definedName>
    <definedName name="vbtm400">#REF!</definedName>
    <definedName name="VC" localSheetId="2">#REF!</definedName>
    <definedName name="VC" localSheetId="12">#REF!</definedName>
    <definedName name="VC">#REF!</definedName>
    <definedName name="vcbo1" hidden="1">{"'Sheet1'!$L$16"}</definedName>
    <definedName name="vcc" localSheetId="2">#REF!</definedName>
    <definedName name="vcc" localSheetId="12">#REF!</definedName>
    <definedName name="vcc">#REF!</definedName>
    <definedName name="vccot" localSheetId="2">#REF!</definedName>
    <definedName name="vccot" localSheetId="12">#REF!</definedName>
    <definedName name="vccot">#REF!</definedName>
    <definedName name="vccot35">#REF!</definedName>
    <definedName name="vcd" localSheetId="2">#REF!</definedName>
    <definedName name="vcd" localSheetId="12">#REF!</definedName>
    <definedName name="vcd">#REF!</definedName>
    <definedName name="vcdc" localSheetId="2">#REF!</definedName>
    <definedName name="vcdc" localSheetId="12">#REF!</definedName>
    <definedName name="vcdc">#REF!</definedName>
    <definedName name="vcdd_tba" localSheetId="2">#REF!</definedName>
    <definedName name="vcdd_tba" localSheetId="12">#REF!</definedName>
    <definedName name="vcdd_tba">#REF!</definedName>
    <definedName name="vcdd_tba_32" localSheetId="2">#REF!</definedName>
    <definedName name="vcdd_tba_32" localSheetId="12">#REF!</definedName>
    <definedName name="vcdd_tba_32">#REF!</definedName>
    <definedName name="VCDD1P" localSheetId="2">#REF!</definedName>
    <definedName name="VCDD1P" localSheetId="12">#REF!</definedName>
    <definedName name="VCDD1P">#REF!</definedName>
    <definedName name="VCDD3p" localSheetId="2">#REF!</definedName>
    <definedName name="VCDD3p" localSheetId="12">#REF!</definedName>
    <definedName name="VCDD3p">#REF!</definedName>
    <definedName name="VCDDCT3p" localSheetId="2">#REF!</definedName>
    <definedName name="VCDDCT3p" localSheetId="12">#REF!</definedName>
    <definedName name="VCDDCT3p">#REF!</definedName>
    <definedName name="VCDDMBA" localSheetId="2">#REF!</definedName>
    <definedName name="VCDDMBA" localSheetId="12">#REF!</definedName>
    <definedName name="VCDDMBA">#REF!</definedName>
    <definedName name="vcdungcu35">#REF!</definedName>
    <definedName name="VCHT" localSheetId="2">#REF!</definedName>
    <definedName name="VCHT" localSheetId="12">#REF!</definedName>
    <definedName name="VCHT">#REF!</definedName>
    <definedName name="Vci" localSheetId="2">#REF!</definedName>
    <definedName name="Vci" localSheetId="12">#REF!</definedName>
    <definedName name="Vci">#REF!</definedName>
    <definedName name="vcn" localSheetId="2">#REF!</definedName>
    <definedName name="vcn" localSheetId="12">#REF!</definedName>
    <definedName name="vcn">#REF!</definedName>
    <definedName name="vcoto" localSheetId="2" hidden="1">{"'Sheet1'!$L$16"}</definedName>
    <definedName name="vcoto" localSheetId="9" hidden="1">{"'Sheet1'!$L$16"}</definedName>
    <definedName name="vcoto" localSheetId="12" hidden="1">{"'Sheet1'!$L$16"}</definedName>
    <definedName name="vcoto" localSheetId="0" hidden="1">{"'Sheet1'!$L$16"}</definedName>
    <definedName name="vcoto" hidden="1">{"'Sheet1'!$L$16"}</definedName>
    <definedName name="vcsat" localSheetId="2">#REF!</definedName>
    <definedName name="vcsat" localSheetId="12">#REF!</definedName>
    <definedName name="vcsat">#REF!</definedName>
    <definedName name="vcsat35">#REF!</definedName>
    <definedName name="vct" localSheetId="2">#REF!</definedName>
    <definedName name="vct" localSheetId="12">#REF!</definedName>
    <definedName name="vct">#REF!</definedName>
    <definedName name="vctb" localSheetId="2">#REF!</definedName>
    <definedName name="vctb" localSheetId="12">#REF!</definedName>
    <definedName name="vctb">#REF!</definedName>
    <definedName name="VCTT" localSheetId="2">#REF!</definedName>
    <definedName name="VCTT" localSheetId="12">#REF!</definedName>
    <definedName name="VCTT">#REF!</definedName>
    <definedName name="VCVBT1" localSheetId="2">#REF!</definedName>
    <definedName name="VCVBT1" localSheetId="12">#REF!</definedName>
    <definedName name="VCVBT1">#REF!</definedName>
    <definedName name="VCVBT2" localSheetId="2">#REF!</definedName>
    <definedName name="VCVBT2" localSheetId="12">#REF!</definedName>
    <definedName name="VCVBT2">#REF!</definedName>
    <definedName name="Vcw" localSheetId="2">#REF!</definedName>
    <definedName name="Vcw" localSheetId="12">#REF!</definedName>
    <definedName name="Vcw">#REF!</definedName>
    <definedName name="vcxi" localSheetId="2">#REF!</definedName>
    <definedName name="vcxi" localSheetId="12">#REF!</definedName>
    <definedName name="vcxi">#REF!</definedName>
    <definedName name="vd" localSheetId="2">#REF!</definedName>
    <definedName name="vd" localSheetId="12">#REF!</definedName>
    <definedName name="vd">#REF!</definedName>
    <definedName name="vd3p" localSheetId="2">#REF!</definedName>
    <definedName name="vd3p" localSheetId="12">#REF!</definedName>
    <definedName name="vd3p">#REF!</definedName>
    <definedName name="vdkt" localSheetId="2">#REF!</definedName>
    <definedName name="vdkt" localSheetId="12">#REF!</definedName>
    <definedName name="vdkt">#REF!</definedName>
    <definedName name="vdv" hidden="1">#N/A</definedName>
    <definedName name="vdv_1">"#REF!"</definedName>
    <definedName name="Vf" localSheetId="2">#REF!</definedName>
    <definedName name="Vf" localSheetId="12">#REF!</definedName>
    <definedName name="Vf">#REF!</definedName>
    <definedName name="vfghdxgdgh" hidden="1">#REF!</definedName>
    <definedName name="Vfri">#REF!</definedName>
    <definedName name="vfsf" localSheetId="2">#REF!</definedName>
    <definedName name="vfsf" localSheetId="12">#REF!</definedName>
    <definedName name="vfsf">#REF!</definedName>
    <definedName name="VGFTF" localSheetId="2" hidden="1">{"'Sheet1'!$L$16"}</definedName>
    <definedName name="VGFTF" localSheetId="9" hidden="1">{"'Sheet1'!$L$16"}</definedName>
    <definedName name="VGFTF" localSheetId="12" hidden="1">{"'Sheet1'!$L$16"}</definedName>
    <definedName name="VGFTF" localSheetId="0" hidden="1">{"'Sheet1'!$L$16"}</definedName>
    <definedName name="VGFTF" hidden="1">{"'Sheet1'!$L$16"}</definedName>
    <definedName name="vgho" localSheetId="2" hidden="1">{"'Sheet1'!$L$16"}</definedName>
    <definedName name="vgho" localSheetId="9" hidden="1">{"'Sheet1'!$L$16"}</definedName>
    <definedName name="vgho" localSheetId="12" hidden="1">{"'Sheet1'!$L$16"}</definedName>
    <definedName name="vgho" localSheetId="0" hidden="1">{"'Sheet1'!$L$16"}</definedName>
    <definedName name="vgho" hidden="1">{"'Sheet1'!$L$16"}</definedName>
    <definedName name="vgio">#REF!</definedName>
    <definedName name="vgk" localSheetId="2">#REF!</definedName>
    <definedName name="vgk" localSheetId="12">#REF!</definedName>
    <definedName name="vgk">#REF!</definedName>
    <definedName name="vgt" localSheetId="2">#REF!</definedName>
    <definedName name="vgt" localSheetId="12">#REF!</definedName>
    <definedName name="vgt">#REF!</definedName>
    <definedName name="VH" localSheetId="2" hidden="1">{"'Sheet1'!$L$16"}</definedName>
    <definedName name="VH" localSheetId="9" hidden="1">{"'Sheet1'!$L$16"}</definedName>
    <definedName name="VH" localSheetId="12" hidden="1">{"'Sheet1'!$L$16"}</definedName>
    <definedName name="VH" localSheetId="0" hidden="1">{"'Sheet1'!$L$16"}</definedName>
    <definedName name="VH" hidden="1">{"'Sheet1'!$L$16"}</definedName>
    <definedName name="VHXH" localSheetId="2" hidden="1">{"'Sheet1'!$L$16"}</definedName>
    <definedName name="VHXH" localSheetId="9" hidden="1">{"'Sheet1'!$L$16"}</definedName>
    <definedName name="VHXH" localSheetId="12" hidden="1">{"'Sheet1'!$L$16"}</definedName>
    <definedName name="VHXH" localSheetId="0" hidden="1">{"'Sheet1'!$L$16"}</definedName>
    <definedName name="VHXH" hidden="1">{"'Sheet1'!$L$16"}</definedName>
    <definedName name="Vi" localSheetId="2">#REF!</definedName>
    <definedName name="Vi" localSheetId="12">#REF!</definedName>
    <definedName name="Vi">#REF!</definedName>
    <definedName name="Viet" localSheetId="2" hidden="1">{"'Sheet1'!$L$16"}</definedName>
    <definedName name="Viet" localSheetId="9" hidden="1">{"'Sheet1'!$L$16"}</definedName>
    <definedName name="Viet" localSheetId="12" hidden="1">{"'Sheet1'!$L$16"}</definedName>
    <definedName name="Viet" localSheetId="0" hidden="1">{"'Sheet1'!$L$16"}</definedName>
    <definedName name="Viet" hidden="1">{"'Sheet1'!$L$16"}</definedName>
    <definedName name="VIEW" localSheetId="2">#REF!</definedName>
    <definedName name="VIEW" localSheetId="12">#REF!</definedName>
    <definedName name="VIEW">#REF!</definedName>
    <definedName name="vital1" localSheetId="2">#REF!</definedName>
    <definedName name="vital1" localSheetId="12">#REF!</definedName>
    <definedName name="vital1">#REF!</definedName>
    <definedName name="vital2" localSheetId="2">#REF!</definedName>
    <definedName name="vital2" localSheetId="12">#REF!</definedName>
    <definedName name="vital2">#REF!</definedName>
    <definedName name="vital4" localSheetId="2">#REF!</definedName>
    <definedName name="vital4" localSheetId="12">#REF!</definedName>
    <definedName name="vital4">#REF!</definedName>
    <definedName name="vital5" localSheetId="2">#REF!</definedName>
    <definedName name="vital5" localSheetId="12">#REF!</definedName>
    <definedName name="vital5">#REF!</definedName>
    <definedName name="vital6" localSheetId="2">#REF!</definedName>
    <definedName name="vital6" localSheetId="12">#REF!</definedName>
    <definedName name="vital6">#REF!</definedName>
    <definedName name="vital8" localSheetId="2">#REF!</definedName>
    <definedName name="vital8" localSheetId="12">#REF!</definedName>
    <definedName name="vital8">#REF!</definedName>
    <definedName name="vital9" localSheetId="2">#REF!</definedName>
    <definedName name="vital9" localSheetId="12">#REF!</definedName>
    <definedName name="vital9">#REF!</definedName>
    <definedName name="vk">#REF!</definedName>
    <definedName name="vk_cka" localSheetId="2">#REF!</definedName>
    <definedName name="vk_cka" localSheetId="12">#REF!</definedName>
    <definedName name="vk_cka">#REF!</definedName>
    <definedName name="vk_ckb" localSheetId="2">#REF!</definedName>
    <definedName name="vk_ckb" localSheetId="12">#REF!</definedName>
    <definedName name="vk_ckb">#REF!</definedName>
    <definedName name="vk_da2a" localSheetId="2">#REF!</definedName>
    <definedName name="vk_da2a" localSheetId="12">#REF!</definedName>
    <definedName name="vk_da2a">#REF!</definedName>
    <definedName name="vk_da2b" localSheetId="2">#REF!</definedName>
    <definedName name="vk_da2b" localSheetId="12">#REF!</definedName>
    <definedName name="vk_da2b">#REF!</definedName>
    <definedName name="vk_da2c" localSheetId="2">#REF!</definedName>
    <definedName name="vk_da2c" localSheetId="12">#REF!</definedName>
    <definedName name="vk_da2c">#REF!</definedName>
    <definedName name="vk_dna" localSheetId="2">#REF!</definedName>
    <definedName name="vk_dna" localSheetId="12">#REF!</definedName>
    <definedName name="vk_dna">#REF!</definedName>
    <definedName name="vk_dnb" localSheetId="2">#REF!</definedName>
    <definedName name="vk_dnb" localSheetId="12">#REF!</definedName>
    <definedName name="vk_dnb">#REF!</definedName>
    <definedName name="vk_hta" localSheetId="2">#REF!</definedName>
    <definedName name="vk_hta" localSheetId="12">#REF!</definedName>
    <definedName name="vk_hta">#REF!</definedName>
    <definedName name="vk_htb" localSheetId="2">#REF!</definedName>
    <definedName name="vk_htb" localSheetId="12">#REF!</definedName>
    <definedName name="vk_htb">#REF!</definedName>
    <definedName name="vk_lda" localSheetId="2">#REF!</definedName>
    <definedName name="vk_lda" localSheetId="12">#REF!</definedName>
    <definedName name="vk_lda">#REF!</definedName>
    <definedName name="vk_ldb" localSheetId="2">#REF!</definedName>
    <definedName name="vk_ldb" localSheetId="12">#REF!</definedName>
    <definedName name="vk_ldb">#REF!</definedName>
    <definedName name="vk_ldc" localSheetId="2">#REF!</definedName>
    <definedName name="vk_ldc" localSheetId="12">#REF!</definedName>
    <definedName name="vk_ldc">#REF!</definedName>
    <definedName name="vk_lhta" localSheetId="2">#REF!</definedName>
    <definedName name="vk_lhta" localSheetId="12">#REF!</definedName>
    <definedName name="vk_lhta">#REF!</definedName>
    <definedName name="vk_lhtb" localSheetId="2">#REF!</definedName>
    <definedName name="vk_lhtb" localSheetId="12">#REF!</definedName>
    <definedName name="vk_lhtb">#REF!</definedName>
    <definedName name="vk_lhtc" localSheetId="2">#REF!</definedName>
    <definedName name="vk_lhtc" localSheetId="12">#REF!</definedName>
    <definedName name="vk_lhtc">#REF!</definedName>
    <definedName name="vk_lpa" localSheetId="2">#REF!</definedName>
    <definedName name="vk_lpa" localSheetId="12">#REF!</definedName>
    <definedName name="vk_lpa">#REF!</definedName>
    <definedName name="vk_lpb" localSheetId="2">#REF!</definedName>
    <definedName name="vk_lpb" localSheetId="12">#REF!</definedName>
    <definedName name="vk_lpb">#REF!</definedName>
    <definedName name="vk_lpc" localSheetId="2">#REF!</definedName>
    <definedName name="vk_lpc" localSheetId="12">#REF!</definedName>
    <definedName name="vk_lpc">#REF!</definedName>
    <definedName name="vk_lpd" localSheetId="2">#REF!</definedName>
    <definedName name="vk_lpd" localSheetId="12">#REF!</definedName>
    <definedName name="vk_lpd">#REF!</definedName>
    <definedName name="vk_lta" localSheetId="2">#REF!</definedName>
    <definedName name="vk_lta" localSheetId="12">#REF!</definedName>
    <definedName name="vk_lta">#REF!</definedName>
    <definedName name="vk_ltb" localSheetId="2">#REF!</definedName>
    <definedName name="vk_ltb" localSheetId="12">#REF!</definedName>
    <definedName name="vk_ltb">#REF!</definedName>
    <definedName name="vk_ltc" localSheetId="2">#REF!</definedName>
    <definedName name="vk_ltc" localSheetId="12">#REF!</definedName>
    <definedName name="vk_ltc">#REF!</definedName>
    <definedName name="vk_ltd" localSheetId="2">#REF!</definedName>
    <definedName name="vk_ltd" localSheetId="12">#REF!</definedName>
    <definedName name="vk_ltd">#REF!</definedName>
    <definedName name="vk_pha" localSheetId="2">#REF!</definedName>
    <definedName name="vk_pha" localSheetId="12">#REF!</definedName>
    <definedName name="vk_pha">#REF!</definedName>
    <definedName name="vk_phb" localSheetId="2">#REF!</definedName>
    <definedName name="vk_phb" localSheetId="12">#REF!</definedName>
    <definedName name="vk_phb">#REF!</definedName>
    <definedName name="vk_spa" localSheetId="2">#REF!</definedName>
    <definedName name="vk_spa" localSheetId="12">#REF!</definedName>
    <definedName name="vk_spa">#REF!</definedName>
    <definedName name="vk_spb" localSheetId="2">#REF!</definedName>
    <definedName name="vk_spb" localSheetId="12">#REF!</definedName>
    <definedName name="vk_spb">#REF!</definedName>
    <definedName name="vk_tba" localSheetId="2">#REF!</definedName>
    <definedName name="vk_tba" localSheetId="12">#REF!</definedName>
    <definedName name="vk_tba">#REF!</definedName>
    <definedName name="vk_tbb" localSheetId="2">#REF!</definedName>
    <definedName name="vk_tbb" localSheetId="12">#REF!</definedName>
    <definedName name="vk_tbb">#REF!</definedName>
    <definedName name="vk_tbc" localSheetId="2">#REF!</definedName>
    <definedName name="vk_tbc" localSheetId="12">#REF!</definedName>
    <definedName name="vk_tbc">#REF!</definedName>
    <definedName name="vk_tbd" localSheetId="2">#REF!</definedName>
    <definedName name="vk_tbd" localSheetId="12">#REF!</definedName>
    <definedName name="vk_tbd">#REF!</definedName>
    <definedName name="vk_tbe" localSheetId="2">#REF!</definedName>
    <definedName name="vk_tbe" localSheetId="12">#REF!</definedName>
    <definedName name="vk_tbe">#REF!</definedName>
    <definedName name="vk_tha" localSheetId="2">#REF!</definedName>
    <definedName name="vk_tha" localSheetId="12">#REF!</definedName>
    <definedName name="vk_tha">#REF!</definedName>
    <definedName name="vk_thb" localSheetId="2">#REF!</definedName>
    <definedName name="vk_thb" localSheetId="12">#REF!</definedName>
    <definedName name="vk_thb">#REF!</definedName>
    <definedName name="vk_thc" localSheetId="2">#REF!</definedName>
    <definedName name="vk_thc" localSheetId="12">#REF!</definedName>
    <definedName name="vk_thc">#REF!</definedName>
    <definedName name="vk_tka" localSheetId="2">#REF!</definedName>
    <definedName name="vk_tka" localSheetId="12">#REF!</definedName>
    <definedName name="vk_tka">#REF!</definedName>
    <definedName name="vk_tkb" localSheetId="2">#REF!</definedName>
    <definedName name="vk_tkb" localSheetId="12">#REF!</definedName>
    <definedName name="vk_tkb">#REF!</definedName>
    <definedName name="vk_tta" localSheetId="2">#REF!</definedName>
    <definedName name="vk_tta" localSheetId="12">#REF!</definedName>
    <definedName name="vk_tta">#REF!</definedName>
    <definedName name="vk_ttb" localSheetId="2">#REF!</definedName>
    <definedName name="vk_ttb" localSheetId="12">#REF!</definedName>
    <definedName name="vk_ttb">#REF!</definedName>
    <definedName name="vk_ttlpa" localSheetId="2">#REF!</definedName>
    <definedName name="vk_ttlpa" localSheetId="12">#REF!</definedName>
    <definedName name="vk_ttlpa">#REF!</definedName>
    <definedName name="vk_ttlpb" localSheetId="2">#REF!</definedName>
    <definedName name="vk_ttlpb" localSheetId="12">#REF!</definedName>
    <definedName name="vk_ttlpb">#REF!</definedName>
    <definedName name="vk_ttlpc" localSheetId="2">#REF!</definedName>
    <definedName name="vk_ttlpc" localSheetId="12">#REF!</definedName>
    <definedName name="vk_ttlpc">#REF!</definedName>
    <definedName name="vkcauthang" localSheetId="2">#REF!</definedName>
    <definedName name="vkcauthang" localSheetId="12">#REF!</definedName>
    <definedName name="vkcauthang">#REF!</definedName>
    <definedName name="vkds">#REF!</definedName>
    <definedName name="VKS">#REF!</definedName>
    <definedName name="vksan" localSheetId="2">#REF!</definedName>
    <definedName name="vksan" localSheetId="12">#REF!</definedName>
    <definedName name="vksan">#REF!</definedName>
    <definedName name="vktc">#REF!</definedName>
    <definedName name="VL" localSheetId="2" hidden="1">{"'Sheet1'!$L$16"}</definedName>
    <definedName name="VL" localSheetId="9" hidden="1">{"'Sheet1'!$L$16"}</definedName>
    <definedName name="VL" localSheetId="12" hidden="1">{"'Sheet1'!$L$16"}</definedName>
    <definedName name="VL" localSheetId="0" hidden="1">{"'Sheet1'!$L$16"}</definedName>
    <definedName name="VL" hidden="1">{"'Sheet1'!$L$16"}</definedName>
    <definedName name="VL.M10.1">#REF!</definedName>
    <definedName name="VL.M10.2">#REF!</definedName>
    <definedName name="VL.MDT">#REF!</definedName>
    <definedName name="VL_CSC">#REF!</definedName>
    <definedName name="VL_CSCT">#REF!</definedName>
    <definedName name="VL_CTXD">#REF!</definedName>
    <definedName name="VL_RD">#REF!</definedName>
    <definedName name="VL_TD">#REF!</definedName>
    <definedName name="vl100a" localSheetId="2">#REF!</definedName>
    <definedName name="vl100a" localSheetId="12">#REF!</definedName>
    <definedName name="vl100a">#REF!</definedName>
    <definedName name="vl1p" localSheetId="2">#REF!</definedName>
    <definedName name="vl1p" localSheetId="12">#REF!</definedName>
    <definedName name="vl1p">#REF!</definedName>
    <definedName name="vl3p" localSheetId="2">#REF!</definedName>
    <definedName name="vl3p" localSheetId="12">#REF!</definedName>
    <definedName name="vl3p">#REF!</definedName>
    <definedName name="vlbaotaibovay">#REF!</definedName>
    <definedName name="VLBS">#N/A</definedName>
    <definedName name="vlc" localSheetId="2">#REF!</definedName>
    <definedName name="vlc" localSheetId="12">#REF!</definedName>
    <definedName name="vlc">#REF!</definedName>
    <definedName name="Vlcap0.7" localSheetId="2">#REF!</definedName>
    <definedName name="Vlcap0.7" localSheetId="12">#REF!</definedName>
    <definedName name="Vlcap0.7">#REF!</definedName>
    <definedName name="VLcap1" localSheetId="2">#REF!</definedName>
    <definedName name="VLcap1" localSheetId="12">#REF!</definedName>
    <definedName name="VLcap1">#REF!</definedName>
    <definedName name="vlct" localSheetId="2" hidden="1">{"'Sheet1'!$L$16"}</definedName>
    <definedName name="vlct" localSheetId="9" hidden="1">{"'Sheet1'!$L$16"}</definedName>
    <definedName name="vlct" localSheetId="12" hidden="1">{"'Sheet1'!$L$16"}</definedName>
    <definedName name="vlct" localSheetId="0" hidden="1">{"'Sheet1'!$L$16"}</definedName>
    <definedName name="vlct" hidden="1">{"'Sheet1'!$L$16"}</definedName>
    <definedName name="VLCT3p" localSheetId="2">#REF!</definedName>
    <definedName name="VLCT3p" localSheetId="12">#REF!</definedName>
    <definedName name="VLCT3p">#REF!</definedName>
    <definedName name="vlctbb" localSheetId="2">#REF!</definedName>
    <definedName name="vlctbb" localSheetId="12">#REF!</definedName>
    <definedName name="vlctbb">#REF!</definedName>
    <definedName name="vldd" localSheetId="2">#REF!</definedName>
    <definedName name="vldd" localSheetId="12">#REF!</definedName>
    <definedName name="vldd">#REF!</definedName>
    <definedName name="vldg" localSheetId="2">#REF!</definedName>
    <definedName name="vldg" localSheetId="12">#REF!</definedName>
    <definedName name="vldg">#REF!</definedName>
    <definedName name="vldn400" localSheetId="2">#REF!</definedName>
    <definedName name="vldn400" localSheetId="12">#REF!</definedName>
    <definedName name="vldn400">#REF!</definedName>
    <definedName name="vldn600" localSheetId="2">#REF!</definedName>
    <definedName name="vldn600" localSheetId="12">#REF!</definedName>
    <definedName name="vldn600">#REF!</definedName>
    <definedName name="VLHC" localSheetId="2">#REF!</definedName>
    <definedName name="VLHC" localSheetId="12">#REF!</definedName>
    <definedName name="VLHC">#REF!</definedName>
    <definedName name="VLIEU" localSheetId="2">#REF!</definedName>
    <definedName name="VLIEU" localSheetId="12">#REF!</definedName>
    <definedName name="VLIEU">#REF!</definedName>
    <definedName name="VLKday" localSheetId="2">#REF!</definedName>
    <definedName name="VLKday" localSheetId="12">#REF!</definedName>
    <definedName name="VLKday">#REF!</definedName>
    <definedName name="VLM" localSheetId="2">#REF!</definedName>
    <definedName name="VLM" localSheetId="12">#REF!</definedName>
    <definedName name="VLM">#REF!</definedName>
    <definedName name="VLP" localSheetId="2" hidden="1">{"'Sheet1'!$L$16"}</definedName>
    <definedName name="VLP" localSheetId="9" hidden="1">{"'Sheet1'!$L$16"}</definedName>
    <definedName name="VLP" localSheetId="12" hidden="1">{"'Sheet1'!$L$16"}</definedName>
    <definedName name="VLP" localSheetId="0" hidden="1">{"'Sheet1'!$L$16"}</definedName>
    <definedName name="VLP" hidden="1">{"'Sheet1'!$L$16"}</definedName>
    <definedName name="vlthepnaphl">#REF!</definedName>
    <definedName name="vltr" localSheetId="2">#REF!</definedName>
    <definedName name="vltr" localSheetId="12">#REF!</definedName>
    <definedName name="vltr">#REF!</definedName>
    <definedName name="vltram" localSheetId="2">#REF!</definedName>
    <definedName name="vltram" localSheetId="12">#REF!</definedName>
    <definedName name="vltram">#REF!</definedName>
    <definedName name="vm" localSheetId="2">#REF!</definedName>
    <definedName name="vm" localSheetId="12">#REF!</definedName>
    <definedName name="vm">#REF!</definedName>
    <definedName name="vm1." localSheetId="2">#REF!</definedName>
    <definedName name="vm1." localSheetId="12">#REF!</definedName>
    <definedName name="vm1.">#REF!</definedName>
    <definedName name="vm2." localSheetId="2">#REF!</definedName>
    <definedName name="vm2." localSheetId="12">#REF!</definedName>
    <definedName name="vm2.">#REF!</definedName>
    <definedName name="vn" localSheetId="2">#REF!</definedName>
    <definedName name="vn" localSheetId="12">#REF!</definedName>
    <definedName name="vn">#REF!</definedName>
    <definedName name="Vn_fri">#REF!</definedName>
    <definedName name="vn1." localSheetId="2">#REF!</definedName>
    <definedName name="vn1." localSheetId="12">#REF!</definedName>
    <definedName name="vn1.">#REF!</definedName>
    <definedName name="vn2." localSheetId="2">#REF!</definedName>
    <definedName name="vn2." localSheetId="12">#REF!</definedName>
    <definedName name="vn2.">#REF!</definedName>
    <definedName name="VNM" localSheetId="2">#REF!</definedName>
    <definedName name="VNM" localSheetId="12">#REF!</definedName>
    <definedName name="VNM">#REF!</definedName>
    <definedName name="vothi" localSheetId="2" hidden="1">{"'Sheet1'!$L$16"}</definedName>
    <definedName name="vothi" localSheetId="9" hidden="1">{"'Sheet1'!$L$16"}</definedName>
    <definedName name="vothi" localSheetId="12" hidden="1">{"'Sheet1'!$L$16"}</definedName>
    <definedName name="vothi" localSheetId="0" hidden="1">{"'Sheet1'!$L$16"}</definedName>
    <definedName name="vothi" hidden="1">{"'Sheet1'!$L$16"}</definedName>
    <definedName name="Vp" localSheetId="2">#REF!</definedName>
    <definedName name="Vp" localSheetId="12">#REF!</definedName>
    <definedName name="Vp">#REF!</definedName>
    <definedName name="Vr" localSheetId="2">#REF!</definedName>
    <definedName name="Vr" localSheetId="12">#REF!</definedName>
    <definedName name="Vr">#REF!</definedName>
    <definedName name="vr3p" localSheetId="2">#REF!</definedName>
    <definedName name="vr3p" localSheetId="12">#REF!</definedName>
    <definedName name="vr3p">#REF!</definedName>
    <definedName name="Vs" localSheetId="2">#REF!</definedName>
    <definedName name="Vs" localSheetId="12">#REF!</definedName>
    <definedName name="Vs">#REF!</definedName>
    <definedName name="vsdfvs" localSheetId="2">#REF!</definedName>
    <definedName name="vsdfvs" localSheetId="12">#REF!</definedName>
    <definedName name="vsdfvs">#REF!</definedName>
    <definedName name="VT" localSheetId="2">#REF!</definedName>
    <definedName name="VT" localSheetId="12">#REF!</definedName>
    <definedName name="VT">#REF!</definedName>
    <definedName name="VT_1pha" localSheetId="2">#REF!</definedName>
    <definedName name="VT_1pha" localSheetId="12">#REF!</definedName>
    <definedName name="VT_1pha">#REF!</definedName>
    <definedName name="VT_3pha" localSheetId="2">#REF!</definedName>
    <definedName name="VT_3pha" localSheetId="12">#REF!</definedName>
    <definedName name="VT_3pha">#REF!</definedName>
    <definedName name="VT_caitao" localSheetId="2">#REF!</definedName>
    <definedName name="VT_caitao" localSheetId="12">#REF!</definedName>
    <definedName name="VT_caitao">#REF!</definedName>
    <definedName name="VT_htdl" localSheetId="2">#REF!</definedName>
    <definedName name="VT_htdl" localSheetId="12">#REF!</definedName>
    <definedName name="VT_htdl">#REF!</definedName>
    <definedName name="VT_hthh" localSheetId="2">#REF!</definedName>
    <definedName name="VT_hthh" localSheetId="12">#REF!</definedName>
    <definedName name="VT_hthh">#REF!</definedName>
    <definedName name="vt1pbs" localSheetId="2">#REF!</definedName>
    <definedName name="vt1pbs" localSheetId="12">#REF!</definedName>
    <definedName name="vt1pbs">#REF!</definedName>
    <definedName name="vtbs" localSheetId="2">#REF!</definedName>
    <definedName name="vtbs" localSheetId="12">#REF!</definedName>
    <definedName name="vtbs">#REF!</definedName>
    <definedName name="vthang">#REF!</definedName>
    <definedName name="vtu" localSheetId="2">#REF!</definedName>
    <definedName name="vtu" localSheetId="12">#REF!</definedName>
    <definedName name="vtu">#REF!</definedName>
    <definedName name="VTVUA">#REF!</definedName>
    <definedName name="Vu" localSheetId="2">#REF!</definedName>
    <definedName name="Vu" localSheetId="12">#REF!</definedName>
    <definedName name="Vu">#REF!</definedName>
    <definedName name="Vu_" localSheetId="2">#REF!</definedName>
    <definedName name="Vu_" localSheetId="12">#REF!</definedName>
    <definedName name="Vu_">#REF!</definedName>
    <definedName name="Vua" localSheetId="2">#REF!</definedName>
    <definedName name="Vua" localSheetId="12">#REF!</definedName>
    <definedName name="Vua">#REF!</definedName>
    <definedName name="vung" localSheetId="2">#REF!</definedName>
    <definedName name="vung" localSheetId="12">#REF!</definedName>
    <definedName name="vung">#REF!</definedName>
    <definedName name="VUNG_NH1">#REF!</definedName>
    <definedName name="vung_nh2">#REF!</definedName>
    <definedName name="vungbc">#REF!</definedName>
    <definedName name="vungdcd" localSheetId="2">#REF!</definedName>
    <definedName name="vungdcd" localSheetId="12">#REF!</definedName>
    <definedName name="vungdcd">#REF!</definedName>
    <definedName name="vungdcl" localSheetId="2">#REF!</definedName>
    <definedName name="vungdcl" localSheetId="12">#REF!</definedName>
    <definedName name="vungdcl">#REF!</definedName>
    <definedName name="vungnhapk" localSheetId="2">#REF!</definedName>
    <definedName name="vungnhapk" localSheetId="12">#REF!</definedName>
    <definedName name="vungnhapk">#REF!</definedName>
    <definedName name="vungnhapl" localSheetId="2">#REF!</definedName>
    <definedName name="vungnhapl" localSheetId="12">#REF!</definedName>
    <definedName name="vungnhapl">#REF!</definedName>
    <definedName name="vungxuatk" localSheetId="2">#REF!</definedName>
    <definedName name="vungxuatk" localSheetId="12">#REF!</definedName>
    <definedName name="vungxuatk">#REF!</definedName>
    <definedName name="vungxuatl" localSheetId="2">#REF!</definedName>
    <definedName name="vungxuatl" localSheetId="12">#REF!</definedName>
    <definedName name="vungxuatl">#REF!</definedName>
    <definedName name="vungz">#REF!</definedName>
    <definedName name="vvv">#REF!</definedName>
    <definedName name="VX" localSheetId="2">#REF!</definedName>
    <definedName name="VX" localSheetId="12">#REF!</definedName>
    <definedName name="VX">#REF!</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h">#REF!</definedName>
    <definedName name="vxcqn">#REF!</definedName>
    <definedName name="vxcqn2">#REF!</definedName>
    <definedName name="vxuan" localSheetId="2">#REF!</definedName>
    <definedName name="vxuan" localSheetId="12">#REF!</definedName>
    <definedName name="vxuan">#REF!</definedName>
    <definedName name="W" localSheetId="2">#REF!</definedName>
    <definedName name="W" localSheetId="12">#REF!</definedName>
    <definedName name="W">#REF!</definedName>
    <definedName name="watertruck" localSheetId="2">#REF!</definedName>
    <definedName name="watertruck" localSheetId="12">#REF!</definedName>
    <definedName name="watertruck">#REF!</definedName>
    <definedName name="wb">#REF!</definedName>
    <definedName name="wc">#REF!</definedName>
    <definedName name="WD">#REF!</definedName>
    <definedName name="Wdaymong" localSheetId="2">#REF!</definedName>
    <definedName name="Wdaymong" localSheetId="12">#REF!</definedName>
    <definedName name="Wdaymong">#REF!</definedName>
    <definedName name="Winpoints">3</definedName>
    <definedName name="WIRE1">5</definedName>
    <definedName name="wl" localSheetId="2">#REF!</definedName>
    <definedName name="wl" localSheetId="12">#REF!</definedName>
    <definedName name="wl">#REF!</definedName>
    <definedName name="WLX" localSheetId="2">#REF!</definedName>
    <definedName name="WLX" localSheetId="12">#REF!</definedName>
    <definedName name="WLX">#REF!</definedName>
    <definedName name="WLY" localSheetId="2">#REF!</definedName>
    <definedName name="WLY" localSheetId="12">#REF!</definedName>
    <definedName name="WLY">#REF!</definedName>
    <definedName name="WOT" localSheetId="2">#REF!</definedName>
    <definedName name="WOT" localSheetId="12">#REF!</definedName>
    <definedName name="WOT">#REF!</definedName>
    <definedName name="WPF">#REF!</definedName>
    <definedName name="WPX" localSheetId="2">#REF!</definedName>
    <definedName name="WPX" localSheetId="12">#REF!</definedName>
    <definedName name="WPX">#REF!</definedName>
    <definedName name="WPY" localSheetId="2">#REF!</definedName>
    <definedName name="WPY" localSheetId="12">#REF!</definedName>
    <definedName name="WPY">#REF!</definedName>
    <definedName name="wr" localSheetId="2" hidden="1">{#N/A,#N/A,FALSE,"Chi tiÆt"}</definedName>
    <definedName name="wr" localSheetId="9" hidden="1">{#N/A,#N/A,FALSE,"Chi tiÆt"}</definedName>
    <definedName name="wr" localSheetId="12" hidden="1">{#N/A,#N/A,FALSE,"Chi tiÆt"}</definedName>
    <definedName name="wr" localSheetId="0" hidden="1">{#N/A,#N/A,FALSE,"Chi tiÆt"}</definedName>
    <definedName name="wr" hidden="1">{#N/A,#N/A,FALSE,"Chi tiÆt"}</definedName>
    <definedName name="wrn.aaa" localSheetId="2" hidden="1">{#N/A,#N/A,FALSE,"Sheet1";#N/A,#N/A,FALSE,"Sheet1";#N/A,#N/A,FALSE,"Sheet1"}</definedName>
    <definedName name="wrn.aaa" localSheetId="9" hidden="1">{#N/A,#N/A,FALSE,"Sheet1";#N/A,#N/A,FALSE,"Sheet1";#N/A,#N/A,FALSE,"Sheet1"}</definedName>
    <definedName name="wrn.aaa" localSheetId="12" hidden="1">{#N/A,#N/A,FALSE,"Sheet1";#N/A,#N/A,FALSE,"Sheet1";#N/A,#N/A,FALSE,"Sheet1"}</definedName>
    <definedName name="wrn.aaa" localSheetId="0" hidden="1">{#N/A,#N/A,FALSE,"Sheet1";#N/A,#N/A,FALSE,"Sheet1";#N/A,#N/A,FALSE,"Sheet1"}</definedName>
    <definedName name="wrn.aaa" hidden="1">{#N/A,#N/A,FALSE,"Sheet1";#N/A,#N/A,FALSE,"Sheet1";#N/A,#N/A,FALSE,"Sheet1"}</definedName>
    <definedName name="wrn.aaa." localSheetId="2" hidden="1">{#N/A,#N/A,FALSE,"Sheet1";#N/A,#N/A,FALSE,"Sheet1";#N/A,#N/A,FALSE,"Sheet1"}</definedName>
    <definedName name="wrn.aaa." localSheetId="9" hidden="1">{#N/A,#N/A,FALSE,"Sheet1";#N/A,#N/A,FALSE,"Sheet1";#N/A,#N/A,FALSE,"Sheet1"}</definedName>
    <definedName name="wrn.aaa." localSheetId="12" hidden="1">{#N/A,#N/A,FALSE,"Sheet1";#N/A,#N/A,FALSE,"Sheet1";#N/A,#N/A,FALSE,"Sheet1"}</definedName>
    <definedName name="wrn.aaa." localSheetId="0" hidden="1">{#N/A,#N/A,FALSE,"Sheet1";#N/A,#N/A,FALSE,"Sheet1";#N/A,#N/A,FALSE,"Sheet1"}</definedName>
    <definedName name="wrn.aaa." hidden="1">{#N/A,#N/A,FALSE,"Sheet1";#N/A,#N/A,FALSE,"Sheet1";#N/A,#N/A,FALSE,"Sheet1"}</definedName>
    <definedName name="wrn.aaa.1" localSheetId="2" hidden="1">{#N/A,#N/A,FALSE,"Sheet1";#N/A,#N/A,FALSE,"Sheet1";#N/A,#N/A,FALSE,"Sheet1"}</definedName>
    <definedName name="wrn.aaa.1" localSheetId="9" hidden="1">{#N/A,#N/A,FALSE,"Sheet1";#N/A,#N/A,FALSE,"Sheet1";#N/A,#N/A,FALSE,"Sheet1"}</definedName>
    <definedName name="wrn.aaa.1" localSheetId="12" hidden="1">{#N/A,#N/A,FALSE,"Sheet1";#N/A,#N/A,FALSE,"Sheet1";#N/A,#N/A,FALSE,"Sheet1"}</definedName>
    <definedName name="wrn.aaa.1" localSheetId="0" hidden="1">{#N/A,#N/A,FALSE,"Sheet1";#N/A,#N/A,FALSE,"Sheet1";#N/A,#N/A,FALSE,"Sheet1"}</definedName>
    <definedName name="wrn.aaa.1" hidden="1">{#N/A,#N/A,FALSE,"Sheet1";#N/A,#N/A,FALSE,"Sheet1";#N/A,#N/A,FALSE,"Sheet1"}</definedName>
    <definedName name="wrn.Bang._.ke._.nhan._.hang." localSheetId="2" hidden="1">{#N/A,#N/A,FALSE,"Ke khai NH"}</definedName>
    <definedName name="wrn.Bang._.ke._.nhan._.hang." localSheetId="9" hidden="1">{#N/A,#N/A,FALSE,"Ke khai NH"}</definedName>
    <definedName name="wrn.Bang._.ke._.nhan._.hang." localSheetId="12" hidden="1">{#N/A,#N/A,FALSE,"Ke khai NH"}</definedName>
    <definedName name="wrn.Bang._.ke._.nhan._.hang." localSheetId="0" hidden="1">{#N/A,#N/A,FALSE,"Ke khai NH"}</definedName>
    <definedName name="wrn.Bang._.ke._.nhan._.hang." hidden="1">{#N/A,#N/A,FALSE,"Ke khai NH"}</definedName>
    <definedName name="wrn.c2." localSheetId="2" hidden="1">{#N/A,#N/A,FALSE,"Sheet2"}</definedName>
    <definedName name="wrn.c2." localSheetId="9" hidden="1">{#N/A,#N/A,FALSE,"Sheet2"}</definedName>
    <definedName name="wrn.c2." localSheetId="12" hidden="1">{#N/A,#N/A,FALSE,"Sheet2"}</definedName>
    <definedName name="wrn.c2." localSheetId="0" hidden="1">{#N/A,#N/A,FALSE,"Sheet2"}</definedName>
    <definedName name="wrn.c2." hidden="1">{#N/A,#N/A,FALSE,"Sheet2"}</definedName>
    <definedName name="wrn.Che._.do._.duoc._.huong." localSheetId="2" hidden="1">{#N/A,#N/A,FALSE,"BN (2)"}</definedName>
    <definedName name="wrn.Che._.do._.duoc._.huong." localSheetId="9" hidden="1">{#N/A,#N/A,FALSE,"BN (2)"}</definedName>
    <definedName name="wrn.Che._.do._.duoc._.huong." localSheetId="12" hidden="1">{#N/A,#N/A,FALSE,"BN (2)"}</definedName>
    <definedName name="wrn.Che._.do._.duoc._.huong." localSheetId="0" hidden="1">{#N/A,#N/A,FALSE,"BN (2)"}</definedName>
    <definedName name="wrn.Che._.do._.duoc._.huong." hidden="1">{#N/A,#N/A,FALSE,"BN (2)"}</definedName>
    <definedName name="wrn.chi._.tiÆt." localSheetId="2" hidden="1">{#N/A,#N/A,FALSE,"Chi tiÆt"}</definedName>
    <definedName name="wrn.chi._.tiÆt." localSheetId="9" hidden="1">{#N/A,#N/A,FALSE,"Chi tiÆt"}</definedName>
    <definedName name="wrn.chi._.tiÆt." localSheetId="12" hidden="1">{#N/A,#N/A,FALSE,"Chi tiÆt"}</definedName>
    <definedName name="wrn.chi._.tiÆt." localSheetId="0" hidden="1">{#N/A,#N/A,FALSE,"Chi tiÆt"}</definedName>
    <definedName name="wrn.chi._.tiÆt." hidden="1">{#N/A,#N/A,FALSE,"Chi tiÆt"}</definedName>
    <definedName name="wrn.cong." localSheetId="2" hidden="1">{#N/A,#N/A,FALSE,"Sheet1"}</definedName>
    <definedName name="wrn.cong." localSheetId="9" hidden="1">{#N/A,#N/A,FALSE,"Sheet1"}</definedName>
    <definedName name="wrn.cong." localSheetId="12" hidden="1">{#N/A,#N/A,FALSE,"Sheet1"}</definedName>
    <definedName name="wrn.cong." localSheetId="0" hidden="1">{#N/A,#N/A,FALSE,"Sheet1"}</definedName>
    <definedName name="wrn.cong." hidden="1">{#N/A,#N/A,FALSE,"Sheet1"}</definedName>
    <definedName name="wrn.CongBS." localSheetId="2" hidden="1">{#N/A,#N/A,TRUE,"LuongBS (2)"}</definedName>
    <definedName name="wrn.CongBS." localSheetId="9" hidden="1">{#N/A,#N/A,TRUE,"LuongBS (2)"}</definedName>
    <definedName name="wrn.CongBS." localSheetId="12" hidden="1">{#N/A,#N/A,TRUE,"LuongBS (2)"}</definedName>
    <definedName name="wrn.CongBS." localSheetId="0" hidden="1">{#N/A,#N/A,TRUE,"LuongBS (2)"}</definedName>
    <definedName name="wrn.CongBS." hidden="1">{#N/A,#N/A,TRUE,"LuongBS (2)"}</definedName>
    <definedName name="wrn.Giáy._.bao._.no." localSheetId="2" hidden="1">{#N/A,#N/A,FALSE,"BN"}</definedName>
    <definedName name="wrn.Giáy._.bao._.no." localSheetId="9" hidden="1">{#N/A,#N/A,FALSE,"BN"}</definedName>
    <definedName name="wrn.Giáy._.bao._.no." localSheetId="12" hidden="1">{#N/A,#N/A,FALSE,"BN"}</definedName>
    <definedName name="wrn.Giáy._.bao._.no." localSheetId="0" hidden="1">{#N/A,#N/A,FALSE,"BN"}</definedName>
    <definedName name="wrn.Giáy._.bao._.no." hidden="1">{#N/A,#N/A,FALSE,"BN"}</definedName>
    <definedName name="wrn.Report." localSheetId="2" hidden="1">{"Offgrid",#N/A,FALSE,"OFFGRID";"Region",#N/A,FALSE,"REGION";"Offgrid -2",#N/A,FALSE,"OFFGRID";"WTP",#N/A,FALSE,"WTP";"WTP -2",#N/A,FALSE,"WTP";"Project",#N/A,FALSE,"PROJECT";"Summary -2",#N/A,FALSE,"SUMMARY"}</definedName>
    <definedName name="wrn.Report." localSheetId="9" hidden="1">{"Offgrid",#N/A,FALSE,"OFFGRID";"Region",#N/A,FALSE,"REGION";"Offgrid -2",#N/A,FALSE,"OFFGRID";"WTP",#N/A,FALSE,"WTP";"WTP -2",#N/A,FALSE,"WTP";"Project",#N/A,FALSE,"PROJECT";"Summary -2",#N/A,FALSE,"SUMMARY"}</definedName>
    <definedName name="wrn.Report." localSheetId="12" hidden="1">{"Offgrid",#N/A,FALSE,"OFFGRID";"Region",#N/A,FALSE,"REGION";"Offgrid -2",#N/A,FALSE,"OFFGRID";"WTP",#N/A,FALSE,"WTP";"WTP -2",#N/A,FALSE,"WTP";"Project",#N/A,FALSE,"PROJECT";"Summary -2",#N/A,FALSE,"SUMMARY"}</definedName>
    <definedName name="wrn.Report." localSheetId="0"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2" hidden="1">{#N/A,#N/A,TRUE,"BT M200 da 10x20"}</definedName>
    <definedName name="wrn.vd." localSheetId="9" hidden="1">{#N/A,#N/A,TRUE,"BT M200 da 10x20"}</definedName>
    <definedName name="wrn.vd." localSheetId="12" hidden="1">{#N/A,#N/A,TRUE,"BT M200 da 10x20"}</definedName>
    <definedName name="wrn.vd." localSheetId="0" hidden="1">{#N/A,#N/A,TRUE,"BT M200 da 10x20"}</definedName>
    <definedName name="wrn.vd." hidden="1">{#N/A,#N/A,TRUE,"BT M200 da 10x20"}</definedName>
    <definedName name="wrnf.report" localSheetId="2" hidden="1">{"Offgrid",#N/A,FALSE,"OFFGRID";"Region",#N/A,FALSE,"REGION";"Offgrid -2",#N/A,FALSE,"OFFGRID";"WTP",#N/A,FALSE,"WTP";"WTP -2",#N/A,FALSE,"WTP";"Project",#N/A,FALSE,"PROJECT";"Summary -2",#N/A,FALSE,"SUMMARY"}</definedName>
    <definedName name="wrnf.report" localSheetId="9" hidden="1">{"Offgrid",#N/A,FALSE,"OFFGRID";"Region",#N/A,FALSE,"REGION";"Offgrid -2",#N/A,FALSE,"OFFGRID";"WTP",#N/A,FALSE,"WTP";"WTP -2",#N/A,FALSE,"WTP";"Project",#N/A,FALSE,"PROJECT";"Summary -2",#N/A,FALSE,"SUMMARY"}</definedName>
    <definedName name="wrnf.report" localSheetId="12" hidden="1">{"Offgrid",#N/A,FALSE,"OFFGRID";"Region",#N/A,FALSE,"REGION";"Offgrid -2",#N/A,FALSE,"OFFGRID";"WTP",#N/A,FALSE,"WTP";"WTP -2",#N/A,FALSE,"WTP";"Project",#N/A,FALSE,"PROJECT";"Summary -2",#N/A,FALSE,"SUMMARY"}</definedName>
    <definedName name="wrnf.report" localSheetId="0"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2">#REF!</definedName>
    <definedName name="Ws" localSheetId="12">#REF!</definedName>
    <definedName name="Ws">#REF!</definedName>
    <definedName name="Wss" localSheetId="2">#REF!</definedName>
    <definedName name="Wss" localSheetId="12">#REF!</definedName>
    <definedName name="Wss">#REF!</definedName>
    <definedName name="Wst" localSheetId="2">#REF!</definedName>
    <definedName name="Wst" localSheetId="12">#REF!</definedName>
    <definedName name="Wst">#REF!</definedName>
    <definedName name="wt" localSheetId="2">#REF!</definedName>
    <definedName name="wt" localSheetId="12">#REF!</definedName>
    <definedName name="wt">#REF!</definedName>
    <definedName name="wup">#REF!</definedName>
    <definedName name="WW">#N/A</definedName>
    <definedName name="wwwwwwwwwwwwwwwwwwwwư" localSheetId="2">#REF!</definedName>
    <definedName name="wwwwwwwwwwwwwwwwwwwwư" localSheetId="12">#REF!</definedName>
    <definedName name="wwwwwwwwwwwwwwwwwwwwư">#REF!</definedName>
    <definedName name="WX" localSheetId="2">#REF!</definedName>
    <definedName name="WX" localSheetId="12">#REF!</definedName>
    <definedName name="WX">#REF!</definedName>
    <definedName name="WY" localSheetId="2">#REF!</definedName>
    <definedName name="WY" localSheetId="12">#REF!</definedName>
    <definedName name="WY">#REF!</definedName>
    <definedName name="Wzb">#REF!</definedName>
    <definedName name="Wzt">#REF!</definedName>
    <definedName name="X" localSheetId="2">#REF!</definedName>
    <definedName name="X" localSheetId="12">#REF!</definedName>
    <definedName name="X">#REF!</definedName>
    <definedName name="X_">#REF!</definedName>
    <definedName name="x_list">#REF!</definedName>
    <definedName name="x1_" localSheetId="2">#REF!</definedName>
    <definedName name="x1_" localSheetId="12">#REF!</definedName>
    <definedName name="x1_">#REF!</definedName>
    <definedName name="x17dnc" localSheetId="2">#REF!</definedName>
    <definedName name="x17dnc" localSheetId="12">#REF!</definedName>
    <definedName name="x17dnc">#REF!</definedName>
    <definedName name="x17dvl" localSheetId="2">#REF!</definedName>
    <definedName name="x17dvl" localSheetId="12">#REF!</definedName>
    <definedName name="x17dvl">#REF!</definedName>
    <definedName name="x17knc" localSheetId="2">#REF!</definedName>
    <definedName name="x17knc" localSheetId="12">#REF!</definedName>
    <definedName name="x17knc">#REF!</definedName>
    <definedName name="x17kvl" localSheetId="2">#REF!</definedName>
    <definedName name="x17kvl" localSheetId="12">#REF!</definedName>
    <definedName name="x17kvl">#REF!</definedName>
    <definedName name="X1pFCOnc" localSheetId="2">#REF!</definedName>
    <definedName name="X1pFCOnc" localSheetId="12">#REF!</definedName>
    <definedName name="X1pFCOnc">#REF!</definedName>
    <definedName name="X1pFCOvc" localSheetId="2">#REF!</definedName>
    <definedName name="X1pFCOvc" localSheetId="12">#REF!</definedName>
    <definedName name="X1pFCOvc">#REF!</definedName>
    <definedName name="X1pFCOvl" localSheetId="2">#REF!</definedName>
    <definedName name="X1pFCOvl" localSheetId="12">#REF!</definedName>
    <definedName name="X1pFCOvl">#REF!</definedName>
    <definedName name="x1pignc" localSheetId="2">#REF!</definedName>
    <definedName name="x1pignc" localSheetId="12">#REF!</definedName>
    <definedName name="x1pignc">#REF!</definedName>
    <definedName name="X1pIGvc" localSheetId="2">#REF!</definedName>
    <definedName name="X1pIGvc" localSheetId="12">#REF!</definedName>
    <definedName name="X1pIGvc">#REF!</definedName>
    <definedName name="x1pigvl" localSheetId="2">#REF!</definedName>
    <definedName name="x1pigvl" localSheetId="12">#REF!</definedName>
    <definedName name="x1pigvl">#REF!</definedName>
    <definedName name="x1pind" localSheetId="2">#REF!</definedName>
    <definedName name="x1pind" localSheetId="12">#REF!</definedName>
    <definedName name="x1pind">#REF!</definedName>
    <definedName name="X1pINDnc" localSheetId="2">#REF!</definedName>
    <definedName name="X1pINDnc" localSheetId="12">#REF!</definedName>
    <definedName name="X1pINDnc">#REF!</definedName>
    <definedName name="X1pINDvc" localSheetId="2">#REF!</definedName>
    <definedName name="X1pINDvc" localSheetId="12">#REF!</definedName>
    <definedName name="X1pINDvc">#REF!</definedName>
    <definedName name="X1pINDvl" localSheetId="2">#REF!</definedName>
    <definedName name="X1pINDvl" localSheetId="12">#REF!</definedName>
    <definedName name="X1pINDvl">#REF!</definedName>
    <definedName name="x1ping" localSheetId="2">#REF!</definedName>
    <definedName name="x1ping" localSheetId="12">#REF!</definedName>
    <definedName name="x1ping">#REF!</definedName>
    <definedName name="X1pINGnc" localSheetId="2">#REF!</definedName>
    <definedName name="X1pINGnc" localSheetId="12">#REF!</definedName>
    <definedName name="X1pINGnc">#REF!</definedName>
    <definedName name="X1pINGvc" localSheetId="2">#REF!</definedName>
    <definedName name="X1pINGvc" localSheetId="12">#REF!</definedName>
    <definedName name="X1pINGvc">#REF!</definedName>
    <definedName name="X1pINGvl" localSheetId="2">#REF!</definedName>
    <definedName name="X1pINGvl" localSheetId="12">#REF!</definedName>
    <definedName name="X1pINGvl">#REF!</definedName>
    <definedName name="x1pint" localSheetId="2">#REF!</definedName>
    <definedName name="x1pint" localSheetId="12">#REF!</definedName>
    <definedName name="x1pint">#REF!</definedName>
    <definedName name="x1pintnc" localSheetId="2">#REF!</definedName>
    <definedName name="x1pintnc" localSheetId="12">#REF!</definedName>
    <definedName name="x1pintnc">#REF!</definedName>
    <definedName name="X1pINTvc" localSheetId="2">#REF!</definedName>
    <definedName name="X1pINTvc" localSheetId="12">#REF!</definedName>
    <definedName name="X1pINTvc">#REF!</definedName>
    <definedName name="x1pintvl" localSheetId="2">#REF!</definedName>
    <definedName name="x1pintvl" localSheetId="12">#REF!</definedName>
    <definedName name="x1pintvl">#REF!</definedName>
    <definedName name="x1pitnc" localSheetId="2">#REF!</definedName>
    <definedName name="x1pitnc" localSheetId="12">#REF!</definedName>
    <definedName name="x1pitnc">#REF!</definedName>
    <definedName name="X1pITvc" localSheetId="2">#REF!</definedName>
    <definedName name="X1pITvc" localSheetId="12">#REF!</definedName>
    <definedName name="X1pITvc">#REF!</definedName>
    <definedName name="x1pitvl" localSheetId="2">#REF!</definedName>
    <definedName name="x1pitvl" localSheetId="12">#REF!</definedName>
    <definedName name="x1pitvl">#REF!</definedName>
    <definedName name="x2_" localSheetId="2">#REF!</definedName>
    <definedName name="x2_" localSheetId="12">#REF!</definedName>
    <definedName name="x2_">#REF!</definedName>
    <definedName name="x20knc" localSheetId="2">#REF!</definedName>
    <definedName name="x20knc" localSheetId="12">#REF!</definedName>
    <definedName name="x20knc">#REF!</definedName>
    <definedName name="x20kvl" localSheetId="2">#REF!</definedName>
    <definedName name="x20kvl" localSheetId="12">#REF!</definedName>
    <definedName name="x20kvl">#REF!</definedName>
    <definedName name="x22knc" localSheetId="2">#REF!</definedName>
    <definedName name="x22knc" localSheetId="12">#REF!</definedName>
    <definedName name="x22knc">#REF!</definedName>
    <definedName name="x22kvl" localSheetId="2">#REF!</definedName>
    <definedName name="x22kvl" localSheetId="12">#REF!</definedName>
    <definedName name="x22kvl">#REF!</definedName>
    <definedName name="x2mig1nc" localSheetId="2">#REF!</definedName>
    <definedName name="x2mig1nc" localSheetId="12">#REF!</definedName>
    <definedName name="x2mig1nc">#REF!</definedName>
    <definedName name="x2mig1vl" localSheetId="2">#REF!</definedName>
    <definedName name="x2mig1vl" localSheetId="12">#REF!</definedName>
    <definedName name="x2mig1vl">#REF!</definedName>
    <definedName name="x2min1nc" localSheetId="2">#REF!</definedName>
    <definedName name="x2min1nc" localSheetId="12">#REF!</definedName>
    <definedName name="x2min1nc">#REF!</definedName>
    <definedName name="x2min1vl" localSheetId="2">#REF!</definedName>
    <definedName name="x2min1vl" localSheetId="12">#REF!</definedName>
    <definedName name="x2min1vl">#REF!</definedName>
    <definedName name="x2mit1vl" localSheetId="2">#REF!</definedName>
    <definedName name="x2mit1vl" localSheetId="12">#REF!</definedName>
    <definedName name="x2mit1vl">#REF!</definedName>
    <definedName name="x2mitnc" localSheetId="2">#REF!</definedName>
    <definedName name="x2mitnc" localSheetId="12">#REF!</definedName>
    <definedName name="x2mitnc">#REF!</definedName>
    <definedName name="XA" localSheetId="2">#REF!</definedName>
    <definedName name="XA" localSheetId="12">#REF!</definedName>
    <definedName name="XA">#REF!</definedName>
    <definedName name="xa1pm" localSheetId="2">#REF!</definedName>
    <definedName name="xa1pm" localSheetId="12">#REF!</definedName>
    <definedName name="xa1pm">#REF!</definedName>
    <definedName name="xa3pm" localSheetId="2">#REF!</definedName>
    <definedName name="xa3pm" localSheetId="12">#REF!</definedName>
    <definedName name="xa3pm">#REF!</definedName>
    <definedName name="xact" localSheetId="2">#REF!</definedName>
    <definedName name="xact" localSheetId="12">#REF!</definedName>
    <definedName name="xact">#REF!</definedName>
    <definedName name="xaydung" localSheetId="2">#REF!</definedName>
    <definedName name="xaydung" localSheetId="12">#REF!</definedName>
    <definedName name="xaydung">#REF!</definedName>
    <definedName name="XayLapKhac">#REF!</definedName>
    <definedName name="XB_80" localSheetId="2">#REF!</definedName>
    <definedName name="XB_80" localSheetId="12">#REF!</definedName>
    <definedName name="XB_80">#REF!</definedName>
    <definedName name="XBCNCKT">5600</definedName>
    <definedName name="XCCT">0.5</definedName>
    <definedName name="xcp">#REF!</definedName>
    <definedName name="xcvsdvsdfdvxcv" localSheetId="2">#REF!</definedName>
    <definedName name="xcvsdvsdfdvxcv" localSheetId="12">#REF!</definedName>
    <definedName name="xcvsdvsdfdvxcv">#REF!</definedName>
    <definedName name="xd0.6" localSheetId="2">#REF!</definedName>
    <definedName name="xd0.6" localSheetId="12">#REF!</definedName>
    <definedName name="xd0.6">#REF!</definedName>
    <definedName name="xd1.3" localSheetId="2">#REF!</definedName>
    <definedName name="xd1.3" localSheetId="12">#REF!</definedName>
    <definedName name="xd1.3">#REF!</definedName>
    <definedName name="xd1.5" localSheetId="2">#REF!</definedName>
    <definedName name="xd1.5" localSheetId="12">#REF!</definedName>
    <definedName name="xd1.5">#REF!</definedName>
    <definedName name="xdra" localSheetId="2">#REF!</definedName>
    <definedName name="xdra" localSheetId="12">#REF!</definedName>
    <definedName name="xdra">#REF!</definedName>
    <definedName name="xdsnc" localSheetId="2">#REF!</definedName>
    <definedName name="xdsnc" localSheetId="12">#REF!</definedName>
    <definedName name="xdsnc">#REF!</definedName>
    <definedName name="xdsvl" localSheetId="2">#REF!</definedName>
    <definedName name="xdsvl" localSheetId="12">#REF!</definedName>
    <definedName name="xdsvl">#REF!</definedName>
    <definedName name="XDTB">#REF!</definedName>
    <definedName name="XDTT">#REF!</definedName>
    <definedName name="xelaodam" localSheetId="2">#REF!</definedName>
    <definedName name="xelaodam" localSheetId="12">#REF!</definedName>
    <definedName name="xelaodam">#REF!</definedName>
    <definedName name="xethung10t" localSheetId="2">#REF!</definedName>
    <definedName name="xethung10t" localSheetId="12">#REF!</definedName>
    <definedName name="xethung10t">#REF!</definedName>
    <definedName name="xetreo" localSheetId="2">#REF!</definedName>
    <definedName name="xetreo" localSheetId="12">#REF!</definedName>
    <definedName name="xetreo">#REF!</definedName>
    <definedName name="xetuoinhua190">#REF!</definedName>
    <definedName name="xfco" localSheetId="2">#REF!</definedName>
    <definedName name="xfco" localSheetId="12">#REF!</definedName>
    <definedName name="xfco">#REF!</definedName>
    <definedName name="xfco3p" localSheetId="2">#REF!</definedName>
    <definedName name="xfco3p" localSheetId="12">#REF!</definedName>
    <definedName name="xfco3p">#REF!</definedName>
    <definedName name="XFCOnc" localSheetId="2">#REF!</definedName>
    <definedName name="XFCOnc" localSheetId="12">#REF!</definedName>
    <definedName name="XFCOnc">#REF!</definedName>
    <definedName name="xfconc3p" localSheetId="2">#REF!</definedName>
    <definedName name="xfconc3p" localSheetId="12">#REF!</definedName>
    <definedName name="xfconc3p">#REF!</definedName>
    <definedName name="xfcotnc" localSheetId="2">#REF!</definedName>
    <definedName name="xfcotnc" localSheetId="12">#REF!</definedName>
    <definedName name="xfcotnc">#REF!</definedName>
    <definedName name="xfcotvl" localSheetId="2">#REF!</definedName>
    <definedName name="xfcotvl" localSheetId="12">#REF!</definedName>
    <definedName name="xfcotvl">#REF!</definedName>
    <definedName name="XFCOvc" localSheetId="2">#REF!</definedName>
    <definedName name="XFCOvc" localSheetId="12">#REF!</definedName>
    <definedName name="XFCOvc">#REF!</definedName>
    <definedName name="XFCOvl" localSheetId="2">#REF!</definedName>
    <definedName name="XFCOvl" localSheetId="12">#REF!</definedName>
    <definedName name="XFCOvl">#REF!</definedName>
    <definedName name="xfcovl3p" localSheetId="2">#REF!</definedName>
    <definedName name="xfcovl3p" localSheetId="12">#REF!</definedName>
    <definedName name="xfcovl3p">#REF!</definedName>
    <definedName name="xfnc" localSheetId="2">#REF!</definedName>
    <definedName name="xfnc" localSheetId="12">#REF!</definedName>
    <definedName name="xfnc">#REF!</definedName>
    <definedName name="xfvl" localSheetId="2">#REF!</definedName>
    <definedName name="xfvl" localSheetId="12">#REF!</definedName>
    <definedName name="xfvl">#REF!</definedName>
    <definedName name="xgc100" localSheetId="2">#REF!</definedName>
    <definedName name="xgc100" localSheetId="12">#REF!</definedName>
    <definedName name="xgc100">#REF!</definedName>
    <definedName name="xgc150" localSheetId="2">#REF!</definedName>
    <definedName name="xgc150" localSheetId="12">#REF!</definedName>
    <definedName name="xgc150">#REF!</definedName>
    <definedName name="xgc200" localSheetId="2">#REF!</definedName>
    <definedName name="xgc200" localSheetId="12">#REF!</definedName>
    <definedName name="xgc200">#REF!</definedName>
    <definedName name="xh" localSheetId="2">#REF!</definedName>
    <definedName name="xh" localSheetId="12">#REF!</definedName>
    <definedName name="xh">#REF!</definedName>
    <definedName name="xhn" localSheetId="2">#REF!</definedName>
    <definedName name="xhn" localSheetId="12">#REF!</definedName>
    <definedName name="xhn">#REF!</definedName>
    <definedName name="xhnnc" localSheetId="2">#REF!</definedName>
    <definedName name="xhnnc" localSheetId="12">#REF!</definedName>
    <definedName name="xhnnc">#REF!</definedName>
    <definedName name="xhnvl" localSheetId="2">#REF!</definedName>
    <definedName name="xhnvl" localSheetId="12">#REF!</definedName>
    <definedName name="xhnvl">#REF!</definedName>
    <definedName name="xi" localSheetId="2">#REF!</definedName>
    <definedName name="xi" localSheetId="12">#REF!</definedName>
    <definedName name="xi">#REF!</definedName>
    <definedName name="xig" localSheetId="2">#REF!</definedName>
    <definedName name="xig" localSheetId="12">#REF!</definedName>
    <definedName name="xig">#REF!</definedName>
    <definedName name="xig1" localSheetId="2">#REF!</definedName>
    <definedName name="xig1" localSheetId="12">#REF!</definedName>
    <definedName name="xig1">#REF!</definedName>
    <definedName name="xig1nc" localSheetId="2">#REF!</definedName>
    <definedName name="xig1nc" localSheetId="12">#REF!</definedName>
    <definedName name="xig1nc">#REF!</definedName>
    <definedName name="xig1p" localSheetId="2">#REF!</definedName>
    <definedName name="xig1p" localSheetId="12">#REF!</definedName>
    <definedName name="xig1p">#REF!</definedName>
    <definedName name="xig1pnc" localSheetId="2">#REF!</definedName>
    <definedName name="xig1pnc" localSheetId="12">#REF!</definedName>
    <definedName name="xig1pnc">#REF!</definedName>
    <definedName name="xig1pvl" localSheetId="2">#REF!</definedName>
    <definedName name="xig1pvl" localSheetId="12">#REF!</definedName>
    <definedName name="xig1pvl">#REF!</definedName>
    <definedName name="xig1vl" localSheetId="2">#REF!</definedName>
    <definedName name="xig1vl" localSheetId="12">#REF!</definedName>
    <definedName name="xig1vl">#REF!</definedName>
    <definedName name="xig2nc" localSheetId="2">#REF!</definedName>
    <definedName name="xig2nc" localSheetId="12">#REF!</definedName>
    <definedName name="xig2nc">#REF!</definedName>
    <definedName name="xig2vl" localSheetId="2">#REF!</definedName>
    <definedName name="xig2vl" localSheetId="12">#REF!</definedName>
    <definedName name="xig2vl">#REF!</definedName>
    <definedName name="xig3p" localSheetId="2">#REF!</definedName>
    <definedName name="xig3p" localSheetId="12">#REF!</definedName>
    <definedName name="xig3p">#REF!</definedName>
    <definedName name="xiggnc" localSheetId="2">#REF!</definedName>
    <definedName name="xiggnc" localSheetId="12">#REF!</definedName>
    <definedName name="xiggnc">#REF!</definedName>
    <definedName name="xiggvl" localSheetId="2">#REF!</definedName>
    <definedName name="xiggvl" localSheetId="12">#REF!</definedName>
    <definedName name="xiggvl">#REF!</definedName>
    <definedName name="XIGnc" localSheetId="2">#REF!</definedName>
    <definedName name="XIGnc" localSheetId="12">#REF!</definedName>
    <definedName name="XIGnc">#REF!</definedName>
    <definedName name="xignc3p" localSheetId="2">#REF!</definedName>
    <definedName name="xignc3p" localSheetId="12">#REF!</definedName>
    <definedName name="xignc3p">#REF!</definedName>
    <definedName name="XIGvc" localSheetId="2">#REF!</definedName>
    <definedName name="XIGvc" localSheetId="12">#REF!</definedName>
    <definedName name="XIGvc">#REF!</definedName>
    <definedName name="XIGvl" localSheetId="2">#REF!</definedName>
    <definedName name="XIGvl" localSheetId="12">#REF!</definedName>
    <definedName name="XIGvl">#REF!</definedName>
    <definedName name="xigvl3p" localSheetId="2">#REF!</definedName>
    <definedName name="xigvl3p" localSheetId="12">#REF!</definedName>
    <definedName name="xigvl3p">#REF!</definedName>
    <definedName name="ximang" localSheetId="2">#REF!</definedName>
    <definedName name="ximang" localSheetId="12">#REF!</definedName>
    <definedName name="ximang">#REF!</definedName>
    <definedName name="xin" localSheetId="2">#REF!</definedName>
    <definedName name="xin" localSheetId="12">#REF!</definedName>
    <definedName name="xin">#REF!</definedName>
    <definedName name="xin190" localSheetId="2">#REF!</definedName>
    <definedName name="xin190" localSheetId="12">#REF!</definedName>
    <definedName name="xin190">#REF!</definedName>
    <definedName name="xin1903p" localSheetId="2">#REF!</definedName>
    <definedName name="xin1903p" localSheetId="12">#REF!</definedName>
    <definedName name="xin1903p">#REF!</definedName>
    <definedName name="xin190nc" localSheetId="2">#REF!</definedName>
    <definedName name="xin190nc" localSheetId="12">#REF!</definedName>
    <definedName name="xin190nc">#REF!</definedName>
    <definedName name="xin190nc3p" localSheetId="2">#REF!</definedName>
    <definedName name="xin190nc3p" localSheetId="12">#REF!</definedName>
    <definedName name="xin190nc3p">#REF!</definedName>
    <definedName name="XIN190vc" localSheetId="2">#REF!</definedName>
    <definedName name="XIN190vc" localSheetId="12">#REF!</definedName>
    <definedName name="XIN190vc">#REF!</definedName>
    <definedName name="xin190vl" localSheetId="2">#REF!</definedName>
    <definedName name="xin190vl" localSheetId="12">#REF!</definedName>
    <definedName name="xin190vl">#REF!</definedName>
    <definedName name="xin190vl3p" localSheetId="2">#REF!</definedName>
    <definedName name="xin190vl3p" localSheetId="12">#REF!</definedName>
    <definedName name="xin190vl3p">#REF!</definedName>
    <definedName name="xin2903p" localSheetId="2">#REF!</definedName>
    <definedName name="xin2903p" localSheetId="12">#REF!</definedName>
    <definedName name="xin2903p">#REF!</definedName>
    <definedName name="xin290nc3p" localSheetId="2">#REF!</definedName>
    <definedName name="xin290nc3p" localSheetId="12">#REF!</definedName>
    <definedName name="xin290nc3p">#REF!</definedName>
    <definedName name="xin290vl3p" localSheetId="2">#REF!</definedName>
    <definedName name="xin290vl3p" localSheetId="12">#REF!</definedName>
    <definedName name="xin290vl3p">#REF!</definedName>
    <definedName name="xin3p" localSheetId="2">#REF!</definedName>
    <definedName name="xin3p" localSheetId="12">#REF!</definedName>
    <definedName name="xin3p">#REF!</definedName>
    <definedName name="xin901nc" localSheetId="2">#REF!</definedName>
    <definedName name="xin901nc" localSheetId="12">#REF!</definedName>
    <definedName name="xin901nc">#REF!</definedName>
    <definedName name="xin901vl" localSheetId="2">#REF!</definedName>
    <definedName name="xin901vl" localSheetId="12">#REF!</definedName>
    <definedName name="xin901vl">#REF!</definedName>
    <definedName name="xind" localSheetId="2">#REF!</definedName>
    <definedName name="xind" localSheetId="12">#REF!</definedName>
    <definedName name="xind">#REF!</definedName>
    <definedName name="xind1p" localSheetId="2">#REF!</definedName>
    <definedName name="xind1p" localSheetId="12">#REF!</definedName>
    <definedName name="xind1p">#REF!</definedName>
    <definedName name="xind1pnc" localSheetId="2">#REF!</definedName>
    <definedName name="xind1pnc" localSheetId="12">#REF!</definedName>
    <definedName name="xind1pnc">#REF!</definedName>
    <definedName name="xind1pvl" localSheetId="2">#REF!</definedName>
    <definedName name="xind1pvl" localSheetId="12">#REF!</definedName>
    <definedName name="xind1pvl">#REF!</definedName>
    <definedName name="xind3p" localSheetId="2">#REF!</definedName>
    <definedName name="xind3p" localSheetId="12">#REF!</definedName>
    <definedName name="xind3p">#REF!</definedName>
    <definedName name="xindnc" localSheetId="2">#REF!</definedName>
    <definedName name="xindnc" localSheetId="12">#REF!</definedName>
    <definedName name="xindnc">#REF!</definedName>
    <definedName name="xindnc1p" localSheetId="2">#REF!</definedName>
    <definedName name="xindnc1p" localSheetId="12">#REF!</definedName>
    <definedName name="xindnc1p">#REF!</definedName>
    <definedName name="xindnc3p" localSheetId="2">#REF!</definedName>
    <definedName name="xindnc3p" localSheetId="12">#REF!</definedName>
    <definedName name="xindnc3p">#REF!</definedName>
    <definedName name="XINDvc" localSheetId="2">#REF!</definedName>
    <definedName name="XINDvc" localSheetId="12">#REF!</definedName>
    <definedName name="XINDvc">#REF!</definedName>
    <definedName name="xindvl" localSheetId="2">#REF!</definedName>
    <definedName name="xindvl" localSheetId="12">#REF!</definedName>
    <definedName name="xindvl">#REF!</definedName>
    <definedName name="xindvl1p" localSheetId="2">#REF!</definedName>
    <definedName name="xindvl1p" localSheetId="12">#REF!</definedName>
    <definedName name="xindvl1p">#REF!</definedName>
    <definedName name="xindvl3p" localSheetId="2">#REF!</definedName>
    <definedName name="xindvl3p" localSheetId="12">#REF!</definedName>
    <definedName name="xindvl3p">#REF!</definedName>
    <definedName name="xing1p" localSheetId="2">#REF!</definedName>
    <definedName name="xing1p" localSheetId="12">#REF!</definedName>
    <definedName name="xing1p">#REF!</definedName>
    <definedName name="xing1pnc" localSheetId="2">#REF!</definedName>
    <definedName name="xing1pnc" localSheetId="12">#REF!</definedName>
    <definedName name="xing1pnc">#REF!</definedName>
    <definedName name="xing1pvl" localSheetId="2">#REF!</definedName>
    <definedName name="xing1pvl" localSheetId="12">#REF!</definedName>
    <definedName name="xing1pvl">#REF!</definedName>
    <definedName name="xingnc1p" localSheetId="2">#REF!</definedName>
    <definedName name="xingnc1p" localSheetId="12">#REF!</definedName>
    <definedName name="xingnc1p">#REF!</definedName>
    <definedName name="xingvl1p" localSheetId="2">#REF!</definedName>
    <definedName name="xingvl1p" localSheetId="12">#REF!</definedName>
    <definedName name="xingvl1p">#REF!</definedName>
    <definedName name="XINnc" localSheetId="2">#REF!</definedName>
    <definedName name="XINnc" localSheetId="12">#REF!</definedName>
    <definedName name="XINnc">#REF!</definedName>
    <definedName name="xinnc3p" localSheetId="2">#REF!</definedName>
    <definedName name="xinnc3p" localSheetId="12">#REF!</definedName>
    <definedName name="xinnc3p">#REF!</definedName>
    <definedName name="xint1p" localSheetId="2">#REF!</definedName>
    <definedName name="xint1p" localSheetId="12">#REF!</definedName>
    <definedName name="xint1p">#REF!</definedName>
    <definedName name="XINvc" localSheetId="2">#REF!</definedName>
    <definedName name="XINvc" localSheetId="12">#REF!</definedName>
    <definedName name="XINvc">#REF!</definedName>
    <definedName name="XINvl" localSheetId="2">#REF!</definedName>
    <definedName name="XINvl" localSheetId="12">#REF!</definedName>
    <definedName name="XINvl">#REF!</definedName>
    <definedName name="xinvl3p" localSheetId="2">#REF!</definedName>
    <definedName name="xinvl3p" localSheetId="12">#REF!</definedName>
    <definedName name="xinvl3p">#REF!</definedName>
    <definedName name="xit" localSheetId="2">#REF!</definedName>
    <definedName name="xit" localSheetId="12">#REF!</definedName>
    <definedName name="xit">#REF!</definedName>
    <definedName name="xit1" localSheetId="2">#REF!</definedName>
    <definedName name="xit1" localSheetId="12">#REF!</definedName>
    <definedName name="xit1">#REF!</definedName>
    <definedName name="xit1nc" localSheetId="2">#REF!</definedName>
    <definedName name="xit1nc" localSheetId="12">#REF!</definedName>
    <definedName name="xit1nc">#REF!</definedName>
    <definedName name="xit1p" localSheetId="2">#REF!</definedName>
    <definedName name="xit1p" localSheetId="12">#REF!</definedName>
    <definedName name="xit1p">#REF!</definedName>
    <definedName name="xit1pnc" localSheetId="2">#REF!</definedName>
    <definedName name="xit1pnc" localSheetId="12">#REF!</definedName>
    <definedName name="xit1pnc">#REF!</definedName>
    <definedName name="xit1pvl" localSheetId="2">#REF!</definedName>
    <definedName name="xit1pvl" localSheetId="12">#REF!</definedName>
    <definedName name="xit1pvl">#REF!</definedName>
    <definedName name="xit1vl" localSheetId="2">#REF!</definedName>
    <definedName name="xit1vl" localSheetId="12">#REF!</definedName>
    <definedName name="xit1vl">#REF!</definedName>
    <definedName name="xit23p" localSheetId="2">#REF!</definedName>
    <definedName name="xit23p" localSheetId="12">#REF!</definedName>
    <definedName name="xit23p">#REF!</definedName>
    <definedName name="xit2nc" localSheetId="2">#REF!</definedName>
    <definedName name="xit2nc" localSheetId="12">#REF!</definedName>
    <definedName name="xit2nc">#REF!</definedName>
    <definedName name="xit2nc3p" localSheetId="2">#REF!</definedName>
    <definedName name="xit2nc3p" localSheetId="12">#REF!</definedName>
    <definedName name="xit2nc3p">#REF!</definedName>
    <definedName name="xit2vl" localSheetId="2">#REF!</definedName>
    <definedName name="xit2vl" localSheetId="12">#REF!</definedName>
    <definedName name="xit2vl">#REF!</definedName>
    <definedName name="xit2vl3p" localSheetId="2">#REF!</definedName>
    <definedName name="xit2vl3p" localSheetId="12">#REF!</definedName>
    <definedName name="xit2vl3p">#REF!</definedName>
    <definedName name="xit3p" localSheetId="2">#REF!</definedName>
    <definedName name="xit3p" localSheetId="12">#REF!</definedName>
    <definedName name="xit3p">#REF!</definedName>
    <definedName name="XITnc" localSheetId="2">#REF!</definedName>
    <definedName name="XITnc" localSheetId="12">#REF!</definedName>
    <definedName name="XITnc">#REF!</definedName>
    <definedName name="xitnc3p" localSheetId="2">#REF!</definedName>
    <definedName name="xitnc3p" localSheetId="12">#REF!</definedName>
    <definedName name="xitnc3p">#REF!</definedName>
    <definedName name="xittnc" localSheetId="2">#REF!</definedName>
    <definedName name="xittnc" localSheetId="12">#REF!</definedName>
    <definedName name="xittnc">#REF!</definedName>
    <definedName name="xittvl" localSheetId="2">#REF!</definedName>
    <definedName name="xittvl" localSheetId="12">#REF!</definedName>
    <definedName name="xittvl">#REF!</definedName>
    <definedName name="XITvc" localSheetId="2">#REF!</definedName>
    <definedName name="XITvc" localSheetId="12">#REF!</definedName>
    <definedName name="XITvc">#REF!</definedName>
    <definedName name="XITvl" localSheetId="2">#REF!</definedName>
    <definedName name="XITvl" localSheetId="12">#REF!</definedName>
    <definedName name="XITvl">#REF!</definedName>
    <definedName name="xitvl3p" localSheetId="2">#REF!</definedName>
    <definedName name="xitvl3p" localSheetId="12">#REF!</definedName>
    <definedName name="xitvl3p">#REF!</definedName>
    <definedName name="xk">#REF!</definedName>
    <definedName name="xk0.6" localSheetId="2">#REF!</definedName>
    <definedName name="xk0.6" localSheetId="12">#REF!</definedName>
    <definedName name="xk0.6">#REF!</definedName>
    <definedName name="xk1.3" localSheetId="2">#REF!</definedName>
    <definedName name="xk1.3" localSheetId="12">#REF!</definedName>
    <definedName name="xk1.3">#REF!</definedName>
    <definedName name="xk1.5" localSheetId="2">#REF!</definedName>
    <definedName name="xk1.5" localSheetId="12">#REF!</definedName>
    <definedName name="xk1.5">#REF!</definedName>
    <definedName name="xkich">#REF!</definedName>
    <definedName name="xl" localSheetId="2">#REF!</definedName>
    <definedName name="xl" localSheetId="12">#REF!</definedName>
    <definedName name="xl">#REF!</definedName>
    <definedName name="xl3x250">#REF!</definedName>
    <definedName name="XL3X400">#REF!</definedName>
    <definedName name="xlc" localSheetId="2">#REF!</definedName>
    <definedName name="xlc" localSheetId="12">#REF!</definedName>
    <definedName name="xlc">#REF!</definedName>
    <definedName name="xld1.4" localSheetId="2">#REF!</definedName>
    <definedName name="xld1.4" localSheetId="12">#REF!</definedName>
    <definedName name="xld1.4">#REF!</definedName>
    <definedName name="xlk" localSheetId="2">#REF!</definedName>
    <definedName name="xlk" localSheetId="12">#REF!</definedName>
    <definedName name="xlk">#REF!</definedName>
    <definedName name="xlk1.4" localSheetId="2">#REF!</definedName>
    <definedName name="xlk1.4" localSheetId="12">#REF!</definedName>
    <definedName name="xlk1.4">#REF!</definedName>
    <definedName name="XLP" localSheetId="2">#REF!</definedName>
    <definedName name="XLP" localSheetId="12">#REF!</definedName>
    <definedName name="XLP">#REF!</definedName>
    <definedName name="xls" localSheetId="2" hidden="1">{"'Sheet1'!$L$16"}</definedName>
    <definedName name="xls" localSheetId="9" hidden="1">{"'Sheet1'!$L$16"}</definedName>
    <definedName name="xls" localSheetId="12" hidden="1">{"'Sheet1'!$L$16"}</definedName>
    <definedName name="xls" localSheetId="0" hidden="1">{"'Sheet1'!$L$16"}</definedName>
    <definedName name="xls" hidden="1">{"'Sheet1'!$L$16"}</definedName>
    <definedName name="xlttbninh" localSheetId="2" hidden="1">{"'Sheet1'!$L$16"}</definedName>
    <definedName name="xlttbninh" localSheetId="9" hidden="1">{"'Sheet1'!$L$16"}</definedName>
    <definedName name="xlttbninh" localSheetId="12" hidden="1">{"'Sheet1'!$L$16"}</definedName>
    <definedName name="xlttbninh" localSheetId="0" hidden="1">{"'Sheet1'!$L$16"}</definedName>
    <definedName name="xlttbninh" hidden="1">{"'Sheet1'!$L$16"}</definedName>
    <definedName name="XM" localSheetId="2">#REF!</definedName>
    <definedName name="XM" localSheetId="12">#REF!</definedName>
    <definedName name="XM">#REF!</definedName>
    <definedName name="XM.M10.1">#REF!</definedName>
    <definedName name="XM.M10.2">#REF!</definedName>
    <definedName name="XM.MDT">#REF!</definedName>
    <definedName name="XM_31" localSheetId="2">#REF!</definedName>
    <definedName name="XM_31" localSheetId="12">#REF!</definedName>
    <definedName name="XM_31">#REF!</definedName>
    <definedName name="xm_32" localSheetId="2">#REF!</definedName>
    <definedName name="xm_32" localSheetId="12">#REF!</definedName>
    <definedName name="xm_32">#REF!</definedName>
    <definedName name="XM_33" localSheetId="2">#REF!</definedName>
    <definedName name="XM_33" localSheetId="12">#REF!</definedName>
    <definedName name="XM_33">#REF!</definedName>
    <definedName name="XM_34" localSheetId="2">#REF!</definedName>
    <definedName name="XM_34" localSheetId="12">#REF!</definedName>
    <definedName name="XM_34">#REF!</definedName>
    <definedName name="XM_5" localSheetId="2">#REF!</definedName>
    <definedName name="XM_5" localSheetId="12">#REF!</definedName>
    <definedName name="XM_5">#REF!</definedName>
    <definedName name="XMAX" localSheetId="2">#REF!</definedName>
    <definedName name="XMAX" localSheetId="12">#REF!</definedName>
    <definedName name="XMAX">#REF!</definedName>
    <definedName name="XMB30">#REF!</definedName>
    <definedName name="XMB40">#REF!</definedName>
    <definedName name="xmcax" localSheetId="2">#REF!</definedName>
    <definedName name="xmcax" localSheetId="12">#REF!</definedName>
    <definedName name="xmcax">#REF!</definedName>
    <definedName name="XMIN" localSheetId="2">#REF!</definedName>
    <definedName name="XMIN" localSheetId="12">#REF!</definedName>
    <definedName name="XMIN">#REF!</definedName>
    <definedName name="xmp40" localSheetId="2">#REF!</definedName>
    <definedName name="xmp40" localSheetId="12">#REF!</definedName>
    <definedName name="xmp40">#REF!</definedName>
    <definedName name="xn" localSheetId="2">#REF!</definedName>
    <definedName name="xn" localSheetId="12">#REF!</definedName>
    <definedName name="xn">#REF!</definedName>
    <definedName name="xoanhapk" localSheetId="2">#REF!,#REF!</definedName>
    <definedName name="xoanhapk" localSheetId="12">#REF!,#REF!</definedName>
    <definedName name="xoanhapk">#REF!,#REF!</definedName>
    <definedName name="xoanhapl" localSheetId="2">#REF!,#REF!</definedName>
    <definedName name="xoanhapl" localSheetId="12">#REF!,#REF!</definedName>
    <definedName name="xoanhapl">#REF!,#REF!</definedName>
    <definedName name="xoaxuatk" localSheetId="2">#REF!</definedName>
    <definedName name="xoaxuatk" localSheetId="12">#REF!</definedName>
    <definedName name="xoaxuatk">#REF!</definedName>
    <definedName name="xoaxuatl" localSheetId="2">#REF!</definedName>
    <definedName name="xoaxuatl" localSheetId="12">#REF!</definedName>
    <definedName name="xoaxuatl">#REF!</definedName>
    <definedName name="xr1nc" localSheetId="2">#REF!</definedName>
    <definedName name="xr1nc" localSheetId="12">#REF!</definedName>
    <definedName name="xr1nc">#REF!</definedName>
    <definedName name="xr1vl" localSheetId="2">#REF!</definedName>
    <definedName name="xr1vl" localSheetId="12">#REF!</definedName>
    <definedName name="xr1vl">#REF!</definedName>
    <definedName name="XRefColumnsCount" hidden="1">5</definedName>
    <definedName name="XRefCopyRangeCount" hidden="1">6</definedName>
    <definedName name="XRefPasteRangeCount" hidden="1">5</definedName>
    <definedName name="xt" localSheetId="2">#REF!</definedName>
    <definedName name="xt" localSheetId="12">#REF!</definedName>
    <definedName name="xt">#REF!</definedName>
    <definedName name="XTKKTTC">7500</definedName>
    <definedName name="xtr3pnc" localSheetId="2">#REF!</definedName>
    <definedName name="xtr3pnc" localSheetId="12">#REF!</definedName>
    <definedName name="xtr3pnc">#REF!</definedName>
    <definedName name="xtr3pvl" localSheetId="2">#REF!</definedName>
    <definedName name="xtr3pvl" localSheetId="12">#REF!</definedName>
    <definedName name="xtr3pvl">#REF!</definedName>
    <definedName name="xuat_hien" localSheetId="2">#REF!</definedName>
    <definedName name="xuat_hien" localSheetId="12">#REF!</definedName>
    <definedName name="xuat_hien">#REF!</definedName>
    <definedName name="xuat_hien_32" localSheetId="2">#REF!</definedName>
    <definedName name="xuat_hien_32" localSheetId="12">#REF!</definedName>
    <definedName name="xuat_hien_32">#REF!</definedName>
    <definedName name="Xuat_hien1" localSheetId="2">#REF!</definedName>
    <definedName name="Xuat_hien1" localSheetId="12">#REF!</definedName>
    <definedName name="Xuat_hien1">#REF!</definedName>
    <definedName name="Xuat_hien1_31">#N/A</definedName>
    <definedName name="Xuat_hien1_32">#N/A</definedName>
    <definedName name="xuatthan" localSheetId="2">#REF!</definedName>
    <definedName name="xuatthan" localSheetId="12">#REF!</definedName>
    <definedName name="xuatthan">#REF!</definedName>
    <definedName name="xuchoi0.15">#REF!</definedName>
    <definedName name="xuchoi0.25">#REF!</definedName>
    <definedName name="xuchoi0.3">#REF!</definedName>
    <definedName name="xuchoi0.35">#REF!</definedName>
    <definedName name="xuchoi0.4">#REF!</definedName>
    <definedName name="xuchoi0.65">#REF!</definedName>
    <definedName name="xuchoi0.75">#REF!</definedName>
    <definedName name="xuchoi1.25">#REF!</definedName>
    <definedName name="xuclat0.4">#REF!</definedName>
    <definedName name="xuclat1" localSheetId="2">#REF!</definedName>
    <definedName name="xuclat1" localSheetId="12">#REF!</definedName>
    <definedName name="xuclat1">#REF!</definedName>
    <definedName name="xuclat1.65">#REF!</definedName>
    <definedName name="xuclat2">#REF!</definedName>
    <definedName name="xuclat2.8">#REF!</definedName>
    <definedName name="xucxich0.22">#REF!</definedName>
    <definedName name="xucxich0.25">#REF!</definedName>
    <definedName name="xucxich0.3">#REF!</definedName>
    <definedName name="xucxich0.35">#REF!</definedName>
    <definedName name="xucxich0.4">#REF!</definedName>
    <definedName name="xucxich0.5">#REF!</definedName>
    <definedName name="xucxich0.65">#REF!</definedName>
    <definedName name="xucxich1">#REF!</definedName>
    <definedName name="xucxich1.2">#REF!</definedName>
    <definedName name="xucxich1.25">#REF!</definedName>
    <definedName name="xucxich1.6">#REF!</definedName>
    <definedName name="xucxich2">#REF!</definedName>
    <definedName name="xucxich2.5">#REF!</definedName>
    <definedName name="xucxich4">#REF!</definedName>
    <definedName name="xucxich4.6">#REF!</definedName>
    <definedName name="xucxich5">#REF!</definedName>
    <definedName name="XuÊt8" localSheetId="2" hidden="1">{"'Sheet1'!$L$16"}</definedName>
    <definedName name="XuÊt8" localSheetId="9" hidden="1">{"'Sheet1'!$L$16"}</definedName>
    <definedName name="XuÊt8" localSheetId="12" hidden="1">{"'Sheet1'!$L$16"}</definedName>
    <definedName name="XuÊt8" localSheetId="0" hidden="1">{"'Sheet1'!$L$16"}</definedName>
    <definedName name="XuÊt8" hidden="1">{"'Sheet1'!$L$16"}</definedName>
    <definedName name="xvxcvxc" localSheetId="2" hidden="1">{"'Sheet1'!$L$16"}</definedName>
    <definedName name="xvxcvxc" localSheetId="9" hidden="1">{"'Sheet1'!$L$16"}</definedName>
    <definedName name="xvxcvxc" localSheetId="12" hidden="1">{"'Sheet1'!$L$16"}</definedName>
    <definedName name="xvxcvxc" localSheetId="0" hidden="1">{"'Sheet1'!$L$16"}</definedName>
    <definedName name="xvxcvxc" hidden="1">{"'Sheet1'!$L$16"}</definedName>
    <definedName name="xx" localSheetId="2">#REF!</definedName>
    <definedName name="xx" localSheetId="12">#REF!</definedName>
    <definedName name="xx">#REF!</definedName>
    <definedName name="xxx" localSheetId="2">#REF!</definedName>
    <definedName name="xxx" localSheetId="12">#REF!</definedName>
    <definedName name="xxx">#REF!</definedName>
    <definedName name="xxx1" localSheetId="2">#REF!</definedName>
    <definedName name="xxx1" localSheetId="12">#REF!</definedName>
    <definedName name="xxx1">#REF!</definedName>
    <definedName name="xxx2" localSheetId="2">#REF!</definedName>
    <definedName name="xxx2" localSheetId="12">#REF!</definedName>
    <definedName name="xxx2">#REF!</definedName>
    <definedName name="y" localSheetId="2">#REF!</definedName>
    <definedName name="y" localSheetId="12">#REF!</definedName>
    <definedName name="y">#REF!</definedName>
    <definedName name="y_list">#REF!</definedName>
    <definedName name="yb">#REF!</definedName>
    <definedName name="ybc" localSheetId="2">#REF!</definedName>
    <definedName name="ybc" localSheetId="12">#REF!</definedName>
    <definedName name="ybc">#REF!</definedName>
    <definedName name="ycp">#REF!</definedName>
    <definedName name="year" localSheetId="2">#REF!</definedName>
    <definedName name="year" localSheetId="12">#REF!</definedName>
    <definedName name="year">#REF!</definedName>
    <definedName name="Yellow2000" localSheetId="2">#REF!</definedName>
    <definedName name="Yellow2000" localSheetId="12">#REF!</definedName>
    <definedName name="Yellow2000">#REF!</definedName>
    <definedName name="yen">142.83</definedName>
    <definedName name="yen1">#REF!</definedName>
    <definedName name="yen2">#REF!</definedName>
    <definedName name="Yenthanh2" localSheetId="2" hidden="1">{"'Sheet1'!$L$16"}</definedName>
    <definedName name="Yenthanh2" localSheetId="9" hidden="1">{"'Sheet1'!$L$16"}</definedName>
    <definedName name="Yenthanh2" localSheetId="12" hidden="1">{"'Sheet1'!$L$16"}</definedName>
    <definedName name="Yenthanh2" localSheetId="0" hidden="1">{"'Sheet1'!$L$16"}</definedName>
    <definedName name="Yenthanh2" hidden="1">{"'Sheet1'!$L$16"}</definedName>
    <definedName name="yi" localSheetId="2">#REF!</definedName>
    <definedName name="yi" localSheetId="12">#REF!</definedName>
    <definedName name="yi">#REF!</definedName>
    <definedName name="YMAX" localSheetId="2">#REF!</definedName>
    <definedName name="YMAX" localSheetId="12">#REF!</definedName>
    <definedName name="YMAX">#REF!</definedName>
    <definedName name="YMIN" localSheetId="2">#REF!</definedName>
    <definedName name="YMIN" localSheetId="12">#REF!</definedName>
    <definedName name="YMIN">#REF!</definedName>
    <definedName name="yo">#REF!</definedName>
    <definedName name="YR0" localSheetId="2">#REF!</definedName>
    <definedName name="YR0" localSheetId="12">#REF!</definedName>
    <definedName name="YR0">#REF!</definedName>
    <definedName name="YRP" localSheetId="2">#REF!</definedName>
    <definedName name="YRP" localSheetId="12">#REF!</definedName>
    <definedName name="YRP">#REF!</definedName>
    <definedName name="yt" localSheetId="2">#REF!</definedName>
    <definedName name="yt" localSheetId="12">#REF!</definedName>
    <definedName name="yt">#REF!</definedName>
    <definedName name="ytc" localSheetId="2">#REF!</definedName>
    <definedName name="ytc" localSheetId="12">#REF!</definedName>
    <definedName name="ytc">#REF!</definedName>
    <definedName name="ytd" localSheetId="2">#REF!</definedName>
    <definedName name="ytd" localSheetId="12">#REF!</definedName>
    <definedName name="ytd">#REF!</definedName>
    <definedName name="YvNgam" localSheetId="2">#REF!</definedName>
    <definedName name="YvNgam" localSheetId="12">#REF!</definedName>
    <definedName name="YvNgam">#REF!</definedName>
    <definedName name="YvTreo" localSheetId="2">#REF!</definedName>
    <definedName name="YvTreo" localSheetId="12">#REF!</definedName>
    <definedName name="YvTreo">#REF!</definedName>
    <definedName name="yy" localSheetId="2">#REF!</definedName>
    <definedName name="yy" localSheetId="12">#REF!</definedName>
    <definedName name="yy">#REF!</definedName>
    <definedName name="yyyyyyyyyyyyyyyy" localSheetId="2">#REF!</definedName>
    <definedName name="yyyyyyyyyyyyyyyy" localSheetId="12">#REF!</definedName>
    <definedName name="yyyyyyyyyyyyyyyy">#REF!</definedName>
    <definedName name="z" localSheetId="2">#REF!</definedName>
    <definedName name="z" localSheetId="12">#REF!</definedName>
    <definedName name="z">#REF!</definedName>
    <definedName name="Z_" localSheetId="2">#REF!</definedName>
    <definedName name="Z_" localSheetId="12">#REF!</definedName>
    <definedName name="Z_">#REF!</definedName>
    <definedName name="Z_B6D82DE0_6701_11DA_9820_00304F1E4471_.wvu.Cols" localSheetId="2" hidden="1">#REF!</definedName>
    <definedName name="Z_B6D82DE0_6701_11DA_9820_00304F1E4471_.wvu.Cols" localSheetId="9" hidden="1">#REF!</definedName>
    <definedName name="Z_B6D82DE0_6701_11DA_9820_00304F1E4471_.wvu.Cols" localSheetId="12" hidden="1">#REF!</definedName>
    <definedName name="Z_B6D82DE0_6701_11DA_9820_00304F1E4471_.wvu.Cols" hidden="1">#REF!</definedName>
    <definedName name="Z_dh" localSheetId="2">#REF!</definedName>
    <definedName name="Z_dh" localSheetId="12">#REF!</definedName>
    <definedName name="Z_dh">#REF!</definedName>
    <definedName name="zbot">#REF!</definedName>
    <definedName name="Zip" localSheetId="2">#REF!</definedName>
    <definedName name="Zip" localSheetId="12">#REF!</definedName>
    <definedName name="Zip">#REF!</definedName>
    <definedName name="zKm2" localSheetId="2" hidden="1">{"'Sheet1'!$L$16"}</definedName>
    <definedName name="zKm2" localSheetId="9" hidden="1">{"'Sheet1'!$L$16"}</definedName>
    <definedName name="zKm2" localSheetId="12" hidden="1">{"'Sheet1'!$L$16"}</definedName>
    <definedName name="zKm2" localSheetId="0" hidden="1">{"'Sheet1'!$L$16"}</definedName>
    <definedName name="zKm2" hidden="1">{"'Sheet1'!$L$16"}</definedName>
    <definedName name="zl" localSheetId="2">#REF!</definedName>
    <definedName name="zl" localSheetId="12">#REF!</definedName>
    <definedName name="zl">#REF!</definedName>
    <definedName name="zsrgzsgzsg" localSheetId="2">#REF!</definedName>
    <definedName name="zsrgzsgzsg" localSheetId="12">#REF!</definedName>
    <definedName name="zsrgzsgzsg">#REF!</definedName>
    <definedName name="zt">#REF!</definedName>
    <definedName name="ztop">#REF!</definedName>
    <definedName name="Zw" localSheetId="2">#REF!</definedName>
    <definedName name="Zw" localSheetId="12">#REF!</definedName>
    <definedName name="Zw">#REF!</definedName>
    <definedName name="ZXD" localSheetId="2">#REF!</definedName>
    <definedName name="ZXD" localSheetId="12">#REF!</definedName>
    <definedName name="ZXD">#REF!</definedName>
    <definedName name="Zxl">#REF!</definedName>
    <definedName name="ZYX" localSheetId="2">#REF!</definedName>
    <definedName name="ZYX" localSheetId="12">#REF!</definedName>
    <definedName name="ZYX">#REF!</definedName>
    <definedName name="ZYX_12" localSheetId="2">#REF!</definedName>
    <definedName name="ZYX_12" localSheetId="12">#REF!</definedName>
    <definedName name="ZYX_12">#REF!</definedName>
    <definedName name="ZYX_16">#N/A</definedName>
    <definedName name="ZYX_31" localSheetId="2">#REF!</definedName>
    <definedName name="ZYX_31" localSheetId="12">#REF!</definedName>
    <definedName name="ZYX_31">#REF!</definedName>
    <definedName name="ZYX_32" localSheetId="2">#REF!</definedName>
    <definedName name="ZYX_32" localSheetId="12">#REF!</definedName>
    <definedName name="ZYX_32">#REF!</definedName>
    <definedName name="ZYX_33" localSheetId="2">#REF!</definedName>
    <definedName name="ZYX_33" localSheetId="12">#REF!</definedName>
    <definedName name="ZYX_33">#REF!</definedName>
    <definedName name="ZYX_34" localSheetId="2">#REF!</definedName>
    <definedName name="ZYX_34" localSheetId="12">#REF!</definedName>
    <definedName name="ZYX_34">#REF!</definedName>
    <definedName name="ZYX_5" localSheetId="2">#REF!</definedName>
    <definedName name="ZYX_5" localSheetId="12">#REF!</definedName>
    <definedName name="ZYX_5">#REF!</definedName>
    <definedName name="ZYX_8" localSheetId="2">#REF!</definedName>
    <definedName name="ZYX_8" localSheetId="12">#REF!</definedName>
    <definedName name="ZYX_8">#REF!</definedName>
    <definedName name="ZZZ" localSheetId="2">#REF!</definedName>
    <definedName name="ZZZ" localSheetId="12">#REF!</definedName>
    <definedName name="ZZZ">#REF!</definedName>
    <definedName name="ZZZ_12" localSheetId="2">#REF!</definedName>
    <definedName name="ZZZ_12" localSheetId="12">#REF!</definedName>
    <definedName name="ZZZ_12">#REF!</definedName>
    <definedName name="ZZZ_16">#N/A</definedName>
    <definedName name="ZZZ_31" localSheetId="2">#REF!</definedName>
    <definedName name="ZZZ_31" localSheetId="12">#REF!</definedName>
    <definedName name="ZZZ_31">#REF!</definedName>
    <definedName name="ZZZ_32" localSheetId="2">#REF!</definedName>
    <definedName name="ZZZ_32" localSheetId="12">#REF!</definedName>
    <definedName name="ZZZ_32">#REF!</definedName>
    <definedName name="ZZZ_33" localSheetId="2">#REF!</definedName>
    <definedName name="ZZZ_33" localSheetId="12">#REF!</definedName>
    <definedName name="ZZZ_33">#REF!</definedName>
    <definedName name="ZZZ_34" localSheetId="2">#REF!</definedName>
    <definedName name="ZZZ_34" localSheetId="12">#REF!</definedName>
    <definedName name="ZZZ_34">#REF!</definedName>
    <definedName name="ZZZ_5" localSheetId="2">#REF!</definedName>
    <definedName name="ZZZ_5" localSheetId="12">#REF!</definedName>
    <definedName name="ZZZ_5">#REF!</definedName>
    <definedName name="ZZZ_8" localSheetId="2">#REF!</definedName>
    <definedName name="ZZZ_8" localSheetId="12">#REF!</definedName>
    <definedName name="ZZZ_8">#REF!</definedName>
    <definedName name="전" localSheetId="2">#REF!</definedName>
    <definedName name="전" localSheetId="12">#REF!</definedName>
    <definedName name="전">#REF!</definedName>
    <definedName name="주택사업본부" localSheetId="2">#REF!</definedName>
    <definedName name="주택사업본부" localSheetId="12">#REF!</definedName>
    <definedName name="주택사업본부">#REF!</definedName>
    <definedName name="철구사업본부" localSheetId="2">#REF!</definedName>
    <definedName name="철구사업본부" localSheetId="12">#REF!</definedName>
    <definedName name="철구사업본부">#REF!</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피팅">BlankMacro1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 i="22" l="1"/>
  <c r="R9" i="22" l="1"/>
  <c r="R10" i="22"/>
  <c r="R11" i="22"/>
  <c r="P12" i="22" l="1"/>
  <c r="R12" i="22" s="1"/>
  <c r="O12" i="22"/>
  <c r="H18" i="22" l="1"/>
  <c r="H19" i="22"/>
  <c r="G19" i="22" s="1"/>
  <c r="D14" i="22" l="1"/>
  <c r="C19" i="22"/>
  <c r="C20" i="22"/>
  <c r="G18" i="22" l="1"/>
  <c r="C18" i="22"/>
  <c r="D11" i="22" l="1"/>
  <c r="D10" i="22" s="1"/>
  <c r="E11" i="22"/>
  <c r="E10" i="22" s="1"/>
  <c r="F11" i="22"/>
  <c r="F10" i="22" s="1"/>
  <c r="I11" i="22"/>
  <c r="I10" i="22" s="1"/>
  <c r="J11" i="22"/>
  <c r="J10" i="22" s="1"/>
  <c r="K11" i="22"/>
  <c r="K10" i="22" s="1"/>
  <c r="E14" i="22"/>
  <c r="F14" i="22"/>
  <c r="I14" i="22"/>
  <c r="J14" i="22"/>
  <c r="K14" i="22"/>
  <c r="H16" i="22"/>
  <c r="G16" i="22" s="1"/>
  <c r="H17" i="22"/>
  <c r="G17" i="22" s="1"/>
  <c r="H20" i="22"/>
  <c r="G20" i="22" s="1"/>
  <c r="H15" i="22"/>
  <c r="G15" i="22" s="1"/>
  <c r="C16" i="22"/>
  <c r="C17" i="22"/>
  <c r="C15" i="22"/>
  <c r="C12" i="22"/>
  <c r="C13" i="22"/>
  <c r="H12" i="22"/>
  <c r="G12" i="22" s="1"/>
  <c r="H13" i="22"/>
  <c r="G13" i="22" s="1"/>
  <c r="C14" i="22" l="1"/>
  <c r="G11" i="22"/>
  <c r="G10" i="22" s="1"/>
  <c r="H11" i="22"/>
  <c r="H10" i="22" s="1"/>
  <c r="D9" i="22"/>
  <c r="G14" i="22"/>
  <c r="H14" i="22"/>
  <c r="I9" i="22"/>
  <c r="C11" i="22"/>
  <c r="C10" i="22" s="1"/>
  <c r="F9" i="22"/>
  <c r="E9" i="22"/>
  <c r="K9" i="22"/>
  <c r="J9" i="22"/>
  <c r="H9" i="22" l="1"/>
  <c r="G9" i="22"/>
  <c r="C9" i="22"/>
  <c r="L9" i="22"/>
  <c r="BX25" i="8"/>
  <c r="BW23" i="8" l="1"/>
  <c r="BW24" i="8"/>
  <c r="BS23" i="8"/>
  <c r="BS24" i="8"/>
  <c r="BT21" i="8" l="1"/>
  <c r="BU21" i="8"/>
  <c r="K49" i="21" l="1"/>
  <c r="K50" i="21"/>
  <c r="K54" i="21"/>
  <c r="K59" i="21"/>
  <c r="D60" i="21"/>
  <c r="E60" i="21"/>
  <c r="F60" i="21"/>
  <c r="C60" i="21"/>
  <c r="J63" i="21"/>
  <c r="G63" i="21"/>
  <c r="K63" i="21" s="1"/>
  <c r="N16" i="12"/>
  <c r="O16" i="12"/>
  <c r="P16" i="12"/>
  <c r="Q16" i="12"/>
  <c r="R16" i="12"/>
  <c r="S16" i="12"/>
  <c r="T16" i="12"/>
  <c r="U16" i="12"/>
  <c r="V16" i="12"/>
  <c r="W16" i="12"/>
  <c r="X16" i="12"/>
  <c r="Z16" i="12"/>
  <c r="AA16" i="12"/>
  <c r="AC16" i="12"/>
  <c r="AD16" i="12"/>
  <c r="AE16" i="12"/>
  <c r="AG16" i="12"/>
  <c r="AH16" i="12"/>
  <c r="AJ16" i="12"/>
  <c r="AK16" i="12"/>
  <c r="AL16" i="12"/>
  <c r="AM16" i="12"/>
  <c r="AN16" i="12"/>
  <c r="AO16" i="12"/>
  <c r="AP16" i="12"/>
  <c r="AQ16" i="12"/>
  <c r="AR16" i="12"/>
  <c r="AS16" i="12"/>
  <c r="AT16" i="12"/>
  <c r="AV16" i="12"/>
  <c r="AW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N26" i="12"/>
  <c r="O26" i="12"/>
  <c r="P26" i="12"/>
  <c r="Q26" i="12"/>
  <c r="R26" i="12"/>
  <c r="S26" i="12"/>
  <c r="T26" i="12"/>
  <c r="U26" i="12"/>
  <c r="V26" i="12"/>
  <c r="W26" i="12"/>
  <c r="X26" i="12"/>
  <c r="Z26" i="12"/>
  <c r="AA26" i="12"/>
  <c r="AC26" i="12"/>
  <c r="AD26" i="12"/>
  <c r="AE26" i="12"/>
  <c r="AG26" i="12"/>
  <c r="AH26" i="12"/>
  <c r="AJ26" i="12"/>
  <c r="AK26" i="12"/>
  <c r="AL26" i="12"/>
  <c r="AM26" i="12"/>
  <c r="AN26" i="12"/>
  <c r="AO26" i="12"/>
  <c r="AP26" i="12"/>
  <c r="AQ26" i="12"/>
  <c r="AR26" i="12"/>
  <c r="AS26" i="12"/>
  <c r="AT26" i="12"/>
  <c r="AV26" i="12"/>
  <c r="AW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CA26" i="12"/>
  <c r="BB36" i="12"/>
  <c r="BC36" i="12"/>
  <c r="BD36" i="12"/>
  <c r="BE36" i="12"/>
  <c r="BF36" i="12"/>
  <c r="BG36" i="12"/>
  <c r="BH36" i="12"/>
  <c r="BI36" i="12"/>
  <c r="BJ36" i="12"/>
  <c r="BJ15" i="12" s="1"/>
  <c r="BK36" i="12"/>
  <c r="BL36" i="12"/>
  <c r="BM36" i="12"/>
  <c r="BN36" i="12"/>
  <c r="BO36" i="12"/>
  <c r="BP36" i="12"/>
  <c r="BQ36" i="12"/>
  <c r="BR36" i="12"/>
  <c r="BS36" i="12"/>
  <c r="BT36" i="12"/>
  <c r="BU36" i="12"/>
  <c r="BV36" i="12"/>
  <c r="BW36" i="12"/>
  <c r="BX36" i="12"/>
  <c r="BY36" i="12"/>
  <c r="BZ36" i="12"/>
  <c r="CA36" i="12"/>
  <c r="N39" i="12"/>
  <c r="O39" i="12"/>
  <c r="P39" i="12"/>
  <c r="Q39" i="12"/>
  <c r="R39" i="12"/>
  <c r="S39" i="12"/>
  <c r="T39" i="12"/>
  <c r="U39" i="12"/>
  <c r="V39" i="12"/>
  <c r="W39" i="12"/>
  <c r="X39" i="12"/>
  <c r="Z39" i="12"/>
  <c r="AA39" i="12"/>
  <c r="AC39" i="12"/>
  <c r="AD39" i="12"/>
  <c r="AE39" i="12"/>
  <c r="AG39" i="12"/>
  <c r="AH39" i="12"/>
  <c r="AJ39" i="12"/>
  <c r="AK39" i="12"/>
  <c r="AL39" i="12"/>
  <c r="AM39" i="12"/>
  <c r="AN39" i="12"/>
  <c r="AO39" i="12"/>
  <c r="AP39" i="12"/>
  <c r="AQ39" i="12"/>
  <c r="AR39" i="12"/>
  <c r="AS39" i="12"/>
  <c r="AT39" i="12"/>
  <c r="AV39" i="12"/>
  <c r="AW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CA39" i="12"/>
  <c r="M39"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AZ78" i="12"/>
  <c r="BA78" i="12"/>
  <c r="BB78" i="12"/>
  <c r="BC78" i="12"/>
  <c r="BD78" i="12"/>
  <c r="BE78" i="12"/>
  <c r="BF78" i="12"/>
  <c r="BG78" i="12"/>
  <c r="BH78" i="12"/>
  <c r="BI78" i="12"/>
  <c r="BJ78" i="12"/>
  <c r="BK78" i="12"/>
  <c r="BL78" i="12"/>
  <c r="BM78" i="12"/>
  <c r="BN78" i="12"/>
  <c r="BO78" i="12"/>
  <c r="BP78" i="12"/>
  <c r="BQ78" i="12"/>
  <c r="BR78" i="12"/>
  <c r="BS78" i="12"/>
  <c r="BT78" i="12"/>
  <c r="BU78" i="12"/>
  <c r="BV78" i="12"/>
  <c r="BW78" i="12"/>
  <c r="BX78" i="12"/>
  <c r="BY78" i="12"/>
  <c r="BZ78" i="12"/>
  <c r="CA78" i="12"/>
  <c r="N57" i="12"/>
  <c r="O57" i="12"/>
  <c r="P57" i="12"/>
  <c r="Q57" i="12"/>
  <c r="R57" i="12"/>
  <c r="S57" i="12"/>
  <c r="T57" i="12"/>
  <c r="U57" i="12"/>
  <c r="V57" i="12"/>
  <c r="W57" i="12"/>
  <c r="X57" i="12"/>
  <c r="Z57" i="12"/>
  <c r="AA57" i="12"/>
  <c r="AC57" i="12"/>
  <c r="AD57" i="12"/>
  <c r="AE57" i="12"/>
  <c r="AG57" i="12"/>
  <c r="AH57" i="12"/>
  <c r="AJ57" i="12"/>
  <c r="AK57" i="12"/>
  <c r="AL57" i="12"/>
  <c r="AM57" i="12"/>
  <c r="AN57" i="12"/>
  <c r="AO57" i="12"/>
  <c r="AP57" i="12"/>
  <c r="AQ57" i="12"/>
  <c r="AR57" i="12"/>
  <c r="AS57" i="12"/>
  <c r="AT57" i="12"/>
  <c r="AV57" i="12"/>
  <c r="AW57" i="12"/>
  <c r="AY57" i="12"/>
  <c r="AZ57" i="12"/>
  <c r="BA57" i="12"/>
  <c r="BB57" i="12"/>
  <c r="BB56" i="12" s="1"/>
  <c r="BC57" i="12"/>
  <c r="BD57" i="12"/>
  <c r="BD56" i="12" s="1"/>
  <c r="BE57" i="12"/>
  <c r="BF57" i="12"/>
  <c r="BG57" i="12"/>
  <c r="BG56" i="12" s="1"/>
  <c r="BH57" i="12"/>
  <c r="BI57" i="12"/>
  <c r="BJ57" i="12"/>
  <c r="BJ56" i="12" s="1"/>
  <c r="BK57" i="12"/>
  <c r="BL57" i="12"/>
  <c r="BL56" i="12" s="1"/>
  <c r="BM57" i="12"/>
  <c r="BN57" i="12"/>
  <c r="BO57" i="12"/>
  <c r="BO56" i="12" s="1"/>
  <c r="BP57" i="12"/>
  <c r="BP56" i="12" s="1"/>
  <c r="BQ57" i="12"/>
  <c r="BR57" i="12"/>
  <c r="BR56" i="12" s="1"/>
  <c r="BS57" i="12"/>
  <c r="BT57" i="12"/>
  <c r="BT56" i="12" s="1"/>
  <c r="BU57" i="12"/>
  <c r="BV57" i="12"/>
  <c r="BW57" i="12"/>
  <c r="BW56" i="12" s="1"/>
  <c r="BX57" i="12"/>
  <c r="BY57" i="12"/>
  <c r="BZ57" i="12"/>
  <c r="BZ56" i="12" s="1"/>
  <c r="N63" i="21" s="1"/>
  <c r="CA57" i="12"/>
  <c r="I58" i="21"/>
  <c r="J58" i="21"/>
  <c r="N58" i="21"/>
  <c r="O58" i="21"/>
  <c r="I57" i="21"/>
  <c r="J57" i="21"/>
  <c r="N57" i="21"/>
  <c r="N55" i="21" s="1"/>
  <c r="O57" i="21"/>
  <c r="I56" i="21"/>
  <c r="I55" i="21" s="1"/>
  <c r="J56" i="21"/>
  <c r="J55" i="21" s="1"/>
  <c r="N56" i="21"/>
  <c r="O56" i="21"/>
  <c r="J23" i="21"/>
  <c r="D55" i="21"/>
  <c r="E55" i="21"/>
  <c r="F55" i="21"/>
  <c r="C55" i="21"/>
  <c r="AY30" i="10"/>
  <c r="T31" i="10"/>
  <c r="T30" i="10" s="1"/>
  <c r="U31" i="10"/>
  <c r="U30" i="10" s="1"/>
  <c r="V31" i="10"/>
  <c r="V30" i="10" s="1"/>
  <c r="X31" i="10"/>
  <c r="X30" i="10" s="1"/>
  <c r="Y31" i="10"/>
  <c r="Y30" i="10" s="1"/>
  <c r="AA31" i="10"/>
  <c r="AA30" i="10" s="1"/>
  <c r="AB31" i="10"/>
  <c r="AB30" i="10" s="1"/>
  <c r="AC31" i="10"/>
  <c r="AC30" i="10" s="1"/>
  <c r="AE31" i="10"/>
  <c r="AE30" i="10" s="1"/>
  <c r="AF31" i="10"/>
  <c r="AF30" i="10" s="1"/>
  <c r="AH31" i="10"/>
  <c r="AH30" i="10" s="1"/>
  <c r="AI31" i="10"/>
  <c r="AI30" i="10" s="1"/>
  <c r="AJ31" i="10"/>
  <c r="AJ30" i="10" s="1"/>
  <c r="AK31" i="10"/>
  <c r="AK30" i="10" s="1"/>
  <c r="AM31" i="10"/>
  <c r="AM30" i="10" s="1"/>
  <c r="AN31" i="10"/>
  <c r="AN30" i="10" s="1"/>
  <c r="AQ31" i="10"/>
  <c r="AQ30" i="10" s="1"/>
  <c r="AR31" i="10"/>
  <c r="AR30" i="10" s="1"/>
  <c r="AS31" i="10"/>
  <c r="AS30" i="10" s="1"/>
  <c r="AU31" i="10"/>
  <c r="AU30" i="10" s="1"/>
  <c r="AV31" i="10"/>
  <c r="AV30" i="10" s="1"/>
  <c r="AX31" i="10"/>
  <c r="AX30" i="10" s="1"/>
  <c r="AY31" i="10"/>
  <c r="AZ31" i="10"/>
  <c r="AZ30" i="10" s="1"/>
  <c r="BB31" i="10"/>
  <c r="BB30" i="10" s="1"/>
  <c r="BC31" i="10"/>
  <c r="BC30" i="10" s="1"/>
  <c r="BE31" i="10"/>
  <c r="BE30" i="10" s="1"/>
  <c r="BF31" i="10"/>
  <c r="BF30" i="10" s="1"/>
  <c r="BG31" i="10"/>
  <c r="BG30" i="10" s="1"/>
  <c r="BH31" i="10"/>
  <c r="BH30" i="10" s="1"/>
  <c r="BJ31" i="10"/>
  <c r="BJ30" i="10" s="1"/>
  <c r="BK31" i="10"/>
  <c r="BK30" i="10" s="1"/>
  <c r="BL31" i="10"/>
  <c r="BL30" i="10" s="1"/>
  <c r="BN31" i="10"/>
  <c r="BN30" i="10" s="1"/>
  <c r="BO31" i="10"/>
  <c r="BO30" i="10" s="1"/>
  <c r="BP31" i="10"/>
  <c r="BP30" i="10" s="1"/>
  <c r="BQ31" i="10"/>
  <c r="BQ30" i="10" s="1"/>
  <c r="BR31" i="10"/>
  <c r="BR30" i="10" s="1"/>
  <c r="BS31" i="10"/>
  <c r="BS30" i="10" s="1"/>
  <c r="BT31" i="10"/>
  <c r="BT30" i="10" s="1"/>
  <c r="BU31" i="10"/>
  <c r="BU30" i="10" s="1"/>
  <c r="BV31" i="10"/>
  <c r="BV30" i="10" s="1"/>
  <c r="G58" i="21" s="1"/>
  <c r="K58" i="21" s="1"/>
  <c r="BW31" i="10"/>
  <c r="BW30" i="10" s="1"/>
  <c r="H58" i="21" s="1"/>
  <c r="BX31" i="10"/>
  <c r="BX30" i="10" s="1"/>
  <c r="BY31" i="10"/>
  <c r="BY30" i="10" s="1"/>
  <c r="BZ31" i="10"/>
  <c r="BZ30" i="10" s="1"/>
  <c r="L58" i="21" s="1"/>
  <c r="CA31" i="10"/>
  <c r="CA30" i="10" s="1"/>
  <c r="M58" i="21" s="1"/>
  <c r="CB31" i="10"/>
  <c r="CB30" i="10" s="1"/>
  <c r="CC31" i="10"/>
  <c r="CC30" i="10" s="1"/>
  <c r="N23" i="10"/>
  <c r="N22" i="10" s="1"/>
  <c r="O23" i="10"/>
  <c r="O22" i="10" s="1"/>
  <c r="P23" i="10"/>
  <c r="P22" i="10" s="1"/>
  <c r="Q23" i="10"/>
  <c r="Q22" i="10" s="1"/>
  <c r="R23" i="10"/>
  <c r="R22" i="10" s="1"/>
  <c r="S23" i="10"/>
  <c r="S22" i="10" s="1"/>
  <c r="T23" i="10"/>
  <c r="T22" i="10" s="1"/>
  <c r="U23" i="10"/>
  <c r="U22" i="10" s="1"/>
  <c r="V23" i="10"/>
  <c r="V22" i="10" s="1"/>
  <c r="X23" i="10"/>
  <c r="X22" i="10" s="1"/>
  <c r="Y23" i="10"/>
  <c r="Y22" i="10" s="1"/>
  <c r="AA23" i="10"/>
  <c r="AA22" i="10" s="1"/>
  <c r="AB23" i="10"/>
  <c r="AB22" i="10" s="1"/>
  <c r="AE23" i="10"/>
  <c r="AE22" i="10" s="1"/>
  <c r="AF23" i="10"/>
  <c r="AF22" i="10" s="1"/>
  <c r="AH23" i="10"/>
  <c r="AH22" i="10" s="1"/>
  <c r="AI23" i="10"/>
  <c r="AI22" i="10" s="1"/>
  <c r="AJ23" i="10"/>
  <c r="AJ22" i="10" s="1"/>
  <c r="AM23" i="10"/>
  <c r="AM22" i="10" s="1"/>
  <c r="AN23" i="10"/>
  <c r="AN22" i="10" s="1"/>
  <c r="AP23" i="10"/>
  <c r="AP22" i="10" s="1"/>
  <c r="AQ23" i="10"/>
  <c r="AQ22" i="10" s="1"/>
  <c r="AR23" i="10"/>
  <c r="AR22" i="10" s="1"/>
  <c r="AU23" i="10"/>
  <c r="AU22" i="10" s="1"/>
  <c r="AV23" i="10"/>
  <c r="AV22" i="10" s="1"/>
  <c r="AX23" i="10"/>
  <c r="AX22" i="10" s="1"/>
  <c r="AY23" i="10"/>
  <c r="AY22" i="10" s="1"/>
  <c r="AZ23" i="10"/>
  <c r="AZ22" i="10" s="1"/>
  <c r="BB23" i="10"/>
  <c r="BB22" i="10" s="1"/>
  <c r="BC23" i="10"/>
  <c r="BC22" i="10" s="1"/>
  <c r="BE23" i="10"/>
  <c r="BE22" i="10" s="1"/>
  <c r="BF23" i="10"/>
  <c r="BF22" i="10" s="1"/>
  <c r="BG23" i="10"/>
  <c r="BG22" i="10" s="1"/>
  <c r="BH23" i="10"/>
  <c r="BH22" i="10" s="1"/>
  <c r="BJ23" i="10"/>
  <c r="BJ22" i="10" s="1"/>
  <c r="BK23" i="10"/>
  <c r="BK22" i="10" s="1"/>
  <c r="BL23" i="10"/>
  <c r="BL22" i="10" s="1"/>
  <c r="BN23" i="10"/>
  <c r="BN22" i="10" s="1"/>
  <c r="BO23" i="10"/>
  <c r="BO22" i="10" s="1"/>
  <c r="BP23" i="10"/>
  <c r="BP22" i="10" s="1"/>
  <c r="BQ23" i="10"/>
  <c r="BQ22" i="10" s="1"/>
  <c r="BR23" i="10"/>
  <c r="BR22" i="10" s="1"/>
  <c r="BS23" i="10"/>
  <c r="BS22" i="10" s="1"/>
  <c r="BT23" i="10"/>
  <c r="BT22" i="10" s="1"/>
  <c r="BU23" i="10"/>
  <c r="BU22" i="10" s="1"/>
  <c r="BV23" i="10"/>
  <c r="BV22" i="10" s="1"/>
  <c r="G57" i="21" s="1"/>
  <c r="K57" i="21" s="1"/>
  <c r="BW23" i="10"/>
  <c r="BW22" i="10" s="1"/>
  <c r="H57" i="21" s="1"/>
  <c r="BX23" i="10"/>
  <c r="BX22" i="10" s="1"/>
  <c r="BY23" i="10"/>
  <c r="BY22" i="10" s="1"/>
  <c r="BZ23" i="10"/>
  <c r="BZ22" i="10" s="1"/>
  <c r="L57" i="21" s="1"/>
  <c r="CA23" i="10"/>
  <c r="CA22" i="10" s="1"/>
  <c r="M57" i="21" s="1"/>
  <c r="CB23" i="10"/>
  <c r="CB22" i="10" s="1"/>
  <c r="CC23" i="10"/>
  <c r="CC22" i="10" s="1"/>
  <c r="AA18" i="10"/>
  <c r="BG18" i="10"/>
  <c r="N19" i="10"/>
  <c r="N18" i="10" s="1"/>
  <c r="O19" i="10"/>
  <c r="O18" i="10" s="1"/>
  <c r="P19" i="10"/>
  <c r="P18" i="10" s="1"/>
  <c r="Q19" i="10"/>
  <c r="Q18" i="10" s="1"/>
  <c r="R19" i="10"/>
  <c r="R18" i="10" s="1"/>
  <c r="S19" i="10"/>
  <c r="S18" i="10" s="1"/>
  <c r="T19" i="10"/>
  <c r="T18" i="10" s="1"/>
  <c r="U19" i="10"/>
  <c r="U18" i="10" s="1"/>
  <c r="V19" i="10"/>
  <c r="V18" i="10" s="1"/>
  <c r="X19" i="10"/>
  <c r="X18" i="10" s="1"/>
  <c r="Y19" i="10"/>
  <c r="Y18" i="10" s="1"/>
  <c r="AA19" i="10"/>
  <c r="AB19" i="10"/>
  <c r="AB18" i="10" s="1"/>
  <c r="AC19" i="10"/>
  <c r="AC18" i="10" s="1"/>
  <c r="AD19" i="10"/>
  <c r="AD18" i="10" s="1"/>
  <c r="AE19" i="10"/>
  <c r="AE18" i="10" s="1"/>
  <c r="AF19" i="10"/>
  <c r="AF18" i="10" s="1"/>
  <c r="AH19" i="10"/>
  <c r="AH18" i="10" s="1"/>
  <c r="AI19" i="10"/>
  <c r="AI18" i="10" s="1"/>
  <c r="AJ19" i="10"/>
  <c r="AJ18" i="10" s="1"/>
  <c r="AK19" i="10"/>
  <c r="AK18" i="10" s="1"/>
  <c r="AM19" i="10"/>
  <c r="AM18" i="10" s="1"/>
  <c r="AN19" i="10"/>
  <c r="AN18" i="10" s="1"/>
  <c r="AP19" i="10"/>
  <c r="AP18" i="10" s="1"/>
  <c r="AQ19" i="10"/>
  <c r="AQ18" i="10" s="1"/>
  <c r="AR19" i="10"/>
  <c r="AR18" i="10" s="1"/>
  <c r="AS19" i="10"/>
  <c r="AS18" i="10" s="1"/>
  <c r="AU19" i="10"/>
  <c r="AU18" i="10" s="1"/>
  <c r="AV19" i="10"/>
  <c r="AV18" i="10" s="1"/>
  <c r="AX19" i="10"/>
  <c r="AX18" i="10" s="1"/>
  <c r="AY19" i="10"/>
  <c r="AY18" i="10" s="1"/>
  <c r="AZ19" i="10"/>
  <c r="AZ18" i="10" s="1"/>
  <c r="BB19" i="10"/>
  <c r="BB18" i="10" s="1"/>
  <c r="BC19" i="10"/>
  <c r="BC18" i="10" s="1"/>
  <c r="BD19" i="10"/>
  <c r="BD18" i="10" s="1"/>
  <c r="BE19" i="10"/>
  <c r="BE18" i="10" s="1"/>
  <c r="BF19" i="10"/>
  <c r="BF18" i="10" s="1"/>
  <c r="BG19" i="10"/>
  <c r="BH19" i="10"/>
  <c r="BH18" i="10" s="1"/>
  <c r="BJ19" i="10"/>
  <c r="BJ18" i="10" s="1"/>
  <c r="BK19" i="10"/>
  <c r="BK18" i="10" s="1"/>
  <c r="BL19" i="10"/>
  <c r="BL18" i="10" s="1"/>
  <c r="BN19" i="10"/>
  <c r="BN18" i="10" s="1"/>
  <c r="BO19" i="10"/>
  <c r="BO18" i="10" s="1"/>
  <c r="BP19" i="10"/>
  <c r="BP18" i="10" s="1"/>
  <c r="BQ19" i="10"/>
  <c r="BQ18" i="10" s="1"/>
  <c r="BR19" i="10"/>
  <c r="BR18" i="10" s="1"/>
  <c r="BS19" i="10"/>
  <c r="BS18" i="10" s="1"/>
  <c r="BT19" i="10"/>
  <c r="BT18" i="10" s="1"/>
  <c r="BU19" i="10"/>
  <c r="BU18" i="10" s="1"/>
  <c r="BV19" i="10"/>
  <c r="BV18" i="10" s="1"/>
  <c r="G56" i="21" s="1"/>
  <c r="G55" i="21" s="1"/>
  <c r="K55" i="21" s="1"/>
  <c r="BW19" i="10"/>
  <c r="BW18" i="10" s="1"/>
  <c r="H56" i="21" s="1"/>
  <c r="H55" i="21" s="1"/>
  <c r="BX19" i="10"/>
  <c r="BX18" i="10" s="1"/>
  <c r="BY19" i="10"/>
  <c r="BY18" i="10" s="1"/>
  <c r="BZ19" i="10"/>
  <c r="BZ18" i="10" s="1"/>
  <c r="L56" i="21" s="1"/>
  <c r="L55" i="21" s="1"/>
  <c r="CA19" i="10"/>
  <c r="CA18" i="10" s="1"/>
  <c r="M56" i="21" s="1"/>
  <c r="M55" i="21" s="1"/>
  <c r="CB19" i="10"/>
  <c r="CB18" i="10" s="1"/>
  <c r="CC19" i="10"/>
  <c r="CC18" i="10" s="1"/>
  <c r="BB14" i="10"/>
  <c r="BC14" i="10"/>
  <c r="BE14" i="10"/>
  <c r="BF14" i="10"/>
  <c r="BG14" i="10"/>
  <c r="BH14" i="10"/>
  <c r="BJ14" i="10"/>
  <c r="BK14" i="10"/>
  <c r="BL14" i="10"/>
  <c r="BN14" i="10"/>
  <c r="BO14" i="10"/>
  <c r="BP14" i="10"/>
  <c r="BQ14" i="10"/>
  <c r="BR14" i="10"/>
  <c r="BS14" i="10"/>
  <c r="BT14" i="10"/>
  <c r="BU14" i="10"/>
  <c r="BV14" i="10"/>
  <c r="BV13" i="10" s="1"/>
  <c r="BW14" i="10"/>
  <c r="BW13" i="10" s="1"/>
  <c r="BX14" i="10"/>
  <c r="BX13" i="10" s="1"/>
  <c r="BY14" i="10"/>
  <c r="BY13" i="10" s="1"/>
  <c r="BZ14" i="10"/>
  <c r="BZ13" i="10" s="1"/>
  <c r="CA14" i="10"/>
  <c r="CA13" i="10" s="1"/>
  <c r="CB14" i="10"/>
  <c r="CB13" i="10" s="1"/>
  <c r="CC14" i="10"/>
  <c r="CC13" i="10" s="1"/>
  <c r="D51" i="21"/>
  <c r="E51" i="21"/>
  <c r="F51" i="21"/>
  <c r="C51" i="21"/>
  <c r="M52" i="21"/>
  <c r="M51" i="21" s="1"/>
  <c r="BX31" i="9"/>
  <c r="CC31" i="9"/>
  <c r="T32" i="9"/>
  <c r="U32" i="9"/>
  <c r="AC32" i="9"/>
  <c r="AI32" i="9"/>
  <c r="AQ32" i="9"/>
  <c r="BO32" i="9"/>
  <c r="BX32" i="9"/>
  <c r="H52" i="21" s="1"/>
  <c r="H51" i="21" s="1"/>
  <c r="N33" i="9"/>
  <c r="N32" i="9" s="1"/>
  <c r="O33" i="9"/>
  <c r="O32" i="9" s="1"/>
  <c r="Q33" i="9"/>
  <c r="Q32" i="9" s="1"/>
  <c r="R33" i="9"/>
  <c r="R32" i="9" s="1"/>
  <c r="T33" i="9"/>
  <c r="U33" i="9"/>
  <c r="V33" i="9"/>
  <c r="V32" i="9" s="1"/>
  <c r="X33" i="9"/>
  <c r="X32" i="9" s="1"/>
  <c r="Y33" i="9"/>
  <c r="Y32" i="9" s="1"/>
  <c r="AA33" i="9"/>
  <c r="AA32" i="9" s="1"/>
  <c r="AB33" i="9"/>
  <c r="AB32" i="9" s="1"/>
  <c r="AC33" i="9"/>
  <c r="AE33" i="9"/>
  <c r="AE32" i="9" s="1"/>
  <c r="AF33" i="9"/>
  <c r="AF32" i="9" s="1"/>
  <c r="AI33" i="9"/>
  <c r="AJ33" i="9"/>
  <c r="AJ32" i="9" s="1"/>
  <c r="AK33" i="9"/>
  <c r="AK32" i="9" s="1"/>
  <c r="AM33" i="9"/>
  <c r="AM32" i="9" s="1"/>
  <c r="AN33" i="9"/>
  <c r="AN32" i="9" s="1"/>
  <c r="AP33" i="9"/>
  <c r="AP32" i="9" s="1"/>
  <c r="AQ33" i="9"/>
  <c r="AR33" i="9"/>
  <c r="AR32" i="9" s="1"/>
  <c r="AS33" i="9"/>
  <c r="AS32" i="9" s="1"/>
  <c r="AU33" i="9"/>
  <c r="AU32" i="9" s="1"/>
  <c r="AV33" i="9"/>
  <c r="AV32" i="9" s="1"/>
  <c r="AX33" i="9"/>
  <c r="AX32" i="9" s="1"/>
  <c r="AY33" i="9"/>
  <c r="AY32" i="9" s="1"/>
  <c r="AZ33" i="9"/>
  <c r="AZ32" i="9" s="1"/>
  <c r="BB33" i="9"/>
  <c r="BB32" i="9" s="1"/>
  <c r="BC33" i="9"/>
  <c r="BC32" i="9" s="1"/>
  <c r="BE33" i="9"/>
  <c r="BE32" i="9" s="1"/>
  <c r="BF33" i="9"/>
  <c r="BF32" i="9" s="1"/>
  <c r="BG33" i="9"/>
  <c r="BG32" i="9" s="1"/>
  <c r="BH33" i="9"/>
  <c r="BH32" i="9" s="1"/>
  <c r="BJ33" i="9"/>
  <c r="BJ32" i="9" s="1"/>
  <c r="BK33" i="9"/>
  <c r="BK32" i="9" s="1"/>
  <c r="BL33" i="9"/>
  <c r="BL32" i="9" s="1"/>
  <c r="BN33" i="9"/>
  <c r="BN32" i="9" s="1"/>
  <c r="BO33" i="9"/>
  <c r="BP33" i="9"/>
  <c r="BP32" i="9" s="1"/>
  <c r="BR33" i="9"/>
  <c r="BR32" i="9" s="1"/>
  <c r="BS33" i="9"/>
  <c r="BS32" i="9" s="1"/>
  <c r="BT33" i="9"/>
  <c r="BT32" i="9" s="1"/>
  <c r="BU33" i="9"/>
  <c r="BU32" i="9" s="1"/>
  <c r="BV33" i="9"/>
  <c r="BV32" i="9" s="1"/>
  <c r="BW33" i="9"/>
  <c r="BW32" i="9" s="1"/>
  <c r="BX33" i="9"/>
  <c r="BY33" i="9"/>
  <c r="BY32" i="9" s="1"/>
  <c r="I52" i="21" s="1"/>
  <c r="I51" i="21" s="1"/>
  <c r="BZ33" i="9"/>
  <c r="BZ32" i="9" s="1"/>
  <c r="BZ31" i="9" s="1"/>
  <c r="CA33" i="9"/>
  <c r="CA32" i="9" s="1"/>
  <c r="CA31" i="9" s="1"/>
  <c r="CB33" i="9"/>
  <c r="CB32" i="9" s="1"/>
  <c r="CB31" i="9" s="1"/>
  <c r="CC33" i="9"/>
  <c r="CC32" i="9" s="1"/>
  <c r="N52" i="21" s="1"/>
  <c r="N51" i="21" s="1"/>
  <c r="CD33" i="9"/>
  <c r="CD32" i="9" s="1"/>
  <c r="CD31" i="9" s="1"/>
  <c r="H49" i="21"/>
  <c r="N47" i="21"/>
  <c r="J46" i="21"/>
  <c r="D44" i="21"/>
  <c r="E44" i="21"/>
  <c r="F44" i="21"/>
  <c r="C44" i="21"/>
  <c r="BA38" i="13"/>
  <c r="BA37" i="13" s="1"/>
  <c r="BB38" i="13"/>
  <c r="BB37" i="13" s="1"/>
  <c r="BC38" i="13"/>
  <c r="BC37" i="13" s="1"/>
  <c r="BD38" i="13"/>
  <c r="BD37" i="13" s="1"/>
  <c r="BE38" i="13"/>
  <c r="BE37" i="13" s="1"/>
  <c r="BF38" i="13"/>
  <c r="BF37" i="13" s="1"/>
  <c r="BG38" i="13"/>
  <c r="BG37" i="13" s="1"/>
  <c r="BH38" i="13"/>
  <c r="BH37" i="13" s="1"/>
  <c r="BI38" i="13"/>
  <c r="BI37" i="13" s="1"/>
  <c r="BJ38" i="13"/>
  <c r="BJ37" i="13" s="1"/>
  <c r="BK38" i="13"/>
  <c r="BK37" i="13" s="1"/>
  <c r="BL38" i="13"/>
  <c r="BL37" i="13" s="1"/>
  <c r="BM38" i="13"/>
  <c r="BM37" i="13" s="1"/>
  <c r="BN38" i="13"/>
  <c r="BN37" i="13" s="1"/>
  <c r="BO38" i="13"/>
  <c r="BO37" i="13" s="1"/>
  <c r="BP38" i="13"/>
  <c r="BP37" i="13" s="1"/>
  <c r="BQ38" i="13"/>
  <c r="BQ37" i="13" s="1"/>
  <c r="BR38" i="13"/>
  <c r="BR37" i="13" s="1"/>
  <c r="BS38" i="13"/>
  <c r="BS37" i="13" s="1"/>
  <c r="BT38" i="13"/>
  <c r="BT37" i="13" s="1"/>
  <c r="BU38" i="13"/>
  <c r="BU37" i="13" s="1"/>
  <c r="BV38" i="13"/>
  <c r="BV37" i="13" s="1"/>
  <c r="BW38" i="13"/>
  <c r="BW37" i="13" s="1"/>
  <c r="BX38" i="13"/>
  <c r="BX37" i="13" s="1"/>
  <c r="G49" i="21" s="1"/>
  <c r="BY38" i="13"/>
  <c r="BY37" i="13" s="1"/>
  <c r="BZ38" i="13"/>
  <c r="BZ37" i="13" s="1"/>
  <c r="I49" i="21" s="1"/>
  <c r="CA38" i="13"/>
  <c r="CA37" i="13" s="1"/>
  <c r="J49" i="21" s="1"/>
  <c r="CB38" i="13"/>
  <c r="CB37" i="13" s="1"/>
  <c r="L49" i="21" s="1"/>
  <c r="CC38" i="13"/>
  <c r="CC37" i="13" s="1"/>
  <c r="M49" i="21" s="1"/>
  <c r="CD38" i="13"/>
  <c r="CD37" i="13" s="1"/>
  <c r="N49" i="21" s="1"/>
  <c r="CE38" i="13"/>
  <c r="CE37" i="13" s="1"/>
  <c r="O49" i="21" s="1"/>
  <c r="BA35" i="13"/>
  <c r="BA34" i="13" s="1"/>
  <c r="BB35" i="13"/>
  <c r="BB34" i="13" s="1"/>
  <c r="BC35" i="13"/>
  <c r="BC34" i="13" s="1"/>
  <c r="BD35" i="13"/>
  <c r="BD34" i="13" s="1"/>
  <c r="BE35" i="13"/>
  <c r="BE34" i="13" s="1"/>
  <c r="BF35" i="13"/>
  <c r="BF34" i="13" s="1"/>
  <c r="BG35" i="13"/>
  <c r="BG34" i="13" s="1"/>
  <c r="BH35" i="13"/>
  <c r="BH34" i="13" s="1"/>
  <c r="BI35" i="13"/>
  <c r="BI34" i="13" s="1"/>
  <c r="BJ35" i="13"/>
  <c r="BJ34" i="13" s="1"/>
  <c r="BK35" i="13"/>
  <c r="BK34" i="13" s="1"/>
  <c r="BL35" i="13"/>
  <c r="BL34" i="13" s="1"/>
  <c r="BM35" i="13"/>
  <c r="BM34" i="13" s="1"/>
  <c r="BN35" i="13"/>
  <c r="BN34" i="13" s="1"/>
  <c r="BO35" i="13"/>
  <c r="BO34" i="13" s="1"/>
  <c r="BP35" i="13"/>
  <c r="BP34" i="13" s="1"/>
  <c r="BQ35" i="13"/>
  <c r="BQ34" i="13" s="1"/>
  <c r="BR35" i="13"/>
  <c r="BR34" i="13" s="1"/>
  <c r="BS35" i="13"/>
  <c r="BS34" i="13" s="1"/>
  <c r="BT35" i="13"/>
  <c r="BT34" i="13" s="1"/>
  <c r="BU35" i="13"/>
  <c r="BU34" i="13" s="1"/>
  <c r="BV35" i="13"/>
  <c r="BV34" i="13" s="1"/>
  <c r="BW35" i="13"/>
  <c r="BW34" i="13" s="1"/>
  <c r="BX35" i="13"/>
  <c r="BX34" i="13" s="1"/>
  <c r="G48" i="21" s="1"/>
  <c r="K48" i="21" s="1"/>
  <c r="BY35" i="13"/>
  <c r="BY34" i="13" s="1"/>
  <c r="H48" i="21" s="1"/>
  <c r="BZ35" i="13"/>
  <c r="BZ34" i="13" s="1"/>
  <c r="I48" i="21" s="1"/>
  <c r="CA35" i="13"/>
  <c r="CA34" i="13" s="1"/>
  <c r="J48" i="21" s="1"/>
  <c r="CB35" i="13"/>
  <c r="CB34" i="13" s="1"/>
  <c r="L48" i="21" s="1"/>
  <c r="CC35" i="13"/>
  <c r="CC34" i="13" s="1"/>
  <c r="M48" i="21" s="1"/>
  <c r="CD35" i="13"/>
  <c r="CD34" i="13" s="1"/>
  <c r="N48" i="21" s="1"/>
  <c r="CE35" i="13"/>
  <c r="CE34" i="13" s="1"/>
  <c r="O48" i="21" s="1"/>
  <c r="BA30" i="13"/>
  <c r="BA29" i="13" s="1"/>
  <c r="BB30" i="13"/>
  <c r="BB29" i="13" s="1"/>
  <c r="BC30" i="13"/>
  <c r="BC29" i="13" s="1"/>
  <c r="BD30" i="13"/>
  <c r="BD29" i="13" s="1"/>
  <c r="BE30" i="13"/>
  <c r="BE29" i="13" s="1"/>
  <c r="BF30" i="13"/>
  <c r="BF29" i="13" s="1"/>
  <c r="BG30" i="13"/>
  <c r="BG29" i="13" s="1"/>
  <c r="BH30" i="13"/>
  <c r="BH29" i="13" s="1"/>
  <c r="BI30" i="13"/>
  <c r="BI29" i="13" s="1"/>
  <c r="BJ30" i="13"/>
  <c r="BJ29" i="13" s="1"/>
  <c r="BK30" i="13"/>
  <c r="BK29" i="13" s="1"/>
  <c r="BL30" i="13"/>
  <c r="BL29" i="13" s="1"/>
  <c r="BM30" i="13"/>
  <c r="BM29" i="13" s="1"/>
  <c r="BN30" i="13"/>
  <c r="BN29" i="13" s="1"/>
  <c r="BO30" i="13"/>
  <c r="BO29" i="13" s="1"/>
  <c r="BP30" i="13"/>
  <c r="BP29" i="13" s="1"/>
  <c r="BQ30" i="13"/>
  <c r="BQ29" i="13" s="1"/>
  <c r="BR30" i="13"/>
  <c r="BR29" i="13" s="1"/>
  <c r="BS30" i="13"/>
  <c r="BS29" i="13" s="1"/>
  <c r="BT30" i="13"/>
  <c r="BT29" i="13" s="1"/>
  <c r="BU30" i="13"/>
  <c r="BU29" i="13" s="1"/>
  <c r="BV30" i="13"/>
  <c r="BV29" i="13" s="1"/>
  <c r="BW30" i="13"/>
  <c r="BW29" i="13" s="1"/>
  <c r="BX30" i="13"/>
  <c r="BX29" i="13" s="1"/>
  <c r="G47" i="21" s="1"/>
  <c r="K47" i="21" s="1"/>
  <c r="BY30" i="13"/>
  <c r="BY29" i="13" s="1"/>
  <c r="H47" i="21" s="1"/>
  <c r="BZ30" i="13"/>
  <c r="BZ29" i="13" s="1"/>
  <c r="I47" i="21" s="1"/>
  <c r="CA30" i="13"/>
  <c r="CA29" i="13" s="1"/>
  <c r="J47" i="21" s="1"/>
  <c r="CB30" i="13"/>
  <c r="CB29" i="13" s="1"/>
  <c r="L47" i="21" s="1"/>
  <c r="CC30" i="13"/>
  <c r="CC29" i="13" s="1"/>
  <c r="M47" i="21" s="1"/>
  <c r="CD30" i="13"/>
  <c r="CD29" i="13" s="1"/>
  <c r="CE30" i="13"/>
  <c r="CE29" i="13" s="1"/>
  <c r="O47" i="21" s="1"/>
  <c r="CE24" i="13"/>
  <c r="O46" i="21" s="1"/>
  <c r="BA25" i="13"/>
  <c r="BA24" i="13" s="1"/>
  <c r="BB25" i="13"/>
  <c r="BB24" i="13" s="1"/>
  <c r="BC25" i="13"/>
  <c r="BC24" i="13" s="1"/>
  <c r="BD25" i="13"/>
  <c r="BD24" i="13" s="1"/>
  <c r="BE25" i="13"/>
  <c r="BE24" i="13" s="1"/>
  <c r="BF25" i="13"/>
  <c r="BF24" i="13" s="1"/>
  <c r="BG25" i="13"/>
  <c r="BG24" i="13" s="1"/>
  <c r="BH25" i="13"/>
  <c r="BH24" i="13" s="1"/>
  <c r="BI25" i="13"/>
  <c r="BI24" i="13" s="1"/>
  <c r="BJ25" i="13"/>
  <c r="BJ24" i="13" s="1"/>
  <c r="BK25" i="13"/>
  <c r="BK24" i="13" s="1"/>
  <c r="BL25" i="13"/>
  <c r="BL24" i="13" s="1"/>
  <c r="BM25" i="13"/>
  <c r="BM24" i="13" s="1"/>
  <c r="BN25" i="13"/>
  <c r="BN24" i="13" s="1"/>
  <c r="BO25" i="13"/>
  <c r="BO24" i="13" s="1"/>
  <c r="BP25" i="13"/>
  <c r="BP24" i="13" s="1"/>
  <c r="BQ25" i="13"/>
  <c r="BQ24" i="13" s="1"/>
  <c r="BR25" i="13"/>
  <c r="BR24" i="13" s="1"/>
  <c r="BS25" i="13"/>
  <c r="BS24" i="13" s="1"/>
  <c r="BT25" i="13"/>
  <c r="BT24" i="13" s="1"/>
  <c r="BU25" i="13"/>
  <c r="BU24" i="13" s="1"/>
  <c r="BV25" i="13"/>
  <c r="BV24" i="13" s="1"/>
  <c r="BW25" i="13"/>
  <c r="BW24" i="13" s="1"/>
  <c r="BX25" i="13"/>
  <c r="BX24" i="13" s="1"/>
  <c r="G46" i="21" s="1"/>
  <c r="K46" i="21" s="1"/>
  <c r="BY25" i="13"/>
  <c r="BY24" i="13" s="1"/>
  <c r="H46" i="21" s="1"/>
  <c r="BZ25" i="13"/>
  <c r="BZ24" i="13" s="1"/>
  <c r="I46" i="21" s="1"/>
  <c r="CA25" i="13"/>
  <c r="CA24" i="13" s="1"/>
  <c r="CB25" i="13"/>
  <c r="CB24" i="13" s="1"/>
  <c r="L46" i="21" s="1"/>
  <c r="CC25" i="13"/>
  <c r="CC24" i="13" s="1"/>
  <c r="M46" i="21" s="1"/>
  <c r="CD25" i="13"/>
  <c r="CD24" i="13" s="1"/>
  <c r="N46" i="21" s="1"/>
  <c r="CE25" i="13"/>
  <c r="BZ18" i="13"/>
  <c r="I45" i="21" s="1"/>
  <c r="N19" i="13"/>
  <c r="N18" i="13" s="1"/>
  <c r="O19" i="13"/>
  <c r="O18" i="13" s="1"/>
  <c r="P19" i="13"/>
  <c r="P18" i="13" s="1"/>
  <c r="Q19" i="13"/>
  <c r="Q18" i="13" s="1"/>
  <c r="R19" i="13"/>
  <c r="R18" i="13" s="1"/>
  <c r="S19" i="13"/>
  <c r="S18" i="13" s="1"/>
  <c r="T19" i="13"/>
  <c r="T18" i="13" s="1"/>
  <c r="U19" i="13"/>
  <c r="U18" i="13" s="1"/>
  <c r="V19" i="13"/>
  <c r="V18" i="13" s="1"/>
  <c r="W19" i="13"/>
  <c r="W18" i="13" s="1"/>
  <c r="X19" i="13"/>
  <c r="X18" i="13" s="1"/>
  <c r="Z19" i="13"/>
  <c r="Z18" i="13" s="1"/>
  <c r="AA19" i="13"/>
  <c r="AA18" i="13" s="1"/>
  <c r="AC19" i="13"/>
  <c r="AC18" i="13" s="1"/>
  <c r="AD19" i="13"/>
  <c r="AD18" i="13" s="1"/>
  <c r="AE19" i="13"/>
  <c r="AE18" i="13" s="1"/>
  <c r="AG19" i="13"/>
  <c r="AG18" i="13" s="1"/>
  <c r="AH19" i="13"/>
  <c r="AH18" i="13" s="1"/>
  <c r="AJ19" i="13"/>
  <c r="AJ18" i="13" s="1"/>
  <c r="AK19" i="13"/>
  <c r="AK18" i="13" s="1"/>
  <c r="AL19" i="13"/>
  <c r="AL18" i="13" s="1"/>
  <c r="AM19" i="13"/>
  <c r="AM18" i="13" s="1"/>
  <c r="AN19" i="13"/>
  <c r="AN18" i="13" s="1"/>
  <c r="AO19" i="13"/>
  <c r="AO18" i="13" s="1"/>
  <c r="AP19" i="13"/>
  <c r="AP18" i="13" s="1"/>
  <c r="AQ19" i="13"/>
  <c r="AQ18" i="13" s="1"/>
  <c r="AR19" i="13"/>
  <c r="AR18" i="13" s="1"/>
  <c r="AS19" i="13"/>
  <c r="AS18" i="13" s="1"/>
  <c r="AU19" i="13"/>
  <c r="AU18" i="13" s="1"/>
  <c r="AV19" i="13"/>
  <c r="AV18" i="13" s="1"/>
  <c r="AX19" i="13"/>
  <c r="AX18" i="13" s="1"/>
  <c r="AY19" i="13"/>
  <c r="AY18" i="13" s="1"/>
  <c r="AZ19" i="13"/>
  <c r="AZ18" i="13" s="1"/>
  <c r="BA19" i="13"/>
  <c r="BA18" i="13" s="1"/>
  <c r="BB19" i="13"/>
  <c r="BB18" i="13" s="1"/>
  <c r="BC19" i="13"/>
  <c r="BC18" i="13" s="1"/>
  <c r="BD19" i="13"/>
  <c r="BD18" i="13" s="1"/>
  <c r="BE19" i="13"/>
  <c r="BE18" i="13" s="1"/>
  <c r="BF19" i="13"/>
  <c r="BF18" i="13" s="1"/>
  <c r="BG19" i="13"/>
  <c r="BG18" i="13" s="1"/>
  <c r="BH19" i="13"/>
  <c r="BH18" i="13" s="1"/>
  <c r="BI19" i="13"/>
  <c r="BI18" i="13" s="1"/>
  <c r="BJ19" i="13"/>
  <c r="BJ18" i="13" s="1"/>
  <c r="BK19" i="13"/>
  <c r="BK18" i="13" s="1"/>
  <c r="BL19" i="13"/>
  <c r="BL18" i="13" s="1"/>
  <c r="BM19" i="13"/>
  <c r="BM18" i="13" s="1"/>
  <c r="BN19" i="13"/>
  <c r="BN18" i="13" s="1"/>
  <c r="BO19" i="13"/>
  <c r="BO18" i="13" s="1"/>
  <c r="BP19" i="13"/>
  <c r="BP18" i="13" s="1"/>
  <c r="BQ19" i="13"/>
  <c r="BQ18" i="13" s="1"/>
  <c r="BR19" i="13"/>
  <c r="BR18" i="13" s="1"/>
  <c r="BS19" i="13"/>
  <c r="BS18" i="13" s="1"/>
  <c r="BT19" i="13"/>
  <c r="BT18" i="13" s="1"/>
  <c r="BU19" i="13"/>
  <c r="BU18" i="13" s="1"/>
  <c r="BV19" i="13"/>
  <c r="BV18" i="13" s="1"/>
  <c r="BW19" i="13"/>
  <c r="BW18" i="13" s="1"/>
  <c r="BX19" i="13"/>
  <c r="BX18" i="13" s="1"/>
  <c r="G45" i="21" s="1"/>
  <c r="K45" i="21" s="1"/>
  <c r="BY19" i="13"/>
  <c r="BY18" i="13" s="1"/>
  <c r="H45" i="21" s="1"/>
  <c r="BZ19" i="13"/>
  <c r="CA19" i="13"/>
  <c r="CA18" i="13" s="1"/>
  <c r="J45" i="21" s="1"/>
  <c r="CB19" i="13"/>
  <c r="CB18" i="13" s="1"/>
  <c r="L45" i="21" s="1"/>
  <c r="CC19" i="13"/>
  <c r="CC18" i="13" s="1"/>
  <c r="M45" i="21" s="1"/>
  <c r="CD19" i="13"/>
  <c r="CD18" i="13" s="1"/>
  <c r="N45" i="21" s="1"/>
  <c r="CE19" i="13"/>
  <c r="CE18" i="13" s="1"/>
  <c r="O45" i="21" s="1"/>
  <c r="D36" i="21"/>
  <c r="E36" i="21"/>
  <c r="F36" i="21"/>
  <c r="C36" i="21"/>
  <c r="H43" i="21"/>
  <c r="I43" i="21"/>
  <c r="J43" i="21"/>
  <c r="L43" i="21"/>
  <c r="M43" i="21"/>
  <c r="N43" i="21"/>
  <c r="O43" i="21"/>
  <c r="G43" i="21"/>
  <c r="K43" i="21" s="1"/>
  <c r="M42" i="21"/>
  <c r="H41" i="21"/>
  <c r="I41" i="21"/>
  <c r="J41" i="21"/>
  <c r="L41" i="21"/>
  <c r="M41" i="21"/>
  <c r="N41" i="21"/>
  <c r="O41" i="21"/>
  <c r="G41" i="21"/>
  <c r="N40" i="21"/>
  <c r="N37" i="21"/>
  <c r="BB34" i="7"/>
  <c r="BB33" i="7" s="1"/>
  <c r="BC34" i="7"/>
  <c r="BC33" i="7" s="1"/>
  <c r="BE34" i="7"/>
  <c r="BE33" i="7" s="1"/>
  <c r="BF34" i="7"/>
  <c r="BF33" i="7" s="1"/>
  <c r="BG34" i="7"/>
  <c r="BG33" i="7" s="1"/>
  <c r="BH34" i="7"/>
  <c r="BH33" i="7" s="1"/>
  <c r="BI34" i="7"/>
  <c r="BI33" i="7" s="1"/>
  <c r="BJ34" i="7"/>
  <c r="BJ33" i="7" s="1"/>
  <c r="BK34" i="7"/>
  <c r="BK33" i="7" s="1"/>
  <c r="BL34" i="7"/>
  <c r="BL33" i="7" s="1"/>
  <c r="BM34" i="7"/>
  <c r="BM33" i="7" s="1"/>
  <c r="BN34" i="7"/>
  <c r="BN33" i="7" s="1"/>
  <c r="BO34" i="7"/>
  <c r="BO33" i="7" s="1"/>
  <c r="BP34" i="7"/>
  <c r="BP33" i="7" s="1"/>
  <c r="BQ34" i="7"/>
  <c r="BQ33" i="7" s="1"/>
  <c r="BR34" i="7"/>
  <c r="BR33" i="7" s="1"/>
  <c r="BS34" i="7"/>
  <c r="BS33" i="7" s="1"/>
  <c r="BT34" i="7"/>
  <c r="BT33" i="7" s="1"/>
  <c r="BU34" i="7"/>
  <c r="BU33" i="7" s="1"/>
  <c r="BV34" i="7"/>
  <c r="BV33" i="7" s="1"/>
  <c r="BW34" i="7"/>
  <c r="BW33" i="7" s="1"/>
  <c r="G40" i="21" s="1"/>
  <c r="K40" i="21" s="1"/>
  <c r="BX34" i="7"/>
  <c r="BX33" i="7" s="1"/>
  <c r="H40" i="21" s="1"/>
  <c r="BY34" i="7"/>
  <c r="BY33" i="7" s="1"/>
  <c r="I40" i="21" s="1"/>
  <c r="BZ34" i="7"/>
  <c r="BZ33" i="7" s="1"/>
  <c r="J40" i="21" s="1"/>
  <c r="CA34" i="7"/>
  <c r="CA33" i="7" s="1"/>
  <c r="L40" i="21" s="1"/>
  <c r="CB34" i="7"/>
  <c r="CB33" i="7" s="1"/>
  <c r="M40" i="21" s="1"/>
  <c r="CC34" i="7"/>
  <c r="CC33" i="7" s="1"/>
  <c r="CD34" i="7"/>
  <c r="CD33" i="7" s="1"/>
  <c r="O40" i="21" s="1"/>
  <c r="BB30" i="7"/>
  <c r="BB29" i="7" s="1"/>
  <c r="BC30" i="7"/>
  <c r="BC29" i="7" s="1"/>
  <c r="BE30" i="7"/>
  <c r="BE29" i="7" s="1"/>
  <c r="BF30" i="7"/>
  <c r="BF29" i="7" s="1"/>
  <c r="BG30" i="7"/>
  <c r="BG29" i="7" s="1"/>
  <c r="BH30" i="7"/>
  <c r="BH29" i="7" s="1"/>
  <c r="BI30" i="7"/>
  <c r="BI29" i="7" s="1"/>
  <c r="BJ30" i="7"/>
  <c r="BJ29" i="7" s="1"/>
  <c r="BK30" i="7"/>
  <c r="BK29" i="7" s="1"/>
  <c r="BL30" i="7"/>
  <c r="BL29" i="7" s="1"/>
  <c r="BM30" i="7"/>
  <c r="BM29" i="7" s="1"/>
  <c r="BN30" i="7"/>
  <c r="BN29" i="7" s="1"/>
  <c r="BO30" i="7"/>
  <c r="BO29" i="7" s="1"/>
  <c r="BP30" i="7"/>
  <c r="BP29" i="7" s="1"/>
  <c r="BQ30" i="7"/>
  <c r="BQ29" i="7" s="1"/>
  <c r="BR30" i="7"/>
  <c r="BR29" i="7" s="1"/>
  <c r="BS30" i="7"/>
  <c r="BS29" i="7" s="1"/>
  <c r="BT30" i="7"/>
  <c r="BT29" i="7" s="1"/>
  <c r="BU30" i="7"/>
  <c r="BU29" i="7" s="1"/>
  <c r="BV30" i="7"/>
  <c r="BV29" i="7" s="1"/>
  <c r="BW30" i="7"/>
  <c r="BW29" i="7" s="1"/>
  <c r="G39" i="21" s="1"/>
  <c r="K39" i="21" s="1"/>
  <c r="BX30" i="7"/>
  <c r="BX29" i="7" s="1"/>
  <c r="H39" i="21" s="1"/>
  <c r="BY30" i="7"/>
  <c r="BY29" i="7" s="1"/>
  <c r="I39" i="21" s="1"/>
  <c r="BZ30" i="7"/>
  <c r="BZ29" i="7" s="1"/>
  <c r="J39" i="21" s="1"/>
  <c r="CA30" i="7"/>
  <c r="CA29" i="7" s="1"/>
  <c r="L39" i="21" s="1"/>
  <c r="CB30" i="7"/>
  <c r="CB29" i="7" s="1"/>
  <c r="M39" i="21" s="1"/>
  <c r="CC30" i="7"/>
  <c r="CC29" i="7" s="1"/>
  <c r="N39" i="21" s="1"/>
  <c r="CD30" i="7"/>
  <c r="CD29" i="7" s="1"/>
  <c r="O39" i="21" s="1"/>
  <c r="BB20" i="7"/>
  <c r="BC20" i="7"/>
  <c r="BD20" i="7"/>
  <c r="BE20" i="7"/>
  <c r="BF20" i="7"/>
  <c r="BG20" i="7"/>
  <c r="BH20" i="7"/>
  <c r="BI20" i="7"/>
  <c r="BJ20" i="7"/>
  <c r="BK20" i="7"/>
  <c r="BL20" i="7"/>
  <c r="BM20" i="7"/>
  <c r="BN20" i="7"/>
  <c r="BO20" i="7"/>
  <c r="BP20" i="7"/>
  <c r="BQ20" i="7"/>
  <c r="BR20" i="7"/>
  <c r="BS20" i="7"/>
  <c r="BT20" i="7"/>
  <c r="BU20" i="7"/>
  <c r="BV20" i="7"/>
  <c r="BW20" i="7"/>
  <c r="G38" i="21" s="1"/>
  <c r="K38" i="21" s="1"/>
  <c r="BX20" i="7"/>
  <c r="H38" i="21" s="1"/>
  <c r="BY20" i="7"/>
  <c r="I38" i="21" s="1"/>
  <c r="BZ20" i="7"/>
  <c r="J38" i="21" s="1"/>
  <c r="CA20" i="7"/>
  <c r="L38" i="21" s="1"/>
  <c r="CB20" i="7"/>
  <c r="M38" i="21" s="1"/>
  <c r="CC20" i="7"/>
  <c r="N38" i="21" s="1"/>
  <c r="CD20" i="7"/>
  <c r="O38" i="21" s="1"/>
  <c r="BB21" i="7"/>
  <c r="BC21" i="7"/>
  <c r="BD21" i="7"/>
  <c r="BE21" i="7"/>
  <c r="BF21" i="7"/>
  <c r="BG21" i="7"/>
  <c r="BH21" i="7"/>
  <c r="BI21" i="7"/>
  <c r="BJ21" i="7"/>
  <c r="BK21" i="7"/>
  <c r="BL21" i="7"/>
  <c r="BM21" i="7"/>
  <c r="BN21" i="7"/>
  <c r="BO21" i="7"/>
  <c r="BP21" i="7"/>
  <c r="BQ21" i="7"/>
  <c r="BR21" i="7"/>
  <c r="BS21" i="7"/>
  <c r="BT21" i="7"/>
  <c r="BU21" i="7"/>
  <c r="BV21" i="7"/>
  <c r="BW21" i="7"/>
  <c r="BX21" i="7"/>
  <c r="BY21" i="7"/>
  <c r="BZ21" i="7"/>
  <c r="CA21" i="7"/>
  <c r="CB21" i="7"/>
  <c r="CC21" i="7"/>
  <c r="CD21" i="7"/>
  <c r="BH17" i="7"/>
  <c r="BP17" i="7"/>
  <c r="BB18" i="7"/>
  <c r="BB17" i="7" s="1"/>
  <c r="BC18" i="7"/>
  <c r="BC17" i="7" s="1"/>
  <c r="BE18" i="7"/>
  <c r="BE17" i="7" s="1"/>
  <c r="BF18" i="7"/>
  <c r="BF17" i="7" s="1"/>
  <c r="BG18" i="7"/>
  <c r="BG17" i="7" s="1"/>
  <c r="BH18" i="7"/>
  <c r="BI18" i="7"/>
  <c r="BI17" i="7" s="1"/>
  <c r="BJ18" i="7"/>
  <c r="BJ17" i="7" s="1"/>
  <c r="BK18" i="7"/>
  <c r="BK17" i="7" s="1"/>
  <c r="BL18" i="7"/>
  <c r="BL17" i="7" s="1"/>
  <c r="BM18" i="7"/>
  <c r="BM17" i="7" s="1"/>
  <c r="BN18" i="7"/>
  <c r="BN17" i="7" s="1"/>
  <c r="BO18" i="7"/>
  <c r="BO17" i="7" s="1"/>
  <c r="BP18" i="7"/>
  <c r="BQ18" i="7"/>
  <c r="BQ17" i="7" s="1"/>
  <c r="BR18" i="7"/>
  <c r="BR17" i="7" s="1"/>
  <c r="BS18" i="7"/>
  <c r="BS17" i="7" s="1"/>
  <c r="BT18" i="7"/>
  <c r="BT17" i="7" s="1"/>
  <c r="BU18" i="7"/>
  <c r="BU17" i="7" s="1"/>
  <c r="BV18" i="7"/>
  <c r="BV17" i="7" s="1"/>
  <c r="BW18" i="7"/>
  <c r="BW17" i="7" s="1"/>
  <c r="G37" i="21" s="1"/>
  <c r="BX18" i="7"/>
  <c r="BX17" i="7" s="1"/>
  <c r="H37" i="21" s="1"/>
  <c r="BY18" i="7"/>
  <c r="BY17" i="7" s="1"/>
  <c r="I37" i="21" s="1"/>
  <c r="BZ18" i="7"/>
  <c r="BZ17" i="7" s="1"/>
  <c r="J37" i="21" s="1"/>
  <c r="CA18" i="7"/>
  <c r="CA17" i="7" s="1"/>
  <c r="L37" i="21" s="1"/>
  <c r="CB18" i="7"/>
  <c r="CB17" i="7" s="1"/>
  <c r="M37" i="21" s="1"/>
  <c r="CC18" i="7"/>
  <c r="CC17" i="7" s="1"/>
  <c r="CD18" i="7"/>
  <c r="CD17" i="7" s="1"/>
  <c r="O37" i="21" s="1"/>
  <c r="BB40" i="7"/>
  <c r="BB39" i="7" s="1"/>
  <c r="BC40" i="7"/>
  <c r="BC39" i="7" s="1"/>
  <c r="BE40" i="7"/>
  <c r="BE39" i="7" s="1"/>
  <c r="BF40" i="7"/>
  <c r="BF39" i="7" s="1"/>
  <c r="BG40" i="7"/>
  <c r="BG39" i="7" s="1"/>
  <c r="BH40" i="7"/>
  <c r="BH39" i="7" s="1"/>
  <c r="BI40" i="7"/>
  <c r="BI39" i="7" s="1"/>
  <c r="BJ40" i="7"/>
  <c r="BJ39" i="7" s="1"/>
  <c r="BK40" i="7"/>
  <c r="BK39" i="7" s="1"/>
  <c r="BL40" i="7"/>
  <c r="BL39" i="7" s="1"/>
  <c r="BM40" i="7"/>
  <c r="BM39" i="7" s="1"/>
  <c r="BN40" i="7"/>
  <c r="BN39" i="7" s="1"/>
  <c r="BO40" i="7"/>
  <c r="BO39" i="7" s="1"/>
  <c r="BP40" i="7"/>
  <c r="BP39" i="7" s="1"/>
  <c r="BQ40" i="7"/>
  <c r="BQ39" i="7" s="1"/>
  <c r="BR40" i="7"/>
  <c r="BR39" i="7" s="1"/>
  <c r="BS40" i="7"/>
  <c r="BS39" i="7" s="1"/>
  <c r="BT40" i="7"/>
  <c r="BT39" i="7" s="1"/>
  <c r="BU40" i="7"/>
  <c r="BU39" i="7" s="1"/>
  <c r="BV40" i="7"/>
  <c r="BV39" i="7" s="1"/>
  <c r="BW40" i="7"/>
  <c r="BW39" i="7" s="1"/>
  <c r="G42" i="21" s="1"/>
  <c r="K42" i="21" s="1"/>
  <c r="BX40" i="7"/>
  <c r="BX39" i="7" s="1"/>
  <c r="H42" i="21" s="1"/>
  <c r="BY40" i="7"/>
  <c r="BY39" i="7" s="1"/>
  <c r="I42" i="21" s="1"/>
  <c r="BZ40" i="7"/>
  <c r="BZ39" i="7" s="1"/>
  <c r="J42" i="21" s="1"/>
  <c r="CA40" i="7"/>
  <c r="CA39" i="7" s="1"/>
  <c r="L42" i="21" s="1"/>
  <c r="CB40" i="7"/>
  <c r="CB39" i="7" s="1"/>
  <c r="CC40" i="7"/>
  <c r="CC39" i="7" s="1"/>
  <c r="N42" i="21" s="1"/>
  <c r="CD40" i="7"/>
  <c r="CD39" i="7" s="1"/>
  <c r="O42" i="21" s="1"/>
  <c r="D32" i="21"/>
  <c r="E32" i="21"/>
  <c r="F32" i="21"/>
  <c r="C32" i="21"/>
  <c r="H35" i="21"/>
  <c r="H34" i="21"/>
  <c r="BX18" i="14"/>
  <c r="N19" i="14"/>
  <c r="O19" i="14"/>
  <c r="P19" i="14"/>
  <c r="Q19" i="14"/>
  <c r="R19" i="14"/>
  <c r="S19" i="14"/>
  <c r="T19" i="14"/>
  <c r="V19" i="14"/>
  <c r="W19" i="14"/>
  <c r="X19" i="14"/>
  <c r="Z19" i="14"/>
  <c r="AA19" i="14"/>
  <c r="AD19" i="14"/>
  <c r="AE19" i="14"/>
  <c r="AF19" i="14"/>
  <c r="AG19" i="14"/>
  <c r="AI19" i="14"/>
  <c r="AJ19" i="14"/>
  <c r="AL19" i="14"/>
  <c r="AM19" i="14"/>
  <c r="AN19" i="14"/>
  <c r="AO19" i="14"/>
  <c r="AQ19" i="14"/>
  <c r="AR19" i="14"/>
  <c r="AT19" i="14"/>
  <c r="AU19" i="14"/>
  <c r="AV19" i="14"/>
  <c r="AW19" i="14"/>
  <c r="AY19" i="14"/>
  <c r="AZ19" i="14"/>
  <c r="BC19" i="14"/>
  <c r="BD19" i="14"/>
  <c r="BE19" i="14"/>
  <c r="BF19" i="14"/>
  <c r="BH19" i="14"/>
  <c r="BH18" i="14" s="1"/>
  <c r="BI19" i="14"/>
  <c r="BK19" i="14"/>
  <c r="BL19" i="14"/>
  <c r="BM19" i="14"/>
  <c r="BN19" i="14"/>
  <c r="BN18" i="14" s="1"/>
  <c r="BP19" i="14"/>
  <c r="BQ19" i="14"/>
  <c r="BR19" i="14"/>
  <c r="BR18" i="14" s="1"/>
  <c r="BT19" i="14"/>
  <c r="BU19" i="14"/>
  <c r="BV19" i="14"/>
  <c r="BX19" i="14"/>
  <c r="BY19" i="14"/>
  <c r="BZ19" i="14"/>
  <c r="CA19" i="14"/>
  <c r="CB19" i="14"/>
  <c r="CC19" i="14"/>
  <c r="CC18" i="14" s="1"/>
  <c r="G33" i="21" s="1"/>
  <c r="CD19" i="14"/>
  <c r="CE19" i="14"/>
  <c r="CF19" i="14"/>
  <c r="CF18" i="14" s="1"/>
  <c r="J33" i="21" s="1"/>
  <c r="CG19" i="14"/>
  <c r="CH19" i="14"/>
  <c r="CI19" i="14"/>
  <c r="CJ19" i="14"/>
  <c r="BF24" i="14"/>
  <c r="BH24" i="14"/>
  <c r="BI24" i="14"/>
  <c r="BK24" i="14"/>
  <c r="BL24" i="14"/>
  <c r="BM24" i="14"/>
  <c r="BN24" i="14"/>
  <c r="BP24" i="14"/>
  <c r="BQ24" i="14"/>
  <c r="BR24" i="14"/>
  <c r="BT24" i="14"/>
  <c r="BU24" i="14"/>
  <c r="BV24" i="14"/>
  <c r="BX24" i="14"/>
  <c r="BY24" i="14"/>
  <c r="BZ24" i="14"/>
  <c r="CA24" i="14"/>
  <c r="CB24" i="14"/>
  <c r="CC24" i="14"/>
  <c r="CD24" i="14"/>
  <c r="CE24" i="14"/>
  <c r="CF24" i="14"/>
  <c r="CG24" i="14"/>
  <c r="CH24" i="14"/>
  <c r="CI24" i="14"/>
  <c r="CJ24" i="14"/>
  <c r="Q26" i="14"/>
  <c r="R26" i="14"/>
  <c r="S26" i="14"/>
  <c r="T26" i="14"/>
  <c r="V26" i="14"/>
  <c r="W26" i="14"/>
  <c r="X26" i="14"/>
  <c r="Z26" i="14"/>
  <c r="AA26" i="14"/>
  <c r="AD26" i="14"/>
  <c r="AE26" i="14"/>
  <c r="AF26" i="14"/>
  <c r="AG26" i="14"/>
  <c r="AI26" i="14"/>
  <c r="AJ26" i="14"/>
  <c r="AM26" i="14"/>
  <c r="AN26" i="14"/>
  <c r="AO26" i="14"/>
  <c r="AQ26" i="14"/>
  <c r="AR26" i="14"/>
  <c r="AU26" i="14"/>
  <c r="AV26" i="14"/>
  <c r="AW26" i="14"/>
  <c r="AY26" i="14"/>
  <c r="AZ26" i="14"/>
  <c r="BC26" i="14"/>
  <c r="BD26" i="14"/>
  <c r="BF26" i="14"/>
  <c r="BH26" i="14"/>
  <c r="BI26" i="14"/>
  <c r="BK26" i="14"/>
  <c r="BL26" i="14"/>
  <c r="BN26" i="14"/>
  <c r="BP26" i="14"/>
  <c r="BQ26" i="14"/>
  <c r="BR26" i="14"/>
  <c r="BT26" i="14"/>
  <c r="BU26" i="14"/>
  <c r="BV26" i="14"/>
  <c r="BW26" i="14"/>
  <c r="BX26" i="14"/>
  <c r="BY26" i="14"/>
  <c r="BZ26" i="14"/>
  <c r="CA26" i="14"/>
  <c r="CB26" i="14"/>
  <c r="CC26" i="14"/>
  <c r="CD26" i="14"/>
  <c r="CE26" i="14"/>
  <c r="CF26" i="14"/>
  <c r="CG26" i="14"/>
  <c r="CH26" i="14"/>
  <c r="CI26" i="14"/>
  <c r="CJ26" i="14"/>
  <c r="AE31" i="14"/>
  <c r="BC31" i="14"/>
  <c r="Q32" i="14"/>
  <c r="R32" i="14"/>
  <c r="S32" i="14"/>
  <c r="T32" i="14"/>
  <c r="V32" i="14"/>
  <c r="W32" i="14"/>
  <c r="X32" i="14"/>
  <c r="Z32" i="14"/>
  <c r="AA32" i="14"/>
  <c r="AD32" i="14"/>
  <c r="AE32" i="14"/>
  <c r="AF32" i="14"/>
  <c r="AG32" i="14"/>
  <c r="AI32" i="14"/>
  <c r="AJ32" i="14"/>
  <c r="AL32" i="14"/>
  <c r="AM32" i="14"/>
  <c r="AM31" i="14" s="1"/>
  <c r="AN32" i="14"/>
  <c r="AO32" i="14"/>
  <c r="AQ32" i="14"/>
  <c r="AR32" i="14"/>
  <c r="AT32" i="14"/>
  <c r="AU32" i="14"/>
  <c r="AU31" i="14" s="1"/>
  <c r="AV32" i="14"/>
  <c r="AW32" i="14"/>
  <c r="AY32" i="14"/>
  <c r="AY31" i="14" s="1"/>
  <c r="AZ32" i="14"/>
  <c r="BC32" i="14"/>
  <c r="BD32" i="14"/>
  <c r="BE32" i="14"/>
  <c r="BE31" i="14" s="1"/>
  <c r="BF32" i="14"/>
  <c r="BH32" i="14"/>
  <c r="BI32" i="14"/>
  <c r="BK32" i="14"/>
  <c r="BK31" i="14" s="1"/>
  <c r="BL32" i="14"/>
  <c r="BM32" i="14"/>
  <c r="BN32" i="14"/>
  <c r="BP32" i="14"/>
  <c r="BP31" i="14" s="1"/>
  <c r="BQ32" i="14"/>
  <c r="BR32" i="14"/>
  <c r="BT32" i="14"/>
  <c r="BU32" i="14"/>
  <c r="BU31" i="14" s="1"/>
  <c r="BV32" i="14"/>
  <c r="BX32" i="14"/>
  <c r="BY32" i="14"/>
  <c r="BZ32" i="14"/>
  <c r="CA32" i="14"/>
  <c r="CA31" i="14" s="1"/>
  <c r="CB32" i="14"/>
  <c r="CC32" i="14"/>
  <c r="CD32" i="14"/>
  <c r="CD31" i="14" s="1"/>
  <c r="CE32" i="14"/>
  <c r="CF32" i="14"/>
  <c r="CG32" i="14"/>
  <c r="CH32" i="14"/>
  <c r="CH31" i="14" s="1"/>
  <c r="M34" i="21" s="1"/>
  <c r="CI32" i="14"/>
  <c r="CI31" i="14" s="1"/>
  <c r="N34" i="21" s="1"/>
  <c r="CJ32" i="14"/>
  <c r="Q35" i="14"/>
  <c r="R35" i="14"/>
  <c r="S35" i="14"/>
  <c r="T35" i="14"/>
  <c r="V35" i="14"/>
  <c r="W35" i="14"/>
  <c r="X35" i="14"/>
  <c r="Z35" i="14"/>
  <c r="AA35" i="14"/>
  <c r="AD35" i="14"/>
  <c r="AE35" i="14"/>
  <c r="AF35" i="14"/>
  <c r="AG35" i="14"/>
  <c r="AI35" i="14"/>
  <c r="AJ35" i="14"/>
  <c r="AM35" i="14"/>
  <c r="AO35" i="14"/>
  <c r="AQ35" i="14"/>
  <c r="AR35" i="14"/>
  <c r="AU35" i="14"/>
  <c r="AW35" i="14"/>
  <c r="AY35" i="14"/>
  <c r="AZ35" i="14"/>
  <c r="BC35" i="14"/>
  <c r="BD35" i="14"/>
  <c r="BE35" i="14"/>
  <c r="BF35" i="14"/>
  <c r="BH35" i="14"/>
  <c r="BI35" i="14"/>
  <c r="BK35" i="14"/>
  <c r="BL35" i="14"/>
  <c r="BM35" i="14"/>
  <c r="BN35" i="14"/>
  <c r="BP35" i="14"/>
  <c r="BQ35" i="14"/>
  <c r="BR35" i="14"/>
  <c r="BT35" i="14"/>
  <c r="BU35" i="14"/>
  <c r="BV35" i="14"/>
  <c r="BX35" i="14"/>
  <c r="BY35" i="14"/>
  <c r="CA35" i="14"/>
  <c r="CB35" i="14"/>
  <c r="CC35" i="14"/>
  <c r="CD35" i="14"/>
  <c r="CE35" i="14"/>
  <c r="CF35" i="14"/>
  <c r="CG35" i="14"/>
  <c r="CH35" i="14"/>
  <c r="CI35" i="14"/>
  <c r="CJ35" i="14"/>
  <c r="Q41" i="14"/>
  <c r="R41" i="14"/>
  <c r="S41" i="14"/>
  <c r="T41" i="14"/>
  <c r="V41" i="14"/>
  <c r="W41" i="14"/>
  <c r="X41" i="14"/>
  <c r="Z41" i="14"/>
  <c r="AA41" i="14"/>
  <c r="AD41" i="14"/>
  <c r="AE41" i="14"/>
  <c r="AF41" i="14"/>
  <c r="AG41" i="14"/>
  <c r="AI41" i="14"/>
  <c r="AJ41" i="14"/>
  <c r="AM41" i="14"/>
  <c r="AN41" i="14"/>
  <c r="AO41" i="14"/>
  <c r="AQ41" i="14"/>
  <c r="AR41" i="14"/>
  <c r="AU41" i="14"/>
  <c r="AV41" i="14"/>
  <c r="AW41" i="14"/>
  <c r="AY41" i="14"/>
  <c r="AZ41" i="14"/>
  <c r="BC41" i="14"/>
  <c r="BD41" i="14"/>
  <c r="BE41" i="14"/>
  <c r="BF41" i="14"/>
  <c r="BH41" i="14"/>
  <c r="BI41" i="14"/>
  <c r="BK41" i="14"/>
  <c r="BL41" i="14"/>
  <c r="BM41" i="14"/>
  <c r="BN41" i="14"/>
  <c r="BP41" i="14"/>
  <c r="BQ41" i="14"/>
  <c r="BR41" i="14"/>
  <c r="BT41" i="14"/>
  <c r="BU41" i="14"/>
  <c r="BV41" i="14"/>
  <c r="BW41" i="14"/>
  <c r="BX41" i="14"/>
  <c r="BY41" i="14"/>
  <c r="BZ41" i="14"/>
  <c r="CA41" i="14"/>
  <c r="CB41" i="14"/>
  <c r="CC41" i="14"/>
  <c r="CD41" i="14"/>
  <c r="CE41" i="14"/>
  <c r="CF41" i="14"/>
  <c r="CG41" i="14"/>
  <c r="CH41" i="14"/>
  <c r="CI41" i="14"/>
  <c r="CJ41" i="14"/>
  <c r="N39" i="14"/>
  <c r="O39" i="14"/>
  <c r="P39" i="14"/>
  <c r="Q39" i="14"/>
  <c r="Q38" i="14" s="1"/>
  <c r="R39" i="14"/>
  <c r="S39" i="14"/>
  <c r="S38" i="14" s="1"/>
  <c r="T39" i="14"/>
  <c r="V39" i="14"/>
  <c r="W39" i="14"/>
  <c r="X39" i="14"/>
  <c r="Z39" i="14"/>
  <c r="Z38" i="14" s="1"/>
  <c r="AA39" i="14"/>
  <c r="AA38" i="14" s="1"/>
  <c r="AD39" i="14"/>
  <c r="AE39" i="14"/>
  <c r="AE38" i="14" s="1"/>
  <c r="AF39" i="14"/>
  <c r="AG39" i="14"/>
  <c r="AG38" i="14" s="1"/>
  <c r="AI39" i="14"/>
  <c r="AJ39" i="14"/>
  <c r="AL39" i="14"/>
  <c r="AM39" i="14"/>
  <c r="AM38" i="14" s="1"/>
  <c r="AN39" i="14"/>
  <c r="AO39" i="14"/>
  <c r="AO38" i="14" s="1"/>
  <c r="AQ39" i="14"/>
  <c r="AQ38" i="14" s="1"/>
  <c r="AR39" i="14"/>
  <c r="AT39" i="14"/>
  <c r="AU39" i="14"/>
  <c r="AU38" i="14" s="1"/>
  <c r="AV39" i="14"/>
  <c r="AW39" i="14"/>
  <c r="AW38" i="14" s="1"/>
  <c r="AY39" i="14"/>
  <c r="AZ39" i="14"/>
  <c r="BC39" i="14"/>
  <c r="BC38" i="14" s="1"/>
  <c r="BD39" i="14"/>
  <c r="BE39" i="14"/>
  <c r="BF39" i="14"/>
  <c r="BF38" i="14" s="1"/>
  <c r="BH39" i="14"/>
  <c r="BI39" i="14"/>
  <c r="BI38" i="14" s="1"/>
  <c r="BK39" i="14"/>
  <c r="BL39" i="14"/>
  <c r="BM39" i="14"/>
  <c r="BM38" i="14" s="1"/>
  <c r="BN39" i="14"/>
  <c r="BN38" i="14" s="1"/>
  <c r="BP39" i="14"/>
  <c r="BQ39" i="14"/>
  <c r="BQ38" i="14" s="1"/>
  <c r="BR39" i="14"/>
  <c r="BT39" i="14"/>
  <c r="BU39" i="14"/>
  <c r="BV39" i="14"/>
  <c r="BV38" i="14" s="1"/>
  <c r="BX39" i="14"/>
  <c r="BY39" i="14"/>
  <c r="BY38" i="14" s="1"/>
  <c r="BZ39" i="14"/>
  <c r="CA39" i="14"/>
  <c r="CA38" i="14" s="1"/>
  <c r="CB39" i="14"/>
  <c r="CC39" i="14"/>
  <c r="CC38" i="14" s="1"/>
  <c r="G35" i="21" s="1"/>
  <c r="K35" i="21" s="1"/>
  <c r="CD39" i="14"/>
  <c r="CD38" i="14" s="1"/>
  <c r="CE39" i="14"/>
  <c r="CE38" i="14" s="1"/>
  <c r="I35" i="21" s="1"/>
  <c r="CF39" i="14"/>
  <c r="CG39" i="14"/>
  <c r="CG38" i="14" s="1"/>
  <c r="L35" i="21" s="1"/>
  <c r="CH39" i="14"/>
  <c r="CI39" i="14"/>
  <c r="CI38" i="14" s="1"/>
  <c r="N35" i="21" s="1"/>
  <c r="CJ39" i="14"/>
  <c r="M15" i="14"/>
  <c r="U15" i="14"/>
  <c r="AB15" i="14"/>
  <c r="Y15" i="14" s="1"/>
  <c r="AC15" i="14"/>
  <c r="AK15" i="14"/>
  <c r="AH15" i="14" s="1"/>
  <c r="AS15" i="14"/>
  <c r="AP15" i="14" s="1"/>
  <c r="BA15" i="14"/>
  <c r="AX15" i="14" s="1"/>
  <c r="BB15" i="14"/>
  <c r="BJ15" i="14"/>
  <c r="BG15" i="14" s="1"/>
  <c r="BO15" i="14"/>
  <c r="BS15" i="14"/>
  <c r="D27" i="21"/>
  <c r="E27" i="21"/>
  <c r="F27" i="21"/>
  <c r="C27" i="21"/>
  <c r="AX17" i="8"/>
  <c r="AY17" i="8"/>
  <c r="AZ17" i="8"/>
  <c r="BA17" i="8"/>
  <c r="BB17" i="8"/>
  <c r="BC17" i="8"/>
  <c r="BD17" i="8"/>
  <c r="BE17" i="8"/>
  <c r="BF17" i="8"/>
  <c r="BG17" i="8"/>
  <c r="BH17" i="8"/>
  <c r="BI17" i="8"/>
  <c r="BJ17" i="8"/>
  <c r="BK17" i="8"/>
  <c r="BL17" i="8"/>
  <c r="BM17" i="8"/>
  <c r="BN17" i="8"/>
  <c r="BO17" i="8"/>
  <c r="BP17" i="8"/>
  <c r="BQ17" i="8"/>
  <c r="BR17" i="8"/>
  <c r="BS17" i="8"/>
  <c r="BT17" i="8"/>
  <c r="BU17" i="8"/>
  <c r="BV17" i="8"/>
  <c r="BW17" i="8"/>
  <c r="BX17" i="8"/>
  <c r="BY17" i="8"/>
  <c r="BZ17" i="8"/>
  <c r="AX22" i="8"/>
  <c r="AY22" i="8"/>
  <c r="AZ22" i="8"/>
  <c r="BA22" i="8"/>
  <c r="BB22" i="8"/>
  <c r="BC22" i="8"/>
  <c r="BD22" i="8"/>
  <c r="BE22" i="8"/>
  <c r="BF22" i="8"/>
  <c r="BG22" i="8"/>
  <c r="BH22" i="8"/>
  <c r="BI22" i="8"/>
  <c r="BJ22" i="8"/>
  <c r="BK22" i="8"/>
  <c r="BL22" i="8"/>
  <c r="BM22" i="8"/>
  <c r="BN22" i="8"/>
  <c r="BO22" i="8"/>
  <c r="BP22" i="8"/>
  <c r="BQ22" i="8"/>
  <c r="BR22" i="8"/>
  <c r="BV22" i="8"/>
  <c r="BS22" i="8" s="1"/>
  <c r="BX21" i="8"/>
  <c r="BX20" i="8" s="1"/>
  <c r="M28" i="21" s="1"/>
  <c r="BY22" i="8"/>
  <c r="BZ22" i="8"/>
  <c r="BZ21" i="8" s="1"/>
  <c r="BZ20" i="8" s="1"/>
  <c r="O28" i="21" s="1"/>
  <c r="AX25" i="8"/>
  <c r="AY25" i="8"/>
  <c r="AZ25" i="8"/>
  <c r="BA25" i="8"/>
  <c r="BB25" i="8"/>
  <c r="BC25" i="8"/>
  <c r="BD25" i="8"/>
  <c r="BE25" i="8"/>
  <c r="BF25" i="8"/>
  <c r="BG25" i="8"/>
  <c r="BH25" i="8"/>
  <c r="BI25" i="8"/>
  <c r="BJ25" i="8"/>
  <c r="BK25" i="8"/>
  <c r="BL25" i="8"/>
  <c r="BM25" i="8"/>
  <c r="BN25" i="8"/>
  <c r="BO25" i="8"/>
  <c r="BP25" i="8"/>
  <c r="BQ25" i="8"/>
  <c r="BR25" i="8"/>
  <c r="BU25" i="8"/>
  <c r="BV25" i="8"/>
  <c r="BY25" i="8"/>
  <c r="BW25" i="8" s="1"/>
  <c r="AX40" i="8"/>
  <c r="AY40" i="8"/>
  <c r="AZ40" i="8"/>
  <c r="BA40" i="8"/>
  <c r="BB40" i="8"/>
  <c r="BC40" i="8"/>
  <c r="BD40" i="8"/>
  <c r="BE40" i="8"/>
  <c r="BF40" i="8"/>
  <c r="BG40" i="8"/>
  <c r="BH40" i="8"/>
  <c r="BI40" i="8"/>
  <c r="BJ40" i="8"/>
  <c r="BK40" i="8"/>
  <c r="BL40" i="8"/>
  <c r="BM40" i="8"/>
  <c r="BN40" i="8"/>
  <c r="BO40" i="8"/>
  <c r="BP40" i="8"/>
  <c r="BQ40" i="8"/>
  <c r="BR40" i="8"/>
  <c r="BS40" i="8"/>
  <c r="BT40" i="8"/>
  <c r="BU40" i="8"/>
  <c r="BV40" i="8"/>
  <c r="BW40" i="8"/>
  <c r="BX40" i="8"/>
  <c r="BY40" i="8"/>
  <c r="BZ40" i="8"/>
  <c r="AV54" i="8"/>
  <c r="AW54" i="8"/>
  <c r="AX54" i="8"/>
  <c r="AY54" i="8"/>
  <c r="AZ54" i="8"/>
  <c r="BA54" i="8"/>
  <c r="BB54" i="8"/>
  <c r="BC54" i="8"/>
  <c r="BD54" i="8"/>
  <c r="BE54" i="8"/>
  <c r="BF54" i="8"/>
  <c r="BG54" i="8"/>
  <c r="BH54" i="8"/>
  <c r="BI54" i="8"/>
  <c r="BJ54" i="8"/>
  <c r="BK54" i="8"/>
  <c r="BL54" i="8"/>
  <c r="BM54" i="8"/>
  <c r="BN54" i="8"/>
  <c r="BO54" i="8"/>
  <c r="BP54" i="8"/>
  <c r="BQ54" i="8"/>
  <c r="BR54" i="8"/>
  <c r="BS54" i="8"/>
  <c r="BT54" i="8"/>
  <c r="BU54" i="8"/>
  <c r="BV54" i="8"/>
  <c r="BW54" i="8"/>
  <c r="BX54" i="8"/>
  <c r="BY54" i="8"/>
  <c r="BZ54" i="8"/>
  <c r="AU52" i="8"/>
  <c r="AV52" i="8"/>
  <c r="AW52" i="8"/>
  <c r="AW51" i="8" s="1"/>
  <c r="AW50" i="8" s="1"/>
  <c r="AX52" i="8"/>
  <c r="AX51" i="8" s="1"/>
  <c r="AX50" i="8" s="1"/>
  <c r="AY52" i="8"/>
  <c r="AY51" i="8" s="1"/>
  <c r="AZ52" i="8"/>
  <c r="AZ51" i="8" s="1"/>
  <c r="AZ50" i="8" s="1"/>
  <c r="BA52" i="8"/>
  <c r="BA51" i="8" s="1"/>
  <c r="BA50" i="8" s="1"/>
  <c r="BB52" i="8"/>
  <c r="BB51" i="8" s="1"/>
  <c r="BB50" i="8" s="1"/>
  <c r="BC52" i="8"/>
  <c r="BD52" i="8"/>
  <c r="BE52" i="8"/>
  <c r="BE51" i="8" s="1"/>
  <c r="BE50" i="8" s="1"/>
  <c r="BF52" i="8"/>
  <c r="BF51" i="8" s="1"/>
  <c r="BF50" i="8" s="1"/>
  <c r="BG52" i="8"/>
  <c r="BG51" i="8" s="1"/>
  <c r="BH52" i="8"/>
  <c r="BH51" i="8" s="1"/>
  <c r="BH50" i="8" s="1"/>
  <c r="BI52" i="8"/>
  <c r="BI51" i="8" s="1"/>
  <c r="BI50" i="8" s="1"/>
  <c r="BJ52" i="8"/>
  <c r="BJ51" i="8" s="1"/>
  <c r="BK52" i="8"/>
  <c r="BL52" i="8"/>
  <c r="BL51" i="8" s="1"/>
  <c r="BM52" i="8"/>
  <c r="BM51" i="8" s="1"/>
  <c r="BM50" i="8" s="1"/>
  <c r="BN52" i="8"/>
  <c r="BN51" i="8" s="1"/>
  <c r="BN50" i="8" s="1"/>
  <c r="BO52" i="8"/>
  <c r="BO51" i="8" s="1"/>
  <c r="BP52" i="8"/>
  <c r="BP51" i="8" s="1"/>
  <c r="BP50" i="8" s="1"/>
  <c r="BQ52" i="8"/>
  <c r="BQ51" i="8" s="1"/>
  <c r="BQ50" i="8" s="1"/>
  <c r="BR52" i="8"/>
  <c r="BR51" i="8" s="1"/>
  <c r="BS52" i="8"/>
  <c r="BS51" i="8" s="1"/>
  <c r="BT52" i="8"/>
  <c r="BT51" i="8" s="1"/>
  <c r="BU52" i="8"/>
  <c r="BU51" i="8" s="1"/>
  <c r="BU50" i="8" s="1"/>
  <c r="I31" i="21" s="1"/>
  <c r="BV52" i="8"/>
  <c r="BV51" i="8" s="1"/>
  <c r="BV50" i="8" s="1"/>
  <c r="J31" i="21" s="1"/>
  <c r="BW52" i="8"/>
  <c r="BW51" i="8" s="1"/>
  <c r="BX52" i="8"/>
  <c r="BY52" i="8"/>
  <c r="BY51" i="8" s="1"/>
  <c r="BY50" i="8" s="1"/>
  <c r="N31" i="21" s="1"/>
  <c r="BZ52" i="8"/>
  <c r="BZ51" i="8" s="1"/>
  <c r="BZ50" i="8" s="1"/>
  <c r="O31" i="21" s="1"/>
  <c r="AU51" i="8"/>
  <c r="AV51" i="8"/>
  <c r="AV50" i="8" s="1"/>
  <c r="BC51" i="8"/>
  <c r="BC50" i="8" s="1"/>
  <c r="BD51" i="8"/>
  <c r="BD50" i="8" s="1"/>
  <c r="BK51" i="8"/>
  <c r="BX51" i="8"/>
  <c r="BX50" i="8" s="1"/>
  <c r="M31" i="21" s="1"/>
  <c r="AX47" i="8"/>
  <c r="AY47" i="8"/>
  <c r="AZ47" i="8"/>
  <c r="BA47" i="8"/>
  <c r="BB47" i="8"/>
  <c r="BC47" i="8"/>
  <c r="BD47" i="8"/>
  <c r="BE47" i="8"/>
  <c r="BF47" i="8"/>
  <c r="BG47" i="8"/>
  <c r="BH47" i="8"/>
  <c r="BI47" i="8"/>
  <c r="BJ47" i="8"/>
  <c r="BK47" i="8"/>
  <c r="BL47" i="8"/>
  <c r="BM47" i="8"/>
  <c r="BN47" i="8"/>
  <c r="BO47" i="8"/>
  <c r="BP47" i="8"/>
  <c r="BQ47" i="8"/>
  <c r="BR47" i="8"/>
  <c r="BS47" i="8"/>
  <c r="BT47" i="8"/>
  <c r="BU47" i="8"/>
  <c r="BV47" i="8"/>
  <c r="BW47" i="8"/>
  <c r="BX47" i="8"/>
  <c r="BY47" i="8"/>
  <c r="BZ47" i="8"/>
  <c r="AW44" i="8"/>
  <c r="AX44" i="8"/>
  <c r="AX43" i="8" s="1"/>
  <c r="AX42" i="8" s="1"/>
  <c r="AY44" i="8"/>
  <c r="AY43" i="8" s="1"/>
  <c r="AY42" i="8" s="1"/>
  <c r="AZ44" i="8"/>
  <c r="AZ43" i="8" s="1"/>
  <c r="BA44" i="8"/>
  <c r="BA43" i="8" s="1"/>
  <c r="BB44" i="8"/>
  <c r="BB43" i="8" s="1"/>
  <c r="BC44" i="8"/>
  <c r="BC43" i="8" s="1"/>
  <c r="BC42" i="8" s="1"/>
  <c r="BD44" i="8"/>
  <c r="BD43" i="8" s="1"/>
  <c r="BE44" i="8"/>
  <c r="BF44" i="8"/>
  <c r="BF43" i="8" s="1"/>
  <c r="BF42" i="8" s="1"/>
  <c r="BG44" i="8"/>
  <c r="BG43" i="8" s="1"/>
  <c r="BH44" i="8"/>
  <c r="BH43" i="8" s="1"/>
  <c r="BI44" i="8"/>
  <c r="BI43" i="8" s="1"/>
  <c r="BJ44" i="8"/>
  <c r="BK44" i="8"/>
  <c r="BK43" i="8" s="1"/>
  <c r="BK42" i="8" s="1"/>
  <c r="BL44" i="8"/>
  <c r="BL43" i="8" s="1"/>
  <c r="BM44" i="8"/>
  <c r="BN44" i="8"/>
  <c r="BN43" i="8" s="1"/>
  <c r="BN42" i="8" s="1"/>
  <c r="BO44" i="8"/>
  <c r="BO43" i="8" s="1"/>
  <c r="BO42" i="8" s="1"/>
  <c r="BP44" i="8"/>
  <c r="BP43" i="8" s="1"/>
  <c r="BQ44" i="8"/>
  <c r="BR44" i="8"/>
  <c r="BR43" i="8" s="1"/>
  <c r="BS44" i="8"/>
  <c r="BS43" i="8" s="1"/>
  <c r="BS42" i="8" s="1"/>
  <c r="G30" i="21" s="1"/>
  <c r="K30" i="21" s="1"/>
  <c r="BT44" i="8"/>
  <c r="BT43" i="8" s="1"/>
  <c r="BU44" i="8"/>
  <c r="BU43" i="8" s="1"/>
  <c r="BV44" i="8"/>
  <c r="BV43" i="8" s="1"/>
  <c r="BW44" i="8"/>
  <c r="BW43" i="8" s="1"/>
  <c r="BX44" i="8"/>
  <c r="BX43" i="8" s="1"/>
  <c r="BY44" i="8"/>
  <c r="BY43" i="8" s="1"/>
  <c r="BZ44" i="8"/>
  <c r="AW43" i="8"/>
  <c r="BE43" i="8"/>
  <c r="BJ43" i="8"/>
  <c r="BJ42" i="8" s="1"/>
  <c r="BM43" i="8"/>
  <c r="BQ43" i="8"/>
  <c r="BZ43" i="8"/>
  <c r="BJ32" i="8"/>
  <c r="N33" i="8"/>
  <c r="N32" i="8" s="1"/>
  <c r="O33" i="8"/>
  <c r="O32" i="8" s="1"/>
  <c r="P33" i="8"/>
  <c r="P32" i="8" s="1"/>
  <c r="Q33" i="8"/>
  <c r="Q32" i="8" s="1"/>
  <c r="R33" i="8"/>
  <c r="R32" i="8" s="1"/>
  <c r="S33" i="8"/>
  <c r="S32" i="8" s="1"/>
  <c r="T33" i="8"/>
  <c r="T32" i="8" s="1"/>
  <c r="U33" i="8"/>
  <c r="U32" i="8" s="1"/>
  <c r="V33" i="8"/>
  <c r="V32" i="8" s="1"/>
  <c r="X33" i="8"/>
  <c r="X32" i="8" s="1"/>
  <c r="Y33" i="8"/>
  <c r="Y32" i="8" s="1"/>
  <c r="Z33" i="8"/>
  <c r="Z32" i="8" s="1"/>
  <c r="AA33" i="8"/>
  <c r="AA32" i="8" s="1"/>
  <c r="AB33" i="8"/>
  <c r="AB32" i="8" s="1"/>
  <c r="AC33" i="8"/>
  <c r="AC32" i="8" s="1"/>
  <c r="AD33" i="8"/>
  <c r="AD32" i="8" s="1"/>
  <c r="AE33" i="8"/>
  <c r="AE32" i="8" s="1"/>
  <c r="AF33" i="8"/>
  <c r="AF32" i="8" s="1"/>
  <c r="AG33" i="8"/>
  <c r="AG32" i="8" s="1"/>
  <c r="AH33" i="8"/>
  <c r="AH32" i="8" s="1"/>
  <c r="AI33" i="8"/>
  <c r="AI32" i="8" s="1"/>
  <c r="AJ33" i="8"/>
  <c r="AJ32" i="8" s="1"/>
  <c r="AK33" i="8"/>
  <c r="AK32" i="8" s="1"/>
  <c r="AL33" i="8"/>
  <c r="AL32" i="8" s="1"/>
  <c r="AM33" i="8"/>
  <c r="AM32" i="8" s="1"/>
  <c r="AN33" i="8"/>
  <c r="AN32" i="8" s="1"/>
  <c r="AO33" i="8"/>
  <c r="AO32" i="8" s="1"/>
  <c r="AP33" i="8"/>
  <c r="AP32" i="8" s="1"/>
  <c r="AQ33" i="8"/>
  <c r="AQ32" i="8" s="1"/>
  <c r="AR33" i="8"/>
  <c r="AR32" i="8" s="1"/>
  <c r="AS33" i="8"/>
  <c r="AS32" i="8" s="1"/>
  <c r="AU33" i="8"/>
  <c r="AU32" i="8" s="1"/>
  <c r="AV33" i="8"/>
  <c r="AV32" i="8" s="1"/>
  <c r="AW33" i="8"/>
  <c r="AW32" i="8" s="1"/>
  <c r="AX33" i="8"/>
  <c r="AX32" i="8" s="1"/>
  <c r="AY33" i="8"/>
  <c r="AY32" i="8" s="1"/>
  <c r="AZ33" i="8"/>
  <c r="AZ32" i="8" s="1"/>
  <c r="AZ31" i="8" s="1"/>
  <c r="BA33" i="8"/>
  <c r="BA32" i="8" s="1"/>
  <c r="BB33" i="8"/>
  <c r="BB32" i="8" s="1"/>
  <c r="BB31" i="8" s="1"/>
  <c r="BC33" i="8"/>
  <c r="BC32" i="8" s="1"/>
  <c r="BD33" i="8"/>
  <c r="BD32" i="8" s="1"/>
  <c r="BD31" i="8" s="1"/>
  <c r="BE33" i="8"/>
  <c r="BE32" i="8" s="1"/>
  <c r="BF33" i="8"/>
  <c r="BF32" i="8" s="1"/>
  <c r="BG33" i="8"/>
  <c r="BG32" i="8" s="1"/>
  <c r="BH33" i="8"/>
  <c r="BH32" i="8" s="1"/>
  <c r="BH31" i="8" s="1"/>
  <c r="BI33" i="8"/>
  <c r="BI32" i="8" s="1"/>
  <c r="BJ33" i="8"/>
  <c r="BK33" i="8"/>
  <c r="BK32" i="8" s="1"/>
  <c r="BL33" i="8"/>
  <c r="BL32" i="8" s="1"/>
  <c r="BL31" i="8" s="1"/>
  <c r="BM33" i="8"/>
  <c r="BM32" i="8" s="1"/>
  <c r="BN33" i="8"/>
  <c r="BN32" i="8" s="1"/>
  <c r="BO33" i="8"/>
  <c r="BO32" i="8" s="1"/>
  <c r="BP33" i="8"/>
  <c r="BP32" i="8" s="1"/>
  <c r="BP31" i="8" s="1"/>
  <c r="BQ33" i="8"/>
  <c r="BQ32" i="8" s="1"/>
  <c r="BR33" i="8"/>
  <c r="BR32" i="8" s="1"/>
  <c r="BS33" i="8"/>
  <c r="BS32" i="8" s="1"/>
  <c r="BT33" i="8"/>
  <c r="BT32" i="8" s="1"/>
  <c r="BT31" i="8" s="1"/>
  <c r="H29" i="21" s="1"/>
  <c r="BU33" i="8"/>
  <c r="BU32" i="8" s="1"/>
  <c r="BV33" i="8"/>
  <c r="BV32" i="8" s="1"/>
  <c r="BW33" i="8"/>
  <c r="BW32" i="8" s="1"/>
  <c r="BX33" i="8"/>
  <c r="BX32" i="8" s="1"/>
  <c r="BX31" i="8" s="1"/>
  <c r="M29" i="21" s="1"/>
  <c r="BY33" i="8"/>
  <c r="BY32" i="8" s="1"/>
  <c r="BZ33" i="8"/>
  <c r="BZ32" i="8" s="1"/>
  <c r="BR21" i="8"/>
  <c r="BR20" i="8" s="1"/>
  <c r="BS21" i="8"/>
  <c r="BT20" i="8"/>
  <c r="H28" i="21" s="1"/>
  <c r="BV21" i="8"/>
  <c r="BV20" i="8" s="1"/>
  <c r="J28" i="21" s="1"/>
  <c r="BY21" i="8"/>
  <c r="D22" i="21"/>
  <c r="E22" i="21"/>
  <c r="F22" i="21"/>
  <c r="C22" i="21"/>
  <c r="F8" i="21"/>
  <c r="C8" i="21"/>
  <c r="D8" i="21"/>
  <c r="E8" i="21"/>
  <c r="D16" i="21"/>
  <c r="E16" i="21"/>
  <c r="F16" i="21"/>
  <c r="A17" i="21"/>
  <c r="A18" i="21" s="1"/>
  <c r="A19" i="21" s="1"/>
  <c r="BH14" i="11"/>
  <c r="BJ14" i="11"/>
  <c r="BK14" i="11"/>
  <c r="BM14" i="11"/>
  <c r="BN14" i="11"/>
  <c r="BO14" i="11"/>
  <c r="BP14" i="11"/>
  <c r="BR14" i="11"/>
  <c r="BS14" i="11"/>
  <c r="BT14" i="11"/>
  <c r="BV14" i="11"/>
  <c r="BW14" i="11"/>
  <c r="BX14" i="11"/>
  <c r="BY14" i="11"/>
  <c r="BZ14" i="11"/>
  <c r="CA14" i="11"/>
  <c r="CB14" i="11"/>
  <c r="CC14" i="11"/>
  <c r="CD14" i="11"/>
  <c r="CD13" i="11" s="1"/>
  <c r="CE14" i="11"/>
  <c r="CE13" i="11" s="1"/>
  <c r="CF14" i="11"/>
  <c r="CF13" i="11" s="1"/>
  <c r="CG14" i="11"/>
  <c r="CG13" i="11" s="1"/>
  <c r="CH14" i="11"/>
  <c r="CH13" i="11" s="1"/>
  <c r="CI14" i="11"/>
  <c r="CI13" i="11" s="1"/>
  <c r="CJ14" i="11"/>
  <c r="CJ13" i="11" s="1"/>
  <c r="CK14" i="11"/>
  <c r="CK13" i="11" s="1"/>
  <c r="P19" i="11"/>
  <c r="P18" i="11" s="1"/>
  <c r="Q19" i="11"/>
  <c r="Q18" i="11" s="1"/>
  <c r="R19" i="11"/>
  <c r="R18" i="11" s="1"/>
  <c r="S19" i="11"/>
  <c r="S18" i="11" s="1"/>
  <c r="T19" i="11"/>
  <c r="T18" i="11" s="1"/>
  <c r="U19" i="11"/>
  <c r="U18" i="11" s="1"/>
  <c r="V19" i="11"/>
  <c r="V18" i="11" s="1"/>
  <c r="W19" i="11"/>
  <c r="W18" i="11" s="1"/>
  <c r="X19" i="11"/>
  <c r="X18" i="11" s="1"/>
  <c r="Z19" i="11"/>
  <c r="Z18" i="11" s="1"/>
  <c r="AA19" i="11"/>
  <c r="AA18" i="11" s="1"/>
  <c r="AD19" i="11"/>
  <c r="AD18" i="11" s="1"/>
  <c r="AE19" i="11"/>
  <c r="AE18" i="11" s="1"/>
  <c r="AF19" i="11"/>
  <c r="AF18" i="11" s="1"/>
  <c r="AG19" i="11"/>
  <c r="AG18" i="11" s="1"/>
  <c r="AI19" i="11"/>
  <c r="AI18" i="11" s="1"/>
  <c r="AJ19" i="11"/>
  <c r="AJ18" i="11" s="1"/>
  <c r="AM19" i="11"/>
  <c r="AM18" i="11" s="1"/>
  <c r="AN19" i="11"/>
  <c r="AN18" i="11" s="1"/>
  <c r="AO19" i="11"/>
  <c r="AO18" i="11" s="1"/>
  <c r="AP19" i="11"/>
  <c r="AP18" i="11" s="1"/>
  <c r="AR19" i="11"/>
  <c r="AR18" i="11" s="1"/>
  <c r="AS19" i="11"/>
  <c r="AS18" i="11" s="1"/>
  <c r="AV19" i="11"/>
  <c r="AV18" i="11" s="1"/>
  <c r="AW19" i="11"/>
  <c r="AW18" i="11" s="1"/>
  <c r="AX19" i="11"/>
  <c r="AX18" i="11" s="1"/>
  <c r="AY19" i="11"/>
  <c r="AY18" i="11" s="1"/>
  <c r="BA19" i="11"/>
  <c r="BA18" i="11" s="1"/>
  <c r="BB19" i="11"/>
  <c r="BB18" i="11" s="1"/>
  <c r="BF19" i="11"/>
  <c r="BF18" i="11" s="1"/>
  <c r="BG19" i="11"/>
  <c r="BG18" i="11" s="1"/>
  <c r="BH19" i="11"/>
  <c r="BH18" i="11" s="1"/>
  <c r="BJ19" i="11"/>
  <c r="BJ18" i="11" s="1"/>
  <c r="BK19" i="11"/>
  <c r="BK18" i="11" s="1"/>
  <c r="BM19" i="11"/>
  <c r="BM18" i="11" s="1"/>
  <c r="BN19" i="11"/>
  <c r="BN18" i="11" s="1"/>
  <c r="BO19" i="11"/>
  <c r="BO18" i="11" s="1"/>
  <c r="BP19" i="11"/>
  <c r="BP18" i="11" s="1"/>
  <c r="BQ19" i="11"/>
  <c r="BQ18" i="11" s="1"/>
  <c r="BR19" i="11"/>
  <c r="BR18" i="11" s="1"/>
  <c r="BS19" i="11"/>
  <c r="BS18" i="11" s="1"/>
  <c r="BT19" i="11"/>
  <c r="BT18" i="11" s="1"/>
  <c r="BU19" i="11"/>
  <c r="BU18" i="11" s="1"/>
  <c r="BV19" i="11"/>
  <c r="BV18" i="11" s="1"/>
  <c r="BW19" i="11"/>
  <c r="BW18" i="11" s="1"/>
  <c r="BX19" i="11"/>
  <c r="BX18" i="11" s="1"/>
  <c r="BY19" i="11"/>
  <c r="BY18" i="11" s="1"/>
  <c r="BZ19" i="11"/>
  <c r="BZ18" i="11" s="1"/>
  <c r="CA19" i="11"/>
  <c r="CA18" i="11" s="1"/>
  <c r="CB19" i="11"/>
  <c r="CB18" i="11" s="1"/>
  <c r="CC19" i="11"/>
  <c r="CC18" i="11" s="1"/>
  <c r="CD19" i="11"/>
  <c r="CD18" i="11" s="1"/>
  <c r="G23" i="21" s="1"/>
  <c r="CE19" i="11"/>
  <c r="CE18" i="11" s="1"/>
  <c r="H23" i="21" s="1"/>
  <c r="CF19" i="11"/>
  <c r="CF18" i="11" s="1"/>
  <c r="I23" i="21" s="1"/>
  <c r="CG19" i="11"/>
  <c r="CG18" i="11" s="1"/>
  <c r="CH19" i="11"/>
  <c r="CH18" i="11" s="1"/>
  <c r="L23" i="21" s="1"/>
  <c r="CI19" i="11"/>
  <c r="CI18" i="11" s="1"/>
  <c r="M23" i="21" s="1"/>
  <c r="CJ19" i="11"/>
  <c r="CJ18" i="11" s="1"/>
  <c r="N23" i="21" s="1"/>
  <c r="CK19" i="11"/>
  <c r="CK18" i="11" s="1"/>
  <c r="O23" i="21" s="1"/>
  <c r="C16" i="21"/>
  <c r="K33" i="21" l="1"/>
  <c r="AI31" i="14"/>
  <c r="AD31" i="14"/>
  <c r="W31" i="14"/>
  <c r="R31" i="14"/>
  <c r="K23" i="21"/>
  <c r="BW31" i="9"/>
  <c r="G52" i="21"/>
  <c r="BM42" i="8"/>
  <c r="BT15" i="12"/>
  <c r="G61" i="21" s="1"/>
  <c r="BL15" i="12"/>
  <c r="BD15" i="12"/>
  <c r="BW22" i="8"/>
  <c r="BW21" i="8" s="1"/>
  <c r="BW20" i="8" s="1"/>
  <c r="L28" i="21" s="1"/>
  <c r="CG31" i="14"/>
  <c r="L34" i="21" s="1"/>
  <c r="CC31" i="14"/>
  <c r="G34" i="21" s="1"/>
  <c r="K34" i="21" s="1"/>
  <c r="BY31" i="14"/>
  <c r="BT31" i="14"/>
  <c r="BN31" i="14"/>
  <c r="BN17" i="14" s="1"/>
  <c r="BI31" i="14"/>
  <c r="BD31" i="14"/>
  <c r="AW31" i="14"/>
  <c r="AR31" i="14"/>
  <c r="AG31" i="14"/>
  <c r="AA31" i="14"/>
  <c r="V31" i="14"/>
  <c r="Q31" i="14"/>
  <c r="BM38" i="12"/>
  <c r="CA15" i="12"/>
  <c r="O61" i="21" s="1"/>
  <c r="BW15" i="12"/>
  <c r="J61" i="21" s="1"/>
  <c r="BS15" i="12"/>
  <c r="BK15" i="12"/>
  <c r="BG15" i="12"/>
  <c r="BC15" i="12"/>
  <c r="BV38" i="12"/>
  <c r="I62" i="21" s="1"/>
  <c r="BN38" i="12"/>
  <c r="BX15" i="12"/>
  <c r="L61" i="21" s="1"/>
  <c r="BP15" i="12"/>
  <c r="BH15" i="12"/>
  <c r="BH14" i="12" s="1"/>
  <c r="BY31" i="8"/>
  <c r="N29" i="21" s="1"/>
  <c r="BQ31" i="8"/>
  <c r="BI31" i="8"/>
  <c r="BA31" i="8"/>
  <c r="BS25" i="8"/>
  <c r="CJ31" i="14"/>
  <c r="O34" i="21" s="1"/>
  <c r="CF31" i="14"/>
  <c r="J34" i="21" s="1"/>
  <c r="CB31" i="14"/>
  <c r="BX31" i="14"/>
  <c r="BR31" i="14"/>
  <c r="BM31" i="14"/>
  <c r="BH31" i="14"/>
  <c r="AQ31" i="14"/>
  <c r="AF31" i="14"/>
  <c r="Z31" i="14"/>
  <c r="T31" i="14"/>
  <c r="BV18" i="14"/>
  <c r="BF18" i="14"/>
  <c r="L52" i="21"/>
  <c r="L51" i="21" s="1"/>
  <c r="K56" i="21"/>
  <c r="BF38" i="12"/>
  <c r="BY20" i="8"/>
  <c r="N28" i="21" s="1"/>
  <c r="BU38" i="14"/>
  <c r="BK38" i="14"/>
  <c r="BE38" i="14"/>
  <c r="AY38" i="14"/>
  <c r="AI38" i="14"/>
  <c r="W38" i="14"/>
  <c r="R38" i="14"/>
  <c r="CE31" i="14"/>
  <c r="I34" i="21" s="1"/>
  <c r="BV31" i="14"/>
  <c r="BQ31" i="14"/>
  <c r="BL31" i="14"/>
  <c r="BF31" i="14"/>
  <c r="AZ31" i="14"/>
  <c r="AO31" i="14"/>
  <c r="AJ31" i="14"/>
  <c r="X31" i="14"/>
  <c r="S31" i="14"/>
  <c r="CH18" i="14"/>
  <c r="M33" i="21" s="1"/>
  <c r="M32" i="21" s="1"/>
  <c r="CD18" i="14"/>
  <c r="H33" i="21" s="1"/>
  <c r="H32" i="21" s="1"/>
  <c r="BZ18" i="14"/>
  <c r="BU18" i="14"/>
  <c r="BP18" i="14"/>
  <c r="BY31" i="9"/>
  <c r="O52" i="21"/>
  <c r="O51" i="21" s="1"/>
  <c r="J52" i="21"/>
  <c r="J51" i="21" s="1"/>
  <c r="BH56" i="12"/>
  <c r="BX38" i="12"/>
  <c r="L62" i="21" s="1"/>
  <c r="BP38" i="12"/>
  <c r="BP14" i="12" s="1"/>
  <c r="BH38" i="12"/>
  <c r="BR15" i="12"/>
  <c r="BB15" i="12"/>
  <c r="BZ15" i="12"/>
  <c r="N61" i="21" s="1"/>
  <c r="N60" i="21" s="1"/>
  <c r="CA38" i="12"/>
  <c r="O62" i="21" s="1"/>
  <c r="BS38" i="12"/>
  <c r="BK38" i="12"/>
  <c r="BC38" i="12"/>
  <c r="BO15" i="12"/>
  <c r="BQ42" i="8"/>
  <c r="BW31" i="8"/>
  <c r="L29" i="21" s="1"/>
  <c r="BS31" i="8"/>
  <c r="G29" i="21" s="1"/>
  <c r="K29" i="21" s="1"/>
  <c r="BO31" i="8"/>
  <c r="BG31" i="8"/>
  <c r="BC31" i="8"/>
  <c r="BY42" i="8"/>
  <c r="N30" i="21" s="1"/>
  <c r="N27" i="21" s="1"/>
  <c r="BI42" i="8"/>
  <c r="BK31" i="8"/>
  <c r="AY31" i="8"/>
  <c r="BA42" i="8"/>
  <c r="BZ31" i="8"/>
  <c r="O29" i="21" s="1"/>
  <c r="BX42" i="8"/>
  <c r="M30" i="21" s="1"/>
  <c r="M27" i="21" s="1"/>
  <c r="BP42" i="8"/>
  <c r="BH42" i="8"/>
  <c r="AZ42" i="8"/>
  <c r="G36" i="21"/>
  <c r="K36" i="21" s="1"/>
  <c r="K37" i="21"/>
  <c r="O36" i="21"/>
  <c r="H36" i="21"/>
  <c r="N36" i="21"/>
  <c r="M36" i="21"/>
  <c r="I36" i="21"/>
  <c r="BD14" i="12"/>
  <c r="BW14" i="12"/>
  <c r="BW13" i="12" s="1"/>
  <c r="BU15" i="12"/>
  <c r="H61" i="21" s="1"/>
  <c r="BM15" i="12"/>
  <c r="BE15" i="12"/>
  <c r="BY56" i="12"/>
  <c r="M63" i="21" s="1"/>
  <c r="BQ56" i="12"/>
  <c r="BI56" i="12"/>
  <c r="BA56" i="12"/>
  <c r="BY15" i="12"/>
  <c r="M61" i="21" s="1"/>
  <c r="M60" i="21" s="1"/>
  <c r="BQ15" i="12"/>
  <c r="BI15" i="12"/>
  <c r="AZ56" i="12"/>
  <c r="BU38" i="12"/>
  <c r="H62" i="21" s="1"/>
  <c r="BE38" i="12"/>
  <c r="BV15" i="12"/>
  <c r="I61" i="21" s="1"/>
  <c r="BN15" i="12"/>
  <c r="BF15" i="12"/>
  <c r="BX56" i="12"/>
  <c r="BW38" i="12"/>
  <c r="J62" i="21" s="1"/>
  <c r="BO38" i="12"/>
  <c r="BO14" i="12" s="1"/>
  <c r="BG38" i="12"/>
  <c r="BG14" i="12" s="1"/>
  <c r="BU56" i="12"/>
  <c r="H63" i="21" s="1"/>
  <c r="BM56" i="12"/>
  <c r="BE56" i="12"/>
  <c r="BT38" i="12"/>
  <c r="BL38" i="12"/>
  <c r="BL14" i="12" s="1"/>
  <c r="BD38" i="12"/>
  <c r="BZ38" i="12"/>
  <c r="N62" i="21" s="1"/>
  <c r="BR38" i="12"/>
  <c r="BR14" i="12" s="1"/>
  <c r="BJ38" i="12"/>
  <c r="BJ14" i="12" s="1"/>
  <c r="BB38" i="12"/>
  <c r="BY38" i="12"/>
  <c r="M62" i="21" s="1"/>
  <c r="BQ38" i="12"/>
  <c r="BI38" i="12"/>
  <c r="BA38" i="12"/>
  <c r="CA56" i="12"/>
  <c r="BS56" i="12"/>
  <c r="BS14" i="12" s="1"/>
  <c r="BS13" i="12" s="1"/>
  <c r="BK56" i="12"/>
  <c r="BK14" i="12" s="1"/>
  <c r="BC56" i="12"/>
  <c r="BV56" i="12"/>
  <c r="I63" i="21" s="1"/>
  <c r="BN56" i="12"/>
  <c r="BF56" i="12"/>
  <c r="O55" i="21"/>
  <c r="L36" i="21"/>
  <c r="M44" i="21"/>
  <c r="J36" i="21"/>
  <c r="J44" i="21"/>
  <c r="L44" i="21"/>
  <c r="I44" i="21"/>
  <c r="H44" i="21"/>
  <c r="G44" i="21"/>
  <c r="K44" i="21" s="1"/>
  <c r="N44" i="21"/>
  <c r="O44" i="21"/>
  <c r="BY17" i="13"/>
  <c r="BQ17" i="13"/>
  <c r="BI17" i="13"/>
  <c r="BA17" i="13"/>
  <c r="CC17" i="13"/>
  <c r="BH17" i="13"/>
  <c r="CE17" i="13"/>
  <c r="BW17" i="13"/>
  <c r="BO17" i="13"/>
  <c r="BG17" i="13"/>
  <c r="BU17" i="13"/>
  <c r="CD17" i="13"/>
  <c r="BV17" i="13"/>
  <c r="BN17" i="13"/>
  <c r="BF17" i="13"/>
  <c r="BR17" i="13"/>
  <c r="BM17" i="13"/>
  <c r="CB17" i="13"/>
  <c r="BT17" i="13"/>
  <c r="BL17" i="13"/>
  <c r="BD17" i="13"/>
  <c r="BJ17" i="13"/>
  <c r="BX17" i="13"/>
  <c r="CA17" i="13"/>
  <c r="BS17" i="13"/>
  <c r="BK17" i="13"/>
  <c r="BC17" i="13"/>
  <c r="BE17" i="13"/>
  <c r="BP17" i="13"/>
  <c r="BZ17" i="13"/>
  <c r="BB17" i="13"/>
  <c r="BF17" i="14"/>
  <c r="BU17" i="14"/>
  <c r="CJ18" i="14"/>
  <c r="CB18" i="14"/>
  <c r="BT18" i="14"/>
  <c r="BL18" i="14"/>
  <c r="CC17" i="14"/>
  <c r="CF38" i="14"/>
  <c r="BX38" i="14"/>
  <c r="BP38" i="14"/>
  <c r="BP17" i="14" s="1"/>
  <c r="BH38" i="14"/>
  <c r="BH17" i="14" s="1"/>
  <c r="AZ38" i="14"/>
  <c r="AR38" i="14"/>
  <c r="AJ38" i="14"/>
  <c r="T38" i="14"/>
  <c r="CI18" i="14"/>
  <c r="CA18" i="14"/>
  <c r="CA17" i="14" s="1"/>
  <c r="BK18" i="14"/>
  <c r="BK17" i="14" s="1"/>
  <c r="BX17" i="14"/>
  <c r="CH38" i="14"/>
  <c r="M35" i="21" s="1"/>
  <c r="BZ38" i="14"/>
  <c r="BR38" i="14"/>
  <c r="BR17" i="14" s="1"/>
  <c r="AD38" i="14"/>
  <c r="V38" i="14"/>
  <c r="CG18" i="14"/>
  <c r="BY18" i="14"/>
  <c r="BY17" i="14" s="1"/>
  <c r="BQ18" i="14"/>
  <c r="BI18" i="14"/>
  <c r="CE18" i="14"/>
  <c r="CJ38" i="14"/>
  <c r="O35" i="21" s="1"/>
  <c r="CB38" i="14"/>
  <c r="BT38" i="14"/>
  <c r="BL38" i="14"/>
  <c r="BD38" i="14"/>
  <c r="AV38" i="14"/>
  <c r="AN38" i="14"/>
  <c r="AF38" i="14"/>
  <c r="X38" i="14"/>
  <c r="BX19" i="8"/>
  <c r="BX16" i="8" s="1"/>
  <c r="BV42" i="8"/>
  <c r="J30" i="21" s="1"/>
  <c r="BR42" i="8"/>
  <c r="BG42" i="8"/>
  <c r="BZ42" i="8"/>
  <c r="O30" i="21" s="1"/>
  <c r="BS20" i="8"/>
  <c r="G28" i="21" s="1"/>
  <c r="BV31" i="8"/>
  <c r="BN31" i="8"/>
  <c r="BF31" i="8"/>
  <c r="AX31" i="8"/>
  <c r="BW42" i="8"/>
  <c r="BB42" i="8"/>
  <c r="BU20" i="8"/>
  <c r="I28" i="21" s="1"/>
  <c r="BR31" i="8"/>
  <c r="BU31" i="8"/>
  <c r="I29" i="21" s="1"/>
  <c r="BM31" i="8"/>
  <c r="BE31" i="8"/>
  <c r="BJ31" i="8"/>
  <c r="BJ50" i="8"/>
  <c r="BO50" i="8"/>
  <c r="BL50" i="8"/>
  <c r="AY50" i="8"/>
  <c r="BW50" i="8"/>
  <c r="L31" i="21" s="1"/>
  <c r="BK50" i="8"/>
  <c r="BT50" i="8"/>
  <c r="H31" i="21" s="1"/>
  <c r="BG50" i="8"/>
  <c r="BS50" i="8"/>
  <c r="G31" i="21" s="1"/>
  <c r="K31" i="21" s="1"/>
  <c r="BR50" i="8"/>
  <c r="BD42" i="8"/>
  <c r="BL42" i="8"/>
  <c r="BU42" i="8"/>
  <c r="I30" i="21" s="1"/>
  <c r="BT42" i="8"/>
  <c r="BE42" i="8"/>
  <c r="A20" i="21"/>
  <c r="A21" i="21" s="1"/>
  <c r="A23" i="21" s="1"/>
  <c r="A24" i="21" s="1"/>
  <c r="A25" i="21" s="1"/>
  <c r="A29" i="21" s="1"/>
  <c r="A30" i="21" s="1"/>
  <c r="CJ17" i="14" l="1"/>
  <c r="O33" i="21"/>
  <c r="O32" i="21" s="1"/>
  <c r="BX14" i="12"/>
  <c r="BX13" i="12" s="1"/>
  <c r="L63" i="21"/>
  <c r="BI17" i="14"/>
  <c r="CD17" i="14"/>
  <c r="BT14" i="12"/>
  <c r="BT13" i="12" s="1"/>
  <c r="G62" i="21"/>
  <c r="K62" i="21" s="1"/>
  <c r="K61" i="21"/>
  <c r="BQ17" i="14"/>
  <c r="BT17" i="14"/>
  <c r="CA14" i="12"/>
  <c r="CA13" i="12" s="1"/>
  <c r="O63" i="21"/>
  <c r="O60" i="21" s="1"/>
  <c r="BE14" i="12"/>
  <c r="BV17" i="14"/>
  <c r="J60" i="21"/>
  <c r="G51" i="21"/>
  <c r="K51" i="21" s="1"/>
  <c r="K52" i="21"/>
  <c r="CG17" i="14"/>
  <c r="L33" i="21"/>
  <c r="L32" i="21" s="1"/>
  <c r="H60" i="21"/>
  <c r="CE17" i="14"/>
  <c r="I33" i="21"/>
  <c r="I32" i="21" s="1"/>
  <c r="CI17" i="14"/>
  <c r="N33" i="21"/>
  <c r="N32" i="21" s="1"/>
  <c r="CF17" i="14"/>
  <c r="J35" i="21"/>
  <c r="J32" i="21" s="1"/>
  <c r="CH17" i="14"/>
  <c r="BC14" i="12"/>
  <c r="BB14" i="12"/>
  <c r="I60" i="21"/>
  <c r="BM14" i="12"/>
  <c r="BZ14" i="12"/>
  <c r="BZ13" i="12" s="1"/>
  <c r="L60" i="21"/>
  <c r="G32" i="21"/>
  <c r="K32" i="21" s="1"/>
  <c r="O27" i="21"/>
  <c r="BY19" i="8"/>
  <c r="BY16" i="8" s="1"/>
  <c r="I27" i="21"/>
  <c r="BZ19" i="8"/>
  <c r="BZ16" i="8" s="1"/>
  <c r="BW19" i="8"/>
  <c r="BW16" i="8" s="1"/>
  <c r="L30" i="21"/>
  <c r="L27" i="21" s="1"/>
  <c r="BV19" i="8"/>
  <c r="BV16" i="8" s="1"/>
  <c r="J29" i="21"/>
  <c r="J27" i="21" s="1"/>
  <c r="BR19" i="8"/>
  <c r="BR16" i="8" s="1"/>
  <c r="BT19" i="8"/>
  <c r="BT16" i="8" s="1"/>
  <c r="H30" i="21"/>
  <c r="H27" i="21" s="1"/>
  <c r="K28" i="21"/>
  <c r="G27" i="21"/>
  <c r="K27" i="21" s="1"/>
  <c r="BU14" i="12"/>
  <c r="BU13" i="12" s="1"/>
  <c r="BI14" i="12"/>
  <c r="BF14" i="12"/>
  <c r="BQ14" i="12"/>
  <c r="BN14" i="12"/>
  <c r="BY14" i="12"/>
  <c r="BY13" i="12" s="1"/>
  <c r="BV14" i="12"/>
  <c r="BV13" i="12" s="1"/>
  <c r="A31" i="21"/>
  <c r="A33" i="21" s="1"/>
  <c r="A34" i="21" s="1"/>
  <c r="A35" i="21" s="1"/>
  <c r="A37" i="21" s="1"/>
  <c r="A38" i="21" s="1"/>
  <c r="BL17" i="14"/>
  <c r="CB17" i="14"/>
  <c r="BS19" i="8"/>
  <c r="BS16" i="8" s="1"/>
  <c r="BU19" i="8"/>
  <c r="BU16" i="8" s="1"/>
  <c r="G60" i="21" l="1"/>
  <c r="K60" i="21" s="1"/>
  <c r="A39" i="21"/>
  <c r="A40" i="21" s="1"/>
  <c r="A41" i="21" l="1"/>
  <c r="A42" i="21" s="1"/>
  <c r="A45" i="21" s="1"/>
  <c r="A46" i="21" l="1"/>
  <c r="A47" i="21" l="1"/>
  <c r="A48" i="21" s="1"/>
  <c r="A49" i="21" l="1"/>
  <c r="A52" i="21" s="1"/>
  <c r="A53" i="21" s="1"/>
  <c r="A56" i="21" s="1"/>
  <c r="A57" i="21" s="1"/>
  <c r="A58" i="21" s="1"/>
  <c r="A61" i="21" s="1"/>
  <c r="A62" i="21" s="1"/>
  <c r="A63" i="21" s="1"/>
  <c r="O19" i="11" l="1"/>
  <c r="O18" i="11" s="1"/>
  <c r="P22" i="11"/>
  <c r="P21" i="11" s="1"/>
  <c r="Q22" i="11"/>
  <c r="Q21" i="11" s="1"/>
  <c r="R22" i="11"/>
  <c r="R21" i="11" s="1"/>
  <c r="S22" i="11"/>
  <c r="S21" i="11" s="1"/>
  <c r="T22" i="11"/>
  <c r="T21" i="11" s="1"/>
  <c r="U22" i="11"/>
  <c r="U21" i="11" s="1"/>
  <c r="V22" i="11"/>
  <c r="V21" i="11" s="1"/>
  <c r="W22" i="11"/>
  <c r="W21" i="11" s="1"/>
  <c r="X22" i="11"/>
  <c r="X21" i="11" s="1"/>
  <c r="Z22" i="11"/>
  <c r="Z21" i="11" s="1"/>
  <c r="AA22" i="11"/>
  <c r="AA21" i="11" s="1"/>
  <c r="AE22" i="11"/>
  <c r="AE21" i="11" s="1"/>
  <c r="AF22" i="11"/>
  <c r="AF21" i="11" s="1"/>
  <c r="AG22" i="11"/>
  <c r="AG21" i="11" s="1"/>
  <c r="AI22" i="11"/>
  <c r="AI21" i="11" s="1"/>
  <c r="AJ22" i="11"/>
  <c r="AJ21" i="11" s="1"/>
  <c r="AN22" i="11"/>
  <c r="AN21" i="11" s="1"/>
  <c r="AP22" i="11"/>
  <c r="AP21" i="11" s="1"/>
  <c r="AR22" i="11"/>
  <c r="AR21" i="11" s="1"/>
  <c r="AS22" i="11"/>
  <c r="AS21" i="11" s="1"/>
  <c r="AW22" i="11"/>
  <c r="AW21" i="11" s="1"/>
  <c r="AY22" i="11"/>
  <c r="AY21" i="11" s="1"/>
  <c r="BA22" i="11"/>
  <c r="BA21" i="11" s="1"/>
  <c r="BB22" i="11"/>
  <c r="BB21" i="11" s="1"/>
  <c r="BF22" i="11"/>
  <c r="BF21" i="11" s="1"/>
  <c r="BG22" i="11"/>
  <c r="BG21" i="11" s="1"/>
  <c r="BH22" i="11"/>
  <c r="BH21" i="11" s="1"/>
  <c r="BJ22" i="11"/>
  <c r="BJ21" i="11" s="1"/>
  <c r="BK22" i="11"/>
  <c r="BK21" i="11" s="1"/>
  <c r="BM22" i="11"/>
  <c r="BM21" i="11" s="1"/>
  <c r="BN22" i="11"/>
  <c r="BN21" i="11" s="1"/>
  <c r="BO22" i="11"/>
  <c r="BO21" i="11" s="1"/>
  <c r="BP22" i="11"/>
  <c r="BP21" i="11" s="1"/>
  <c r="BR22" i="11"/>
  <c r="BR21" i="11" s="1"/>
  <c r="BS22" i="11"/>
  <c r="BS21" i="11" s="1"/>
  <c r="BT22" i="11"/>
  <c r="BT21" i="11" s="1"/>
  <c r="BV22" i="11"/>
  <c r="BV21" i="11" s="1"/>
  <c r="BW22" i="11"/>
  <c r="BW21" i="11" s="1"/>
  <c r="BX22" i="11"/>
  <c r="BX21" i="11" s="1"/>
  <c r="BZ22" i="11"/>
  <c r="BZ21" i="11" s="1"/>
  <c r="CA22" i="11"/>
  <c r="CA21" i="11" s="1"/>
  <c r="CB22" i="11"/>
  <c r="CB21" i="11" s="1"/>
  <c r="CC22" i="11"/>
  <c r="CC21" i="11" s="1"/>
  <c r="CD22" i="11"/>
  <c r="CD21" i="11" s="1"/>
  <c r="G24" i="21" s="1"/>
  <c r="CE22" i="11"/>
  <c r="CE21" i="11" s="1"/>
  <c r="H24" i="21" s="1"/>
  <c r="H22" i="21" s="1"/>
  <c r="CF22" i="11"/>
  <c r="CF21" i="11" s="1"/>
  <c r="I24" i="21" s="1"/>
  <c r="CG22" i="11"/>
  <c r="CG21" i="11" s="1"/>
  <c r="J24" i="21" s="1"/>
  <c r="CH22" i="11"/>
  <c r="CH21" i="11" s="1"/>
  <c r="L24" i="21" s="1"/>
  <c r="CI22" i="11"/>
  <c r="CI21" i="11" s="1"/>
  <c r="M24" i="21" s="1"/>
  <c r="M22" i="21" s="1"/>
  <c r="CJ22" i="11"/>
  <c r="CJ21" i="11" s="1"/>
  <c r="N24" i="21" s="1"/>
  <c r="CK22" i="11"/>
  <c r="CK21" i="11" s="1"/>
  <c r="O24" i="21" s="1"/>
  <c r="BJ37" i="11"/>
  <c r="BJ36" i="11" s="1"/>
  <c r="BK37" i="11"/>
  <c r="BK36" i="11" s="1"/>
  <c r="BM37" i="11"/>
  <c r="BM36" i="11" s="1"/>
  <c r="BN37" i="11"/>
  <c r="BN36" i="11" s="1"/>
  <c r="BO37" i="11"/>
  <c r="BO36" i="11" s="1"/>
  <c r="BP37" i="11"/>
  <c r="BP36" i="11" s="1"/>
  <c r="BR37" i="11"/>
  <c r="BR36" i="11" s="1"/>
  <c r="BS37" i="11"/>
  <c r="BS36" i="11" s="1"/>
  <c r="BT37" i="11"/>
  <c r="BT36" i="11" s="1"/>
  <c r="BV37" i="11"/>
  <c r="BV36" i="11" s="1"/>
  <c r="BW37" i="11"/>
  <c r="BW36" i="11" s="1"/>
  <c r="BX37" i="11"/>
  <c r="BX36" i="11" s="1"/>
  <c r="BY37" i="11"/>
  <c r="BY36" i="11" s="1"/>
  <c r="BZ37" i="11"/>
  <c r="BZ36" i="11" s="1"/>
  <c r="CA37" i="11"/>
  <c r="CA36" i="11" s="1"/>
  <c r="CB37" i="11"/>
  <c r="CB36" i="11" s="1"/>
  <c r="CC37" i="11"/>
  <c r="CC36" i="11" s="1"/>
  <c r="CD37" i="11"/>
  <c r="CD36" i="11" s="1"/>
  <c r="G25" i="21" s="1"/>
  <c r="K25" i="21" s="1"/>
  <c r="CE37" i="11"/>
  <c r="CE36" i="11" s="1"/>
  <c r="H25" i="21" s="1"/>
  <c r="CF37" i="11"/>
  <c r="CF36" i="11" s="1"/>
  <c r="I25" i="21" s="1"/>
  <c r="CG37" i="11"/>
  <c r="CG36" i="11" s="1"/>
  <c r="J25" i="21" s="1"/>
  <c r="CH37" i="11"/>
  <c r="CH36" i="11" s="1"/>
  <c r="L25" i="21" s="1"/>
  <c r="CI37" i="11"/>
  <c r="CI36" i="11" s="1"/>
  <c r="M25" i="21" s="1"/>
  <c r="CJ37" i="11"/>
  <c r="CJ36" i="11" s="1"/>
  <c r="N25" i="21" s="1"/>
  <c r="CK37" i="11"/>
  <c r="CK36" i="11" s="1"/>
  <c r="O25" i="21" s="1"/>
  <c r="Q16" i="17"/>
  <c r="R16" i="17"/>
  <c r="S16" i="17"/>
  <c r="T16" i="17"/>
  <c r="U16" i="17"/>
  <c r="V16" i="17"/>
  <c r="W16" i="17"/>
  <c r="X16" i="17"/>
  <c r="Y16" i="17"/>
  <c r="Z16" i="17"/>
  <c r="AA16" i="17"/>
  <c r="AB16" i="17"/>
  <c r="AD16" i="17"/>
  <c r="AE16" i="17"/>
  <c r="AH16" i="17"/>
  <c r="AI16" i="17"/>
  <c r="AL16" i="17"/>
  <c r="AN16" i="17"/>
  <c r="AO16" i="17"/>
  <c r="AQ16" i="17"/>
  <c r="AR16" i="17"/>
  <c r="AT16" i="17"/>
  <c r="AU16" i="17"/>
  <c r="AW16" i="17"/>
  <c r="AX16" i="17"/>
  <c r="AZ16" i="17"/>
  <c r="BA16" i="17"/>
  <c r="BC16" i="17"/>
  <c r="BD16" i="17"/>
  <c r="BG16" i="17"/>
  <c r="BH16" i="17"/>
  <c r="BK16" i="17"/>
  <c r="BL16" i="17"/>
  <c r="BN16" i="17"/>
  <c r="BO16" i="17"/>
  <c r="BQ16" i="17"/>
  <c r="BR16" i="17"/>
  <c r="BT16" i="17"/>
  <c r="BU16" i="17"/>
  <c r="BV16" i="17"/>
  <c r="BW16" i="17"/>
  <c r="BX16" i="17"/>
  <c r="CA16" i="17"/>
  <c r="CB16" i="17"/>
  <c r="CC16" i="17"/>
  <c r="CD16" i="17"/>
  <c r="CF16" i="17"/>
  <c r="CG16" i="17"/>
  <c r="CH16" i="17"/>
  <c r="CI16" i="17"/>
  <c r="CJ16" i="17"/>
  <c r="CK16" i="17"/>
  <c r="CL16" i="17"/>
  <c r="CM16" i="17"/>
  <c r="CN16" i="17"/>
  <c r="CP16" i="17"/>
  <c r="CQ16" i="17"/>
  <c r="CR16" i="17"/>
  <c r="CS16" i="17"/>
  <c r="CT16" i="17"/>
  <c r="CU16" i="17"/>
  <c r="CV16" i="17"/>
  <c r="CW16" i="17"/>
  <c r="CX16" i="17"/>
  <c r="CY16" i="17"/>
  <c r="CZ16" i="17"/>
  <c r="DA16" i="17"/>
  <c r="P16" i="17"/>
  <c r="BP56" i="17"/>
  <c r="BZ56" i="17"/>
  <c r="CE56" i="17"/>
  <c r="BP57" i="17"/>
  <c r="BP58" i="17"/>
  <c r="BZ58" i="17"/>
  <c r="CE58" i="17"/>
  <c r="BQ59" i="17"/>
  <c r="BP59" i="17" s="1"/>
  <c r="BZ59" i="17"/>
  <c r="CE59" i="17"/>
  <c r="BP60" i="17"/>
  <c r="BZ60" i="17"/>
  <c r="CE60" i="17"/>
  <c r="BP61" i="17"/>
  <c r="BZ61" i="17"/>
  <c r="CE61" i="17"/>
  <c r="BP62" i="17"/>
  <c r="BZ62" i="17"/>
  <c r="CE62" i="17"/>
  <c r="BP63" i="17"/>
  <c r="BZ63" i="17"/>
  <c r="CE63" i="17"/>
  <c r="BP64" i="17"/>
  <c r="BZ64" i="17"/>
  <c r="CE64" i="17"/>
  <c r="BP65" i="17"/>
  <c r="BZ65" i="17"/>
  <c r="CE65" i="17"/>
  <c r="BP66" i="17"/>
  <c r="BZ66" i="17"/>
  <c r="CE66" i="17"/>
  <c r="BP67" i="17"/>
  <c r="BZ67" i="17"/>
  <c r="CE67" i="17"/>
  <c r="BS68" i="17"/>
  <c r="BP68" i="17" s="1"/>
  <c r="BZ68" i="17"/>
  <c r="CE68" i="17"/>
  <c r="BV69" i="17"/>
  <c r="BZ69" i="17"/>
  <c r="CE69" i="17"/>
  <c r="BN70" i="17"/>
  <c r="BO70" i="17"/>
  <c r="BQ70" i="17"/>
  <c r="BR70" i="17"/>
  <c r="BS70" i="17"/>
  <c r="BT70" i="17"/>
  <c r="BU70" i="17"/>
  <c r="BV70" i="17"/>
  <c r="BW70" i="17"/>
  <c r="BX70" i="17"/>
  <c r="BP71" i="17"/>
  <c r="BZ71" i="17"/>
  <c r="CE71" i="17"/>
  <c r="BP75" i="17"/>
  <c r="BZ75" i="17"/>
  <c r="CE75" i="17"/>
  <c r="BP76" i="17"/>
  <c r="BZ76" i="17"/>
  <c r="CE76" i="17"/>
  <c r="BP77" i="17"/>
  <c r="BZ77" i="17"/>
  <c r="CE77" i="17"/>
  <c r="BN78" i="17"/>
  <c r="BO78" i="17"/>
  <c r="BQ78" i="17"/>
  <c r="BR78" i="17"/>
  <c r="BS78" i="17"/>
  <c r="BT78" i="17"/>
  <c r="BU78" i="17"/>
  <c r="BV78" i="17"/>
  <c r="BW78" i="17"/>
  <c r="BX78" i="17"/>
  <c r="BP79" i="17"/>
  <c r="BZ79" i="17"/>
  <c r="CE79" i="17"/>
  <c r="BP80" i="17"/>
  <c r="BZ80" i="17"/>
  <c r="CE80" i="17"/>
  <c r="BP81" i="17"/>
  <c r="BZ81" i="17"/>
  <c r="CE81" i="17"/>
  <c r="BP82" i="17"/>
  <c r="BZ82" i="17"/>
  <c r="CE82" i="17"/>
  <c r="BN83" i="17"/>
  <c r="BO83" i="17"/>
  <c r="BQ83" i="17"/>
  <c r="BR83" i="17"/>
  <c r="BS83" i="17"/>
  <c r="BT83" i="17"/>
  <c r="BU83" i="17"/>
  <c r="BV83" i="17"/>
  <c r="BW83" i="17"/>
  <c r="BX83" i="17"/>
  <c r="BP84" i="17"/>
  <c r="BZ84" i="17"/>
  <c r="CE84" i="17"/>
  <c r="BP85" i="17"/>
  <c r="BZ85" i="17"/>
  <c r="CE85" i="17"/>
  <c r="BP86" i="17"/>
  <c r="BZ86" i="17"/>
  <c r="CE86" i="17"/>
  <c r="BP87" i="17"/>
  <c r="BZ87" i="17"/>
  <c r="CE87" i="17"/>
  <c r="BS88" i="17"/>
  <c r="BP88" i="17" s="1"/>
  <c r="BZ88" i="17"/>
  <c r="CE88" i="17"/>
  <c r="BS89" i="17"/>
  <c r="BP89" i="17" s="1"/>
  <c r="BZ89" i="17"/>
  <c r="CE89" i="17"/>
  <c r="BT90" i="17"/>
  <c r="BS90" i="17" s="1"/>
  <c r="BP90" i="17" s="1"/>
  <c r="BZ90" i="17"/>
  <c r="CE90" i="17"/>
  <c r="BS91" i="17"/>
  <c r="BP91" i="17" s="1"/>
  <c r="BZ91" i="17"/>
  <c r="CE91" i="17"/>
  <c r="BN92" i="17"/>
  <c r="BO92" i="17"/>
  <c r="BP92" i="17"/>
  <c r="BQ92" i="17"/>
  <c r="BR92" i="17"/>
  <c r="BS92" i="17"/>
  <c r="BT92" i="17"/>
  <c r="BU92" i="17"/>
  <c r="BV92" i="17"/>
  <c r="BW92" i="17"/>
  <c r="BX92" i="17"/>
  <c r="BZ92" i="17"/>
  <c r="CA92" i="17"/>
  <c r="CA55" i="17" s="1"/>
  <c r="CB92" i="17"/>
  <c r="CB55" i="17" s="1"/>
  <c r="CC92" i="17"/>
  <c r="CC55" i="17" s="1"/>
  <c r="CD92" i="17"/>
  <c r="CD55" i="17" s="1"/>
  <c r="CE92" i="17"/>
  <c r="CF92" i="17"/>
  <c r="CF55" i="17" s="1"/>
  <c r="CG92" i="17"/>
  <c r="CG55" i="17" s="1"/>
  <c r="CH92" i="17"/>
  <c r="CH55" i="17" s="1"/>
  <c r="CI92" i="17"/>
  <c r="CI55" i="17" s="1"/>
  <c r="CJ92" i="17"/>
  <c r="CJ55" i="17" s="1"/>
  <c r="CO92" i="17"/>
  <c r="BO53" i="17"/>
  <c r="BP53" i="17"/>
  <c r="BQ53" i="17"/>
  <c r="BR53" i="17"/>
  <c r="BS53" i="17"/>
  <c r="BT53" i="17"/>
  <c r="BU53" i="17"/>
  <c r="BV53" i="17"/>
  <c r="BW53" i="17"/>
  <c r="BX53" i="17"/>
  <c r="BY53" i="17"/>
  <c r="BZ53" i="17"/>
  <c r="CA53" i="17"/>
  <c r="CB53" i="17"/>
  <c r="CC53" i="17"/>
  <c r="CD53" i="17"/>
  <c r="CE53" i="17"/>
  <c r="CF53" i="17"/>
  <c r="CG53" i="17"/>
  <c r="CH53" i="17"/>
  <c r="CI53" i="17"/>
  <c r="CJ53" i="17"/>
  <c r="CK53" i="17"/>
  <c r="CL53" i="17"/>
  <c r="CM53" i="17"/>
  <c r="CN53" i="17"/>
  <c r="CO53" i="17"/>
  <c r="CP53" i="17"/>
  <c r="CQ53" i="17"/>
  <c r="CR53" i="17"/>
  <c r="CS53" i="17"/>
  <c r="CT53" i="17"/>
  <c r="CU53" i="17"/>
  <c r="CV53" i="17"/>
  <c r="CW53" i="17"/>
  <c r="CX53" i="17"/>
  <c r="CY53" i="17"/>
  <c r="CZ53" i="17"/>
  <c r="DA53" i="17"/>
  <c r="Q50" i="17"/>
  <c r="Q49" i="17" s="1"/>
  <c r="R50" i="17"/>
  <c r="R49" i="17" s="1"/>
  <c r="S50" i="17"/>
  <c r="S49" i="17" s="1"/>
  <c r="T50" i="17"/>
  <c r="T49" i="17" s="1"/>
  <c r="U50" i="17"/>
  <c r="U49" i="17" s="1"/>
  <c r="V50" i="17"/>
  <c r="V49" i="17" s="1"/>
  <c r="W50" i="17"/>
  <c r="W49" i="17" s="1"/>
  <c r="X50" i="17"/>
  <c r="X49" i="17" s="1"/>
  <c r="Y50" i="17"/>
  <c r="Y49" i="17" s="1"/>
  <c r="Z50" i="17"/>
  <c r="Z49" i="17" s="1"/>
  <c r="AA50" i="17"/>
  <c r="AA49" i="17" s="1"/>
  <c r="AB50" i="17"/>
  <c r="AB49" i="17" s="1"/>
  <c r="AD50" i="17"/>
  <c r="AD49" i="17" s="1"/>
  <c r="AE50" i="17"/>
  <c r="AE49" i="17" s="1"/>
  <c r="AI50" i="17"/>
  <c r="AI49" i="17" s="1"/>
  <c r="AJ50" i="17"/>
  <c r="AJ49" i="17" s="1"/>
  <c r="AK50" i="17"/>
  <c r="AK49" i="17" s="1"/>
  <c r="AL50" i="17"/>
  <c r="AL49" i="17" s="1"/>
  <c r="AN50" i="17"/>
  <c r="AN49" i="17" s="1"/>
  <c r="AO50" i="17"/>
  <c r="AO49" i="17" s="1"/>
  <c r="AQ50" i="17"/>
  <c r="AQ49" i="17" s="1"/>
  <c r="AR50" i="17"/>
  <c r="AR49" i="17" s="1"/>
  <c r="AT50" i="17"/>
  <c r="AT49" i="17" s="1"/>
  <c r="AU50" i="17"/>
  <c r="AU49" i="17" s="1"/>
  <c r="AW50" i="17"/>
  <c r="AW49" i="17" s="1"/>
  <c r="AX50" i="17"/>
  <c r="AX49" i="17" s="1"/>
  <c r="AZ50" i="17"/>
  <c r="AZ49" i="17" s="1"/>
  <c r="BA50" i="17"/>
  <c r="BA49" i="17" s="1"/>
  <c r="BC50" i="17"/>
  <c r="BC49" i="17" s="1"/>
  <c r="BD50" i="17"/>
  <c r="BD49" i="17" s="1"/>
  <c r="BG50" i="17"/>
  <c r="BG49" i="17" s="1"/>
  <c r="BH50" i="17"/>
  <c r="BH49" i="17" s="1"/>
  <c r="BK50" i="17"/>
  <c r="BK49" i="17" s="1"/>
  <c r="BL50" i="17"/>
  <c r="BL49" i="17" s="1"/>
  <c r="BN50" i="17"/>
  <c r="BN49" i="17" s="1"/>
  <c r="BO50" i="17"/>
  <c r="BO49" i="17" s="1"/>
  <c r="BQ50" i="17"/>
  <c r="BQ49" i="17" s="1"/>
  <c r="BR50" i="17"/>
  <c r="BR49" i="17" s="1"/>
  <c r="BT50" i="17"/>
  <c r="BT49" i="17" s="1"/>
  <c r="BU50" i="17"/>
  <c r="BU49" i="17" s="1"/>
  <c r="BW50" i="17"/>
  <c r="BW49" i="17" s="1"/>
  <c r="BX50" i="17"/>
  <c r="BX49" i="17" s="1"/>
  <c r="CA50" i="17"/>
  <c r="CA49" i="17" s="1"/>
  <c r="CB50" i="17"/>
  <c r="CB49" i="17" s="1"/>
  <c r="CC50" i="17"/>
  <c r="CC49" i="17" s="1"/>
  <c r="CD50" i="17"/>
  <c r="CD49" i="17" s="1"/>
  <c r="CF50" i="17"/>
  <c r="CF49" i="17" s="1"/>
  <c r="CG50" i="17"/>
  <c r="CG49" i="17" s="1"/>
  <c r="CH50" i="17"/>
  <c r="CH49" i="17" s="1"/>
  <c r="CI50" i="17"/>
  <c r="CI49" i="17" s="1"/>
  <c r="CJ50" i="17"/>
  <c r="CJ49" i="17" s="1"/>
  <c r="CK50" i="17"/>
  <c r="CK49" i="17" s="1"/>
  <c r="CL50" i="17"/>
  <c r="CL49" i="17" s="1"/>
  <c r="CM50" i="17"/>
  <c r="CM49" i="17" s="1"/>
  <c r="CN50" i="17"/>
  <c r="CN49" i="17" s="1"/>
  <c r="CP50" i="17"/>
  <c r="CP49" i="17" s="1"/>
  <c r="CQ50" i="17"/>
  <c r="CQ49" i="17" s="1"/>
  <c r="CR50" i="17"/>
  <c r="CR49" i="17" s="1"/>
  <c r="CS50" i="17"/>
  <c r="CS49" i="17" s="1"/>
  <c r="CT50" i="17"/>
  <c r="CT49" i="17" s="1"/>
  <c r="G21" i="21" s="1"/>
  <c r="K21" i="21" s="1"/>
  <c r="CU50" i="17"/>
  <c r="CU49" i="17" s="1"/>
  <c r="H21" i="21" s="1"/>
  <c r="CV50" i="17"/>
  <c r="CV49" i="17" s="1"/>
  <c r="I21" i="21" s="1"/>
  <c r="CW50" i="17"/>
  <c r="CW49" i="17" s="1"/>
  <c r="J21" i="21" s="1"/>
  <c r="CX50" i="17"/>
  <c r="CX49" i="17" s="1"/>
  <c r="L21" i="21" s="1"/>
  <c r="CY50" i="17"/>
  <c r="CY49" i="17" s="1"/>
  <c r="M21" i="21" s="1"/>
  <c r="CZ50" i="17"/>
  <c r="CZ49" i="17" s="1"/>
  <c r="N21" i="21" s="1"/>
  <c r="DA50" i="17"/>
  <c r="DA49" i="17" s="1"/>
  <c r="O21" i="21" s="1"/>
  <c r="Q45" i="17"/>
  <c r="Q44" i="17" s="1"/>
  <c r="R45" i="17"/>
  <c r="R44" i="17" s="1"/>
  <c r="S45" i="17"/>
  <c r="S44" i="17" s="1"/>
  <c r="T45" i="17"/>
  <c r="T44" i="17" s="1"/>
  <c r="U45" i="17"/>
  <c r="U44" i="17" s="1"/>
  <c r="V45" i="17"/>
  <c r="V44" i="17" s="1"/>
  <c r="W45" i="17"/>
  <c r="W44" i="17" s="1"/>
  <c r="X45" i="17"/>
  <c r="X44" i="17" s="1"/>
  <c r="Y45" i="17"/>
  <c r="Y44" i="17" s="1"/>
  <c r="Z45" i="17"/>
  <c r="Z44" i="17" s="1"/>
  <c r="AA45" i="17"/>
  <c r="AA44" i="17" s="1"/>
  <c r="AB45" i="17"/>
  <c r="AB44" i="17" s="1"/>
  <c r="AC45" i="17"/>
  <c r="AC44" i="17" s="1"/>
  <c r="AD45" i="17"/>
  <c r="AD44" i="17" s="1"/>
  <c r="AE45" i="17"/>
  <c r="AE44" i="17" s="1"/>
  <c r="AF45" i="17"/>
  <c r="AF44" i="17" s="1"/>
  <c r="AH45" i="17"/>
  <c r="AH44" i="17" s="1"/>
  <c r="AI45" i="17"/>
  <c r="AI44" i="17" s="1"/>
  <c r="AJ45" i="17"/>
  <c r="AJ44" i="17" s="1"/>
  <c r="AK45" i="17"/>
  <c r="AK44" i="17" s="1"/>
  <c r="AL45" i="17"/>
  <c r="AL44" i="17" s="1"/>
  <c r="AM45" i="17"/>
  <c r="AM44" i="17" s="1"/>
  <c r="AN45" i="17"/>
  <c r="AN44" i="17" s="1"/>
  <c r="AO45" i="17"/>
  <c r="AO44" i="17" s="1"/>
  <c r="AP45" i="17"/>
  <c r="AP44" i="17" s="1"/>
  <c r="AQ45" i="17"/>
  <c r="AQ44" i="17" s="1"/>
  <c r="AR45" i="17"/>
  <c r="AR44" i="17" s="1"/>
  <c r="AS45" i="17"/>
  <c r="AS44" i="17" s="1"/>
  <c r="AT45" i="17"/>
  <c r="AT44" i="17" s="1"/>
  <c r="AU45" i="17"/>
  <c r="AU44" i="17" s="1"/>
  <c r="AV45" i="17"/>
  <c r="AV44" i="17" s="1"/>
  <c r="AW45" i="17"/>
  <c r="AW44" i="17" s="1"/>
  <c r="AX45" i="17"/>
  <c r="AX44" i="17" s="1"/>
  <c r="AY45" i="17"/>
  <c r="AY44" i="17" s="1"/>
  <c r="AZ45" i="17"/>
  <c r="AZ44" i="17" s="1"/>
  <c r="BA45" i="17"/>
  <c r="BA44" i="17" s="1"/>
  <c r="BB45" i="17"/>
  <c r="BB44" i="17" s="1"/>
  <c r="BC45" i="17"/>
  <c r="BC44" i="17" s="1"/>
  <c r="BD45" i="17"/>
  <c r="BD44" i="17" s="1"/>
  <c r="BE45" i="17"/>
  <c r="BE44" i="17" s="1"/>
  <c r="BF45" i="17"/>
  <c r="BF44" i="17" s="1"/>
  <c r="BG45" i="17"/>
  <c r="BG44" i="17" s="1"/>
  <c r="BH45" i="17"/>
  <c r="BH44" i="17" s="1"/>
  <c r="BI45" i="17"/>
  <c r="BI44" i="17" s="1"/>
  <c r="BK45" i="17"/>
  <c r="BK44" i="17" s="1"/>
  <c r="BL45" i="17"/>
  <c r="BL44" i="17" s="1"/>
  <c r="BM45" i="17"/>
  <c r="BM44" i="17" s="1"/>
  <c r="BN45" i="17"/>
  <c r="BN44" i="17" s="1"/>
  <c r="BO45" i="17"/>
  <c r="BO44" i="17" s="1"/>
  <c r="BP45" i="17"/>
  <c r="BP44" i="17" s="1"/>
  <c r="BQ45" i="17"/>
  <c r="BQ44" i="17" s="1"/>
  <c r="BR45" i="17"/>
  <c r="BR44" i="17" s="1"/>
  <c r="BS45" i="17"/>
  <c r="BS44" i="17" s="1"/>
  <c r="BT45" i="17"/>
  <c r="BT44" i="17" s="1"/>
  <c r="BU45" i="17"/>
  <c r="BU44" i="17" s="1"/>
  <c r="BV45" i="17"/>
  <c r="BV44" i="17" s="1"/>
  <c r="BW45" i="17"/>
  <c r="BW44" i="17" s="1"/>
  <c r="BX45" i="17"/>
  <c r="BX44" i="17" s="1"/>
  <c r="BY45" i="17"/>
  <c r="BY44" i="17" s="1"/>
  <c r="BZ45" i="17"/>
  <c r="BZ44" i="17" s="1"/>
  <c r="CA45" i="17"/>
  <c r="CA44" i="17" s="1"/>
  <c r="CB45" i="17"/>
  <c r="CB44" i="17" s="1"/>
  <c r="CC45" i="17"/>
  <c r="CC44" i="17" s="1"/>
  <c r="CD45" i="17"/>
  <c r="CD44" i="17" s="1"/>
  <c r="CE45" i="17"/>
  <c r="CE44" i="17" s="1"/>
  <c r="CF45" i="17"/>
  <c r="CF44" i="17" s="1"/>
  <c r="CG45" i="17"/>
  <c r="CG44" i="17" s="1"/>
  <c r="CH45" i="17"/>
  <c r="CH44" i="17" s="1"/>
  <c r="CI45" i="17"/>
  <c r="CI44" i="17" s="1"/>
  <c r="CJ45" i="17"/>
  <c r="CJ44" i="17" s="1"/>
  <c r="CK45" i="17"/>
  <c r="CK44" i="17" s="1"/>
  <c r="CL45" i="17"/>
  <c r="CL44" i="17" s="1"/>
  <c r="CM45" i="17"/>
  <c r="CM44" i="17" s="1"/>
  <c r="CN45" i="17"/>
  <c r="CN44" i="17" s="1"/>
  <c r="CO45" i="17"/>
  <c r="CO44" i="17" s="1"/>
  <c r="CP45" i="17"/>
  <c r="CP44" i="17" s="1"/>
  <c r="CQ45" i="17"/>
  <c r="CQ44" i="17" s="1"/>
  <c r="CR45" i="17"/>
  <c r="CR44" i="17" s="1"/>
  <c r="CS45" i="17"/>
  <c r="CS44" i="17" s="1"/>
  <c r="CT45" i="17"/>
  <c r="CT44" i="17" s="1"/>
  <c r="G20" i="21" s="1"/>
  <c r="K20" i="21" s="1"/>
  <c r="CU45" i="17"/>
  <c r="CU44" i="17" s="1"/>
  <c r="H20" i="21" s="1"/>
  <c r="CV45" i="17"/>
  <c r="CV44" i="17" s="1"/>
  <c r="I20" i="21" s="1"/>
  <c r="CW45" i="17"/>
  <c r="CW44" i="17" s="1"/>
  <c r="J20" i="21" s="1"/>
  <c r="CX45" i="17"/>
  <c r="CX44" i="17" s="1"/>
  <c r="L20" i="21" s="1"/>
  <c r="CY45" i="17"/>
  <c r="CY44" i="17" s="1"/>
  <c r="M20" i="21" s="1"/>
  <c r="CZ45" i="17"/>
  <c r="CZ44" i="17" s="1"/>
  <c r="N20" i="21" s="1"/>
  <c r="DA45" i="17"/>
  <c r="DA44" i="17" s="1"/>
  <c r="O20" i="21" s="1"/>
  <c r="Q35" i="17"/>
  <c r="Q34" i="17" s="1"/>
  <c r="R35" i="17"/>
  <c r="R34" i="17" s="1"/>
  <c r="S35" i="17"/>
  <c r="S34" i="17" s="1"/>
  <c r="T35" i="17"/>
  <c r="T34" i="17" s="1"/>
  <c r="U35" i="17"/>
  <c r="U34" i="17" s="1"/>
  <c r="V35" i="17"/>
  <c r="V34" i="17" s="1"/>
  <c r="W35" i="17"/>
  <c r="W34" i="17" s="1"/>
  <c r="X35" i="17"/>
  <c r="X34" i="17" s="1"/>
  <c r="Y35" i="17"/>
  <c r="Y34" i="17" s="1"/>
  <c r="Z35" i="17"/>
  <c r="Z34" i="17" s="1"/>
  <c r="AA35" i="17"/>
  <c r="AA34" i="17" s="1"/>
  <c r="AB35" i="17"/>
  <c r="AB34" i="17" s="1"/>
  <c r="AD35" i="17"/>
  <c r="AD34" i="17" s="1"/>
  <c r="AE35" i="17"/>
  <c r="AE34" i="17" s="1"/>
  <c r="AH35" i="17"/>
  <c r="AH34" i="17" s="1"/>
  <c r="AI35" i="17"/>
  <c r="AI34" i="17" s="1"/>
  <c r="AJ35" i="17"/>
  <c r="AJ34" i="17" s="1"/>
  <c r="AK35" i="17"/>
  <c r="AK34" i="17" s="1"/>
  <c r="AL35" i="17"/>
  <c r="AL34" i="17" s="1"/>
  <c r="AN35" i="17"/>
  <c r="AN34" i="17" s="1"/>
  <c r="AO35" i="17"/>
  <c r="AO34" i="17" s="1"/>
  <c r="AQ35" i="17"/>
  <c r="AQ34" i="17" s="1"/>
  <c r="AR35" i="17"/>
  <c r="AR34" i="17" s="1"/>
  <c r="AT35" i="17"/>
  <c r="AT34" i="17" s="1"/>
  <c r="AU35" i="17"/>
  <c r="AU34" i="17" s="1"/>
  <c r="AW35" i="17"/>
  <c r="AW34" i="17" s="1"/>
  <c r="AX35" i="17"/>
  <c r="AX34" i="17" s="1"/>
  <c r="AZ35" i="17"/>
  <c r="AZ34" i="17" s="1"/>
  <c r="BA35" i="17"/>
  <c r="BA34" i="17" s="1"/>
  <c r="BC35" i="17"/>
  <c r="BC34" i="17" s="1"/>
  <c r="BD35" i="17"/>
  <c r="BD34" i="17" s="1"/>
  <c r="BG35" i="17"/>
  <c r="BG34" i="17" s="1"/>
  <c r="BH35" i="17"/>
  <c r="BH34" i="17" s="1"/>
  <c r="BK35" i="17"/>
  <c r="BK34" i="17" s="1"/>
  <c r="BL35" i="17"/>
  <c r="BL34" i="17" s="1"/>
  <c r="BN35" i="17"/>
  <c r="BN34" i="17" s="1"/>
  <c r="BO35" i="17"/>
  <c r="BO34" i="17" s="1"/>
  <c r="BQ35" i="17"/>
  <c r="BQ34" i="17" s="1"/>
  <c r="BR35" i="17"/>
  <c r="BR34" i="17" s="1"/>
  <c r="BT35" i="17"/>
  <c r="BT34" i="17" s="1"/>
  <c r="BU35" i="17"/>
  <c r="BU34" i="17" s="1"/>
  <c r="BW35" i="17"/>
  <c r="BW34" i="17" s="1"/>
  <c r="BX35" i="17"/>
  <c r="BX34" i="17" s="1"/>
  <c r="CA35" i="17"/>
  <c r="CA34" i="17" s="1"/>
  <c r="CB35" i="17"/>
  <c r="CB34" i="17" s="1"/>
  <c r="CC35" i="17"/>
  <c r="CC34" i="17" s="1"/>
  <c r="CD35" i="17"/>
  <c r="CD34" i="17" s="1"/>
  <c r="CF35" i="17"/>
  <c r="CF34" i="17" s="1"/>
  <c r="CG35" i="17"/>
  <c r="CG34" i="17" s="1"/>
  <c r="CH35" i="17"/>
  <c r="CH34" i="17" s="1"/>
  <c r="CI35" i="17"/>
  <c r="CI34" i="17" s="1"/>
  <c r="CJ35" i="17"/>
  <c r="CJ34" i="17" s="1"/>
  <c r="CK35" i="17"/>
  <c r="CK34" i="17" s="1"/>
  <c r="CL35" i="17"/>
  <c r="CL34" i="17" s="1"/>
  <c r="CM35" i="17"/>
  <c r="CM34" i="17" s="1"/>
  <c r="CN35" i="17"/>
  <c r="CN34" i="17" s="1"/>
  <c r="CP35" i="17"/>
  <c r="CP34" i="17" s="1"/>
  <c r="CQ35" i="17"/>
  <c r="CQ34" i="17" s="1"/>
  <c r="CR35" i="17"/>
  <c r="CR34" i="17" s="1"/>
  <c r="CS35" i="17"/>
  <c r="CS34" i="17" s="1"/>
  <c r="CT35" i="17"/>
  <c r="CT34" i="17" s="1"/>
  <c r="G19" i="21" s="1"/>
  <c r="K19" i="21" s="1"/>
  <c r="CU35" i="17"/>
  <c r="CU34" i="17" s="1"/>
  <c r="H19" i="21" s="1"/>
  <c r="CV35" i="17"/>
  <c r="CV34" i="17" s="1"/>
  <c r="I19" i="21" s="1"/>
  <c r="CW35" i="17"/>
  <c r="CW34" i="17" s="1"/>
  <c r="J19" i="21" s="1"/>
  <c r="CX35" i="17"/>
  <c r="CX34" i="17" s="1"/>
  <c r="L19" i="21" s="1"/>
  <c r="CY35" i="17"/>
  <c r="CY34" i="17" s="1"/>
  <c r="M19" i="21" s="1"/>
  <c r="CZ35" i="17"/>
  <c r="CZ34" i="17" s="1"/>
  <c r="N19" i="21" s="1"/>
  <c r="DA35" i="17"/>
  <c r="DA34" i="17" s="1"/>
  <c r="O19" i="21" s="1"/>
  <c r="Q25" i="17"/>
  <c r="Q24" i="17" s="1"/>
  <c r="R25" i="17"/>
  <c r="R24" i="17" s="1"/>
  <c r="S25" i="17"/>
  <c r="S24" i="17" s="1"/>
  <c r="T25" i="17"/>
  <c r="T24" i="17" s="1"/>
  <c r="U25" i="17"/>
  <c r="U24" i="17" s="1"/>
  <c r="V25" i="17"/>
  <c r="V24" i="17" s="1"/>
  <c r="W25" i="17"/>
  <c r="W24" i="17" s="1"/>
  <c r="X25" i="17"/>
  <c r="X24" i="17" s="1"/>
  <c r="Y25" i="17"/>
  <c r="Y24" i="17" s="1"/>
  <c r="Z25" i="17"/>
  <c r="Z24" i="17" s="1"/>
  <c r="AA25" i="17"/>
  <c r="AA24" i="17" s="1"/>
  <c r="AB25" i="17"/>
  <c r="AB24" i="17" s="1"/>
  <c r="AD25" i="17"/>
  <c r="AD24" i="17" s="1"/>
  <c r="AE25" i="17"/>
  <c r="AE24" i="17" s="1"/>
  <c r="AH25" i="17"/>
  <c r="AH24" i="17" s="1"/>
  <c r="AI25" i="17"/>
  <c r="AI24" i="17" s="1"/>
  <c r="AJ25" i="17"/>
  <c r="AJ24" i="17" s="1"/>
  <c r="AK25" i="17"/>
  <c r="AK24" i="17" s="1"/>
  <c r="AL25" i="17"/>
  <c r="AL24" i="17" s="1"/>
  <c r="AN25" i="17"/>
  <c r="AN24" i="17" s="1"/>
  <c r="AO25" i="17"/>
  <c r="AO24" i="17" s="1"/>
  <c r="AQ25" i="17"/>
  <c r="AQ24" i="17" s="1"/>
  <c r="AR25" i="17"/>
  <c r="AR24" i="17" s="1"/>
  <c r="AS25" i="17"/>
  <c r="AS24" i="17" s="1"/>
  <c r="AT25" i="17"/>
  <c r="AT24" i="17" s="1"/>
  <c r="AU25" i="17"/>
  <c r="AU24" i="17" s="1"/>
  <c r="AW25" i="17"/>
  <c r="AW24" i="17" s="1"/>
  <c r="AX25" i="17"/>
  <c r="AX24" i="17" s="1"/>
  <c r="BA25" i="17"/>
  <c r="BA24" i="17" s="1"/>
  <c r="BB25" i="17"/>
  <c r="BB24" i="17" s="1"/>
  <c r="BC25" i="17"/>
  <c r="BC24" i="17" s="1"/>
  <c r="BD25" i="17"/>
  <c r="BD24" i="17" s="1"/>
  <c r="BG25" i="17"/>
  <c r="BG24" i="17" s="1"/>
  <c r="BH25" i="17"/>
  <c r="BH24" i="17" s="1"/>
  <c r="BK25" i="17"/>
  <c r="BK24" i="17" s="1"/>
  <c r="BL25" i="17"/>
  <c r="BL24" i="17" s="1"/>
  <c r="BM25" i="17"/>
  <c r="BM24" i="17" s="1"/>
  <c r="BN25" i="17"/>
  <c r="BN24" i="17" s="1"/>
  <c r="BO25" i="17"/>
  <c r="BO24" i="17" s="1"/>
  <c r="BQ25" i="17"/>
  <c r="BQ24" i="17" s="1"/>
  <c r="BR25" i="17"/>
  <c r="BR24" i="17" s="1"/>
  <c r="BT25" i="17"/>
  <c r="BT24" i="17" s="1"/>
  <c r="BU25" i="17"/>
  <c r="BU24" i="17" s="1"/>
  <c r="BV25" i="17"/>
  <c r="BV24" i="17" s="1"/>
  <c r="BW25" i="17"/>
  <c r="BW24" i="17" s="1"/>
  <c r="BX25" i="17"/>
  <c r="BX24" i="17" s="1"/>
  <c r="CA25" i="17"/>
  <c r="CA24" i="17" s="1"/>
  <c r="CB25" i="17"/>
  <c r="CB24" i="17" s="1"/>
  <c r="CC25" i="17"/>
  <c r="CC24" i="17" s="1"/>
  <c r="CD25" i="17"/>
  <c r="CD24" i="17" s="1"/>
  <c r="CF25" i="17"/>
  <c r="CF24" i="17" s="1"/>
  <c r="CG25" i="17"/>
  <c r="CG24" i="17" s="1"/>
  <c r="CH25" i="17"/>
  <c r="CH24" i="17" s="1"/>
  <c r="CI25" i="17"/>
  <c r="CI24" i="17" s="1"/>
  <c r="CJ25" i="17"/>
  <c r="CJ24" i="17" s="1"/>
  <c r="CK25" i="17"/>
  <c r="CK24" i="17" s="1"/>
  <c r="CL25" i="17"/>
  <c r="CL24" i="17" s="1"/>
  <c r="CM25" i="17"/>
  <c r="CM24" i="17" s="1"/>
  <c r="CN25" i="17"/>
  <c r="CN24" i="17" s="1"/>
  <c r="CP25" i="17"/>
  <c r="CP24" i="17" s="1"/>
  <c r="CQ25" i="17"/>
  <c r="CQ24" i="17" s="1"/>
  <c r="CR25" i="17"/>
  <c r="CR24" i="17" s="1"/>
  <c r="CS25" i="17"/>
  <c r="CS24" i="17" s="1"/>
  <c r="CT25" i="17"/>
  <c r="CT24" i="17" s="1"/>
  <c r="G18" i="21" s="1"/>
  <c r="K18" i="21" s="1"/>
  <c r="CU25" i="17"/>
  <c r="CU24" i="17" s="1"/>
  <c r="H18" i="21" s="1"/>
  <c r="CV25" i="17"/>
  <c r="CV24" i="17" s="1"/>
  <c r="I18" i="21" s="1"/>
  <c r="CW25" i="17"/>
  <c r="CW24" i="17" s="1"/>
  <c r="J18" i="21" s="1"/>
  <c r="CX25" i="17"/>
  <c r="CX24" i="17" s="1"/>
  <c r="L18" i="21" s="1"/>
  <c r="CY25" i="17"/>
  <c r="CY24" i="17" s="1"/>
  <c r="M18" i="21" s="1"/>
  <c r="CZ25" i="17"/>
  <c r="CZ24" i="17" s="1"/>
  <c r="N18" i="21" s="1"/>
  <c r="DA25" i="17"/>
  <c r="DA24" i="17" s="1"/>
  <c r="O18" i="21" s="1"/>
  <c r="Q21" i="17"/>
  <c r="Q20" i="17" s="1"/>
  <c r="R21" i="17"/>
  <c r="R20" i="17" s="1"/>
  <c r="S21" i="17"/>
  <c r="S20" i="17" s="1"/>
  <c r="T21" i="17"/>
  <c r="T20" i="17" s="1"/>
  <c r="U21" i="17"/>
  <c r="U20" i="17" s="1"/>
  <c r="V21" i="17"/>
  <c r="V20" i="17" s="1"/>
  <c r="W21" i="17"/>
  <c r="W20" i="17" s="1"/>
  <c r="X21" i="17"/>
  <c r="X20" i="17" s="1"/>
  <c r="Y21" i="17"/>
  <c r="Y20" i="17" s="1"/>
  <c r="Z21" i="17"/>
  <c r="Z20" i="17" s="1"/>
  <c r="AA21" i="17"/>
  <c r="AA20" i="17" s="1"/>
  <c r="AB21" i="17"/>
  <c r="AB20" i="17" s="1"/>
  <c r="AC21" i="17"/>
  <c r="AC20" i="17" s="1"/>
  <c r="AD21" i="17"/>
  <c r="AD20" i="17" s="1"/>
  <c r="AE21" i="17"/>
  <c r="AE20" i="17" s="1"/>
  <c r="AF21" i="17"/>
  <c r="AF20" i="17" s="1"/>
  <c r="AH21" i="17"/>
  <c r="AH20" i="17" s="1"/>
  <c r="AI21" i="17"/>
  <c r="AI20" i="17" s="1"/>
  <c r="AJ21" i="17"/>
  <c r="AJ20" i="17" s="1"/>
  <c r="AK21" i="17"/>
  <c r="AK20" i="17" s="1"/>
  <c r="AL21" i="17"/>
  <c r="AL20" i="17" s="1"/>
  <c r="AM21" i="17"/>
  <c r="AM20" i="17" s="1"/>
  <c r="AN21" i="17"/>
  <c r="AN20" i="17" s="1"/>
  <c r="AO21" i="17"/>
  <c r="AO20" i="17" s="1"/>
  <c r="AP21" i="17"/>
  <c r="AP20" i="17" s="1"/>
  <c r="AQ21" i="17"/>
  <c r="AQ20" i="17" s="1"/>
  <c r="AR21" i="17"/>
  <c r="AR20" i="17" s="1"/>
  <c r="AS21" i="17"/>
  <c r="AS20" i="17" s="1"/>
  <c r="AT21" i="17"/>
  <c r="AT20" i="17" s="1"/>
  <c r="AU21" i="17"/>
  <c r="AU20" i="17" s="1"/>
  <c r="AV21" i="17"/>
  <c r="AV20" i="17" s="1"/>
  <c r="AW21" i="17"/>
  <c r="AW20" i="17" s="1"/>
  <c r="AX21" i="17"/>
  <c r="AX20" i="17" s="1"/>
  <c r="AY21" i="17"/>
  <c r="AY20" i="17" s="1"/>
  <c r="AZ21" i="17"/>
  <c r="AZ20" i="17" s="1"/>
  <c r="BA21" i="17"/>
  <c r="BA20" i="17" s="1"/>
  <c r="BB21" i="17"/>
  <c r="BB20" i="17" s="1"/>
  <c r="BC21" i="17"/>
  <c r="BC20" i="17" s="1"/>
  <c r="BD21" i="17"/>
  <c r="BD20" i="17" s="1"/>
  <c r="BE21" i="17"/>
  <c r="BE20" i="17" s="1"/>
  <c r="BF21" i="17"/>
  <c r="BF20" i="17" s="1"/>
  <c r="BG21" i="17"/>
  <c r="BG20" i="17" s="1"/>
  <c r="BH21" i="17"/>
  <c r="BH20" i="17" s="1"/>
  <c r="BI21" i="17"/>
  <c r="BI20" i="17" s="1"/>
  <c r="BK21" i="17"/>
  <c r="BK20" i="17" s="1"/>
  <c r="BL21" i="17"/>
  <c r="BL20" i="17" s="1"/>
  <c r="BM21" i="17"/>
  <c r="BM20" i="17" s="1"/>
  <c r="BN21" i="17"/>
  <c r="BN20" i="17" s="1"/>
  <c r="BO21" i="17"/>
  <c r="BO20" i="17" s="1"/>
  <c r="BP21" i="17"/>
  <c r="BP20" i="17" s="1"/>
  <c r="BQ21" i="17"/>
  <c r="BQ20" i="17" s="1"/>
  <c r="BQ19" i="17" s="1"/>
  <c r="BR21" i="17"/>
  <c r="BR20" i="17" s="1"/>
  <c r="BS21" i="17"/>
  <c r="BS20" i="17" s="1"/>
  <c r="BT21" i="17"/>
  <c r="BT20" i="17" s="1"/>
  <c r="BU21" i="17"/>
  <c r="BU20" i="17" s="1"/>
  <c r="BV21" i="17"/>
  <c r="BV20" i="17" s="1"/>
  <c r="BW21" i="17"/>
  <c r="BW20" i="17" s="1"/>
  <c r="BX21" i="17"/>
  <c r="BX20" i="17" s="1"/>
  <c r="BY21" i="17"/>
  <c r="BY20" i="17" s="1"/>
  <c r="BZ21" i="17"/>
  <c r="BZ20" i="17" s="1"/>
  <c r="CA21" i="17"/>
  <c r="CA20" i="17" s="1"/>
  <c r="CB21" i="17"/>
  <c r="CB20" i="17" s="1"/>
  <c r="CC21" i="17"/>
  <c r="CC20" i="17" s="1"/>
  <c r="CD21" i="17"/>
  <c r="CD20" i="17" s="1"/>
  <c r="CE21" i="17"/>
  <c r="CE20" i="17" s="1"/>
  <c r="CF21" i="17"/>
  <c r="CF20" i="17" s="1"/>
  <c r="CG21" i="17"/>
  <c r="CG20" i="17" s="1"/>
  <c r="CH21" i="17"/>
  <c r="CH20" i="17" s="1"/>
  <c r="CI21" i="17"/>
  <c r="CI20" i="17" s="1"/>
  <c r="CJ21" i="17"/>
  <c r="CJ20" i="17" s="1"/>
  <c r="CK21" i="17"/>
  <c r="CK20" i="17" s="1"/>
  <c r="CK19" i="17" s="1"/>
  <c r="CK15" i="17" s="1"/>
  <c r="CL21" i="17"/>
  <c r="CL20" i="17" s="1"/>
  <c r="CM21" i="17"/>
  <c r="CM20" i="17" s="1"/>
  <c r="CN21" i="17"/>
  <c r="CN20" i="17" s="1"/>
  <c r="CO21" i="17"/>
  <c r="CO20" i="17" s="1"/>
  <c r="CP21" i="17"/>
  <c r="CP20" i="17" s="1"/>
  <c r="CQ21" i="17"/>
  <c r="CQ20" i="17" s="1"/>
  <c r="CR21" i="17"/>
  <c r="CR20" i="17" s="1"/>
  <c r="CS21" i="17"/>
  <c r="CS20" i="17" s="1"/>
  <c r="CS19" i="17" s="1"/>
  <c r="CS15" i="17" s="1"/>
  <c r="CT21" i="17"/>
  <c r="CT20" i="17" s="1"/>
  <c r="CU21" i="17"/>
  <c r="CU20" i="17" s="1"/>
  <c r="CV21" i="17"/>
  <c r="CV20" i="17" s="1"/>
  <c r="CW21" i="17"/>
  <c r="CW20" i="17" s="1"/>
  <c r="CX21" i="17"/>
  <c r="CX20" i="17" s="1"/>
  <c r="L17" i="21" s="1"/>
  <c r="L16" i="21" s="1"/>
  <c r="CY21" i="17"/>
  <c r="CY20" i="17" s="1"/>
  <c r="M17" i="21" s="1"/>
  <c r="CZ21" i="17"/>
  <c r="CZ20" i="17" s="1"/>
  <c r="N17" i="21" s="1"/>
  <c r="DA21" i="17"/>
  <c r="DA20" i="17" s="1"/>
  <c r="N22" i="18"/>
  <c r="O22" i="18"/>
  <c r="P22" i="18"/>
  <c r="Q22" i="18"/>
  <c r="R22" i="18"/>
  <c r="S22" i="18"/>
  <c r="T22" i="18"/>
  <c r="V22" i="18"/>
  <c r="W22" i="18"/>
  <c r="X22" i="18"/>
  <c r="Z22" i="18"/>
  <c r="AA22" i="18"/>
  <c r="AC22" i="18"/>
  <c r="AD22" i="18"/>
  <c r="AE22" i="18"/>
  <c r="AG22" i="18"/>
  <c r="AH22" i="18"/>
  <c r="AJ22" i="18"/>
  <c r="AK22" i="18"/>
  <c r="AL22" i="18"/>
  <c r="AM22" i="18"/>
  <c r="AN22" i="18"/>
  <c r="AN21" i="18" s="1"/>
  <c r="AO22" i="18"/>
  <c r="AP22" i="18"/>
  <c r="AQ22" i="18"/>
  <c r="AR22" i="18"/>
  <c r="AS22" i="18"/>
  <c r="AT22" i="18"/>
  <c r="AU22" i="18"/>
  <c r="AW22" i="18"/>
  <c r="AX22" i="18"/>
  <c r="AZ22" i="18"/>
  <c r="BA22" i="18"/>
  <c r="BB22" i="18"/>
  <c r="BC22" i="18"/>
  <c r="BD22" i="18"/>
  <c r="BE22" i="18"/>
  <c r="BF22" i="18"/>
  <c r="BG22" i="18"/>
  <c r="BH22" i="18"/>
  <c r="BI22" i="18"/>
  <c r="BJ22" i="18"/>
  <c r="BK22" i="18"/>
  <c r="BL22" i="18"/>
  <c r="BM22" i="18"/>
  <c r="BN22" i="18"/>
  <c r="BO22" i="18"/>
  <c r="BP22" i="18"/>
  <c r="BQ22" i="18"/>
  <c r="BR22" i="18"/>
  <c r="BS22" i="18"/>
  <c r="BT22" i="18"/>
  <c r="BU22" i="18"/>
  <c r="BV22" i="18"/>
  <c r="BW22" i="18"/>
  <c r="BX22" i="18"/>
  <c r="BY22" i="18"/>
  <c r="BZ22" i="18"/>
  <c r="CA22" i="18"/>
  <c r="CB22" i="18"/>
  <c r="CC22" i="18"/>
  <c r="CD22" i="18"/>
  <c r="CE22" i="18"/>
  <c r="CF22" i="18"/>
  <c r="N25" i="18"/>
  <c r="O25" i="18"/>
  <c r="P25" i="18"/>
  <c r="Q25" i="18"/>
  <c r="R25" i="18"/>
  <c r="S25" i="18"/>
  <c r="T25" i="18"/>
  <c r="V25" i="18"/>
  <c r="W25" i="18"/>
  <c r="X25" i="18"/>
  <c r="Z25" i="18"/>
  <c r="AA25" i="18"/>
  <c r="AC25" i="18"/>
  <c r="AD25" i="18"/>
  <c r="AE25" i="18"/>
  <c r="AG25" i="18"/>
  <c r="AH25" i="18"/>
  <c r="AJ25" i="18"/>
  <c r="AK25" i="18"/>
  <c r="AL25" i="18"/>
  <c r="AM25" i="18"/>
  <c r="AN25" i="18"/>
  <c r="AO25" i="18"/>
  <c r="AP25" i="18"/>
  <c r="AQ25" i="18"/>
  <c r="AR25" i="18"/>
  <c r="AS25" i="18"/>
  <c r="AT25" i="18"/>
  <c r="AU25" i="18"/>
  <c r="AW25" i="18"/>
  <c r="AX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BW25" i="18"/>
  <c r="BX25" i="18"/>
  <c r="BY25" i="18"/>
  <c r="BZ25" i="18"/>
  <c r="CA25" i="18"/>
  <c r="CB25" i="18"/>
  <c r="CC25" i="18"/>
  <c r="CD25" i="18"/>
  <c r="CE25" i="18"/>
  <c r="CF25" i="18"/>
  <c r="M25" i="18"/>
  <c r="N39" i="18"/>
  <c r="O39" i="18"/>
  <c r="P39" i="18"/>
  <c r="Q39" i="18"/>
  <c r="R39" i="18"/>
  <c r="R38" i="18" s="1"/>
  <c r="S39" i="18"/>
  <c r="S38" i="18" s="1"/>
  <c r="T39" i="18"/>
  <c r="T38" i="18" s="1"/>
  <c r="V39" i="18"/>
  <c r="V38" i="18" s="1"/>
  <c r="W39" i="18"/>
  <c r="X39" i="18"/>
  <c r="Z39" i="18"/>
  <c r="Z38" i="18" s="1"/>
  <c r="AA39" i="18"/>
  <c r="AA38" i="18" s="1"/>
  <c r="AC39" i="18"/>
  <c r="AC38" i="18" s="1"/>
  <c r="AD39" i="18"/>
  <c r="AD38" i="18" s="1"/>
  <c r="AE39" i="18"/>
  <c r="AE38" i="18" s="1"/>
  <c r="AG39" i="18"/>
  <c r="AG38" i="18" s="1"/>
  <c r="AH39" i="18"/>
  <c r="AH38" i="18" s="1"/>
  <c r="AJ39" i="18"/>
  <c r="AJ38" i="18" s="1"/>
  <c r="AK39" i="18"/>
  <c r="AK38" i="18" s="1"/>
  <c r="AL39" i="18"/>
  <c r="AM39" i="18"/>
  <c r="AN39" i="18"/>
  <c r="AO39" i="18"/>
  <c r="AP39" i="18"/>
  <c r="AP38" i="18" s="1"/>
  <c r="AQ39" i="18"/>
  <c r="AQ38" i="18" s="1"/>
  <c r="AR39" i="18"/>
  <c r="AR38" i="18" s="1"/>
  <c r="AS39" i="18"/>
  <c r="AS38" i="18" s="1"/>
  <c r="AT39" i="18"/>
  <c r="AU39" i="18"/>
  <c r="AW39" i="18"/>
  <c r="AW38" i="18" s="1"/>
  <c r="AX39" i="18"/>
  <c r="AX38" i="18" s="1"/>
  <c r="AZ39" i="18"/>
  <c r="AZ38" i="18" s="1"/>
  <c r="BA39" i="18"/>
  <c r="BA38" i="18" s="1"/>
  <c r="BB39" i="18"/>
  <c r="BC39" i="18"/>
  <c r="BC38" i="18" s="1"/>
  <c r="BD39" i="18"/>
  <c r="BE39" i="18"/>
  <c r="BE38" i="18" s="1"/>
  <c r="BF39" i="18"/>
  <c r="BF38" i="18" s="1"/>
  <c r="BG39" i="18"/>
  <c r="BG38" i="18" s="1"/>
  <c r="BH39" i="18"/>
  <c r="BH38" i="18" s="1"/>
  <c r="BI39" i="18"/>
  <c r="BI38" i="18" s="1"/>
  <c r="BJ39" i="18"/>
  <c r="BJ38" i="18" s="1"/>
  <c r="BK39" i="18"/>
  <c r="BK38" i="18" s="1"/>
  <c r="BL39" i="18"/>
  <c r="BL38" i="18" s="1"/>
  <c r="BM39" i="18"/>
  <c r="BN39" i="18"/>
  <c r="BN38" i="18" s="1"/>
  <c r="BO39" i="18"/>
  <c r="BO38" i="18" s="1"/>
  <c r="BP39" i="18"/>
  <c r="BP38" i="18" s="1"/>
  <c r="BQ39" i="18"/>
  <c r="BQ38" i="18" s="1"/>
  <c r="BR39" i="18"/>
  <c r="BR38" i="18" s="1"/>
  <c r="BS39" i="18"/>
  <c r="BS38" i="18" s="1"/>
  <c r="BT39" i="18"/>
  <c r="BT38" i="18" s="1"/>
  <c r="BU39" i="18"/>
  <c r="BV39" i="18"/>
  <c r="BV38" i="18" s="1"/>
  <c r="BW39" i="18"/>
  <c r="BW38" i="18" s="1"/>
  <c r="BX39" i="18"/>
  <c r="BX38" i="18" s="1"/>
  <c r="BY39" i="18"/>
  <c r="BZ39" i="18"/>
  <c r="BZ38" i="18" s="1"/>
  <c r="H10" i="21" s="1"/>
  <c r="CA39" i="18"/>
  <c r="CB39" i="18"/>
  <c r="CC39" i="18"/>
  <c r="CD39" i="18"/>
  <c r="CD38" i="18" s="1"/>
  <c r="M10" i="21" s="1"/>
  <c r="CE39" i="18"/>
  <c r="CE38" i="18" s="1"/>
  <c r="N10" i="21" s="1"/>
  <c r="CF39" i="18"/>
  <c r="CF38" i="18" s="1"/>
  <c r="O10" i="21" s="1"/>
  <c r="N38" i="18"/>
  <c r="O38" i="18"/>
  <c r="P38" i="18"/>
  <c r="Q38" i="18"/>
  <c r="W38" i="18"/>
  <c r="X38" i="18"/>
  <c r="AL38" i="18"/>
  <c r="AM38" i="18"/>
  <c r="AN38" i="18"/>
  <c r="AO38" i="18"/>
  <c r="AT38" i="18"/>
  <c r="AU38" i="18"/>
  <c r="BB38" i="18"/>
  <c r="BD38" i="18"/>
  <c r="BM38" i="18"/>
  <c r="BU38" i="18"/>
  <c r="BY38" i="18"/>
  <c r="G10" i="21" s="1"/>
  <c r="K10" i="21" s="1"/>
  <c r="CA38" i="18"/>
  <c r="I10" i="21" s="1"/>
  <c r="CB38" i="18"/>
  <c r="J10" i="21" s="1"/>
  <c r="CC38" i="18"/>
  <c r="L10" i="21" s="1"/>
  <c r="N42" i="18"/>
  <c r="O42" i="18"/>
  <c r="P42" i="18"/>
  <c r="Q42" i="18"/>
  <c r="R42" i="18"/>
  <c r="S42" i="18"/>
  <c r="T42" i="18"/>
  <c r="V42" i="18"/>
  <c r="W42" i="18"/>
  <c r="X42" i="18"/>
  <c r="Z42" i="18"/>
  <c r="AA42" i="18"/>
  <c r="AC42" i="18"/>
  <c r="AD42" i="18"/>
  <c r="AE42" i="18"/>
  <c r="AG42" i="18"/>
  <c r="AH42" i="18"/>
  <c r="AJ42" i="18"/>
  <c r="AK42" i="18"/>
  <c r="AL42" i="18"/>
  <c r="AM42" i="18"/>
  <c r="AN42" i="18"/>
  <c r="AO42" i="18"/>
  <c r="AP42" i="18"/>
  <c r="AQ42" i="18"/>
  <c r="AR42" i="18"/>
  <c r="AS42" i="18"/>
  <c r="AT42" i="18"/>
  <c r="AU42" i="18"/>
  <c r="AW42" i="18"/>
  <c r="AX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BW42" i="18"/>
  <c r="BX42" i="18"/>
  <c r="BX41" i="18" s="1"/>
  <c r="BY42" i="18"/>
  <c r="BY41" i="18" s="1"/>
  <c r="G11" i="21" s="1"/>
  <c r="K11" i="21" s="1"/>
  <c r="BZ42" i="18"/>
  <c r="BZ41" i="18" s="1"/>
  <c r="H11" i="21" s="1"/>
  <c r="CA42" i="18"/>
  <c r="CA41" i="18" s="1"/>
  <c r="I11" i="21" s="1"/>
  <c r="CB42" i="18"/>
  <c r="CB41" i="18" s="1"/>
  <c r="J11" i="21" s="1"/>
  <c r="CC42" i="18"/>
  <c r="CC41" i="18" s="1"/>
  <c r="L11" i="21" s="1"/>
  <c r="CD42" i="18"/>
  <c r="CD41" i="18" s="1"/>
  <c r="M11" i="21" s="1"/>
  <c r="CE42" i="18"/>
  <c r="CE41" i="18" s="1"/>
  <c r="N11" i="21" s="1"/>
  <c r="CF42" i="18"/>
  <c r="CF41" i="18" s="1"/>
  <c r="O11" i="21" s="1"/>
  <c r="M42" i="18"/>
  <c r="Q59" i="18"/>
  <c r="R59" i="18"/>
  <c r="S59" i="18"/>
  <c r="T59" i="18"/>
  <c r="V59" i="18"/>
  <c r="W59" i="18"/>
  <c r="X59" i="18"/>
  <c r="Z59" i="18"/>
  <c r="AA59" i="18"/>
  <c r="AC59" i="18"/>
  <c r="AD59" i="18"/>
  <c r="AE59" i="18"/>
  <c r="AG59" i="18"/>
  <c r="AH59" i="18"/>
  <c r="AJ59" i="18"/>
  <c r="AK59" i="18"/>
  <c r="AL59" i="18"/>
  <c r="AM59" i="18"/>
  <c r="AN59" i="18"/>
  <c r="AO59" i="18"/>
  <c r="AP59" i="18"/>
  <c r="AQ59" i="18"/>
  <c r="AR59" i="18"/>
  <c r="AS59" i="18"/>
  <c r="AT59" i="18"/>
  <c r="AU59" i="18"/>
  <c r="AW59" i="18"/>
  <c r="AX59" i="18"/>
  <c r="AZ59" i="18"/>
  <c r="BA59" i="18"/>
  <c r="BB59" i="18"/>
  <c r="BC59" i="18"/>
  <c r="BD59" i="18"/>
  <c r="BE59" i="18"/>
  <c r="BF59" i="18"/>
  <c r="BG59" i="18"/>
  <c r="BH59" i="18"/>
  <c r="BI59" i="18"/>
  <c r="BJ59" i="18"/>
  <c r="BK59" i="18"/>
  <c r="BL59" i="18"/>
  <c r="BM59" i="18"/>
  <c r="BN59" i="18"/>
  <c r="BO59" i="18"/>
  <c r="BP59" i="18"/>
  <c r="BQ59" i="18"/>
  <c r="BR59" i="18"/>
  <c r="BS59" i="18"/>
  <c r="BU59" i="18"/>
  <c r="BV59" i="18"/>
  <c r="BW59" i="18"/>
  <c r="BX59" i="18"/>
  <c r="BY59" i="18"/>
  <c r="BZ59" i="18"/>
  <c r="CA59" i="18"/>
  <c r="CB59" i="18"/>
  <c r="CC59" i="18"/>
  <c r="CD59" i="18"/>
  <c r="CE59" i="18"/>
  <c r="CF59" i="18"/>
  <c r="N57" i="18"/>
  <c r="O57" i="18"/>
  <c r="P57" i="18"/>
  <c r="Q57" i="18"/>
  <c r="R57" i="18"/>
  <c r="S57" i="18"/>
  <c r="T57" i="18"/>
  <c r="T56" i="18" s="1"/>
  <c r="V57" i="18"/>
  <c r="W57" i="18"/>
  <c r="X57" i="18"/>
  <c r="Z57" i="18"/>
  <c r="Z56" i="18" s="1"/>
  <c r="AA57" i="18"/>
  <c r="AA56" i="18" s="1"/>
  <c r="AC57" i="18"/>
  <c r="AD57" i="18"/>
  <c r="AE57" i="18"/>
  <c r="AG57" i="18"/>
  <c r="AH57" i="18"/>
  <c r="AJ57" i="18"/>
  <c r="AK57" i="18"/>
  <c r="AL57" i="18"/>
  <c r="AL56" i="18" s="1"/>
  <c r="AM57" i="18"/>
  <c r="AN57" i="18"/>
  <c r="AO57" i="18"/>
  <c r="AP57" i="18"/>
  <c r="AQ57" i="18"/>
  <c r="AR57" i="18"/>
  <c r="AS57" i="18"/>
  <c r="AT57" i="18"/>
  <c r="AT56" i="18" s="1"/>
  <c r="AU57" i="18"/>
  <c r="AW57" i="18"/>
  <c r="AX57" i="18"/>
  <c r="AX56" i="18" s="1"/>
  <c r="AZ57" i="18"/>
  <c r="AZ56" i="18" s="1"/>
  <c r="BA57" i="18"/>
  <c r="BB57" i="18"/>
  <c r="BC57" i="18"/>
  <c r="BD57" i="18"/>
  <c r="BE57" i="18"/>
  <c r="BF57" i="18"/>
  <c r="BG57" i="18"/>
  <c r="BG56" i="18" s="1"/>
  <c r="BH57" i="18"/>
  <c r="BH56" i="18" s="1"/>
  <c r="BI57" i="18"/>
  <c r="BJ57" i="18"/>
  <c r="BK57" i="18"/>
  <c r="BL57" i="18"/>
  <c r="BM57" i="18"/>
  <c r="BN57" i="18"/>
  <c r="BO57" i="18"/>
  <c r="BO56" i="18" s="1"/>
  <c r="BP57" i="18"/>
  <c r="BP56" i="18" s="1"/>
  <c r="BQ57" i="18"/>
  <c r="BR57" i="18"/>
  <c r="BS57" i="18"/>
  <c r="BT57" i="18"/>
  <c r="BU57" i="18"/>
  <c r="BU56" i="18" s="1"/>
  <c r="BV57" i="18"/>
  <c r="BW57" i="18"/>
  <c r="BW56" i="18" s="1"/>
  <c r="BX57" i="18"/>
  <c r="BY57" i="18"/>
  <c r="BZ57" i="18"/>
  <c r="BZ56" i="18" s="1"/>
  <c r="H12" i="21" s="1"/>
  <c r="CA57" i="18"/>
  <c r="CA56" i="18" s="1"/>
  <c r="I12" i="21" s="1"/>
  <c r="CB57" i="18"/>
  <c r="CC57" i="18"/>
  <c r="CC56" i="18" s="1"/>
  <c r="L12" i="21" s="1"/>
  <c r="CD57" i="18"/>
  <c r="CE57" i="18"/>
  <c r="CE56" i="18" s="1"/>
  <c r="N12" i="21" s="1"/>
  <c r="CF57" i="18"/>
  <c r="N70" i="18"/>
  <c r="N69" i="18" s="1"/>
  <c r="O70" i="18"/>
  <c r="O69" i="18" s="1"/>
  <c r="P70" i="18"/>
  <c r="P69" i="18" s="1"/>
  <c r="Q70" i="18"/>
  <c r="Q69" i="18" s="1"/>
  <c r="R70" i="18"/>
  <c r="R69" i="18" s="1"/>
  <c r="S70" i="18"/>
  <c r="S69" i="18" s="1"/>
  <c r="T70" i="18"/>
  <c r="T69" i="18" s="1"/>
  <c r="V70" i="18"/>
  <c r="V69" i="18" s="1"/>
  <c r="W70" i="18"/>
  <c r="W69" i="18" s="1"/>
  <c r="X70" i="18"/>
  <c r="X69" i="18" s="1"/>
  <c r="Z70" i="18"/>
  <c r="Z69" i="18" s="1"/>
  <c r="AA70" i="18"/>
  <c r="AA69" i="18" s="1"/>
  <c r="AC70" i="18"/>
  <c r="AC69" i="18" s="1"/>
  <c r="AD70" i="18"/>
  <c r="AD69" i="18" s="1"/>
  <c r="AE70" i="18"/>
  <c r="AE69" i="18" s="1"/>
  <c r="AG70" i="18"/>
  <c r="AG69" i="18" s="1"/>
  <c r="AH70" i="18"/>
  <c r="AH69" i="18" s="1"/>
  <c r="AJ70" i="18"/>
  <c r="AJ69" i="18" s="1"/>
  <c r="AK70" i="18"/>
  <c r="AK69" i="18" s="1"/>
  <c r="AL70" i="18"/>
  <c r="AL69" i="18" s="1"/>
  <c r="AM70" i="18"/>
  <c r="AM69" i="18" s="1"/>
  <c r="AN70" i="18"/>
  <c r="AN69" i="18" s="1"/>
  <c r="AO70" i="18"/>
  <c r="AO69" i="18" s="1"/>
  <c r="AP70" i="18"/>
  <c r="AP69" i="18" s="1"/>
  <c r="AQ70" i="18"/>
  <c r="AQ69" i="18" s="1"/>
  <c r="AR70" i="18"/>
  <c r="AR69" i="18" s="1"/>
  <c r="AS70" i="18"/>
  <c r="AS69" i="18" s="1"/>
  <c r="AT70" i="18"/>
  <c r="AT69" i="18" s="1"/>
  <c r="AU70" i="18"/>
  <c r="AU69" i="18" s="1"/>
  <c r="AW70" i="18"/>
  <c r="AW69" i="18" s="1"/>
  <c r="AX70" i="18"/>
  <c r="AX69" i="18" s="1"/>
  <c r="AZ70" i="18"/>
  <c r="AZ69" i="18" s="1"/>
  <c r="BA70" i="18"/>
  <c r="BA69" i="18" s="1"/>
  <c r="BB70" i="18"/>
  <c r="BB69" i="18" s="1"/>
  <c r="BC70" i="18"/>
  <c r="BC69" i="18" s="1"/>
  <c r="BD70" i="18"/>
  <c r="BD69" i="18" s="1"/>
  <c r="BE70" i="18"/>
  <c r="BE69" i="18" s="1"/>
  <c r="BF70" i="18"/>
  <c r="BF69" i="18" s="1"/>
  <c r="BG70" i="18"/>
  <c r="BG69" i="18" s="1"/>
  <c r="BH70" i="18"/>
  <c r="BH69" i="18" s="1"/>
  <c r="BI70" i="18"/>
  <c r="BI69" i="18" s="1"/>
  <c r="BJ70" i="18"/>
  <c r="BJ69" i="18" s="1"/>
  <c r="BK70" i="18"/>
  <c r="BK69" i="18" s="1"/>
  <c r="BL70" i="18"/>
  <c r="BL69" i="18" s="1"/>
  <c r="BM70" i="18"/>
  <c r="BM69" i="18" s="1"/>
  <c r="BN70" i="18"/>
  <c r="BN69" i="18" s="1"/>
  <c r="BO70" i="18"/>
  <c r="BO69" i="18" s="1"/>
  <c r="BP70" i="18"/>
  <c r="BP69" i="18" s="1"/>
  <c r="BQ70" i="18"/>
  <c r="BQ69" i="18" s="1"/>
  <c r="BR70" i="18"/>
  <c r="BR69" i="18" s="1"/>
  <c r="BS70" i="18"/>
  <c r="BS69" i="18" s="1"/>
  <c r="BT70" i="18"/>
  <c r="BT69" i="18" s="1"/>
  <c r="BU70" i="18"/>
  <c r="BU69" i="18" s="1"/>
  <c r="BV70" i="18"/>
  <c r="BV69" i="18" s="1"/>
  <c r="BW70" i="18"/>
  <c r="BW69" i="18" s="1"/>
  <c r="BX70" i="18"/>
  <c r="BX69" i="18" s="1"/>
  <c r="BY70" i="18"/>
  <c r="BY69" i="18" s="1"/>
  <c r="G13" i="21" s="1"/>
  <c r="K13" i="21" s="1"/>
  <c r="BZ70" i="18"/>
  <c r="BZ69" i="18" s="1"/>
  <c r="H13" i="21" s="1"/>
  <c r="CA70" i="18"/>
  <c r="CA69" i="18" s="1"/>
  <c r="I13" i="21" s="1"/>
  <c r="CB70" i="18"/>
  <c r="CB69" i="18" s="1"/>
  <c r="J13" i="21" s="1"/>
  <c r="CC70" i="18"/>
  <c r="CC69" i="18" s="1"/>
  <c r="L13" i="21" s="1"/>
  <c r="CD70" i="18"/>
  <c r="CD69" i="18" s="1"/>
  <c r="M13" i="21" s="1"/>
  <c r="CE70" i="18"/>
  <c r="CE69" i="18" s="1"/>
  <c r="N13" i="21" s="1"/>
  <c r="CF70" i="18"/>
  <c r="CF69" i="18" s="1"/>
  <c r="O13" i="21" s="1"/>
  <c r="BC75" i="18"/>
  <c r="BC74" i="18" s="1"/>
  <c r="BD75" i="18"/>
  <c r="BD74" i="18" s="1"/>
  <c r="BE75" i="18"/>
  <c r="BE74" i="18" s="1"/>
  <c r="BF75" i="18"/>
  <c r="BG75" i="18"/>
  <c r="BG74" i="18" s="1"/>
  <c r="BH75" i="18"/>
  <c r="BH74" i="18" s="1"/>
  <c r="BI75" i="18"/>
  <c r="BI74" i="18" s="1"/>
  <c r="BJ75" i="18"/>
  <c r="BJ74" i="18" s="1"/>
  <c r="BK75" i="18"/>
  <c r="BK74" i="18" s="1"/>
  <c r="BL75" i="18"/>
  <c r="BL74" i="18" s="1"/>
  <c r="BM75" i="18"/>
  <c r="BM74" i="18" s="1"/>
  <c r="BN75" i="18"/>
  <c r="BO75" i="18"/>
  <c r="BO74" i="18" s="1"/>
  <c r="BP75" i="18"/>
  <c r="BP74" i="18" s="1"/>
  <c r="BQ75" i="18"/>
  <c r="BQ74" i="18" s="1"/>
  <c r="BR75" i="18"/>
  <c r="BR74" i="18" s="1"/>
  <c r="BS75" i="18"/>
  <c r="BS74" i="18" s="1"/>
  <c r="BT75" i="18"/>
  <c r="BT74" i="18" s="1"/>
  <c r="BU75" i="18"/>
  <c r="BU74" i="18" s="1"/>
  <c r="BV75" i="18"/>
  <c r="BW75" i="18"/>
  <c r="BX75" i="18"/>
  <c r="BX74" i="18" s="1"/>
  <c r="BY75" i="18"/>
  <c r="BY74" i="18" s="1"/>
  <c r="G14" i="21" s="1"/>
  <c r="K14" i="21" s="1"/>
  <c r="BZ75" i="18"/>
  <c r="BZ74" i="18" s="1"/>
  <c r="H14" i="21" s="1"/>
  <c r="CA75" i="18"/>
  <c r="CA74" i="18" s="1"/>
  <c r="I14" i="21" s="1"/>
  <c r="CB75" i="18"/>
  <c r="CB74" i="18" s="1"/>
  <c r="J14" i="21" s="1"/>
  <c r="CC75" i="18"/>
  <c r="CC74" i="18" s="1"/>
  <c r="L14" i="21" s="1"/>
  <c r="CD75" i="18"/>
  <c r="CE75" i="18"/>
  <c r="CE74" i="18" s="1"/>
  <c r="N14" i="21" s="1"/>
  <c r="CF75" i="18"/>
  <c r="CF74" i="18" s="1"/>
  <c r="O14" i="21" s="1"/>
  <c r="BF74" i="18"/>
  <c r="BN74" i="18"/>
  <c r="BV74" i="18"/>
  <c r="BW74" i="18"/>
  <c r="CD74" i="18"/>
  <c r="M14" i="21" s="1"/>
  <c r="BD16" i="18"/>
  <c r="BE16" i="18"/>
  <c r="BG16" i="18"/>
  <c r="BH16" i="18"/>
  <c r="BI16" i="18"/>
  <c r="BJ16" i="18"/>
  <c r="BK16" i="18"/>
  <c r="BL16" i="18"/>
  <c r="BM16" i="18"/>
  <c r="BN16" i="18"/>
  <c r="BO16" i="18"/>
  <c r="BP16" i="18"/>
  <c r="BQ16" i="18"/>
  <c r="BR16" i="18"/>
  <c r="BS16" i="18"/>
  <c r="BT16" i="18"/>
  <c r="BU16" i="18"/>
  <c r="BV16" i="18"/>
  <c r="BW16" i="18"/>
  <c r="BX16" i="18"/>
  <c r="BY16" i="18"/>
  <c r="BZ16" i="18"/>
  <c r="CA16" i="18"/>
  <c r="CB16" i="18"/>
  <c r="CC16" i="18"/>
  <c r="CD16" i="18"/>
  <c r="CE16" i="18"/>
  <c r="CF16" i="18"/>
  <c r="P21" i="17"/>
  <c r="P20" i="17" s="1"/>
  <c r="Q53" i="17"/>
  <c r="R53" i="17"/>
  <c r="S53" i="17"/>
  <c r="T53" i="17"/>
  <c r="U53" i="17"/>
  <c r="V53" i="17"/>
  <c r="W53" i="17"/>
  <c r="X53" i="17"/>
  <c r="Y53" i="17"/>
  <c r="Z53" i="17"/>
  <c r="AA53" i="17"/>
  <c r="AB53" i="17"/>
  <c r="AC53" i="17"/>
  <c r="AD53" i="17"/>
  <c r="AE53" i="17"/>
  <c r="AF53" i="17"/>
  <c r="AH53" i="17"/>
  <c r="AI53" i="17"/>
  <c r="AJ53" i="17"/>
  <c r="AK53" i="17"/>
  <c r="AL53" i="17"/>
  <c r="AM53" i="17"/>
  <c r="AN53" i="17"/>
  <c r="AO53" i="17"/>
  <c r="AP53" i="17"/>
  <c r="AQ53" i="17"/>
  <c r="AR53" i="17"/>
  <c r="AS53" i="17"/>
  <c r="AT53" i="17"/>
  <c r="AU53" i="17"/>
  <c r="AV53" i="17"/>
  <c r="AW53" i="17"/>
  <c r="AX53" i="17"/>
  <c r="AY53" i="17"/>
  <c r="AZ53" i="17"/>
  <c r="BA53" i="17"/>
  <c r="BB53" i="17"/>
  <c r="BC53" i="17"/>
  <c r="BD53" i="17"/>
  <c r="BE53" i="17"/>
  <c r="BF53" i="17"/>
  <c r="BG53" i="17"/>
  <c r="BH53" i="17"/>
  <c r="BI53" i="17"/>
  <c r="BK53" i="17"/>
  <c r="BL53" i="17"/>
  <c r="BM53" i="17"/>
  <c r="BN53" i="17"/>
  <c r="P53" i="17"/>
  <c r="BJ54" i="17"/>
  <c r="BJ53" i="17" s="1"/>
  <c r="AG54" i="17"/>
  <c r="AG53" i="17" s="1"/>
  <c r="A5" i="12"/>
  <c r="A5" i="10"/>
  <c r="A5" i="9"/>
  <c r="A4" i="13"/>
  <c r="A5" i="7"/>
  <c r="A5" i="14"/>
  <c r="A5" i="8"/>
  <c r="A5" i="11"/>
  <c r="A5" i="17"/>
  <c r="DA19" i="17" l="1"/>
  <c r="DA15" i="17" s="1"/>
  <c r="O17" i="21"/>
  <c r="O16" i="21" s="1"/>
  <c r="BF56" i="18"/>
  <c r="S56" i="18"/>
  <c r="N16" i="21"/>
  <c r="CN19" i="17"/>
  <c r="CN15" i="17" s="1"/>
  <c r="K24" i="21"/>
  <c r="G22" i="21"/>
  <c r="K22" i="21" s="1"/>
  <c r="AC56" i="18"/>
  <c r="R56" i="18"/>
  <c r="M16" i="21"/>
  <c r="CU19" i="17"/>
  <c r="CU15" i="17" s="1"/>
  <c r="H17" i="21"/>
  <c r="H16" i="21" s="1"/>
  <c r="BW19" i="17"/>
  <c r="BO19" i="17"/>
  <c r="BT55" i="17"/>
  <c r="O22" i="21"/>
  <c r="J22" i="21"/>
  <c r="CW19" i="17"/>
  <c r="CW15" i="17" s="1"/>
  <c r="J17" i="21"/>
  <c r="J16" i="21" s="1"/>
  <c r="BN56" i="18"/>
  <c r="AD56" i="18"/>
  <c r="CV19" i="17"/>
  <c r="CV15" i="17" s="1"/>
  <c r="I17" i="21"/>
  <c r="I16" i="21" s="1"/>
  <c r="CF19" i="17"/>
  <c r="CF15" i="17" s="1"/>
  <c r="BX19" i="17"/>
  <c r="L22" i="21"/>
  <c r="BT21" i="18"/>
  <c r="CT19" i="17"/>
  <c r="CT15" i="17" s="1"/>
  <c r="G17" i="21"/>
  <c r="CH19" i="17"/>
  <c r="CH15" i="17" s="1"/>
  <c r="BN19" i="17"/>
  <c r="N22" i="21"/>
  <c r="I22" i="21"/>
  <c r="CX19" i="17"/>
  <c r="CX15" i="17" s="1"/>
  <c r="CG19" i="17"/>
  <c r="CG15" i="17" s="1"/>
  <c r="BV55" i="17"/>
  <c r="CM19" i="17"/>
  <c r="CM15" i="17" s="1"/>
  <c r="CL19" i="17"/>
  <c r="CL15" i="17" s="1"/>
  <c r="CD19" i="17"/>
  <c r="CD15" i="17" s="1"/>
  <c r="CC19" i="17"/>
  <c r="CC15" i="17" s="1"/>
  <c r="BU19" i="17"/>
  <c r="CP19" i="17"/>
  <c r="CP15" i="17" s="1"/>
  <c r="BR19" i="17"/>
  <c r="AR21" i="18"/>
  <c r="AJ21" i="18"/>
  <c r="X21" i="18"/>
  <c r="BR56" i="18"/>
  <c r="BJ56" i="18"/>
  <c r="BB56" i="18"/>
  <c r="AR56" i="18"/>
  <c r="AJ56" i="18"/>
  <c r="CF21" i="18"/>
  <c r="O9" i="21" s="1"/>
  <c r="BX21" i="18"/>
  <c r="BP21" i="18"/>
  <c r="BH21" i="18"/>
  <c r="AZ21" i="18"/>
  <c r="AX21" i="18"/>
  <c r="T21" i="18"/>
  <c r="AP56" i="18"/>
  <c r="V56" i="18"/>
  <c r="R21" i="18"/>
  <c r="CB21" i="18"/>
  <c r="J9" i="21" s="1"/>
  <c r="BL21" i="18"/>
  <c r="BD21" i="18"/>
  <c r="P21" i="18"/>
  <c r="CZ19" i="17"/>
  <c r="CR19" i="17"/>
  <c r="CR15" i="17" s="1"/>
  <c r="CJ19" i="17"/>
  <c r="CJ15" i="17" s="1"/>
  <c r="CB19" i="17"/>
  <c r="CB15" i="17" s="1"/>
  <c r="BT19" i="17"/>
  <c r="BL19" i="17"/>
  <c r="CY19" i="17"/>
  <c r="CY15" i="17" s="1"/>
  <c r="CQ19" i="17"/>
  <c r="CQ15" i="17" s="1"/>
  <c r="CI19" i="17"/>
  <c r="CI15" i="17" s="1"/>
  <c r="CA19" i="17"/>
  <c r="CA15" i="17" s="1"/>
  <c r="BK19" i="17"/>
  <c r="BR55" i="17"/>
  <c r="BR15" i="17" s="1"/>
  <c r="BP70" i="17"/>
  <c r="BX55" i="17"/>
  <c r="BX15" i="17" s="1"/>
  <c r="BO55" i="17"/>
  <c r="BO15" i="17" s="1"/>
  <c r="CE55" i="17"/>
  <c r="BW55" i="17"/>
  <c r="BW15" i="17" s="1"/>
  <c r="BN55" i="17"/>
  <c r="BZ55" i="17"/>
  <c r="BP78" i="17"/>
  <c r="BU55" i="17"/>
  <c r="CZ15" i="17"/>
  <c r="BP83" i="17"/>
  <c r="BQ55" i="17"/>
  <c r="BQ15" i="17" s="1"/>
  <c r="BS69" i="17"/>
  <c r="BP69" i="17" s="1"/>
  <c r="Z21" i="18"/>
  <c r="CE21" i="18"/>
  <c r="BW21" i="18"/>
  <c r="BO21" i="18"/>
  <c r="BG21" i="18"/>
  <c r="AQ21" i="18"/>
  <c r="AA21" i="18"/>
  <c r="S21" i="18"/>
  <c r="BV21" i="18"/>
  <c r="BI56" i="18"/>
  <c r="BA56" i="18"/>
  <c r="AQ56" i="18"/>
  <c r="AH56" i="18"/>
  <c r="CC21" i="18"/>
  <c r="BU21" i="18"/>
  <c r="BM21" i="18"/>
  <c r="BE21" i="18"/>
  <c r="AW21" i="18"/>
  <c r="AO21" i="18"/>
  <c r="AG21" i="18"/>
  <c r="Q21" i="18"/>
  <c r="CD21" i="18"/>
  <c r="M9" i="21" s="1"/>
  <c r="CA21" i="18"/>
  <c r="BS21" i="18"/>
  <c r="BK21" i="18"/>
  <c r="BC21" i="18"/>
  <c r="AU21" i="18"/>
  <c r="AM21" i="18"/>
  <c r="AE21" i="18"/>
  <c r="W21" i="18"/>
  <c r="O21" i="18"/>
  <c r="BZ21" i="18"/>
  <c r="H9" i="21" s="1"/>
  <c r="H8" i="21" s="1"/>
  <c r="BR21" i="18"/>
  <c r="BJ21" i="18"/>
  <c r="BB21" i="18"/>
  <c r="AT21" i="18"/>
  <c r="AL21" i="18"/>
  <c r="AD21" i="18"/>
  <c r="V21" i="18"/>
  <c r="N21" i="18"/>
  <c r="BN21" i="18"/>
  <c r="AH21" i="18"/>
  <c r="BY21" i="18"/>
  <c r="G9" i="21" s="1"/>
  <c r="BQ21" i="18"/>
  <c r="BI21" i="18"/>
  <c r="BA21" i="18"/>
  <c r="AS21" i="18"/>
  <c r="AK21" i="18"/>
  <c r="AC21" i="18"/>
  <c r="BF21" i="18"/>
  <c r="AP21" i="18"/>
  <c r="CF56" i="18"/>
  <c r="O12" i="21" s="1"/>
  <c r="BX56" i="18"/>
  <c r="CD56" i="18"/>
  <c r="M12" i="21" s="1"/>
  <c r="BV56" i="18"/>
  <c r="BM56" i="18"/>
  <c r="BE56" i="18"/>
  <c r="AW56" i="18"/>
  <c r="AO56" i="18"/>
  <c r="AG56" i="18"/>
  <c r="Q56" i="18"/>
  <c r="BY56" i="18"/>
  <c r="G12" i="21" s="1"/>
  <c r="K12" i="21" s="1"/>
  <c r="BQ56" i="18"/>
  <c r="AS56" i="18"/>
  <c r="AK56" i="18"/>
  <c r="CB56" i="18"/>
  <c r="BL56" i="18"/>
  <c r="BD56" i="18"/>
  <c r="AN56" i="18"/>
  <c r="X56" i="18"/>
  <c r="BS56" i="18"/>
  <c r="BK56" i="18"/>
  <c r="BC56" i="18"/>
  <c r="AU56" i="18"/>
  <c r="AE56" i="18"/>
  <c r="W56" i="18"/>
  <c r="AM56" i="18"/>
  <c r="CD20" i="18"/>
  <c r="CD15" i="18" s="1"/>
  <c r="BB14" i="9"/>
  <c r="BC14" i="9"/>
  <c r="BE14" i="9"/>
  <c r="BF14" i="9"/>
  <c r="BG14" i="9"/>
  <c r="BH14" i="9"/>
  <c r="BJ14" i="9"/>
  <c r="BK14" i="9"/>
  <c r="BL14" i="9"/>
  <c r="BN14" i="9"/>
  <c r="BO14" i="9"/>
  <c r="BP14" i="9"/>
  <c r="BR14" i="9"/>
  <c r="BS14" i="9"/>
  <c r="BT14" i="9"/>
  <c r="BU14" i="9"/>
  <c r="BV14" i="9"/>
  <c r="BA15" i="13"/>
  <c r="BB15" i="13"/>
  <c r="BC15" i="13"/>
  <c r="BD15" i="13"/>
  <c r="BE15" i="13"/>
  <c r="BF15" i="13"/>
  <c r="BG15" i="13"/>
  <c r="BH15" i="13"/>
  <c r="BI15" i="13"/>
  <c r="BJ15" i="13"/>
  <c r="BK15" i="13"/>
  <c r="BL15" i="13"/>
  <c r="BM15" i="13"/>
  <c r="BN15" i="13"/>
  <c r="BO15" i="13"/>
  <c r="BP15" i="13"/>
  <c r="BQ15" i="13"/>
  <c r="BR15" i="13"/>
  <c r="BS15" i="13"/>
  <c r="BT15" i="13"/>
  <c r="BU15" i="13"/>
  <c r="BV15" i="13"/>
  <c r="BW15" i="13"/>
  <c r="BH14" i="14"/>
  <c r="BI14" i="14"/>
  <c r="BK14" i="14"/>
  <c r="BL14" i="14"/>
  <c r="BM14" i="14"/>
  <c r="BN14" i="14"/>
  <c r="BP14" i="14"/>
  <c r="BQ14" i="14"/>
  <c r="BR14" i="14"/>
  <c r="BT14" i="14"/>
  <c r="BU14" i="14"/>
  <c r="BV14" i="14"/>
  <c r="BW14" i="14"/>
  <c r="BX14" i="14"/>
  <c r="BY14" i="14"/>
  <c r="BZ14" i="14"/>
  <c r="CA14" i="14"/>
  <c r="CB14" i="14"/>
  <c r="BZ20" i="18" l="1"/>
  <c r="BZ15" i="18" s="1"/>
  <c r="CA20" i="18"/>
  <c r="CA15" i="18" s="1"/>
  <c r="I9" i="21"/>
  <c r="I8" i="21" s="1"/>
  <c r="O8" i="21"/>
  <c r="G16" i="21"/>
  <c r="K16" i="21" s="1"/>
  <c r="K17" i="21"/>
  <c r="G8" i="21"/>
  <c r="K8" i="21" s="1"/>
  <c r="K9" i="21"/>
  <c r="CB20" i="18"/>
  <c r="CB15" i="18" s="1"/>
  <c r="J12" i="21"/>
  <c r="J8" i="21" s="1"/>
  <c r="M8" i="21"/>
  <c r="CC20" i="18"/>
  <c r="CC15" i="18" s="1"/>
  <c r="L9" i="21"/>
  <c r="L8" i="21" s="1"/>
  <c r="CE20" i="18"/>
  <c r="CE15" i="18" s="1"/>
  <c r="N9" i="21"/>
  <c r="N8" i="21" s="1"/>
  <c r="BT15" i="17"/>
  <c r="BU17" i="10"/>
  <c r="BU13" i="10" s="1"/>
  <c r="BU15" i="17"/>
  <c r="CF20" i="18"/>
  <c r="CF15" i="18" s="1"/>
  <c r="BP55" i="17"/>
  <c r="BS55" i="17"/>
  <c r="BY20" i="18"/>
  <c r="BY15" i="18" s="1"/>
  <c r="BB17" i="10"/>
  <c r="BO17" i="10"/>
  <c r="BT17" i="10"/>
  <c r="BG17" i="10"/>
  <c r="BL17" i="10"/>
  <c r="BK17" i="10"/>
  <c r="BH17" i="10"/>
  <c r="BC17" i="10"/>
  <c r="BS17" i="10"/>
  <c r="BV36" i="9"/>
  <c r="BV31" i="9" s="1"/>
  <c r="BP17" i="10"/>
  <c r="BE17" i="10"/>
  <c r="BW14" i="13"/>
  <c r="BF17" i="10"/>
  <c r="BJ17" i="10"/>
  <c r="BR17" i="10"/>
  <c r="BN17" i="10"/>
  <c r="BQ17" i="10"/>
  <c r="BX20" i="18" l="1"/>
  <c r="BX15" i="18" s="1"/>
  <c r="BV13" i="9"/>
  <c r="BO17" i="11"/>
  <c r="CB13" i="14"/>
  <c r="CA17" i="11"/>
  <c r="CC17" i="11"/>
  <c r="CC13" i="11" s="1"/>
  <c r="BP17" i="11"/>
  <c r="BX17" i="11"/>
  <c r="BR17" i="11"/>
  <c r="BV17" i="11"/>
  <c r="BS17" i="11"/>
  <c r="BN17" i="11"/>
  <c r="CB17" i="11"/>
  <c r="BT17" i="11"/>
  <c r="BW17" i="11"/>
  <c r="BZ17" i="11"/>
  <c r="M33" i="9" l="1"/>
  <c r="M32" i="9" s="1"/>
  <c r="BF84" i="18" l="1"/>
  <c r="BC84" i="18" s="1"/>
  <c r="AY84" i="18"/>
  <c r="AV84" i="18" s="1"/>
  <c r="AP84" i="18"/>
  <c r="AM84" i="18" s="1"/>
  <c r="AI84" i="18"/>
  <c r="AF84" i="18" s="1"/>
  <c r="AB84" i="18"/>
  <c r="Y84" i="18" s="1"/>
  <c r="BF86" i="18"/>
  <c r="BF85" i="18" s="1"/>
  <c r="CH85" i="18"/>
  <c r="CG85" i="18"/>
  <c r="BW85" i="18"/>
  <c r="BV85" i="18"/>
  <c r="BU85" i="18"/>
  <c r="BT85" i="18"/>
  <c r="BS85" i="18"/>
  <c r="BR85" i="18"/>
  <c r="BQ85" i="18"/>
  <c r="BP85" i="18"/>
  <c r="BO85" i="18"/>
  <c r="BN85" i="18"/>
  <c r="BM85" i="18"/>
  <c r="BL85" i="18"/>
  <c r="BK85" i="18"/>
  <c r="BJ85" i="18"/>
  <c r="BI85" i="18"/>
  <c r="BH85" i="18"/>
  <c r="BG85" i="18"/>
  <c r="BE85" i="18"/>
  <c r="BD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AY83" i="18"/>
  <c r="AV83" i="18" s="1"/>
  <c r="AI83" i="18"/>
  <c r="AF83" i="18" s="1"/>
  <c r="AB83" i="18"/>
  <c r="Y83" i="18" s="1"/>
  <c r="H75" i="18"/>
  <c r="AY82" i="18"/>
  <c r="AV82" i="18" s="1"/>
  <c r="AI82" i="18"/>
  <c r="AF82" i="18" s="1"/>
  <c r="AB82" i="18"/>
  <c r="Y82" i="18" s="1"/>
  <c r="U82" i="18"/>
  <c r="AY81" i="18"/>
  <c r="AV81" i="18" s="1"/>
  <c r="AI81" i="18"/>
  <c r="AF81" i="18" s="1"/>
  <c r="AB81" i="18"/>
  <c r="Y81" i="18" s="1"/>
  <c r="U81" i="18"/>
  <c r="AY80" i="18"/>
  <c r="AV80" i="18" s="1"/>
  <c r="AI80" i="18"/>
  <c r="AF80" i="18" s="1"/>
  <c r="AB80" i="18"/>
  <c r="Y80" i="18" s="1"/>
  <c r="U80" i="18"/>
  <c r="AY79" i="18"/>
  <c r="AV79" i="18" s="1"/>
  <c r="AI79" i="18"/>
  <c r="AF79" i="18" s="1"/>
  <c r="AB79" i="18"/>
  <c r="Y79" i="18" s="1"/>
  <c r="U79" i="18"/>
  <c r="AY78" i="18"/>
  <c r="AV78" i="18" s="1"/>
  <c r="AI78" i="18"/>
  <c r="AF78" i="18" s="1"/>
  <c r="AB78" i="18"/>
  <c r="Y78" i="18" s="1"/>
  <c r="U78" i="18"/>
  <c r="AY77" i="18"/>
  <c r="AV77" i="18" s="1"/>
  <c r="AI77" i="18"/>
  <c r="AF77" i="18" s="1"/>
  <c r="AB77" i="18"/>
  <c r="Y77" i="18" s="1"/>
  <c r="U77" i="18"/>
  <c r="AY76" i="18"/>
  <c r="AV76" i="18" s="1"/>
  <c r="AI76" i="18"/>
  <c r="AF76" i="18" s="1"/>
  <c r="AB76" i="18"/>
  <c r="Y76" i="18" s="1"/>
  <c r="U76" i="18"/>
  <c r="CG75" i="18"/>
  <c r="BB75" i="18"/>
  <c r="BB74" i="18" s="1"/>
  <c r="BA75" i="18"/>
  <c r="BA74" i="18" s="1"/>
  <c r="AZ75" i="18"/>
  <c r="AZ74" i="18" s="1"/>
  <c r="AX75" i="18"/>
  <c r="AX74" i="18" s="1"/>
  <c r="AW75" i="18"/>
  <c r="AW74" i="18" s="1"/>
  <c r="AU75" i="18"/>
  <c r="AU74" i="18" s="1"/>
  <c r="AT75" i="18"/>
  <c r="AT74" i="18" s="1"/>
  <c r="AS75" i="18"/>
  <c r="AS74" i="18" s="1"/>
  <c r="AR75" i="18"/>
  <c r="AR74" i="18" s="1"/>
  <c r="AQ75" i="18"/>
  <c r="AQ74" i="18" s="1"/>
  <c r="AP75" i="18"/>
  <c r="AP74" i="18" s="1"/>
  <c r="AO75" i="18"/>
  <c r="AO74" i="18" s="1"/>
  <c r="AN75" i="18"/>
  <c r="AN74" i="18" s="1"/>
  <c r="AM75" i="18"/>
  <c r="AM74" i="18" s="1"/>
  <c r="AL75" i="18"/>
  <c r="AL74" i="18" s="1"/>
  <c r="AK75" i="18"/>
  <c r="AK74" i="18" s="1"/>
  <c r="AJ75" i="18"/>
  <c r="AJ74" i="18" s="1"/>
  <c r="AH75" i="18"/>
  <c r="AH74" i="18" s="1"/>
  <c r="AG75" i="18"/>
  <c r="AG74" i="18" s="1"/>
  <c r="AE75" i="18"/>
  <c r="AE74" i="18" s="1"/>
  <c r="AD75" i="18"/>
  <c r="AD74" i="18" s="1"/>
  <c r="AC75" i="18"/>
  <c r="AC74" i="18" s="1"/>
  <c r="AA75" i="18"/>
  <c r="AA74" i="18" s="1"/>
  <c r="Z75" i="18"/>
  <c r="Z74" i="18" s="1"/>
  <c r="X75" i="18"/>
  <c r="X74" i="18" s="1"/>
  <c r="W75" i="18"/>
  <c r="W74" i="18" s="1"/>
  <c r="V75" i="18"/>
  <c r="V74" i="18" s="1"/>
  <c r="T75" i="18"/>
  <c r="T74" i="18" s="1"/>
  <c r="S75" i="18"/>
  <c r="S74" i="18" s="1"/>
  <c r="R75" i="18"/>
  <c r="R74" i="18" s="1"/>
  <c r="Q75" i="18"/>
  <c r="Q74" i="18" s="1"/>
  <c r="P75" i="18"/>
  <c r="P74" i="18" s="1"/>
  <c r="O75" i="18"/>
  <c r="O74" i="18" s="1"/>
  <c r="N75" i="18"/>
  <c r="N74" i="18" s="1"/>
  <c r="M75" i="18"/>
  <c r="M74" i="18" s="1"/>
  <c r="H70" i="18"/>
  <c r="AY73" i="18"/>
  <c r="AV73" i="18" s="1"/>
  <c r="AI73" i="18"/>
  <c r="AF73" i="18" s="1"/>
  <c r="AB73" i="18"/>
  <c r="Y73" i="18" s="1"/>
  <c r="U73" i="18"/>
  <c r="AY72" i="18"/>
  <c r="AV72" i="18" s="1"/>
  <c r="AI72" i="18"/>
  <c r="AF72" i="18" s="1"/>
  <c r="AB72" i="18"/>
  <c r="Y72" i="18" s="1"/>
  <c r="U72" i="18"/>
  <c r="AY71" i="18"/>
  <c r="AI71" i="18"/>
  <c r="AB71" i="18"/>
  <c r="U71" i="18"/>
  <c r="CG70" i="18"/>
  <c r="M70" i="18"/>
  <c r="M69" i="18" s="1"/>
  <c r="H59" i="18"/>
  <c r="AY68" i="18"/>
  <c r="AV68" i="18" s="1"/>
  <c r="AI68" i="18"/>
  <c r="AF68" i="18" s="1"/>
  <c r="AB68" i="18"/>
  <c r="Y68" i="18" s="1"/>
  <c r="U68" i="18"/>
  <c r="AY67" i="18"/>
  <c r="AV67" i="18" s="1"/>
  <c r="AI67" i="18"/>
  <c r="AF67" i="18" s="1"/>
  <c r="AB67" i="18"/>
  <c r="Y67" i="18" s="1"/>
  <c r="U67" i="18"/>
  <c r="AY66" i="18"/>
  <c r="AV66" i="18" s="1"/>
  <c r="AI66" i="18"/>
  <c r="AF66" i="18" s="1"/>
  <c r="AB66" i="18"/>
  <c r="Y66" i="18" s="1"/>
  <c r="U66" i="18"/>
  <c r="AY65" i="18"/>
  <c r="AV65" i="18" s="1"/>
  <c r="AI65" i="18"/>
  <c r="AF65" i="18" s="1"/>
  <c r="AB65" i="18"/>
  <c r="Y65" i="18" s="1"/>
  <c r="U65" i="18"/>
  <c r="AY64" i="18"/>
  <c r="AV64" i="18" s="1"/>
  <c r="AI64" i="18"/>
  <c r="AF64" i="18" s="1"/>
  <c r="AB64" i="18"/>
  <c r="Y64" i="18" s="1"/>
  <c r="U64" i="18"/>
  <c r="AY63" i="18"/>
  <c r="AV63" i="18" s="1"/>
  <c r="AI63" i="18"/>
  <c r="AF63" i="18" s="1"/>
  <c r="AB63" i="18"/>
  <c r="Y63" i="18" s="1"/>
  <c r="U63" i="18"/>
  <c r="AY62" i="18"/>
  <c r="AV62" i="18" s="1"/>
  <c r="AI62" i="18"/>
  <c r="AF62" i="18" s="1"/>
  <c r="AB62" i="18"/>
  <c r="Y62" i="18" s="1"/>
  <c r="U62" i="18"/>
  <c r="AY61" i="18"/>
  <c r="AV61" i="18" s="1"/>
  <c r="AI61" i="18"/>
  <c r="AF61" i="18" s="1"/>
  <c r="AB61" i="18"/>
  <c r="Y61" i="18" s="1"/>
  <c r="U61" i="18"/>
  <c r="AY60" i="18"/>
  <c r="AI60" i="18"/>
  <c r="AB60" i="18"/>
  <c r="U60" i="18"/>
  <c r="CG59" i="18"/>
  <c r="P59" i="18"/>
  <c r="P56" i="18" s="1"/>
  <c r="O59" i="18"/>
  <c r="O56" i="18" s="1"/>
  <c r="N59" i="18"/>
  <c r="N56" i="18" s="1"/>
  <c r="M59" i="18"/>
  <c r="AY58" i="18"/>
  <c r="AY57" i="18" s="1"/>
  <c r="AI58" i="18"/>
  <c r="AB58" i="18"/>
  <c r="U58" i="18"/>
  <c r="U57" i="18" s="1"/>
  <c r="CG57" i="18"/>
  <c r="M57" i="18"/>
  <c r="H57" i="18"/>
  <c r="AY55" i="18"/>
  <c r="AV55" i="18" s="1"/>
  <c r="AI55" i="18"/>
  <c r="AF55" i="18" s="1"/>
  <c r="AB55" i="18"/>
  <c r="Y55" i="18" s="1"/>
  <c r="U55" i="18"/>
  <c r="AY54" i="18"/>
  <c r="AV54" i="18" s="1"/>
  <c r="AI54" i="18"/>
  <c r="AF54" i="18" s="1"/>
  <c r="AB54" i="18"/>
  <c r="Y54" i="18" s="1"/>
  <c r="U54" i="18"/>
  <c r="AY53" i="18"/>
  <c r="AV53" i="18" s="1"/>
  <c r="AI53" i="18"/>
  <c r="AF53" i="18" s="1"/>
  <c r="AB53" i="18"/>
  <c r="Y53" i="18" s="1"/>
  <c r="U53" i="18"/>
  <c r="AY52" i="18"/>
  <c r="AV52" i="18" s="1"/>
  <c r="AI52" i="18"/>
  <c r="AF52" i="18" s="1"/>
  <c r="AB52" i="18"/>
  <c r="Y52" i="18" s="1"/>
  <c r="U52" i="18"/>
  <c r="AY51" i="18"/>
  <c r="AV51" i="18" s="1"/>
  <c r="AI51" i="18"/>
  <c r="AF51" i="18" s="1"/>
  <c r="AB51" i="18"/>
  <c r="Y51" i="18" s="1"/>
  <c r="U51" i="18"/>
  <c r="AY50" i="18"/>
  <c r="AV50" i="18" s="1"/>
  <c r="AI50" i="18"/>
  <c r="AF50" i="18" s="1"/>
  <c r="AB50" i="18"/>
  <c r="Y50" i="18" s="1"/>
  <c r="U50" i="18"/>
  <c r="AY49" i="18"/>
  <c r="AV49" i="18" s="1"/>
  <c r="AI49" i="18"/>
  <c r="AF49" i="18" s="1"/>
  <c r="AB49" i="18"/>
  <c r="Y49" i="18" s="1"/>
  <c r="U49" i="18"/>
  <c r="AY48" i="18"/>
  <c r="AV48" i="18" s="1"/>
  <c r="AI48" i="18"/>
  <c r="AF48" i="18" s="1"/>
  <c r="AB48" i="18"/>
  <c r="Y48" i="18" s="1"/>
  <c r="U48" i="18"/>
  <c r="AY47" i="18"/>
  <c r="AV47" i="18" s="1"/>
  <c r="AI47" i="18"/>
  <c r="AF47" i="18" s="1"/>
  <c r="AB47" i="18"/>
  <c r="Y47" i="18" s="1"/>
  <c r="U47" i="18"/>
  <c r="AY46" i="18"/>
  <c r="AV46" i="18" s="1"/>
  <c r="AI46" i="18"/>
  <c r="AF46" i="18" s="1"/>
  <c r="AB46" i="18"/>
  <c r="Y46" i="18" s="1"/>
  <c r="U46" i="18"/>
  <c r="AY45" i="18"/>
  <c r="AV45" i="18" s="1"/>
  <c r="AI45" i="18"/>
  <c r="AB45" i="18"/>
  <c r="Y45" i="18" s="1"/>
  <c r="U45" i="18"/>
  <c r="CG44" i="18"/>
  <c r="BW44" i="18"/>
  <c r="BW41" i="18" s="1"/>
  <c r="BV44" i="18"/>
  <c r="BV41" i="18" s="1"/>
  <c r="BU44" i="18"/>
  <c r="BU41" i="18" s="1"/>
  <c r="BT44" i="18"/>
  <c r="BT41" i="18" s="1"/>
  <c r="BS44" i="18"/>
  <c r="BS41" i="18" s="1"/>
  <c r="BR44" i="18"/>
  <c r="BR41" i="18" s="1"/>
  <c r="BQ44" i="18"/>
  <c r="BQ41" i="18" s="1"/>
  <c r="BP44" i="18"/>
  <c r="BP41" i="18" s="1"/>
  <c r="BO44" i="18"/>
  <c r="BO41" i="18" s="1"/>
  <c r="BN44" i="18"/>
  <c r="BN41" i="18" s="1"/>
  <c r="BM44" i="18"/>
  <c r="BM41" i="18" s="1"/>
  <c r="BL44" i="18"/>
  <c r="BL41" i="18" s="1"/>
  <c r="BK44" i="18"/>
  <c r="BK41" i="18" s="1"/>
  <c r="BJ44" i="18"/>
  <c r="BJ41" i="18" s="1"/>
  <c r="BI44" i="18"/>
  <c r="BI41" i="18" s="1"/>
  <c r="BH44" i="18"/>
  <c r="BH41" i="18" s="1"/>
  <c r="BG44" i="18"/>
  <c r="BG41" i="18" s="1"/>
  <c r="BF44" i="18"/>
  <c r="BF41" i="18" s="1"/>
  <c r="BE44" i="18"/>
  <c r="BE41" i="18" s="1"/>
  <c r="BD44" i="18"/>
  <c r="BD41" i="18" s="1"/>
  <c r="BC44" i="18"/>
  <c r="BC41" i="18" s="1"/>
  <c r="BB44" i="18"/>
  <c r="BB41" i="18" s="1"/>
  <c r="BA44" i="18"/>
  <c r="BA41" i="18" s="1"/>
  <c r="AZ44" i="18"/>
  <c r="AZ41" i="18" s="1"/>
  <c r="AX44" i="18"/>
  <c r="AX41" i="18" s="1"/>
  <c r="AW44" i="18"/>
  <c r="AW41" i="18" s="1"/>
  <c r="AU44" i="18"/>
  <c r="AU41" i="18" s="1"/>
  <c r="AT44" i="18"/>
  <c r="AT41" i="18" s="1"/>
  <c r="AS44" i="18"/>
  <c r="AS41" i="18" s="1"/>
  <c r="AR44" i="18"/>
  <c r="AR41" i="18" s="1"/>
  <c r="AQ44" i="18"/>
  <c r="AQ41" i="18" s="1"/>
  <c r="AP44" i="18"/>
  <c r="AP41" i="18" s="1"/>
  <c r="AO44" i="18"/>
  <c r="AO41" i="18" s="1"/>
  <c r="AN44" i="18"/>
  <c r="AN41" i="18" s="1"/>
  <c r="AM44" i="18"/>
  <c r="AM41" i="18" s="1"/>
  <c r="AL44" i="18"/>
  <c r="AL41" i="18" s="1"/>
  <c r="AK44" i="18"/>
  <c r="AK41" i="18" s="1"/>
  <c r="AJ44" i="18"/>
  <c r="AJ41" i="18" s="1"/>
  <c r="AH44" i="18"/>
  <c r="AH41" i="18" s="1"/>
  <c r="AG44" i="18"/>
  <c r="AG41" i="18" s="1"/>
  <c r="AE44" i="18"/>
  <c r="AE41" i="18" s="1"/>
  <c r="AD44" i="18"/>
  <c r="AD41" i="18" s="1"/>
  <c r="AC44" i="18"/>
  <c r="AC41" i="18" s="1"/>
  <c r="AA44" i="18"/>
  <c r="AA41" i="18" s="1"/>
  <c r="Z44" i="18"/>
  <c r="Z41" i="18" s="1"/>
  <c r="X44" i="18"/>
  <c r="X41" i="18" s="1"/>
  <c r="W44" i="18"/>
  <c r="W41" i="18" s="1"/>
  <c r="V44" i="18"/>
  <c r="V41" i="18" s="1"/>
  <c r="T44" i="18"/>
  <c r="T41" i="18" s="1"/>
  <c r="S44" i="18"/>
  <c r="S41" i="18" s="1"/>
  <c r="R44" i="18"/>
  <c r="R41" i="18" s="1"/>
  <c r="Q44" i="18"/>
  <c r="Q41" i="18" s="1"/>
  <c r="P44" i="18"/>
  <c r="P41" i="18" s="1"/>
  <c r="O44" i="18"/>
  <c r="O41" i="18" s="1"/>
  <c r="N44" i="18"/>
  <c r="N41" i="18" s="1"/>
  <c r="M44" i="18"/>
  <c r="M41" i="18" s="1"/>
  <c r="AY43" i="18"/>
  <c r="AI43" i="18"/>
  <c r="AI42" i="18" s="1"/>
  <c r="AB43" i="18"/>
  <c r="U43" i="18"/>
  <c r="U42" i="18" s="1"/>
  <c r="AY40" i="18"/>
  <c r="AI40" i="18"/>
  <c r="AB40" i="18"/>
  <c r="U40" i="18"/>
  <c r="U39" i="18" s="1"/>
  <c r="U38" i="18" s="1"/>
  <c r="CG39" i="18"/>
  <c r="M39" i="18"/>
  <c r="M38" i="18" s="1"/>
  <c r="H39" i="18"/>
  <c r="H25" i="18"/>
  <c r="AY37" i="18"/>
  <c r="AV37" i="18" s="1"/>
  <c r="AI37" i="18"/>
  <c r="AF37" i="18" s="1"/>
  <c r="AB37" i="18"/>
  <c r="Y37" i="18" s="1"/>
  <c r="U37" i="18"/>
  <c r="AY36" i="18"/>
  <c r="AV36" i="18" s="1"/>
  <c r="AI36" i="18"/>
  <c r="AF36" i="18" s="1"/>
  <c r="AB36" i="18"/>
  <c r="Y36" i="18" s="1"/>
  <c r="U36" i="18"/>
  <c r="AY35" i="18"/>
  <c r="AV35" i="18" s="1"/>
  <c r="AI35" i="18"/>
  <c r="AF35" i="18" s="1"/>
  <c r="AB35" i="18"/>
  <c r="Y35" i="18" s="1"/>
  <c r="U35" i="18"/>
  <c r="AY34" i="18"/>
  <c r="AV34" i="18" s="1"/>
  <c r="AI34" i="18"/>
  <c r="AF34" i="18" s="1"/>
  <c r="AB34" i="18"/>
  <c r="Y34" i="18" s="1"/>
  <c r="U34" i="18"/>
  <c r="AY33" i="18"/>
  <c r="AV33" i="18" s="1"/>
  <c r="AI33" i="18"/>
  <c r="AF33" i="18" s="1"/>
  <c r="AB33" i="18"/>
  <c r="Y33" i="18" s="1"/>
  <c r="U33" i="18"/>
  <c r="AY32" i="18"/>
  <c r="AV32" i="18" s="1"/>
  <c r="AI32" i="18"/>
  <c r="AF32" i="18" s="1"/>
  <c r="AB32" i="18"/>
  <c r="Y32" i="18" s="1"/>
  <c r="U32" i="18"/>
  <c r="AY31" i="18"/>
  <c r="AV31" i="18" s="1"/>
  <c r="AI31" i="18"/>
  <c r="AF31" i="18" s="1"/>
  <c r="AB31" i="18"/>
  <c r="Y31" i="18" s="1"/>
  <c r="U31" i="18"/>
  <c r="AY30" i="18"/>
  <c r="AV30" i="18" s="1"/>
  <c r="AI30" i="18"/>
  <c r="AF30" i="18" s="1"/>
  <c r="AB30" i="18"/>
  <c r="Y30" i="18" s="1"/>
  <c r="U30" i="18"/>
  <c r="AY29" i="18"/>
  <c r="AV29" i="18" s="1"/>
  <c r="AI29" i="18"/>
  <c r="AF29" i="18" s="1"/>
  <c r="AB29" i="18"/>
  <c r="Y29" i="18" s="1"/>
  <c r="U29" i="18"/>
  <c r="AY28" i="18"/>
  <c r="AV28" i="18" s="1"/>
  <c r="AI28" i="18"/>
  <c r="AF28" i="18" s="1"/>
  <c r="AB28" i="18"/>
  <c r="Y28" i="18" s="1"/>
  <c r="U28" i="18"/>
  <c r="AY27" i="18"/>
  <c r="AV27" i="18" s="1"/>
  <c r="AI27" i="18"/>
  <c r="AF27" i="18" s="1"/>
  <c r="AB27" i="18"/>
  <c r="Y27" i="18" s="1"/>
  <c r="U27" i="18"/>
  <c r="AY26" i="18"/>
  <c r="AI26" i="18"/>
  <c r="AB26" i="18"/>
  <c r="U26" i="18"/>
  <c r="U25" i="18" s="1"/>
  <c r="CG25" i="18"/>
  <c r="AY24" i="18"/>
  <c r="AV24" i="18" s="1"/>
  <c r="AI24" i="18"/>
  <c r="AF24" i="18" s="1"/>
  <c r="AB24" i="18"/>
  <c r="Y24" i="18" s="1"/>
  <c r="U24" i="18"/>
  <c r="AY23" i="18"/>
  <c r="AI23" i="18"/>
  <c r="AB23" i="18"/>
  <c r="AB22" i="18" s="1"/>
  <c r="U23" i="18"/>
  <c r="M22" i="18"/>
  <c r="M21" i="18" s="1"/>
  <c r="CG22" i="18"/>
  <c r="H22" i="18"/>
  <c r="BF18" i="18"/>
  <c r="AY18" i="18"/>
  <c r="AV18" i="18" s="1"/>
  <c r="AP18" i="18"/>
  <c r="AM18" i="18" s="1"/>
  <c r="AI18" i="18"/>
  <c r="AF18" i="18" s="1"/>
  <c r="AB18" i="18"/>
  <c r="Y18" i="18" s="1"/>
  <c r="BF17" i="18"/>
  <c r="AY17" i="18"/>
  <c r="AV17" i="18" s="1"/>
  <c r="AP17" i="18"/>
  <c r="AM17" i="18" s="1"/>
  <c r="AI17" i="18"/>
  <c r="AB17" i="18"/>
  <c r="CG16" i="18"/>
  <c r="BB16" i="18"/>
  <c r="BA16" i="18"/>
  <c r="AZ16" i="18"/>
  <c r="AX16" i="18"/>
  <c r="AW16" i="18"/>
  <c r="AU16" i="18"/>
  <c r="AT16" i="18"/>
  <c r="AS16" i="18"/>
  <c r="AR16" i="18"/>
  <c r="AQ16" i="18"/>
  <c r="AO16" i="18"/>
  <c r="AN16" i="18"/>
  <c r="AL16" i="18"/>
  <c r="AK16" i="18"/>
  <c r="AJ16" i="18"/>
  <c r="AH16" i="18"/>
  <c r="AG16" i="18"/>
  <c r="AE16" i="18"/>
  <c r="AD16" i="18"/>
  <c r="AC16" i="18"/>
  <c r="AA16" i="18"/>
  <c r="Z16" i="18"/>
  <c r="AF23" i="18" l="1"/>
  <c r="AF22" i="18" s="1"/>
  <c r="AI22" i="18"/>
  <c r="Y26" i="18"/>
  <c r="Y25" i="18" s="1"/>
  <c r="AB25" i="18"/>
  <c r="AB21" i="18" s="1"/>
  <c r="AV26" i="18"/>
  <c r="AV25" i="18" s="1"/>
  <c r="AY25" i="18"/>
  <c r="Y40" i="18"/>
  <c r="Y39" i="18" s="1"/>
  <c r="Y38" i="18" s="1"/>
  <c r="AB39" i="18"/>
  <c r="AB38" i="18" s="1"/>
  <c r="AF26" i="18"/>
  <c r="AF25" i="18" s="1"/>
  <c r="AI25" i="18"/>
  <c r="AF40" i="18"/>
  <c r="AF39" i="18" s="1"/>
  <c r="AF38" i="18" s="1"/>
  <c r="AI39" i="18"/>
  <c r="AI38" i="18" s="1"/>
  <c r="AV23" i="18"/>
  <c r="AV22" i="18" s="1"/>
  <c r="AV21" i="18" s="1"/>
  <c r="AY22" i="18"/>
  <c r="AY21" i="18" s="1"/>
  <c r="U22" i="18"/>
  <c r="U21" i="18" s="1"/>
  <c r="AV40" i="18"/>
  <c r="AV39" i="18" s="1"/>
  <c r="AV38" i="18" s="1"/>
  <c r="AY39" i="18"/>
  <c r="AY38" i="18" s="1"/>
  <c r="Y43" i="18"/>
  <c r="Y42" i="18" s="1"/>
  <c r="AB42" i="18"/>
  <c r="AV43" i="18"/>
  <c r="AV42" i="18" s="1"/>
  <c r="AY42" i="18"/>
  <c r="M56" i="18"/>
  <c r="U70" i="18"/>
  <c r="U69" i="18" s="1"/>
  <c r="Y58" i="18"/>
  <c r="Y57" i="18" s="1"/>
  <c r="AB57" i="18"/>
  <c r="U59" i="18"/>
  <c r="U56" i="18" s="1"/>
  <c r="Y71" i="18"/>
  <c r="Y70" i="18" s="1"/>
  <c r="Y69" i="18" s="1"/>
  <c r="AB70" i="18"/>
  <c r="AB69" i="18" s="1"/>
  <c r="AF58" i="18"/>
  <c r="AF57" i="18" s="1"/>
  <c r="AI57" i="18"/>
  <c r="Y60" i="18"/>
  <c r="Y59" i="18" s="1"/>
  <c r="AB59" i="18"/>
  <c r="AF71" i="18"/>
  <c r="AF70" i="18" s="1"/>
  <c r="AF69" i="18" s="1"/>
  <c r="AI70" i="18"/>
  <c r="AI69" i="18" s="1"/>
  <c r="AF60" i="18"/>
  <c r="AF59" i="18" s="1"/>
  <c r="AI59" i="18"/>
  <c r="AV71" i="18"/>
  <c r="AV70" i="18" s="1"/>
  <c r="AV69" i="18" s="1"/>
  <c r="AY70" i="18"/>
  <c r="AY69" i="18" s="1"/>
  <c r="AV60" i="18"/>
  <c r="AV59" i="18" s="1"/>
  <c r="AY59" i="18"/>
  <c r="AY56" i="18" s="1"/>
  <c r="BF16" i="18"/>
  <c r="BC17" i="18"/>
  <c r="AB16" i="18"/>
  <c r="H38" i="18"/>
  <c r="BC86" i="18"/>
  <c r="BC85" i="18" s="1"/>
  <c r="AM16" i="18"/>
  <c r="BT62" i="18"/>
  <c r="BT59" i="18" s="1"/>
  <c r="BT56" i="18" s="1"/>
  <c r="Y17" i="18"/>
  <c r="Y16" i="18" s="1"/>
  <c r="AP16" i="18"/>
  <c r="AV16" i="18"/>
  <c r="H56" i="18"/>
  <c r="H44" i="18" s="1"/>
  <c r="H21" i="18"/>
  <c r="AF43" i="18"/>
  <c r="AF42" i="18" s="1"/>
  <c r="AI75" i="18"/>
  <c r="AI74" i="18" s="1"/>
  <c r="AV75" i="18"/>
  <c r="AV74" i="18" s="1"/>
  <c r="AY75" i="18"/>
  <c r="AY74" i="18" s="1"/>
  <c r="U75" i="18"/>
  <c r="U74" i="18" s="1"/>
  <c r="AF75" i="18"/>
  <c r="AF74" i="18" s="1"/>
  <c r="U44" i="18"/>
  <c r="U41" i="18" s="1"/>
  <c r="AB75" i="18"/>
  <c r="AB74" i="18" s="1"/>
  <c r="Y23" i="18"/>
  <c r="Y22" i="18" s="1"/>
  <c r="AY16" i="18"/>
  <c r="AY44" i="18"/>
  <c r="AV44" i="18"/>
  <c r="AB44" i="18"/>
  <c r="Y44" i="18"/>
  <c r="AI44" i="18"/>
  <c r="AI41" i="18" s="1"/>
  <c r="AF45" i="18"/>
  <c r="AF44" i="18" s="1"/>
  <c r="AI16" i="18"/>
  <c r="AF17" i="18"/>
  <c r="AF16" i="18" s="1"/>
  <c r="BC18" i="18"/>
  <c r="AV58" i="18"/>
  <c r="AV57" i="18" s="1"/>
  <c r="Y75" i="18"/>
  <c r="Y74" i="18" s="1"/>
  <c r="AI56" i="18" l="1"/>
  <c r="Y21" i="18"/>
  <c r="AF21" i="18"/>
  <c r="AF41" i="18"/>
  <c r="AI21" i="18"/>
  <c r="AY41" i="18"/>
  <c r="AV56" i="18"/>
  <c r="AV41" i="18"/>
  <c r="AB41" i="18"/>
  <c r="Y56" i="18"/>
  <c r="Y41" i="18"/>
  <c r="AB56" i="18"/>
  <c r="AF56" i="18"/>
  <c r="BB20" i="18"/>
  <c r="BB15" i="18" s="1"/>
  <c r="BS20" i="18"/>
  <c r="BS15" i="18" s="1"/>
  <c r="BR20" i="18"/>
  <c r="BR15" i="18" s="1"/>
  <c r="BT20" i="18"/>
  <c r="BT15" i="18" s="1"/>
  <c r="BC20" i="18"/>
  <c r="BI20" i="18"/>
  <c r="BI15" i="18" s="1"/>
  <c r="BV20" i="18"/>
  <c r="BV15" i="18" s="1"/>
  <c r="BP20" i="18"/>
  <c r="BP15" i="18" s="1"/>
  <c r="BW20" i="18"/>
  <c r="BW15" i="18" s="1"/>
  <c r="BG20" i="18"/>
  <c r="BG15" i="18" s="1"/>
  <c r="BM20" i="18"/>
  <c r="BM15" i="18" s="1"/>
  <c r="BN20" i="18"/>
  <c r="BN15" i="18" s="1"/>
  <c r="BK20" i="18"/>
  <c r="BK15" i="18" s="1"/>
  <c r="BJ20" i="18"/>
  <c r="BJ15" i="18" s="1"/>
  <c r="BQ20" i="18"/>
  <c r="BQ15" i="18" s="1"/>
  <c r="BF20" i="18"/>
  <c r="BF15" i="18" s="1"/>
  <c r="BO20" i="18"/>
  <c r="BO15" i="18" s="1"/>
  <c r="BC16" i="18"/>
  <c r="BE20" i="18"/>
  <c r="BE15" i="18" s="1"/>
  <c r="BD20" i="18"/>
  <c r="BD15" i="18" s="1"/>
  <c r="BL20" i="18"/>
  <c r="BL15" i="18" s="1"/>
  <c r="BU20" i="18"/>
  <c r="BU15" i="18" s="1"/>
  <c r="BH20" i="18"/>
  <c r="BH15" i="18" s="1"/>
  <c r="AM20" i="18"/>
  <c r="AM15" i="18" s="1"/>
  <c r="Z20" i="18"/>
  <c r="Z15" i="18" s="1"/>
  <c r="X20" i="18"/>
  <c r="X15" i="18" s="1"/>
  <c r="T20" i="18"/>
  <c r="T15" i="18" s="1"/>
  <c r="Q20" i="18"/>
  <c r="Q15" i="18" s="1"/>
  <c r="AU20" i="18"/>
  <c r="AU15" i="18" s="1"/>
  <c r="BA20" i="18"/>
  <c r="BA15" i="18" s="1"/>
  <c r="M20" i="18"/>
  <c r="M15" i="18" s="1"/>
  <c r="AH20" i="18"/>
  <c r="AH15" i="18" s="1"/>
  <c r="AO20" i="18"/>
  <c r="AO15" i="18" s="1"/>
  <c r="AD20" i="18"/>
  <c r="AD15" i="18" s="1"/>
  <c r="AE20" i="18"/>
  <c r="AE15" i="18" s="1"/>
  <c r="V20" i="18"/>
  <c r="V15" i="18" s="1"/>
  <c r="AZ20" i="18"/>
  <c r="AZ15" i="18" s="1"/>
  <c r="R20" i="18"/>
  <c r="R15" i="18" s="1"/>
  <c r="AQ20" i="18"/>
  <c r="AQ15" i="18" s="1"/>
  <c r="AL20" i="18"/>
  <c r="AL15" i="18" s="1"/>
  <c r="S20" i="18"/>
  <c r="S15" i="18" s="1"/>
  <c r="O20" i="18"/>
  <c r="O15" i="18" s="1"/>
  <c r="AX20" i="18"/>
  <c r="AX15" i="18" s="1"/>
  <c r="AK20" i="18"/>
  <c r="AK15" i="18" s="1"/>
  <c r="AR20" i="18"/>
  <c r="AR15" i="18" s="1"/>
  <c r="P20" i="18"/>
  <c r="P15" i="18" s="1"/>
  <c r="N20" i="18"/>
  <c r="N15" i="18" s="1"/>
  <c r="AT20" i="18"/>
  <c r="AT15" i="18" s="1"/>
  <c r="AA20" i="18"/>
  <c r="AA15" i="18" s="1"/>
  <c r="AC20" i="18"/>
  <c r="AC15" i="18" s="1"/>
  <c r="AP20" i="18"/>
  <c r="AP15" i="18" s="1"/>
  <c r="AN20" i="18"/>
  <c r="AN15" i="18" s="1"/>
  <c r="AG20" i="18"/>
  <c r="AG15" i="18" s="1"/>
  <c r="AJ20" i="18"/>
  <c r="AJ15" i="18" s="1"/>
  <c r="W20" i="18"/>
  <c r="W15" i="18" s="1"/>
  <c r="AS20" i="18"/>
  <c r="AS15" i="18" s="1"/>
  <c r="AW20" i="18"/>
  <c r="AW15" i="18" s="1"/>
  <c r="BC15" i="18" l="1"/>
  <c r="AB20" i="18"/>
  <c r="AB15" i="18" s="1"/>
  <c r="AY20" i="18"/>
  <c r="AY15" i="18" s="1"/>
  <c r="U20" i="18"/>
  <c r="U15" i="18" s="1"/>
  <c r="AF20" i="18"/>
  <c r="AF15" i="18" s="1"/>
  <c r="AI20" i="18"/>
  <c r="AI15" i="18" s="1"/>
  <c r="Y20" i="18"/>
  <c r="Y15" i="18" s="1"/>
  <c r="AV20" i="18"/>
  <c r="AV15" i="18" s="1"/>
  <c r="BK94" i="17" l="1"/>
  <c r="BJ94" i="17" s="1"/>
  <c r="AY94" i="17"/>
  <c r="AV94" i="17" s="1"/>
  <c r="AV92" i="17" s="1"/>
  <c r="AP94" i="17"/>
  <c r="AH94" i="17"/>
  <c r="AH92" i="17" s="1"/>
  <c r="BJ93" i="17"/>
  <c r="AP93" i="17"/>
  <c r="AM93" i="17" s="1"/>
  <c r="AM92" i="17" s="1"/>
  <c r="AG93" i="17"/>
  <c r="AF93" i="17"/>
  <c r="AC93" i="17" s="1"/>
  <c r="BM92" i="17"/>
  <c r="BL92" i="17"/>
  <c r="BH92" i="17"/>
  <c r="BG92" i="17"/>
  <c r="BE92" i="17"/>
  <c r="BD92" i="17"/>
  <c r="BC92" i="17"/>
  <c r="BB92" i="17"/>
  <c r="BA92" i="17"/>
  <c r="AZ92" i="17"/>
  <c r="AX92" i="17"/>
  <c r="AW92" i="17"/>
  <c r="AU92" i="17"/>
  <c r="AT92" i="17"/>
  <c r="AS92" i="17"/>
  <c r="AR92" i="17"/>
  <c r="AQ92" i="17"/>
  <c r="AO92" i="17"/>
  <c r="AN92" i="17"/>
  <c r="AL92" i="17"/>
  <c r="AK92" i="17"/>
  <c r="AI92" i="17"/>
  <c r="AE92" i="17"/>
  <c r="AD92" i="17"/>
  <c r="AB92" i="17"/>
  <c r="AA92" i="17"/>
  <c r="Z92" i="17"/>
  <c r="Y92" i="17"/>
  <c r="X92" i="17"/>
  <c r="W92" i="17"/>
  <c r="V92" i="17"/>
  <c r="U92" i="17"/>
  <c r="T92" i="17"/>
  <c r="S92" i="17"/>
  <c r="R92" i="17"/>
  <c r="Q92" i="17"/>
  <c r="P92" i="17"/>
  <c r="BJ91" i="17"/>
  <c r="BI91" i="17"/>
  <c r="BF91" i="17" s="1"/>
  <c r="AY91" i="17"/>
  <c r="AW91" i="17"/>
  <c r="AP91" i="17"/>
  <c r="AM91" i="17" s="1"/>
  <c r="AG91" i="17"/>
  <c r="AF91" i="17"/>
  <c r="AC91" i="17" s="1"/>
  <c r="BJ90" i="17"/>
  <c r="BI90" i="17"/>
  <c r="BF90" i="17" s="1"/>
  <c r="AZ90" i="17"/>
  <c r="AY90" i="17" s="1"/>
  <c r="AV90" i="17" s="1"/>
  <c r="AP90" i="17"/>
  <c r="AM90" i="17" s="1"/>
  <c r="AG90" i="17"/>
  <c r="AF90" i="17"/>
  <c r="AC90" i="17" s="1"/>
  <c r="BJ89" i="17"/>
  <c r="BI89" i="17"/>
  <c r="BF89" i="17" s="1"/>
  <c r="AY89" i="17"/>
  <c r="AV89" i="17" s="1"/>
  <c r="AP89" i="17"/>
  <c r="AM89" i="17" s="1"/>
  <c r="AG89" i="17"/>
  <c r="AF89" i="17"/>
  <c r="AC89" i="17" s="1"/>
  <c r="BJ88" i="17"/>
  <c r="BI88" i="17"/>
  <c r="BF88" i="17" s="1"/>
  <c r="AY88" i="17"/>
  <c r="AV88" i="17" s="1"/>
  <c r="AP88" i="17"/>
  <c r="AM88" i="17" s="1"/>
  <c r="AG88" i="17"/>
  <c r="AF88" i="17"/>
  <c r="AC88" i="17" s="1"/>
  <c r="BJ87" i="17"/>
  <c r="BI87" i="17"/>
  <c r="BF87" i="17" s="1"/>
  <c r="AY87" i="17"/>
  <c r="AV87" i="17" s="1"/>
  <c r="AP87" i="17"/>
  <c r="AM87" i="17" s="1"/>
  <c r="AG87" i="17"/>
  <c r="AF87" i="17"/>
  <c r="AC87" i="17" s="1"/>
  <c r="BJ86" i="17"/>
  <c r="BI86" i="17"/>
  <c r="BF86" i="17" s="1"/>
  <c r="AY86" i="17"/>
  <c r="AV86" i="17" s="1"/>
  <c r="AP86" i="17"/>
  <c r="AG86" i="17"/>
  <c r="AF86" i="17"/>
  <c r="AC86" i="17" s="1"/>
  <c r="BJ85" i="17"/>
  <c r="BI85" i="17"/>
  <c r="BF85" i="17" s="1"/>
  <c r="AY85" i="17"/>
  <c r="AV85" i="17" s="1"/>
  <c r="AP85" i="17"/>
  <c r="AM85" i="17" s="1"/>
  <c r="AG85" i="17"/>
  <c r="AF85" i="17"/>
  <c r="AC85" i="17" s="1"/>
  <c r="BJ84" i="17"/>
  <c r="BI84" i="17"/>
  <c r="BF84" i="17" s="1"/>
  <c r="AY84" i="17"/>
  <c r="AV84" i="17" s="1"/>
  <c r="AP84" i="17"/>
  <c r="AM84" i="17" s="1"/>
  <c r="AG84" i="17"/>
  <c r="AF84" i="17"/>
  <c r="AC84" i="17" s="1"/>
  <c r="BM83" i="17"/>
  <c r="BL83" i="17"/>
  <c r="BK83" i="17"/>
  <c r="BH83" i="17"/>
  <c r="BG83" i="17"/>
  <c r="BD83" i="17"/>
  <c r="BC83" i="17"/>
  <c r="BB83" i="17"/>
  <c r="BA83" i="17"/>
  <c r="AZ83" i="17"/>
  <c r="AX83" i="17"/>
  <c r="AW83" i="17"/>
  <c r="AU83" i="17"/>
  <c r="AT83" i="17"/>
  <c r="AR83" i="17"/>
  <c r="AQ83" i="17"/>
  <c r="AO83" i="17"/>
  <c r="AN83" i="17"/>
  <c r="AL83" i="17"/>
  <c r="AK83" i="17"/>
  <c r="AI83" i="17"/>
  <c r="AH83" i="17"/>
  <c r="AE83" i="17"/>
  <c r="AD83" i="17"/>
  <c r="T83" i="17"/>
  <c r="T55" i="17" s="1"/>
  <c r="R83" i="17"/>
  <c r="Q83" i="17"/>
  <c r="BJ82" i="17"/>
  <c r="BI82" i="17"/>
  <c r="BF82" i="17" s="1"/>
  <c r="AY82" i="17"/>
  <c r="AV82" i="17" s="1"/>
  <c r="AP82" i="17"/>
  <c r="AM82" i="17" s="1"/>
  <c r="AG82" i="17"/>
  <c r="AF82" i="17"/>
  <c r="AC82" i="17" s="1"/>
  <c r="BJ81" i="17"/>
  <c r="BI81" i="17"/>
  <c r="BF81" i="17" s="1"/>
  <c r="AY81" i="17"/>
  <c r="AV81" i="17" s="1"/>
  <c r="AP81" i="17"/>
  <c r="AM81" i="17" s="1"/>
  <c r="AG81" i="17"/>
  <c r="AF81" i="17"/>
  <c r="AC81" i="17" s="1"/>
  <c r="BJ80" i="17"/>
  <c r="BI80" i="17"/>
  <c r="BF80" i="17" s="1"/>
  <c r="AY80" i="17"/>
  <c r="AV80" i="17" s="1"/>
  <c r="AP80" i="17"/>
  <c r="AM80" i="17" s="1"/>
  <c r="AG80" i="17"/>
  <c r="AF80" i="17"/>
  <c r="AC80" i="17" s="1"/>
  <c r="BJ79" i="17"/>
  <c r="BI79" i="17"/>
  <c r="BF79" i="17" s="1"/>
  <c r="AY79" i="17"/>
  <c r="AV79" i="17" s="1"/>
  <c r="AP79" i="17"/>
  <c r="AG79" i="17"/>
  <c r="AF79" i="17"/>
  <c r="AC79" i="17" s="1"/>
  <c r="BM78" i="17"/>
  <c r="BL78" i="17"/>
  <c r="BK78" i="17"/>
  <c r="BH78" i="17"/>
  <c r="BG78" i="17"/>
  <c r="BD78" i="17"/>
  <c r="BC78" i="17"/>
  <c r="BB78" i="17"/>
  <c r="BA78" i="17"/>
  <c r="AZ78" i="17"/>
  <c r="AX78" i="17"/>
  <c r="AW78" i="17"/>
  <c r="AU78" i="17"/>
  <c r="AT78" i="17"/>
  <c r="AR78" i="17"/>
  <c r="AQ78" i="17"/>
  <c r="AO78" i="17"/>
  <c r="AN78" i="17"/>
  <c r="AL78" i="17"/>
  <c r="AK78" i="17"/>
  <c r="AI78" i="17"/>
  <c r="AH78" i="17"/>
  <c r="AE78" i="17"/>
  <c r="AD78" i="17"/>
  <c r="R78" i="17"/>
  <c r="Q78" i="17"/>
  <c r="BF77" i="17"/>
  <c r="AY77" i="17"/>
  <c r="AV77" i="17" s="1"/>
  <c r="AP77" i="17"/>
  <c r="AM77" i="17" s="1"/>
  <c r="AG77" i="17"/>
  <c r="AF77" i="17"/>
  <c r="AC77" i="17" s="1"/>
  <c r="BF76" i="17"/>
  <c r="AY76" i="17"/>
  <c r="AV76" i="17" s="1"/>
  <c r="AP76" i="17"/>
  <c r="AM76" i="17" s="1"/>
  <c r="AG76" i="17"/>
  <c r="AF76" i="17"/>
  <c r="AC76" i="17" s="1"/>
  <c r="BF75" i="17"/>
  <c r="AY75" i="17"/>
  <c r="AV75" i="17" s="1"/>
  <c r="AP75" i="17"/>
  <c r="AM75" i="17" s="1"/>
  <c r="AG75" i="17"/>
  <c r="AF75" i="17"/>
  <c r="AC75" i="17" s="1"/>
  <c r="AY74" i="17"/>
  <c r="AV74" i="17" s="1"/>
  <c r="AP74" i="17"/>
  <c r="AM74" i="17" s="1"/>
  <c r="AG74" i="17"/>
  <c r="AF74" i="17"/>
  <c r="AC74" i="17" s="1"/>
  <c r="AY73" i="17"/>
  <c r="AV73" i="17" s="1"/>
  <c r="AP73" i="17"/>
  <c r="AM73" i="17" s="1"/>
  <c r="AG73" i="17"/>
  <c r="AF73" i="17"/>
  <c r="AC73" i="17" s="1"/>
  <c r="AY72" i="17"/>
  <c r="AP72" i="17"/>
  <c r="AM72" i="17" s="1"/>
  <c r="AG72" i="17"/>
  <c r="AF72" i="17"/>
  <c r="AC72" i="17" s="1"/>
  <c r="BF71" i="17"/>
  <c r="AY71" i="17"/>
  <c r="AV71" i="17" s="1"/>
  <c r="AP71" i="17"/>
  <c r="AG71" i="17"/>
  <c r="AF71" i="17"/>
  <c r="BM70" i="17"/>
  <c r="BL70" i="17"/>
  <c r="BK70" i="17"/>
  <c r="BI70" i="17"/>
  <c r="BH70" i="17"/>
  <c r="BG70" i="17"/>
  <c r="BD70" i="17"/>
  <c r="BC70" i="17"/>
  <c r="BB70" i="17"/>
  <c r="BA70" i="17"/>
  <c r="AZ70" i="17"/>
  <c r="AX70" i="17"/>
  <c r="AW70" i="17"/>
  <c r="AU70" i="17"/>
  <c r="AT70" i="17"/>
  <c r="AS70" i="17"/>
  <c r="AS55" i="17" s="1"/>
  <c r="AR70" i="17"/>
  <c r="AQ70" i="17"/>
  <c r="AO70" i="17"/>
  <c r="AN70" i="17"/>
  <c r="AL70" i="17"/>
  <c r="AK70" i="17"/>
  <c r="AJ70" i="17"/>
  <c r="AJ55" i="17" s="1"/>
  <c r="AJ94" i="17" s="1"/>
  <c r="AJ92" i="17" s="1"/>
  <c r="AI70" i="17"/>
  <c r="AH70" i="17"/>
  <c r="AE70" i="17"/>
  <c r="AD70" i="17"/>
  <c r="BJ69" i="17"/>
  <c r="BI69" i="17"/>
  <c r="BF69" i="17" s="1"/>
  <c r="BB69" i="17"/>
  <c r="AY69" i="17" s="1"/>
  <c r="AV69" i="17" s="1"/>
  <c r="AP69" i="17"/>
  <c r="AM69" i="17" s="1"/>
  <c r="AG69" i="17"/>
  <c r="AF69" i="17"/>
  <c r="AC69" i="17" s="1"/>
  <c r="BJ68" i="17"/>
  <c r="BI68" i="17"/>
  <c r="BF68" i="17" s="1"/>
  <c r="BB68" i="17"/>
  <c r="AY68" i="17" s="1"/>
  <c r="AV68" i="17" s="1"/>
  <c r="AP68" i="17"/>
  <c r="AM68" i="17" s="1"/>
  <c r="AG68" i="17"/>
  <c r="AF68" i="17"/>
  <c r="AC68" i="17" s="1"/>
  <c r="BJ67" i="17"/>
  <c r="BI67" i="17"/>
  <c r="BF67" i="17" s="1"/>
  <c r="CO67" i="17" s="1"/>
  <c r="AY67" i="17"/>
  <c r="AV67" i="17" s="1"/>
  <c r="AP67" i="17"/>
  <c r="AM67" i="17" s="1"/>
  <c r="AG67" i="17"/>
  <c r="AF67" i="17"/>
  <c r="AC67" i="17" s="1"/>
  <c r="BJ66" i="17"/>
  <c r="BI66" i="17"/>
  <c r="BF66" i="17" s="1"/>
  <c r="CO66" i="17" s="1"/>
  <c r="AY66" i="17"/>
  <c r="AV66" i="17" s="1"/>
  <c r="AP66" i="17"/>
  <c r="AM66" i="17" s="1"/>
  <c r="AG66" i="17"/>
  <c r="AF66" i="17"/>
  <c r="AC66" i="17" s="1"/>
  <c r="BJ65" i="17"/>
  <c r="BI65" i="17"/>
  <c r="BF65" i="17" s="1"/>
  <c r="CO65" i="17" s="1"/>
  <c r="AY65" i="17"/>
  <c r="AV65" i="17" s="1"/>
  <c r="AP65" i="17"/>
  <c r="AM65" i="17" s="1"/>
  <c r="AG65" i="17"/>
  <c r="AF65" i="17"/>
  <c r="AC65" i="17" s="1"/>
  <c r="BJ64" i="17"/>
  <c r="BI64" i="17"/>
  <c r="BF64" i="17" s="1"/>
  <c r="AY64" i="17"/>
  <c r="AV64" i="17" s="1"/>
  <c r="AP64" i="17"/>
  <c r="AN64" i="17"/>
  <c r="AG64" i="17"/>
  <c r="AF64" i="17"/>
  <c r="AD64" i="17"/>
  <c r="Q64" i="17"/>
  <c r="S64" i="17" s="1"/>
  <c r="S55" i="17" s="1"/>
  <c r="BJ63" i="17"/>
  <c r="BI63" i="17"/>
  <c r="BF63" i="17" s="1"/>
  <c r="AY63" i="17"/>
  <c r="AV63" i="17" s="1"/>
  <c r="AP63" i="17"/>
  <c r="AM63" i="17" s="1"/>
  <c r="AG63" i="17"/>
  <c r="AF63" i="17"/>
  <c r="AC63" i="17" s="1"/>
  <c r="BJ62" i="17"/>
  <c r="BI62" i="17"/>
  <c r="BF62" i="17" s="1"/>
  <c r="CO62" i="17" s="1"/>
  <c r="AY62" i="17"/>
  <c r="AV62" i="17" s="1"/>
  <c r="AP62" i="17"/>
  <c r="AM62" i="17" s="1"/>
  <c r="AG62" i="17"/>
  <c r="AF62" i="17"/>
  <c r="AC62" i="17" s="1"/>
  <c r="BJ61" i="17"/>
  <c r="BI61" i="17"/>
  <c r="BF61" i="17" s="1"/>
  <c r="CO61" i="17" s="1"/>
  <c r="AY61" i="17"/>
  <c r="AV61" i="17" s="1"/>
  <c r="AP61" i="17"/>
  <c r="AM61" i="17" s="1"/>
  <c r="AG61" i="17"/>
  <c r="AF61" i="17"/>
  <c r="AC61" i="17" s="1"/>
  <c r="BJ60" i="17"/>
  <c r="BI60" i="17"/>
  <c r="BF60" i="17" s="1"/>
  <c r="AY60" i="17"/>
  <c r="AV60" i="17" s="1"/>
  <c r="AP60" i="17"/>
  <c r="AM60" i="17" s="1"/>
  <c r="AG60" i="17"/>
  <c r="AF60" i="17"/>
  <c r="AC60" i="17" s="1"/>
  <c r="Q60" i="17"/>
  <c r="BJ59" i="17"/>
  <c r="BI59" i="17"/>
  <c r="BF59" i="17" s="1"/>
  <c r="AY59" i="17"/>
  <c r="AW59" i="17"/>
  <c r="AP59" i="17"/>
  <c r="AM59" i="17" s="1"/>
  <c r="AG59" i="17"/>
  <c r="AF59" i="17"/>
  <c r="AC59" i="17" s="1"/>
  <c r="Q59" i="17"/>
  <c r="BJ58" i="17"/>
  <c r="BI58" i="17"/>
  <c r="BF58" i="17" s="1"/>
  <c r="CO58" i="17" s="1"/>
  <c r="AY58" i="17"/>
  <c r="AV58" i="17" s="1"/>
  <c r="AP58" i="17"/>
  <c r="AM58" i="17" s="1"/>
  <c r="AG58" i="17"/>
  <c r="AF58" i="17"/>
  <c r="AC58" i="17" s="1"/>
  <c r="BJ57" i="17"/>
  <c r="BI57" i="17"/>
  <c r="BF57" i="17" s="1"/>
  <c r="AV57" i="17"/>
  <c r="AP57" i="17"/>
  <c r="AM57" i="17" s="1"/>
  <c r="AG57" i="17"/>
  <c r="AF57" i="17"/>
  <c r="AC57" i="17" s="1"/>
  <c r="BJ56" i="17"/>
  <c r="BI56" i="17"/>
  <c r="BF56" i="17" s="1"/>
  <c r="AY56" i="17"/>
  <c r="AV56" i="17" s="1"/>
  <c r="AP56" i="17"/>
  <c r="AM56" i="17" s="1"/>
  <c r="AG56" i="17"/>
  <c r="AF56" i="17"/>
  <c r="AC56" i="17" s="1"/>
  <c r="AB55" i="17"/>
  <c r="AA55" i="17"/>
  <c r="Z55" i="17"/>
  <c r="Y55" i="17"/>
  <c r="X55" i="17"/>
  <c r="W55" i="17"/>
  <c r="V55" i="17"/>
  <c r="U55" i="17"/>
  <c r="P55" i="17"/>
  <c r="CE52" i="17"/>
  <c r="BZ52" i="17"/>
  <c r="BM52" i="17"/>
  <c r="BM50" i="17" s="1"/>
  <c r="BM49" i="17" s="1"/>
  <c r="BJ52" i="17"/>
  <c r="BB52" i="17"/>
  <c r="AS52" i="17"/>
  <c r="AG52" i="17"/>
  <c r="AF52" i="17"/>
  <c r="AC52" i="17" s="1"/>
  <c r="CE51" i="17"/>
  <c r="CE50" i="17" s="1"/>
  <c r="CE49" i="17" s="1"/>
  <c r="BZ51" i="17"/>
  <c r="BZ50" i="17" s="1"/>
  <c r="BZ49" i="17" s="1"/>
  <c r="BP51" i="17"/>
  <c r="BJ51" i="17"/>
  <c r="BJ50" i="17" s="1"/>
  <c r="BJ49" i="17" s="1"/>
  <c r="BI51" i="17"/>
  <c r="AY51" i="17"/>
  <c r="AP51" i="17"/>
  <c r="AH51" i="17"/>
  <c r="P50" i="17"/>
  <c r="P49" i="17" s="1"/>
  <c r="BJ48" i="17"/>
  <c r="AG48" i="17"/>
  <c r="BJ47" i="17"/>
  <c r="AG47" i="17"/>
  <c r="BJ46" i="17"/>
  <c r="BJ45" i="17" s="1"/>
  <c r="BJ44" i="17" s="1"/>
  <c r="AG46" i="17"/>
  <c r="P45" i="17"/>
  <c r="P44" i="17" s="1"/>
  <c r="CE43" i="17"/>
  <c r="CE35" i="17" s="1"/>
  <c r="CE34" i="17" s="1"/>
  <c r="BZ43" i="17"/>
  <c r="BZ35" i="17" s="1"/>
  <c r="BZ34" i="17" s="1"/>
  <c r="BM43" i="17"/>
  <c r="BJ43" i="17"/>
  <c r="BB43" i="17"/>
  <c r="AS43" i="17"/>
  <c r="AG43" i="17"/>
  <c r="AF43" i="17"/>
  <c r="BJ42" i="17"/>
  <c r="AG42" i="17"/>
  <c r="BJ41" i="17"/>
  <c r="AG41" i="17"/>
  <c r="BJ40" i="17"/>
  <c r="AG40" i="17"/>
  <c r="BJ39" i="17"/>
  <c r="AG39" i="17"/>
  <c r="BJ38" i="17"/>
  <c r="AG38" i="17"/>
  <c r="BJ37" i="17"/>
  <c r="AG37" i="17"/>
  <c r="BJ36" i="17"/>
  <c r="AG36" i="17"/>
  <c r="P35" i="17"/>
  <c r="P34" i="17" s="1"/>
  <c r="CE33" i="17"/>
  <c r="CE25" i="17" s="1"/>
  <c r="CE24" i="17" s="1"/>
  <c r="BZ33" i="17"/>
  <c r="BZ25" i="17" s="1"/>
  <c r="BZ24" i="17" s="1"/>
  <c r="BS33" i="17"/>
  <c r="BJ33" i="17"/>
  <c r="BI33" i="17"/>
  <c r="AZ33" i="17"/>
  <c r="AP33" i="17"/>
  <c r="AG33" i="17"/>
  <c r="AF33" i="17"/>
  <c r="BJ32" i="17"/>
  <c r="AG32" i="17"/>
  <c r="BJ31" i="17"/>
  <c r="AG31" i="17"/>
  <c r="BJ30" i="17"/>
  <c r="AG30" i="17"/>
  <c r="BJ29" i="17"/>
  <c r="AG29" i="17"/>
  <c r="BJ28" i="17"/>
  <c r="AG28" i="17"/>
  <c r="BJ27" i="17"/>
  <c r="AG27" i="17"/>
  <c r="BJ26" i="17"/>
  <c r="AG26" i="17"/>
  <c r="P25" i="17"/>
  <c r="P24" i="17" s="1"/>
  <c r="BJ23" i="17"/>
  <c r="AG23" i="17"/>
  <c r="BJ22" i="17"/>
  <c r="AG22" i="17"/>
  <c r="BP18" i="17"/>
  <c r="BM18" i="17"/>
  <c r="BM16" i="17" s="1"/>
  <c r="BJ18" i="17"/>
  <c r="BB18" i="17"/>
  <c r="AS18" i="17"/>
  <c r="AS16" i="17" s="1"/>
  <c r="AK18" i="17"/>
  <c r="AK16" i="17" s="1"/>
  <c r="AJ18" i="17"/>
  <c r="AJ16" i="17" s="1"/>
  <c r="AG18" i="17"/>
  <c r="CE17" i="17"/>
  <c r="CE16" i="17" s="1"/>
  <c r="BZ17" i="17"/>
  <c r="BZ16" i="17" s="1"/>
  <c r="BS17" i="17"/>
  <c r="BS16" i="17" s="1"/>
  <c r="BJ17" i="17"/>
  <c r="BI17" i="17"/>
  <c r="AY17" i="17"/>
  <c r="AP17" i="17"/>
  <c r="AG17" i="17"/>
  <c r="AG16" i="17" s="1"/>
  <c r="AF17" i="17"/>
  <c r="AY18" i="17" l="1"/>
  <c r="BB16" i="17"/>
  <c r="AY50" i="17"/>
  <c r="AY49" i="17" s="1"/>
  <c r="AY43" i="17"/>
  <c r="AY35" i="17" s="1"/>
  <c r="AY34" i="17" s="1"/>
  <c r="BB35" i="17"/>
  <c r="BB34" i="17" s="1"/>
  <c r="AY52" i="17"/>
  <c r="AV52" i="17" s="1"/>
  <c r="BB50" i="17"/>
  <c r="BB49" i="17" s="1"/>
  <c r="BV43" i="17"/>
  <c r="BV35" i="17" s="1"/>
  <c r="BV34" i="17" s="1"/>
  <c r="BM35" i="17"/>
  <c r="BM34" i="17" s="1"/>
  <c r="BM19" i="17" s="1"/>
  <c r="AG35" i="17"/>
  <c r="AG34" i="17" s="1"/>
  <c r="AP43" i="17"/>
  <c r="AM43" i="17" s="1"/>
  <c r="AM35" i="17" s="1"/>
  <c r="AM34" i="17" s="1"/>
  <c r="AS35" i="17"/>
  <c r="AS34" i="17" s="1"/>
  <c r="AP52" i="17"/>
  <c r="AM52" i="17" s="1"/>
  <c r="AS50" i="17"/>
  <c r="AS49" i="17" s="1"/>
  <c r="AG51" i="17"/>
  <c r="AH50" i="17"/>
  <c r="AH49" i="17" s="1"/>
  <c r="BJ35" i="17"/>
  <c r="BJ34" i="17" s="1"/>
  <c r="BZ19" i="17"/>
  <c r="BJ16" i="17"/>
  <c r="AG45" i="17"/>
  <c r="AG44" i="17" s="1"/>
  <c r="AM51" i="17"/>
  <c r="AM50" i="17" s="1"/>
  <c r="AM49" i="17" s="1"/>
  <c r="AP50" i="17"/>
  <c r="AP49" i="17" s="1"/>
  <c r="CO75" i="17"/>
  <c r="BY75" i="17"/>
  <c r="CO71" i="17"/>
  <c r="BY71" i="17"/>
  <c r="AC17" i="17"/>
  <c r="CO77" i="17"/>
  <c r="BY77" i="17"/>
  <c r="AP35" i="17"/>
  <c r="AP34" i="17" s="1"/>
  <c r="AM17" i="17"/>
  <c r="AV17" i="17"/>
  <c r="AY16" i="17"/>
  <c r="BZ15" i="17"/>
  <c r="BF17" i="17"/>
  <c r="CE19" i="17"/>
  <c r="CE15" i="17" s="1"/>
  <c r="AC43" i="17"/>
  <c r="AC35" i="17" s="1"/>
  <c r="AC34" i="17" s="1"/>
  <c r="AF35" i="17"/>
  <c r="AF34" i="17" s="1"/>
  <c r="AG50" i="17"/>
  <c r="AG49" i="17" s="1"/>
  <c r="BY76" i="17"/>
  <c r="CO76" i="17"/>
  <c r="CO87" i="17"/>
  <c r="BY87" i="17"/>
  <c r="CO80" i="17"/>
  <c r="BY80" i="17"/>
  <c r="CO91" i="17"/>
  <c r="BY91" i="17"/>
  <c r="CO63" i="17"/>
  <c r="BY63" i="17"/>
  <c r="BY64" i="17"/>
  <c r="CO64" i="17"/>
  <c r="CO68" i="17"/>
  <c r="BY68" i="17"/>
  <c r="CO86" i="17"/>
  <c r="BY86" i="17"/>
  <c r="CO90" i="17"/>
  <c r="BY90" i="17"/>
  <c r="CO69" i="17"/>
  <c r="BY69" i="17"/>
  <c r="BY79" i="17"/>
  <c r="CO79" i="17"/>
  <c r="CO59" i="17"/>
  <c r="BY59" i="17"/>
  <c r="BY89" i="17"/>
  <c r="CO89" i="17"/>
  <c r="CO82" i="17"/>
  <c r="BY82" i="17"/>
  <c r="CO56" i="17"/>
  <c r="BY56" i="17"/>
  <c r="BY85" i="17"/>
  <c r="CO85" i="17"/>
  <c r="CO84" i="17"/>
  <c r="BY84" i="17"/>
  <c r="CO88" i="17"/>
  <c r="BY88" i="17"/>
  <c r="CO60" i="17"/>
  <c r="BY60" i="17"/>
  <c r="BY81" i="17"/>
  <c r="CO81" i="17"/>
  <c r="AC33" i="17"/>
  <c r="AC25" i="17" s="1"/>
  <c r="AC24" i="17" s="1"/>
  <c r="AF25" i="17"/>
  <c r="AF24" i="17" s="1"/>
  <c r="AG25" i="17"/>
  <c r="AG24" i="17" s="1"/>
  <c r="AM33" i="17"/>
  <c r="AM25" i="17" s="1"/>
  <c r="AM24" i="17" s="1"/>
  <c r="AP25" i="17"/>
  <c r="AP24" i="17" s="1"/>
  <c r="BJ25" i="17"/>
  <c r="BJ24" i="17" s="1"/>
  <c r="AY33" i="17"/>
  <c r="AZ25" i="17"/>
  <c r="AZ24" i="17" s="1"/>
  <c r="BF33" i="17"/>
  <c r="BF25" i="17" s="1"/>
  <c r="BF24" i="17" s="1"/>
  <c r="BI25" i="17"/>
  <c r="BI24" i="17" s="1"/>
  <c r="AG21" i="17"/>
  <c r="AG20" i="17" s="1"/>
  <c r="BJ21" i="17"/>
  <c r="BJ20" i="17" s="1"/>
  <c r="BP33" i="17"/>
  <c r="BP25" i="17" s="1"/>
  <c r="BP24" i="17" s="1"/>
  <c r="BS25" i="17"/>
  <c r="BS24" i="17" s="1"/>
  <c r="V15" i="17"/>
  <c r="W15" i="17"/>
  <c r="X15" i="17"/>
  <c r="U15" i="17"/>
  <c r="BP17" i="17"/>
  <c r="BP16" i="17" s="1"/>
  <c r="AY92" i="17"/>
  <c r="AX55" i="17"/>
  <c r="BK92" i="17"/>
  <c r="AZ55" i="17"/>
  <c r="AP18" i="17"/>
  <c r="AM18" i="17" s="1"/>
  <c r="AM64" i="17"/>
  <c r="BE64" i="17" s="1"/>
  <c r="BE63" i="17"/>
  <c r="AV91" i="17"/>
  <c r="BE91" i="17" s="1"/>
  <c r="BK55" i="17"/>
  <c r="BE74" i="17"/>
  <c r="BE57" i="17"/>
  <c r="BI94" i="17"/>
  <c r="R55" i="17"/>
  <c r="BE60" i="17"/>
  <c r="BJ92" i="17"/>
  <c r="BG55" i="17"/>
  <c r="BH55" i="17"/>
  <c r="AC64" i="17"/>
  <c r="BJ70" i="17"/>
  <c r="BE52" i="17"/>
  <c r="AP70" i="17"/>
  <c r="BL55" i="17"/>
  <c r="AE55" i="17"/>
  <c r="AU55" i="17"/>
  <c r="AK55" i="17"/>
  <c r="BE73" i="17"/>
  <c r="BE89" i="17"/>
  <c r="AL55" i="17"/>
  <c r="AF78" i="17"/>
  <c r="AF18" i="17"/>
  <c r="AC18" i="17" s="1"/>
  <c r="BE56" i="17"/>
  <c r="BE62" i="17"/>
  <c r="BE68" i="17"/>
  <c r="BE82" i="17"/>
  <c r="AI55" i="17"/>
  <c r="BE88" i="17"/>
  <c r="BE66" i="17"/>
  <c r="BE58" i="17"/>
  <c r="BE69" i="17"/>
  <c r="BE80" i="17"/>
  <c r="BJ83" i="17"/>
  <c r="AP92" i="17"/>
  <c r="AD55" i="17"/>
  <c r="AH55" i="17"/>
  <c r="AN55" i="17"/>
  <c r="BI78" i="17"/>
  <c r="AF94" i="17"/>
  <c r="AF92" i="17" s="1"/>
  <c r="AG70" i="17"/>
  <c r="AF70" i="17"/>
  <c r="BE77" i="17"/>
  <c r="BJ78" i="17"/>
  <c r="AG94" i="17"/>
  <c r="AG92" i="17" s="1"/>
  <c r="BM55" i="17"/>
  <c r="AY70" i="17"/>
  <c r="BC55" i="17"/>
  <c r="BI52" i="17"/>
  <c r="BF52" i="17" s="1"/>
  <c r="AM71" i="17"/>
  <c r="BE71" i="17" s="1"/>
  <c r="BI43" i="17"/>
  <c r="BI35" i="17" s="1"/>
  <c r="BI34" i="17" s="1"/>
  <c r="AP83" i="17"/>
  <c r="BA55" i="17"/>
  <c r="AQ55" i="17"/>
  <c r="BE87" i="17"/>
  <c r="BV52" i="17"/>
  <c r="BV50" i="17" s="1"/>
  <c r="BV49" i="17" s="1"/>
  <c r="BB55" i="17"/>
  <c r="BE75" i="17"/>
  <c r="Q55" i="17"/>
  <c r="AO55" i="17"/>
  <c r="AT55" i="17"/>
  <c r="BE85" i="17"/>
  <c r="AW55" i="17"/>
  <c r="BD55" i="17"/>
  <c r="AG83" i="17"/>
  <c r="BF78" i="17"/>
  <c r="AR55" i="17"/>
  <c r="AC78" i="17"/>
  <c r="AC83" i="17"/>
  <c r="AC71" i="17"/>
  <c r="AC70" i="17" s="1"/>
  <c r="AM86" i="17"/>
  <c r="AM83" i="17" s="1"/>
  <c r="AV51" i="17"/>
  <c r="AV50" i="17" s="1"/>
  <c r="AV49" i="17" s="1"/>
  <c r="BE90" i="17"/>
  <c r="AP78" i="17"/>
  <c r="AM79" i="17"/>
  <c r="AM78" i="17" s="1"/>
  <c r="AV18" i="17"/>
  <c r="BE61" i="17"/>
  <c r="BE65" i="17"/>
  <c r="BE67" i="17"/>
  <c r="AV78" i="17"/>
  <c r="BE81" i="17"/>
  <c r="BE84" i="17"/>
  <c r="AV83" i="17"/>
  <c r="BI18" i="17"/>
  <c r="BI16" i="17" s="1"/>
  <c r="BF83" i="17"/>
  <c r="BE76" i="17"/>
  <c r="AY83" i="17"/>
  <c r="BF51" i="17"/>
  <c r="AV59" i="17"/>
  <c r="BE59" i="17" s="1"/>
  <c r="AG78" i="17"/>
  <c r="BF70" i="17"/>
  <c r="AF51" i="17"/>
  <c r="AF50" i="17" s="1"/>
  <c r="AF49" i="17" s="1"/>
  <c r="AY78" i="17"/>
  <c r="AF83" i="17"/>
  <c r="AV72" i="17"/>
  <c r="BE72" i="17" s="1"/>
  <c r="BI83" i="17"/>
  <c r="N81" i="12"/>
  <c r="O81" i="12"/>
  <c r="P81" i="12"/>
  <c r="Q81" i="12"/>
  <c r="Q13" i="12" s="1"/>
  <c r="R81" i="12"/>
  <c r="R13" i="12" s="1"/>
  <c r="S81" i="12"/>
  <c r="S13" i="12" s="1"/>
  <c r="T81" i="12"/>
  <c r="T13" i="12" s="1"/>
  <c r="U81" i="12"/>
  <c r="V81" i="12"/>
  <c r="W81" i="12"/>
  <c r="X81" i="12"/>
  <c r="Y81" i="12"/>
  <c r="Z81" i="12"/>
  <c r="AA81" i="12"/>
  <c r="AB81" i="12"/>
  <c r="AC81" i="12"/>
  <c r="AD81" i="12"/>
  <c r="AE81" i="12"/>
  <c r="AF81" i="12"/>
  <c r="AG81" i="12"/>
  <c r="AH81" i="12"/>
  <c r="AI81" i="12"/>
  <c r="AJ81" i="12"/>
  <c r="AK81" i="12"/>
  <c r="AL81" i="12"/>
  <c r="AM81" i="12"/>
  <c r="AN81" i="12"/>
  <c r="AO81" i="12"/>
  <c r="AP81" i="12"/>
  <c r="AQ81" i="12"/>
  <c r="AR81" i="12"/>
  <c r="AS81" i="12"/>
  <c r="AT81" i="12"/>
  <c r="AU81" i="12"/>
  <c r="AV81" i="12"/>
  <c r="AW81" i="12"/>
  <c r="AX81" i="12"/>
  <c r="AY81" i="12"/>
  <c r="AZ81" i="12"/>
  <c r="BA81" i="12"/>
  <c r="BB81" i="12"/>
  <c r="BB13" i="12" s="1"/>
  <c r="BC81" i="12"/>
  <c r="BC13" i="12" s="1"/>
  <c r="BD81" i="12"/>
  <c r="BD13" i="12" s="1"/>
  <c r="BE81" i="12"/>
  <c r="BE13" i="12" s="1"/>
  <c r="BF81" i="12"/>
  <c r="BF13" i="12" s="1"/>
  <c r="BG81" i="12"/>
  <c r="BG13" i="12" s="1"/>
  <c r="BH81" i="12"/>
  <c r="BH13" i="12" s="1"/>
  <c r="BI81" i="12"/>
  <c r="BI13" i="12" s="1"/>
  <c r="BJ81" i="12"/>
  <c r="BJ13" i="12" s="1"/>
  <c r="BK81" i="12"/>
  <c r="BK13" i="12" s="1"/>
  <c r="BL81" i="12"/>
  <c r="BL13" i="12" s="1"/>
  <c r="BM81" i="12"/>
  <c r="BM13" i="12" s="1"/>
  <c r="BN81" i="12"/>
  <c r="BN13" i="12" s="1"/>
  <c r="BO81" i="12"/>
  <c r="BO13" i="12" s="1"/>
  <c r="BP81" i="12"/>
  <c r="BP13" i="12" s="1"/>
  <c r="BQ81" i="12"/>
  <c r="BQ13" i="12" s="1"/>
  <c r="BR81" i="12"/>
  <c r="BR13" i="12" s="1"/>
  <c r="M81" i="12"/>
  <c r="N14" i="9"/>
  <c r="O14" i="9"/>
  <c r="P14" i="9"/>
  <c r="Q14" i="9"/>
  <c r="R14" i="9"/>
  <c r="T14" i="9"/>
  <c r="U14" i="9"/>
  <c r="V14" i="9"/>
  <c r="X14" i="9"/>
  <c r="Y14" i="9"/>
  <c r="AA14" i="9"/>
  <c r="AC14" i="9"/>
  <c r="AE14" i="9"/>
  <c r="AF14" i="9"/>
  <c r="AH14" i="9"/>
  <c r="AI14" i="9"/>
  <c r="AK14" i="9"/>
  <c r="AM14" i="9"/>
  <c r="AN14" i="9"/>
  <c r="AP14" i="9"/>
  <c r="AQ14" i="9"/>
  <c r="AS14" i="9"/>
  <c r="AU14" i="9"/>
  <c r="AV14" i="9"/>
  <c r="AX14" i="9"/>
  <c r="AY14" i="9"/>
  <c r="AZ14" i="9"/>
  <c r="M14" i="9"/>
  <c r="N41" i="9"/>
  <c r="O41" i="9"/>
  <c r="P41" i="9"/>
  <c r="Q41" i="9"/>
  <c r="R41" i="9"/>
  <c r="S41" i="9"/>
  <c r="T41" i="9"/>
  <c r="U41" i="9"/>
  <c r="V41" i="9"/>
  <c r="X41" i="9"/>
  <c r="Y41" i="9"/>
  <c r="AA41" i="9"/>
  <c r="AB41" i="9"/>
  <c r="AC41" i="9"/>
  <c r="AD41" i="9"/>
  <c r="AE41" i="9"/>
  <c r="AF41" i="9"/>
  <c r="AG41" i="9"/>
  <c r="AH41" i="9"/>
  <c r="AI41" i="9"/>
  <c r="AJ41" i="9"/>
  <c r="AK41" i="9"/>
  <c r="AL41" i="9"/>
  <c r="AM41" i="9"/>
  <c r="AN41" i="9"/>
  <c r="AO41" i="9"/>
  <c r="AP41" i="9"/>
  <c r="AQ41" i="9"/>
  <c r="AR41" i="9"/>
  <c r="AS41" i="9"/>
  <c r="AU41" i="9"/>
  <c r="AV41" i="9"/>
  <c r="AX41" i="9"/>
  <c r="AY41" i="9"/>
  <c r="AZ41" i="9"/>
  <c r="BA41" i="9"/>
  <c r="BB41" i="9"/>
  <c r="BC41" i="9"/>
  <c r="BD41" i="9"/>
  <c r="BE41" i="9"/>
  <c r="BF41" i="9"/>
  <c r="BG41" i="9"/>
  <c r="BH41" i="9"/>
  <c r="BI41" i="9"/>
  <c r="BJ41" i="9"/>
  <c r="BK41" i="9"/>
  <c r="BL41" i="9"/>
  <c r="BM41" i="9"/>
  <c r="BN41" i="9"/>
  <c r="BO41" i="9"/>
  <c r="BP41" i="9"/>
  <c r="BQ41" i="9"/>
  <c r="BR41" i="9"/>
  <c r="BS41" i="9"/>
  <c r="BT41" i="9"/>
  <c r="BU41" i="9"/>
  <c r="CF41" i="9"/>
  <c r="M41" i="9"/>
  <c r="N44" i="7"/>
  <c r="O44" i="7"/>
  <c r="P44" i="7"/>
  <c r="Q44" i="7"/>
  <c r="R44" i="7"/>
  <c r="S44" i="7"/>
  <c r="T44" i="7"/>
  <c r="U44" i="7"/>
  <c r="V44" i="7"/>
  <c r="X44" i="7"/>
  <c r="Y44" i="7"/>
  <c r="Z44" i="7"/>
  <c r="AB44" i="7"/>
  <c r="AC44" i="7"/>
  <c r="AE44" i="7"/>
  <c r="AF44" i="7"/>
  <c r="AH44" i="7"/>
  <c r="AI44" i="7"/>
  <c r="AJ44" i="7"/>
  <c r="AK44" i="7"/>
  <c r="AM44" i="7"/>
  <c r="AN44" i="7"/>
  <c r="AO44" i="7"/>
  <c r="AP44" i="7"/>
  <c r="AQ44" i="7"/>
  <c r="AR44" i="7"/>
  <c r="AS44" i="7"/>
  <c r="AU44" i="7"/>
  <c r="AV44" i="7"/>
  <c r="AX44" i="7"/>
  <c r="AY44" i="7"/>
  <c r="AZ44" i="7"/>
  <c r="BA44" i="7"/>
  <c r="BB44" i="7"/>
  <c r="BC44" i="7"/>
  <c r="BD44" i="7"/>
  <c r="BE44" i="7"/>
  <c r="BF44" i="7"/>
  <c r="BG44" i="7"/>
  <c r="BH44" i="7"/>
  <c r="BI44" i="7"/>
  <c r="BJ44" i="7"/>
  <c r="BK44" i="7"/>
  <c r="BL44" i="7"/>
  <c r="BM44" i="7"/>
  <c r="BN44" i="7"/>
  <c r="BO44" i="7"/>
  <c r="BP44" i="7"/>
  <c r="BQ44" i="7"/>
  <c r="BR44" i="7"/>
  <c r="BS44" i="7"/>
  <c r="BT44" i="7"/>
  <c r="BU44" i="7"/>
  <c r="M44" i="7"/>
  <c r="AD46" i="11"/>
  <c r="AE46" i="11"/>
  <c r="AF46" i="11"/>
  <c r="AG46" i="11"/>
  <c r="AH46" i="11"/>
  <c r="AI46" i="11"/>
  <c r="AJ46" i="11"/>
  <c r="AM46" i="11"/>
  <c r="AN46" i="11"/>
  <c r="AO46" i="11"/>
  <c r="AP46" i="11"/>
  <c r="AQ46" i="11"/>
  <c r="AR46" i="11"/>
  <c r="AS46" i="11"/>
  <c r="AV46" i="11"/>
  <c r="AW46" i="11"/>
  <c r="AX46" i="11"/>
  <c r="AY46" i="11"/>
  <c r="BA46" i="11"/>
  <c r="BB46" i="11"/>
  <c r="BE46" i="11"/>
  <c r="BF46" i="11"/>
  <c r="BG46" i="11"/>
  <c r="BH46" i="11"/>
  <c r="BI46" i="11"/>
  <c r="BJ46" i="11"/>
  <c r="BK46" i="11"/>
  <c r="BL46" i="11"/>
  <c r="BM46" i="11"/>
  <c r="BN46" i="11"/>
  <c r="BN13" i="11" s="1"/>
  <c r="BO46" i="11"/>
  <c r="BO13" i="11" s="1"/>
  <c r="BP46" i="11"/>
  <c r="BP13" i="11" s="1"/>
  <c r="BQ46" i="11"/>
  <c r="BR46" i="11"/>
  <c r="BR13" i="11" s="1"/>
  <c r="BS46" i="11"/>
  <c r="BS13" i="11" s="1"/>
  <c r="BT46" i="11"/>
  <c r="BT13" i="11" s="1"/>
  <c r="BU46" i="11"/>
  <c r="BV46" i="11"/>
  <c r="BV13" i="11" s="1"/>
  <c r="BW46" i="11"/>
  <c r="BW13" i="11" s="1"/>
  <c r="BX46" i="11"/>
  <c r="BX13" i="11" s="1"/>
  <c r="BY46" i="11"/>
  <c r="BZ46" i="11"/>
  <c r="BZ13" i="11" s="1"/>
  <c r="CA46" i="11"/>
  <c r="CA13" i="11" s="1"/>
  <c r="CB46" i="11"/>
  <c r="CB13" i="11" s="1"/>
  <c r="AV43" i="17" l="1"/>
  <c r="AV35" i="17" s="1"/>
  <c r="AV34" i="17" s="1"/>
  <c r="BV19" i="17"/>
  <c r="BV15" i="17" s="1"/>
  <c r="BS43" i="17"/>
  <c r="BS35" i="17" s="1"/>
  <c r="BS34" i="17" s="1"/>
  <c r="BE17" i="17"/>
  <c r="BY33" i="17"/>
  <c r="BY25" i="17" s="1"/>
  <c r="BY24" i="17" s="1"/>
  <c r="CO33" i="17"/>
  <c r="CO25" i="17" s="1"/>
  <c r="CO24" i="17" s="1"/>
  <c r="BJ19" i="17"/>
  <c r="AV16" i="17"/>
  <c r="AP16" i="17"/>
  <c r="AF16" i="17"/>
  <c r="BF50" i="17"/>
  <c r="BF49" i="17" s="1"/>
  <c r="AM16" i="17"/>
  <c r="AC16" i="17"/>
  <c r="BI50" i="17"/>
  <c r="BI49" i="17" s="1"/>
  <c r="CO55" i="17"/>
  <c r="AV33" i="17"/>
  <c r="AY25" i="17"/>
  <c r="AY24" i="17" s="1"/>
  <c r="CO17" i="17"/>
  <c r="BY17" i="17"/>
  <c r="BY16" i="17" s="1"/>
  <c r="AK19" i="17"/>
  <c r="AK15" i="17" s="1"/>
  <c r="AX19" i="17"/>
  <c r="AX15" i="17" s="1"/>
  <c r="BK15" i="17"/>
  <c r="AM70" i="17"/>
  <c r="AM55" i="17" s="1"/>
  <c r="BE18" i="17"/>
  <c r="BE16" i="17" s="1"/>
  <c r="AY19" i="17"/>
  <c r="BB19" i="17"/>
  <c r="BB15" i="17" s="1"/>
  <c r="AW19" i="17"/>
  <c r="AW15" i="17" s="1"/>
  <c r="BF94" i="17"/>
  <c r="BF92" i="17" s="1"/>
  <c r="BI92" i="17"/>
  <c r="AL19" i="17"/>
  <c r="AL15" i="17" s="1"/>
  <c r="BN15" i="17"/>
  <c r="BE79" i="17"/>
  <c r="BE78" i="17" s="1"/>
  <c r="BI55" i="17"/>
  <c r="AU19" i="17"/>
  <c r="AU15" i="17" s="1"/>
  <c r="AP55" i="17"/>
  <c r="AC94" i="17"/>
  <c r="AC92" i="17" s="1"/>
  <c r="BC19" i="17"/>
  <c r="BC15" i="17" s="1"/>
  <c r="AA19" i="17"/>
  <c r="AA15" i="17" s="1"/>
  <c r="BA19" i="17"/>
  <c r="BA15" i="17" s="1"/>
  <c r="Z19" i="17"/>
  <c r="Z15" i="17" s="1"/>
  <c r="AP19" i="17"/>
  <c r="BL15" i="17"/>
  <c r="AZ19" i="17"/>
  <c r="AZ15" i="17" s="1"/>
  <c r="BH19" i="17"/>
  <c r="BH15" i="17" s="1"/>
  <c r="AN19" i="17"/>
  <c r="AN15" i="17" s="1"/>
  <c r="P19" i="17"/>
  <c r="P15" i="17" s="1"/>
  <c r="AS19" i="17"/>
  <c r="AS15" i="17" s="1"/>
  <c r="AR19" i="17"/>
  <c r="AR15" i="17" s="1"/>
  <c r="AB19" i="17"/>
  <c r="AB15" i="17" s="1"/>
  <c r="AQ19" i="17"/>
  <c r="AQ15" i="17" s="1"/>
  <c r="AF55" i="17"/>
  <c r="AG55" i="17"/>
  <c r="AT19" i="17"/>
  <c r="AT15" i="17" s="1"/>
  <c r="BD19" i="17"/>
  <c r="BD15" i="17" s="1"/>
  <c r="Q19" i="17"/>
  <c r="Q15" i="17" s="1"/>
  <c r="AI19" i="17"/>
  <c r="AI15" i="17" s="1"/>
  <c r="S19" i="17"/>
  <c r="S15" i="17" s="1"/>
  <c r="Y19" i="17"/>
  <c r="Y15" i="17" s="1"/>
  <c r="AO19" i="17"/>
  <c r="AO15" i="17" s="1"/>
  <c r="BJ55" i="17"/>
  <c r="T19" i="17"/>
  <c r="T15" i="17" s="1"/>
  <c r="AJ19" i="17"/>
  <c r="AJ15" i="17" s="1"/>
  <c r="AE19" i="17"/>
  <c r="AE15" i="17" s="1"/>
  <c r="AH19" i="17"/>
  <c r="AH15" i="17" s="1"/>
  <c r="R19" i="17"/>
  <c r="R15" i="17" s="1"/>
  <c r="AD19" i="17"/>
  <c r="AD15" i="17" s="1"/>
  <c r="AM19" i="17"/>
  <c r="BG19" i="17"/>
  <c r="BG15" i="17" s="1"/>
  <c r="BM15" i="17"/>
  <c r="BS52" i="17"/>
  <c r="BS50" i="17" s="1"/>
  <c r="BS49" i="17" s="1"/>
  <c r="BF43" i="17"/>
  <c r="BF35" i="17" s="1"/>
  <c r="BF34" i="17" s="1"/>
  <c r="BE86" i="17"/>
  <c r="BE83" i="17" s="1"/>
  <c r="CO51" i="17"/>
  <c r="BE51" i="17"/>
  <c r="BE50" i="17" s="1"/>
  <c r="BE49" i="17" s="1"/>
  <c r="AC55" i="17"/>
  <c r="BP43" i="17"/>
  <c r="BP35" i="17" s="1"/>
  <c r="BP34" i="17" s="1"/>
  <c r="AY55" i="17"/>
  <c r="BE43" i="17"/>
  <c r="BE35" i="17" s="1"/>
  <c r="BE34" i="17" s="1"/>
  <c r="AV70" i="17"/>
  <c r="AC51" i="17"/>
  <c r="AC50" i="17" s="1"/>
  <c r="AC49" i="17" s="1"/>
  <c r="BF55" i="17"/>
  <c r="BF18" i="17"/>
  <c r="BF16" i="17" s="1"/>
  <c r="BS19" i="17" l="1"/>
  <c r="BS15" i="17" s="1"/>
  <c r="AV25" i="17"/>
  <c r="AV24" i="17" s="1"/>
  <c r="AV19" i="17" s="1"/>
  <c r="BE33" i="17"/>
  <c r="BE25" i="17" s="1"/>
  <c r="BE24" i="17" s="1"/>
  <c r="BE19" i="17" s="1"/>
  <c r="AM15" i="17"/>
  <c r="AP15" i="17"/>
  <c r="AY15" i="17"/>
  <c r="BI19" i="17"/>
  <c r="BI15" i="17" s="1"/>
  <c r="AG19" i="17"/>
  <c r="AG15" i="17" s="1"/>
  <c r="AF19" i="17"/>
  <c r="AF15" i="17" s="1"/>
  <c r="BJ15" i="17"/>
  <c r="AC19" i="17"/>
  <c r="AC15" i="17" s="1"/>
  <c r="BF19" i="17"/>
  <c r="CO43" i="17"/>
  <c r="CO35" i="17" s="1"/>
  <c r="CO34" i="17" s="1"/>
  <c r="BP52" i="17"/>
  <c r="BP50" i="17" s="1"/>
  <c r="BP49" i="17" s="1"/>
  <c r="BP19" i="17" s="1"/>
  <c r="BP15" i="17" s="1"/>
  <c r="BY43" i="17"/>
  <c r="BY35" i="17" s="1"/>
  <c r="BY34" i="17" s="1"/>
  <c r="CO18" i="17"/>
  <c r="CO16" i="17" s="1"/>
  <c r="AV55" i="17"/>
  <c r="BE55" i="17" s="1"/>
  <c r="BE70" i="17"/>
  <c r="BF15" i="17" l="1"/>
  <c r="AV15" i="17"/>
  <c r="BE15" i="17"/>
  <c r="CO52" i="17"/>
  <c r="CO50" i="17" s="1"/>
  <c r="CO49" i="17" s="1"/>
  <c r="CO19" i="17" s="1"/>
  <c r="CO15" i="17" s="1"/>
  <c r="BY52" i="17"/>
  <c r="BY50" i="17" s="1"/>
  <c r="BY49" i="17" s="1"/>
  <c r="BY19" i="17" s="1"/>
  <c r="BY15" i="17" s="1"/>
  <c r="BB94" i="14" l="1"/>
  <c r="AK94" i="14"/>
  <c r="AC94" i="14"/>
  <c r="BB93" i="14"/>
  <c r="BA93" i="14"/>
  <c r="AK93" i="14"/>
  <c r="AC93" i="14"/>
  <c r="AB93" i="14"/>
  <c r="Y93" i="14" s="1"/>
  <c r="BZ92" i="14"/>
  <c r="BY92" i="14"/>
  <c r="BX92" i="14"/>
  <c r="BW92" i="14"/>
  <c r="BV92" i="14"/>
  <c r="BU92" i="14"/>
  <c r="BT92" i="14"/>
  <c r="BS92" i="14"/>
  <c r="BR92" i="14"/>
  <c r="BQ92" i="14"/>
  <c r="BP92" i="14"/>
  <c r="BO92" i="14"/>
  <c r="BN92" i="14"/>
  <c r="BM92" i="14"/>
  <c r="BL92" i="14"/>
  <c r="BK92" i="14"/>
  <c r="BJ92" i="14"/>
  <c r="BI92" i="14"/>
  <c r="BH92" i="14"/>
  <c r="BG92" i="14"/>
  <c r="BF92" i="14"/>
  <c r="BD92" i="14"/>
  <c r="BC92" i="14"/>
  <c r="AZ92" i="14"/>
  <c r="AY92" i="14"/>
  <c r="AX92" i="14"/>
  <c r="AW92" i="14"/>
  <c r="AV92" i="14"/>
  <c r="AU92" i="14"/>
  <c r="AT92" i="14"/>
  <c r="AS92" i="14"/>
  <c r="AR92" i="14"/>
  <c r="AQ92" i="14"/>
  <c r="AP92" i="14"/>
  <c r="AO92" i="14"/>
  <c r="AN92" i="14"/>
  <c r="AM92" i="14"/>
  <c r="AL92" i="14"/>
  <c r="AJ92" i="14"/>
  <c r="AI92" i="14"/>
  <c r="AH92" i="14"/>
  <c r="AG92" i="14"/>
  <c r="AE92" i="14"/>
  <c r="AD92" i="14"/>
  <c r="AA92" i="14"/>
  <c r="Z92" i="14"/>
  <c r="BB91" i="14"/>
  <c r="AC91" i="14"/>
  <c r="BR90" i="14"/>
  <c r="BO90" i="14" s="1"/>
  <c r="BJ90" i="14"/>
  <c r="BG90" i="14" s="1"/>
  <c r="BB90" i="14"/>
  <c r="BA90" i="14"/>
  <c r="AX90" i="14" s="1"/>
  <c r="AS90" i="14"/>
  <c r="AP90" i="14" s="1"/>
  <c r="AK90" i="14"/>
  <c r="AH90" i="14" s="1"/>
  <c r="AC90" i="14"/>
  <c r="AB90" i="14"/>
  <c r="Y90" i="14" s="1"/>
  <c r="S90" i="14"/>
  <c r="BR89" i="14"/>
  <c r="BO89" i="14" s="1"/>
  <c r="BM89" i="14"/>
  <c r="BJ89" i="14" s="1"/>
  <c r="BG89" i="14" s="1"/>
  <c r="BE89" i="14"/>
  <c r="BA89" i="14" s="1"/>
  <c r="AX89" i="14" s="1"/>
  <c r="BB89" i="14"/>
  <c r="AS89" i="14"/>
  <c r="AP89" i="14" s="1"/>
  <c r="AK89" i="14"/>
  <c r="AH89" i="14" s="1"/>
  <c r="AF89" i="14"/>
  <c r="AB89" i="14" s="1"/>
  <c r="Y89" i="14" s="1"/>
  <c r="AC89" i="14"/>
  <c r="S89" i="14"/>
  <c r="BR88" i="14"/>
  <c r="BO88" i="14" s="1"/>
  <c r="BJ88" i="14"/>
  <c r="BG88" i="14" s="1"/>
  <c r="BB88" i="14"/>
  <c r="BA88" i="14"/>
  <c r="AX88" i="14" s="1"/>
  <c r="AS88" i="14"/>
  <c r="AP88" i="14" s="1"/>
  <c r="AK88" i="14"/>
  <c r="AH88" i="14" s="1"/>
  <c r="AC88" i="14"/>
  <c r="AB88" i="14"/>
  <c r="Y88" i="14" s="1"/>
  <c r="S88" i="14"/>
  <c r="BR87" i="14"/>
  <c r="BO87" i="14" s="1"/>
  <c r="BJ87" i="14"/>
  <c r="BG87" i="14" s="1"/>
  <c r="BB87" i="14"/>
  <c r="BA87" i="14"/>
  <c r="AX87" i="14" s="1"/>
  <c r="AS87" i="14"/>
  <c r="AP87" i="14" s="1"/>
  <c r="AK87" i="14"/>
  <c r="AH87" i="14" s="1"/>
  <c r="AC87" i="14"/>
  <c r="AB87" i="14"/>
  <c r="Y87" i="14" s="1"/>
  <c r="S87" i="14"/>
  <c r="BR86" i="14"/>
  <c r="BO86" i="14" s="1"/>
  <c r="BJ86" i="14"/>
  <c r="BG86" i="14" s="1"/>
  <c r="BB86" i="14"/>
  <c r="BA86" i="14"/>
  <c r="AX86" i="14" s="1"/>
  <c r="AS86" i="14"/>
  <c r="AP86" i="14" s="1"/>
  <c r="AK86" i="14"/>
  <c r="AH86" i="14" s="1"/>
  <c r="AC86" i="14"/>
  <c r="AB86" i="14"/>
  <c r="Y86" i="14" s="1"/>
  <c r="S86" i="14"/>
  <c r="BR85" i="14"/>
  <c r="BO85" i="14" s="1"/>
  <c r="BJ85" i="14"/>
  <c r="BG85" i="14" s="1"/>
  <c r="BB85" i="14"/>
  <c r="BA85" i="14"/>
  <c r="AX85" i="14" s="1"/>
  <c r="AS85" i="14"/>
  <c r="AP85" i="14" s="1"/>
  <c r="AK85" i="14"/>
  <c r="AH85" i="14" s="1"/>
  <c r="AC85" i="14"/>
  <c r="AB85" i="14"/>
  <c r="Y85" i="14" s="1"/>
  <c r="S85" i="14"/>
  <c r="BR84" i="14"/>
  <c r="BO84" i="14" s="1"/>
  <c r="BJ84" i="14"/>
  <c r="BG84" i="14" s="1"/>
  <c r="BB84" i="14"/>
  <c r="BA84" i="14"/>
  <c r="AX84" i="14" s="1"/>
  <c r="AS84" i="14"/>
  <c r="AP84" i="14" s="1"/>
  <c r="AK84" i="14"/>
  <c r="AH84" i="14" s="1"/>
  <c r="AC84" i="14"/>
  <c r="AB84" i="14"/>
  <c r="Y84" i="14" s="1"/>
  <c r="S84" i="14"/>
  <c r="BR83" i="14"/>
  <c r="BO83" i="14" s="1"/>
  <c r="BJ83" i="14"/>
  <c r="BG83" i="14" s="1"/>
  <c r="BB83" i="14"/>
  <c r="BA83" i="14"/>
  <c r="AX83" i="14" s="1"/>
  <c r="AS83" i="14"/>
  <c r="AP83" i="14" s="1"/>
  <c r="AK83" i="14"/>
  <c r="AH83" i="14" s="1"/>
  <c r="AC83" i="14"/>
  <c r="AB83" i="14"/>
  <c r="Y83" i="14" s="1"/>
  <c r="S83" i="14"/>
  <c r="BR82" i="14"/>
  <c r="BO82" i="14" s="1"/>
  <c r="BJ82" i="14"/>
  <c r="BG82" i="14" s="1"/>
  <c r="BB82" i="14"/>
  <c r="BA82" i="14"/>
  <c r="AX82" i="14" s="1"/>
  <c r="AS82" i="14"/>
  <c r="AP82" i="14" s="1"/>
  <c r="AK82" i="14"/>
  <c r="AH82" i="14" s="1"/>
  <c r="AC82" i="14"/>
  <c r="AB82" i="14"/>
  <c r="Y82" i="14" s="1"/>
  <c r="S82" i="14"/>
  <c r="BR81" i="14"/>
  <c r="BO81" i="14" s="1"/>
  <c r="BJ81" i="14"/>
  <c r="BG81" i="14" s="1"/>
  <c r="BB81" i="14"/>
  <c r="BA81" i="14"/>
  <c r="AX81" i="14" s="1"/>
  <c r="AV81" i="14"/>
  <c r="AS81" i="14" s="1"/>
  <c r="AP81" i="14" s="1"/>
  <c r="AN81" i="14"/>
  <c r="AK81" i="14" s="1"/>
  <c r="AH81" i="14" s="1"/>
  <c r="AF81" i="14"/>
  <c r="AB81" i="14" s="1"/>
  <c r="Y81" i="14" s="1"/>
  <c r="AC81" i="14"/>
  <c r="S81" i="14"/>
  <c r="BR80" i="14"/>
  <c r="BO80" i="14" s="1"/>
  <c r="BJ80" i="14"/>
  <c r="BG80" i="14" s="1"/>
  <c r="BB80" i="14"/>
  <c r="BA80" i="14"/>
  <c r="AX80" i="14" s="1"/>
  <c r="AV80" i="14"/>
  <c r="AS80" i="14" s="1"/>
  <c r="AP80" i="14" s="1"/>
  <c r="AN80" i="14"/>
  <c r="AF80" i="14"/>
  <c r="AB80" i="14" s="1"/>
  <c r="Y80" i="14" s="1"/>
  <c r="AC80" i="14"/>
  <c r="S80" i="14"/>
  <c r="BR79" i="14"/>
  <c r="BO79" i="14" s="1"/>
  <c r="BJ79" i="14"/>
  <c r="BG79" i="14" s="1"/>
  <c r="BB79" i="14"/>
  <c r="BA79" i="14"/>
  <c r="AX79" i="14" s="1"/>
  <c r="AS79" i="14"/>
  <c r="AP79" i="14" s="1"/>
  <c r="AK79" i="14"/>
  <c r="AH79" i="14" s="1"/>
  <c r="AC79" i="14"/>
  <c r="AB79" i="14"/>
  <c r="Y79" i="14" s="1"/>
  <c r="S79" i="14"/>
  <c r="BR78" i="14"/>
  <c r="BO78" i="14" s="1"/>
  <c r="BJ78" i="14"/>
  <c r="BG78" i="14" s="1"/>
  <c r="BB78" i="14"/>
  <c r="BA78" i="14"/>
  <c r="AX78" i="14" s="1"/>
  <c r="AS78" i="14"/>
  <c r="AP78" i="14" s="1"/>
  <c r="AK78" i="14"/>
  <c r="AH78" i="14" s="1"/>
  <c r="AC78" i="14"/>
  <c r="AB78" i="14"/>
  <c r="Y78" i="14" s="1"/>
  <c r="S78" i="14"/>
  <c r="BR77" i="14"/>
  <c r="BO77" i="14" s="1"/>
  <c r="BJ77" i="14"/>
  <c r="BG77" i="14" s="1"/>
  <c r="BB77" i="14"/>
  <c r="BA77" i="14"/>
  <c r="AX77" i="14" s="1"/>
  <c r="AS77" i="14"/>
  <c r="AK77" i="14"/>
  <c r="AH77" i="14" s="1"/>
  <c r="AC77" i="14"/>
  <c r="AB77" i="14"/>
  <c r="Y77" i="14" s="1"/>
  <c r="S77" i="14"/>
  <c r="BR76" i="14"/>
  <c r="BJ76" i="14"/>
  <c r="BG76" i="14" s="1"/>
  <c r="BB76" i="14"/>
  <c r="BA76" i="14"/>
  <c r="AX76" i="14" s="1"/>
  <c r="AS76" i="14"/>
  <c r="AP76" i="14" s="1"/>
  <c r="AK76" i="14"/>
  <c r="AH76" i="14" s="1"/>
  <c r="AC76" i="14"/>
  <c r="AB76" i="14"/>
  <c r="Y76" i="14" s="1"/>
  <c r="S76" i="14"/>
  <c r="BZ75" i="14"/>
  <c r="BY75" i="14"/>
  <c r="BX75" i="14"/>
  <c r="BW75" i="14"/>
  <c r="BV75" i="14"/>
  <c r="BU75" i="14"/>
  <c r="BT75" i="14"/>
  <c r="BS75" i="14"/>
  <c r="BQ75" i="14"/>
  <c r="BP75" i="14"/>
  <c r="BN75" i="14"/>
  <c r="BL75" i="14"/>
  <c r="BK75" i="14"/>
  <c r="BI75" i="14"/>
  <c r="BH75" i="14"/>
  <c r="BF75" i="14"/>
  <c r="BD75" i="14"/>
  <c r="BC75" i="14"/>
  <c r="AZ75" i="14"/>
  <c r="AY75" i="14"/>
  <c r="AW75" i="14"/>
  <c r="AU75" i="14"/>
  <c r="AT75" i="14"/>
  <c r="AR75" i="14"/>
  <c r="AQ75" i="14"/>
  <c r="AO75" i="14"/>
  <c r="AM75" i="14"/>
  <c r="AL75" i="14"/>
  <c r="AJ75" i="14"/>
  <c r="AI75" i="14"/>
  <c r="AG75" i="14"/>
  <c r="AE75" i="14"/>
  <c r="AD75" i="14"/>
  <c r="AA75" i="14"/>
  <c r="Z75" i="14"/>
  <c r="BR74" i="14"/>
  <c r="BO74" i="14" s="1"/>
  <c r="BJ74" i="14"/>
  <c r="BG74" i="14" s="1"/>
  <c r="BB74" i="14"/>
  <c r="BA74" i="14"/>
  <c r="AX74" i="14" s="1"/>
  <c r="AS74" i="14"/>
  <c r="AP74" i="14" s="1"/>
  <c r="AK74" i="14"/>
  <c r="AH74" i="14" s="1"/>
  <c r="AC74" i="14"/>
  <c r="AB74" i="14"/>
  <c r="Y74" i="14" s="1"/>
  <c r="S74" i="14"/>
  <c r="BR73" i="14"/>
  <c r="BO73" i="14" s="1"/>
  <c r="BJ73" i="14"/>
  <c r="BG73" i="14" s="1"/>
  <c r="BB73" i="14"/>
  <c r="BA73" i="14"/>
  <c r="AX73" i="14" s="1"/>
  <c r="AS73" i="14"/>
  <c r="AP73" i="14" s="1"/>
  <c r="AK73" i="14"/>
  <c r="AH73" i="14" s="1"/>
  <c r="AC73" i="14"/>
  <c r="AB73" i="14"/>
  <c r="Y73" i="14" s="1"/>
  <c r="S73" i="14"/>
  <c r="BR72" i="14"/>
  <c r="BO72" i="14" s="1"/>
  <c r="BJ72" i="14"/>
  <c r="BG72" i="14" s="1"/>
  <c r="BB72" i="14"/>
  <c r="BA72" i="14"/>
  <c r="AX72" i="14" s="1"/>
  <c r="AS72" i="14"/>
  <c r="AP72" i="14" s="1"/>
  <c r="AK72" i="14"/>
  <c r="AH72" i="14" s="1"/>
  <c r="AC72" i="14"/>
  <c r="AB72" i="14"/>
  <c r="Y72" i="14" s="1"/>
  <c r="S72" i="14"/>
  <c r="BR71" i="14"/>
  <c r="BO71" i="14" s="1"/>
  <c r="BJ71" i="14"/>
  <c r="BG71" i="14" s="1"/>
  <c r="BB71" i="14"/>
  <c r="BA71" i="14"/>
  <c r="AX71" i="14" s="1"/>
  <c r="AS71" i="14"/>
  <c r="AP71" i="14" s="1"/>
  <c r="AK71" i="14"/>
  <c r="AH71" i="14" s="1"/>
  <c r="AC71" i="14"/>
  <c r="AB71" i="14"/>
  <c r="Y71" i="14" s="1"/>
  <c r="S71" i="14"/>
  <c r="BR70" i="14"/>
  <c r="BO70" i="14" s="1"/>
  <c r="BJ70" i="14"/>
  <c r="BG70" i="14" s="1"/>
  <c r="BB70" i="14"/>
  <c r="BA70" i="14"/>
  <c r="AX70" i="14" s="1"/>
  <c r="AS70" i="14"/>
  <c r="AP70" i="14" s="1"/>
  <c r="AK70" i="14"/>
  <c r="AH70" i="14" s="1"/>
  <c r="AC70" i="14"/>
  <c r="AB70" i="14"/>
  <c r="Y70" i="14" s="1"/>
  <c r="S70" i="14"/>
  <c r="BR69" i="14"/>
  <c r="BO69" i="14" s="1"/>
  <c r="BJ69" i="14"/>
  <c r="BG69" i="14" s="1"/>
  <c r="BB69" i="14"/>
  <c r="BA69" i="14"/>
  <c r="AX69" i="14" s="1"/>
  <c r="AS69" i="14"/>
  <c r="AP69" i="14" s="1"/>
  <c r="AK69" i="14"/>
  <c r="AH69" i="14" s="1"/>
  <c r="AC69" i="14"/>
  <c r="AB69" i="14"/>
  <c r="Y69" i="14" s="1"/>
  <c r="S69" i="14"/>
  <c r="BR68" i="14"/>
  <c r="BO68" i="14" s="1"/>
  <c r="BJ68" i="14"/>
  <c r="BG68" i="14" s="1"/>
  <c r="BB68" i="14"/>
  <c r="BA68" i="14"/>
  <c r="AX68" i="14" s="1"/>
  <c r="AS68" i="14"/>
  <c r="AP68" i="14" s="1"/>
  <c r="AK68" i="14"/>
  <c r="AH68" i="14" s="1"/>
  <c r="AC68" i="14"/>
  <c r="AB68" i="14"/>
  <c r="Y68" i="14" s="1"/>
  <c r="S68" i="14"/>
  <c r="BR67" i="14"/>
  <c r="BO67" i="14" s="1"/>
  <c r="BJ67" i="14"/>
  <c r="BG67" i="14" s="1"/>
  <c r="BB67" i="14"/>
  <c r="BA67" i="14"/>
  <c r="AX67" i="14" s="1"/>
  <c r="AS67" i="14"/>
  <c r="AP67" i="14" s="1"/>
  <c r="AK67" i="14"/>
  <c r="AH67" i="14" s="1"/>
  <c r="AC67" i="14"/>
  <c r="AB67" i="14"/>
  <c r="Y67" i="14" s="1"/>
  <c r="S67" i="14"/>
  <c r="BR66" i="14"/>
  <c r="BO66" i="14" s="1"/>
  <c r="BJ66" i="14"/>
  <c r="BG66" i="14" s="1"/>
  <c r="BB66" i="14"/>
  <c r="BA66" i="14"/>
  <c r="AX66" i="14" s="1"/>
  <c r="AS66" i="14"/>
  <c r="AP66" i="14" s="1"/>
  <c r="AK66" i="14"/>
  <c r="AH66" i="14" s="1"/>
  <c r="AC66" i="14"/>
  <c r="AB66" i="14"/>
  <c r="Y66" i="14" s="1"/>
  <c r="S66" i="14"/>
  <c r="BR65" i="14"/>
  <c r="BO65" i="14" s="1"/>
  <c r="BJ65" i="14"/>
  <c r="BB65" i="14"/>
  <c r="BA65" i="14"/>
  <c r="AX65" i="14" s="1"/>
  <c r="AS65" i="14"/>
  <c r="AP65" i="14" s="1"/>
  <c r="AK65" i="14"/>
  <c r="AH65" i="14" s="1"/>
  <c r="AC65" i="14"/>
  <c r="AB65" i="14"/>
  <c r="Y65" i="14" s="1"/>
  <c r="S65" i="14"/>
  <c r="BR64" i="14"/>
  <c r="BO64" i="14" s="1"/>
  <c r="BJ64" i="14"/>
  <c r="BG64" i="14" s="1"/>
  <c r="BB64" i="14"/>
  <c r="BA64" i="14"/>
  <c r="AX64" i="14" s="1"/>
  <c r="AS64" i="14"/>
  <c r="AP64" i="14" s="1"/>
  <c r="AK64" i="14"/>
  <c r="AH64" i="14" s="1"/>
  <c r="AC64" i="14"/>
  <c r="AB64" i="14"/>
  <c r="Y64" i="14" s="1"/>
  <c r="S64" i="14"/>
  <c r="BR63" i="14"/>
  <c r="BJ63" i="14"/>
  <c r="BG63" i="14" s="1"/>
  <c r="BB63" i="14"/>
  <c r="BA63" i="14"/>
  <c r="AX63" i="14" s="1"/>
  <c r="AS63" i="14"/>
  <c r="AP63" i="14" s="1"/>
  <c r="AK63" i="14"/>
  <c r="AH63" i="14" s="1"/>
  <c r="AC63" i="14"/>
  <c r="AB63" i="14"/>
  <c r="S63" i="14"/>
  <c r="BZ62" i="14"/>
  <c r="BY62" i="14"/>
  <c r="BX62" i="14"/>
  <c r="BW62" i="14"/>
  <c r="BV62" i="14"/>
  <c r="BU62" i="14"/>
  <c r="BT62" i="14"/>
  <c r="BS62" i="14"/>
  <c r="BQ62" i="14"/>
  <c r="BP62" i="14"/>
  <c r="BN62" i="14"/>
  <c r="BM62" i="14"/>
  <c r="BL62" i="14"/>
  <c r="BK62" i="14"/>
  <c r="BI62" i="14"/>
  <c r="BH62" i="14"/>
  <c r="BF62" i="14"/>
  <c r="BE62" i="14"/>
  <c r="BD62" i="14"/>
  <c r="BC62" i="14"/>
  <c r="AZ62" i="14"/>
  <c r="AY62" i="14"/>
  <c r="AW62" i="14"/>
  <c r="AV62" i="14"/>
  <c r="AU62" i="14"/>
  <c r="AT62" i="14"/>
  <c r="AR62" i="14"/>
  <c r="AQ62" i="14"/>
  <c r="AO62" i="14"/>
  <c r="AN62" i="14"/>
  <c r="AM62" i="14"/>
  <c r="AL62" i="14"/>
  <c r="AJ62" i="14"/>
  <c r="AI62" i="14"/>
  <c r="AG62" i="14"/>
  <c r="AF62" i="14"/>
  <c r="AE62" i="14"/>
  <c r="AD62" i="14"/>
  <c r="AA62" i="14"/>
  <c r="Z62" i="14"/>
  <c r="T62" i="14"/>
  <c r="BR61" i="14"/>
  <c r="BO61" i="14" s="1"/>
  <c r="BJ61" i="14"/>
  <c r="BG61" i="14" s="1"/>
  <c r="BB61" i="14"/>
  <c r="BA61" i="14"/>
  <c r="AX61" i="14" s="1"/>
  <c r="AS61" i="14"/>
  <c r="AP61" i="14" s="1"/>
  <c r="AK61" i="14"/>
  <c r="AH61" i="14" s="1"/>
  <c r="AC61" i="14"/>
  <c r="AB61" i="14"/>
  <c r="Y61" i="14" s="1"/>
  <c r="S61" i="14"/>
  <c r="BR60" i="14"/>
  <c r="BO60" i="14" s="1"/>
  <c r="BJ60" i="14"/>
  <c r="BG60" i="14" s="1"/>
  <c r="BB60" i="14"/>
  <c r="BA60" i="14"/>
  <c r="AX60" i="14" s="1"/>
  <c r="AS60" i="14"/>
  <c r="AP60" i="14" s="1"/>
  <c r="AK60" i="14"/>
  <c r="AH60" i="14" s="1"/>
  <c r="AC60" i="14"/>
  <c r="AB60" i="14"/>
  <c r="Y60" i="14" s="1"/>
  <c r="S60" i="14"/>
  <c r="BR59" i="14"/>
  <c r="BO59" i="14" s="1"/>
  <c r="BJ59" i="14"/>
  <c r="BG59" i="14" s="1"/>
  <c r="BB59" i="14"/>
  <c r="BA59" i="14"/>
  <c r="AX59" i="14" s="1"/>
  <c r="AS59" i="14"/>
  <c r="AP59" i="14" s="1"/>
  <c r="AK59" i="14"/>
  <c r="AH59" i="14" s="1"/>
  <c r="AC59" i="14"/>
  <c r="AB59" i="14"/>
  <c r="Y59" i="14" s="1"/>
  <c r="S59" i="14"/>
  <c r="BR58" i="14"/>
  <c r="BO58" i="14" s="1"/>
  <c r="BJ58" i="14"/>
  <c r="BG58" i="14" s="1"/>
  <c r="BB58" i="14"/>
  <c r="BA58" i="14"/>
  <c r="AX58" i="14" s="1"/>
  <c r="AS58" i="14"/>
  <c r="AP58" i="14" s="1"/>
  <c r="AK58" i="14"/>
  <c r="AH58" i="14" s="1"/>
  <c r="AC58" i="14"/>
  <c r="AB58" i="14"/>
  <c r="Y58" i="14" s="1"/>
  <c r="S58" i="14"/>
  <c r="BR57" i="14"/>
  <c r="BO57" i="14" s="1"/>
  <c r="BJ57" i="14"/>
  <c r="BG57" i="14" s="1"/>
  <c r="BB57" i="14"/>
  <c r="BA57" i="14"/>
  <c r="AX57" i="14" s="1"/>
  <c r="AS57" i="14"/>
  <c r="AP57" i="14" s="1"/>
  <c r="AK57" i="14"/>
  <c r="AH57" i="14" s="1"/>
  <c r="AC57" i="14"/>
  <c r="AB57" i="14"/>
  <c r="Y57" i="14" s="1"/>
  <c r="S57" i="14"/>
  <c r="BR56" i="14"/>
  <c r="BO56" i="14" s="1"/>
  <c r="BJ56" i="14"/>
  <c r="BG56" i="14" s="1"/>
  <c r="BB56" i="14"/>
  <c r="BA56" i="14"/>
  <c r="AX56" i="14" s="1"/>
  <c r="AS56" i="14"/>
  <c r="AP56" i="14" s="1"/>
  <c r="AK56" i="14"/>
  <c r="AH56" i="14" s="1"/>
  <c r="AF56" i="14"/>
  <c r="AB56" i="14" s="1"/>
  <c r="Y56" i="14" s="1"/>
  <c r="AC56" i="14"/>
  <c r="S56" i="14"/>
  <c r="BR55" i="14"/>
  <c r="BO55" i="14" s="1"/>
  <c r="BJ55" i="14"/>
  <c r="BG55" i="14" s="1"/>
  <c r="BB55" i="14"/>
  <c r="BA55" i="14"/>
  <c r="AX55" i="14" s="1"/>
  <c r="AS55" i="14"/>
  <c r="AP55" i="14" s="1"/>
  <c r="AK55" i="14"/>
  <c r="AH55" i="14" s="1"/>
  <c r="AC55" i="14"/>
  <c r="AB55" i="14"/>
  <c r="Y55" i="14" s="1"/>
  <c r="S55" i="14"/>
  <c r="BR54" i="14"/>
  <c r="BO54" i="14" s="1"/>
  <c r="BJ54" i="14"/>
  <c r="BG54" i="14" s="1"/>
  <c r="BB54" i="14"/>
  <c r="BA54" i="14"/>
  <c r="AX54" i="14" s="1"/>
  <c r="AV54" i="14"/>
  <c r="AS54" i="14" s="1"/>
  <c r="AP54" i="14" s="1"/>
  <c r="AN54" i="14"/>
  <c r="AK54" i="14" s="1"/>
  <c r="AH54" i="14" s="1"/>
  <c r="AF54" i="14"/>
  <c r="AB54" i="14" s="1"/>
  <c r="Y54" i="14" s="1"/>
  <c r="AC54" i="14"/>
  <c r="S54" i="14"/>
  <c r="BR53" i="14"/>
  <c r="BO53" i="14" s="1"/>
  <c r="BJ53" i="14"/>
  <c r="BG53" i="14" s="1"/>
  <c r="BB53" i="14"/>
  <c r="BA53" i="14"/>
  <c r="AX53" i="14" s="1"/>
  <c r="AV53" i="14"/>
  <c r="AS53" i="14" s="1"/>
  <c r="AP53" i="14" s="1"/>
  <c r="AN53" i="14"/>
  <c r="AK53" i="14" s="1"/>
  <c r="AH53" i="14" s="1"/>
  <c r="AF53" i="14"/>
  <c r="AB53" i="14" s="1"/>
  <c r="Y53" i="14" s="1"/>
  <c r="AC53" i="14"/>
  <c r="S53" i="14"/>
  <c r="BR52" i="14"/>
  <c r="BO52" i="14" s="1"/>
  <c r="BJ52" i="14"/>
  <c r="BG52" i="14" s="1"/>
  <c r="BB52" i="14"/>
  <c r="BA52" i="14"/>
  <c r="AX52" i="14" s="1"/>
  <c r="AS52" i="14"/>
  <c r="AP52" i="14" s="1"/>
  <c r="AK52" i="14"/>
  <c r="AH52" i="14" s="1"/>
  <c r="AC52" i="14"/>
  <c r="AB52" i="14"/>
  <c r="Y52" i="14" s="1"/>
  <c r="S52" i="14"/>
  <c r="BR51" i="14"/>
  <c r="BO51" i="14" s="1"/>
  <c r="BJ51" i="14"/>
  <c r="BG51" i="14" s="1"/>
  <c r="BB51" i="14"/>
  <c r="BA51" i="14"/>
  <c r="AX51" i="14" s="1"/>
  <c r="AS51" i="14"/>
  <c r="AP51" i="14" s="1"/>
  <c r="AK51" i="14"/>
  <c r="AH51" i="14" s="1"/>
  <c r="AC51" i="14"/>
  <c r="AB51" i="14"/>
  <c r="Y51" i="14" s="1"/>
  <c r="S51" i="14"/>
  <c r="BR50" i="14"/>
  <c r="BO50" i="14" s="1"/>
  <c r="BJ50" i="14"/>
  <c r="BG50" i="14" s="1"/>
  <c r="BB50" i="14"/>
  <c r="BA50" i="14"/>
  <c r="AX50" i="14" s="1"/>
  <c r="AV50" i="14"/>
  <c r="AN50" i="14"/>
  <c r="AK50" i="14" s="1"/>
  <c r="AH50" i="14" s="1"/>
  <c r="AF50" i="14"/>
  <c r="AB50" i="14" s="1"/>
  <c r="Y50" i="14" s="1"/>
  <c r="AC50" i="14"/>
  <c r="S50" i="14"/>
  <c r="BR49" i="14"/>
  <c r="BO49" i="14" s="1"/>
  <c r="BJ49" i="14"/>
  <c r="BG49" i="14" s="1"/>
  <c r="BB49" i="14"/>
  <c r="BA49" i="14"/>
  <c r="AX49" i="14" s="1"/>
  <c r="AS49" i="14"/>
  <c r="AP49" i="14" s="1"/>
  <c r="AK49" i="14"/>
  <c r="AH49" i="14" s="1"/>
  <c r="AC49" i="14"/>
  <c r="AB49" i="14"/>
  <c r="Y49" i="14" s="1"/>
  <c r="S49" i="14"/>
  <c r="BR48" i="14"/>
  <c r="BO48" i="14" s="1"/>
  <c r="BJ48" i="14"/>
  <c r="BG48" i="14" s="1"/>
  <c r="BB48" i="14"/>
  <c r="BA48" i="14"/>
  <c r="AX48" i="14" s="1"/>
  <c r="AS48" i="14"/>
  <c r="AP48" i="14" s="1"/>
  <c r="AK48" i="14"/>
  <c r="AH48" i="14" s="1"/>
  <c r="AC48" i="14"/>
  <c r="AB48" i="14"/>
  <c r="Y48" i="14" s="1"/>
  <c r="S48" i="14"/>
  <c r="BR47" i="14"/>
  <c r="BO47" i="14" s="1"/>
  <c r="BJ47" i="14"/>
  <c r="BG47" i="14" s="1"/>
  <c r="BB47" i="14"/>
  <c r="BA47" i="14"/>
  <c r="AX47" i="14" s="1"/>
  <c r="AS47" i="14"/>
  <c r="AP47" i="14" s="1"/>
  <c r="AK47" i="14"/>
  <c r="AH47" i="14" s="1"/>
  <c r="AC47" i="14"/>
  <c r="AB47" i="14"/>
  <c r="Y47" i="14" s="1"/>
  <c r="S47" i="14"/>
  <c r="BR46" i="14"/>
  <c r="BO46" i="14" s="1"/>
  <c r="BJ46" i="14"/>
  <c r="BG46" i="14" s="1"/>
  <c r="BB46" i="14"/>
  <c r="BA46" i="14"/>
  <c r="AX46" i="14" s="1"/>
  <c r="AS46" i="14"/>
  <c r="AK46" i="14"/>
  <c r="AH46" i="14" s="1"/>
  <c r="AC46" i="14"/>
  <c r="AB46" i="14"/>
  <c r="Y46" i="14" s="1"/>
  <c r="S46" i="14"/>
  <c r="BR45" i="14"/>
  <c r="BJ45" i="14"/>
  <c r="BG45" i="14" s="1"/>
  <c r="BB45" i="14"/>
  <c r="BA45" i="14"/>
  <c r="AX45" i="14" s="1"/>
  <c r="AS45" i="14"/>
  <c r="AP45" i="14" s="1"/>
  <c r="AK45" i="14"/>
  <c r="AH45" i="14" s="1"/>
  <c r="AC45" i="14"/>
  <c r="AB45" i="14"/>
  <c r="Y45" i="14" s="1"/>
  <c r="S45" i="14"/>
  <c r="BZ44" i="14"/>
  <c r="BY44" i="14"/>
  <c r="BX44" i="14"/>
  <c r="BW44" i="14"/>
  <c r="BV44" i="14"/>
  <c r="BU44" i="14"/>
  <c r="BT44" i="14"/>
  <c r="BS44" i="14"/>
  <c r="BQ44" i="14"/>
  <c r="BP44" i="14"/>
  <c r="BN44" i="14"/>
  <c r="BM44" i="14"/>
  <c r="BL44" i="14"/>
  <c r="BK44" i="14"/>
  <c r="BI44" i="14"/>
  <c r="BH44" i="14"/>
  <c r="BF44" i="14"/>
  <c r="BE44" i="14"/>
  <c r="BD44" i="14"/>
  <c r="BC44" i="14"/>
  <c r="AZ44" i="14"/>
  <c r="AY44" i="14"/>
  <c r="AW44" i="14"/>
  <c r="AU44" i="14"/>
  <c r="AT44" i="14"/>
  <c r="AR44" i="14"/>
  <c r="AQ44" i="14"/>
  <c r="AO44" i="14"/>
  <c r="AM44" i="14"/>
  <c r="AL44" i="14"/>
  <c r="AJ44" i="14"/>
  <c r="AI44" i="14"/>
  <c r="AG44" i="14"/>
  <c r="AE44" i="14"/>
  <c r="AD44" i="14"/>
  <c r="AA44" i="14"/>
  <c r="Z44" i="14"/>
  <c r="T44" i="14"/>
  <c r="CA43" i="14"/>
  <c r="U43" i="14"/>
  <c r="BS42" i="14"/>
  <c r="BS41" i="14" s="1"/>
  <c r="BO42" i="14"/>
  <c r="BO41" i="14" s="1"/>
  <c r="BJ42" i="14"/>
  <c r="BB42" i="14"/>
  <c r="BB41" i="14" s="1"/>
  <c r="BA42" i="14"/>
  <c r="AT42" i="14"/>
  <c r="AL42" i="14"/>
  <c r="AC42" i="14"/>
  <c r="AC41" i="14" s="1"/>
  <c r="AB42" i="14"/>
  <c r="U42" i="14"/>
  <c r="U41" i="14" s="1"/>
  <c r="M42" i="14"/>
  <c r="P41" i="14"/>
  <c r="P38" i="14" s="1"/>
  <c r="O41" i="14"/>
  <c r="O38" i="14" s="1"/>
  <c r="N41" i="14"/>
  <c r="N38" i="14" s="1"/>
  <c r="BW40" i="14"/>
  <c r="BW39" i="14" s="1"/>
  <c r="BW38" i="14" s="1"/>
  <c r="BS40" i="14"/>
  <c r="BS39" i="14" s="1"/>
  <c r="BS38" i="14" s="1"/>
  <c r="BO40" i="14"/>
  <c r="BO39" i="14" s="1"/>
  <c r="BO38" i="14" s="1"/>
  <c r="BJ40" i="14"/>
  <c r="BB40" i="14"/>
  <c r="BB39" i="14" s="1"/>
  <c r="BA40" i="14"/>
  <c r="AS40" i="14"/>
  <c r="AK40" i="14"/>
  <c r="AC40" i="14"/>
  <c r="AC39" i="14" s="1"/>
  <c r="AB40" i="14"/>
  <c r="U40" i="14"/>
  <c r="U39" i="14" s="1"/>
  <c r="U38" i="14" s="1"/>
  <c r="M40" i="14"/>
  <c r="BZ37" i="14"/>
  <c r="BZ35" i="14" s="1"/>
  <c r="BZ31" i="14" s="1"/>
  <c r="BZ17" i="14" s="1"/>
  <c r="BS37" i="14"/>
  <c r="BO37" i="14"/>
  <c r="BJ37" i="14"/>
  <c r="BG37" i="14" s="1"/>
  <c r="BB37" i="14"/>
  <c r="BA37" i="14"/>
  <c r="AX37" i="14" s="1"/>
  <c r="AS37" i="14"/>
  <c r="AP37" i="14" s="1"/>
  <c r="AK37" i="14"/>
  <c r="AH37" i="14" s="1"/>
  <c r="AC37" i="14"/>
  <c r="AC35" i="14" s="1"/>
  <c r="AB37" i="14"/>
  <c r="Y37" i="14" s="1"/>
  <c r="U37" i="14"/>
  <c r="M37" i="14"/>
  <c r="BS36" i="14"/>
  <c r="BO36" i="14"/>
  <c r="BO35" i="14" s="1"/>
  <c r="BJ36" i="14"/>
  <c r="BB36" i="14"/>
  <c r="BA36" i="14"/>
  <c r="AV36" i="14"/>
  <c r="AV35" i="14" s="1"/>
  <c r="AV31" i="14" s="1"/>
  <c r="AT36" i="14"/>
  <c r="AT35" i="14" s="1"/>
  <c r="AT31" i="14" s="1"/>
  <c r="AN36" i="14"/>
  <c r="AN35" i="14" s="1"/>
  <c r="AN31" i="14" s="1"/>
  <c r="AL36" i="14"/>
  <c r="AL35" i="14" s="1"/>
  <c r="AL31" i="14" s="1"/>
  <c r="U36" i="14"/>
  <c r="U35" i="14" s="1"/>
  <c r="M36" i="14"/>
  <c r="O35" i="14"/>
  <c r="N35" i="14"/>
  <c r="BW34" i="14"/>
  <c r="BS34" i="14"/>
  <c r="BO34" i="14"/>
  <c r="BJ34" i="14"/>
  <c r="BG34" i="14" s="1"/>
  <c r="BB34" i="14"/>
  <c r="BA34" i="14"/>
  <c r="AX34" i="14" s="1"/>
  <c r="AS34" i="14"/>
  <c r="AP34" i="14" s="1"/>
  <c r="AK34" i="14"/>
  <c r="AH34" i="14" s="1"/>
  <c r="AC34" i="14"/>
  <c r="AB34" i="14"/>
  <c r="Y34" i="14" s="1"/>
  <c r="U34" i="14"/>
  <c r="M34" i="14"/>
  <c r="BW33" i="14"/>
  <c r="BW32" i="14" s="1"/>
  <c r="BS33" i="14"/>
  <c r="BS32" i="14" s="1"/>
  <c r="BO33" i="14"/>
  <c r="BO32" i="14" s="1"/>
  <c r="BJ33" i="14"/>
  <c r="BB33" i="14"/>
  <c r="BA33" i="14"/>
  <c r="AS33" i="14"/>
  <c r="AK33" i="14"/>
  <c r="AC33" i="14"/>
  <c r="AC32" i="14" s="1"/>
  <c r="AC31" i="14" s="1"/>
  <c r="AB33" i="14"/>
  <c r="U33" i="14"/>
  <c r="U32" i="14" s="1"/>
  <c r="M33" i="14"/>
  <c r="P32" i="14"/>
  <c r="O32" i="14"/>
  <c r="O31" i="14" s="1"/>
  <c r="N32" i="14"/>
  <c r="P26" i="14"/>
  <c r="BS30" i="14"/>
  <c r="BO30" i="14"/>
  <c r="BM30" i="14"/>
  <c r="BB30" i="14"/>
  <c r="BA30" i="14"/>
  <c r="AX30" i="14" s="1"/>
  <c r="AS30" i="14"/>
  <c r="AP30" i="14" s="1"/>
  <c r="AK30" i="14"/>
  <c r="AH30" i="14" s="1"/>
  <c r="AC30" i="14"/>
  <c r="AB30" i="14"/>
  <c r="Y30" i="14" s="1"/>
  <c r="U30" i="14"/>
  <c r="M30" i="14"/>
  <c r="BS29" i="14"/>
  <c r="BO29" i="14"/>
  <c r="BM29" i="14"/>
  <c r="BE29" i="14"/>
  <c r="BB29" i="14"/>
  <c r="AS29" i="14"/>
  <c r="AP29" i="14" s="1"/>
  <c r="AK29" i="14"/>
  <c r="AH29" i="14" s="1"/>
  <c r="AC29" i="14"/>
  <c r="AB29" i="14"/>
  <c r="Y29" i="14" s="1"/>
  <c r="U29" i="14"/>
  <c r="M29" i="14"/>
  <c r="BS28" i="14"/>
  <c r="BO28" i="14"/>
  <c r="BJ28" i="14"/>
  <c r="BG28" i="14" s="1"/>
  <c r="BB28" i="14"/>
  <c r="BA28" i="14"/>
  <c r="AX28" i="14" s="1"/>
  <c r="AS28" i="14"/>
  <c r="AP28" i="14" s="1"/>
  <c r="AK28" i="14"/>
  <c r="AH28" i="14" s="1"/>
  <c r="AC28" i="14"/>
  <c r="AB28" i="14"/>
  <c r="Y28" i="14" s="1"/>
  <c r="U28" i="14"/>
  <c r="M28" i="14"/>
  <c r="BS27" i="14"/>
  <c r="BO27" i="14"/>
  <c r="BJ27" i="14"/>
  <c r="BB27" i="14"/>
  <c r="BA27" i="14"/>
  <c r="AT27" i="14"/>
  <c r="AL27" i="14"/>
  <c r="AL26" i="14" s="1"/>
  <c r="AC27" i="14"/>
  <c r="AB27" i="14"/>
  <c r="U27" i="14"/>
  <c r="M27" i="14"/>
  <c r="O26" i="14"/>
  <c r="N26" i="14"/>
  <c r="AF24" i="14"/>
  <c r="AF18" i="14" s="1"/>
  <c r="AF17" i="14" s="1"/>
  <c r="BW25" i="14"/>
  <c r="BW24" i="14" s="1"/>
  <c r="BS25" i="14"/>
  <c r="BS24" i="14" s="1"/>
  <c r="BO25" i="14"/>
  <c r="BO24" i="14" s="1"/>
  <c r="BJ25" i="14"/>
  <c r="BB25" i="14"/>
  <c r="BA25" i="14"/>
  <c r="AX25" i="14" s="1"/>
  <c r="AS25" i="14"/>
  <c r="AP25" i="14" s="1"/>
  <c r="AK25" i="14"/>
  <c r="AD25" i="14"/>
  <c r="AB25" i="14" s="1"/>
  <c r="Y25" i="14" s="1"/>
  <c r="U25" i="14"/>
  <c r="M25" i="14"/>
  <c r="BE24" i="14"/>
  <c r="BD24" i="14"/>
  <c r="BD18" i="14" s="1"/>
  <c r="BD17" i="14" s="1"/>
  <c r="BC24" i="14"/>
  <c r="BC18" i="14" s="1"/>
  <c r="BC17" i="14" s="1"/>
  <c r="AZ24" i="14"/>
  <c r="AZ18" i="14" s="1"/>
  <c r="AZ17" i="14" s="1"/>
  <c r="AY24" i="14"/>
  <c r="AY18" i="14" s="1"/>
  <c r="AY17" i="14" s="1"/>
  <c r="AW24" i="14"/>
  <c r="AW18" i="14" s="1"/>
  <c r="AW17" i="14" s="1"/>
  <c r="AU24" i="14"/>
  <c r="AU18" i="14" s="1"/>
  <c r="AU17" i="14" s="1"/>
  <c r="AT24" i="14"/>
  <c r="AR24" i="14"/>
  <c r="AR18" i="14" s="1"/>
  <c r="AR17" i="14" s="1"/>
  <c r="AQ24" i="14"/>
  <c r="AQ18" i="14" s="1"/>
  <c r="AQ17" i="14" s="1"/>
  <c r="AO24" i="14"/>
  <c r="AO18" i="14" s="1"/>
  <c r="AO17" i="14" s="1"/>
  <c r="AM24" i="14"/>
  <c r="AM18" i="14" s="1"/>
  <c r="AM17" i="14" s="1"/>
  <c r="AL24" i="14"/>
  <c r="AJ24" i="14"/>
  <c r="AJ18" i="14" s="1"/>
  <c r="AJ17" i="14" s="1"/>
  <c r="AI24" i="14"/>
  <c r="AI18" i="14" s="1"/>
  <c r="AI17" i="14" s="1"/>
  <c r="AG24" i="14"/>
  <c r="AG18" i="14" s="1"/>
  <c r="AG17" i="14" s="1"/>
  <c r="AE24" i="14"/>
  <c r="AE18" i="14" s="1"/>
  <c r="AE17" i="14" s="1"/>
  <c r="AA24" i="14"/>
  <c r="AA18" i="14" s="1"/>
  <c r="AA17" i="14" s="1"/>
  <c r="Z24" i="14"/>
  <c r="Z18" i="14" s="1"/>
  <c r="Z17" i="14" s="1"/>
  <c r="W24" i="14"/>
  <c r="W18" i="14" s="1"/>
  <c r="W17" i="14" s="1"/>
  <c r="V24" i="14"/>
  <c r="V18" i="14" s="1"/>
  <c r="V17" i="14" s="1"/>
  <c r="T24" i="14"/>
  <c r="T18" i="14" s="1"/>
  <c r="T17" i="14" s="1"/>
  <c r="S24" i="14"/>
  <c r="S18" i="14" s="1"/>
  <c r="S17" i="14" s="1"/>
  <c r="R24" i="14"/>
  <c r="R18" i="14" s="1"/>
  <c r="R17" i="14" s="1"/>
  <c r="Q24" i="14"/>
  <c r="Q18" i="14" s="1"/>
  <c r="Q17" i="14" s="1"/>
  <c r="P24" i="14"/>
  <c r="O24" i="14"/>
  <c r="O18" i="14" s="1"/>
  <c r="O17" i="14" s="1"/>
  <c r="N24" i="14"/>
  <c r="N18" i="14" s="1"/>
  <c r="BW23" i="14"/>
  <c r="BS23" i="14"/>
  <c r="BO23" i="14"/>
  <c r="BJ23" i="14"/>
  <c r="BG23" i="14" s="1"/>
  <c r="BB23" i="14"/>
  <c r="BA23" i="14"/>
  <c r="AX23" i="14" s="1"/>
  <c r="AS23" i="14"/>
  <c r="AP23" i="14" s="1"/>
  <c r="AK23" i="14"/>
  <c r="AH23" i="14" s="1"/>
  <c r="AC23" i="14"/>
  <c r="AB23" i="14"/>
  <c r="Y23" i="14" s="1"/>
  <c r="U23" i="14"/>
  <c r="M23" i="14"/>
  <c r="BW22" i="14"/>
  <c r="BS22" i="14"/>
  <c r="BO22" i="14"/>
  <c r="BJ22" i="14"/>
  <c r="BG22" i="14" s="1"/>
  <c r="BB22" i="14"/>
  <c r="BA22" i="14"/>
  <c r="AX22" i="14" s="1"/>
  <c r="AS22" i="14"/>
  <c r="AP22" i="14" s="1"/>
  <c r="AK22" i="14"/>
  <c r="AH22" i="14" s="1"/>
  <c r="AC22" i="14"/>
  <c r="AB22" i="14"/>
  <c r="Y22" i="14" s="1"/>
  <c r="U22" i="14"/>
  <c r="M22" i="14"/>
  <c r="BW21" i="14"/>
  <c r="BS21" i="14"/>
  <c r="BO21" i="14"/>
  <c r="BJ21" i="14"/>
  <c r="BG21" i="14" s="1"/>
  <c r="BB21" i="14"/>
  <c r="BA21" i="14"/>
  <c r="AX21" i="14" s="1"/>
  <c r="AS21" i="14"/>
  <c r="AP21" i="14" s="1"/>
  <c r="AK21" i="14"/>
  <c r="AH21" i="14" s="1"/>
  <c r="AC21" i="14"/>
  <c r="AB21" i="14"/>
  <c r="Y21" i="14" s="1"/>
  <c r="U21" i="14"/>
  <c r="M21" i="14"/>
  <c r="BW20" i="14"/>
  <c r="BW19" i="14" s="1"/>
  <c r="BS20" i="14"/>
  <c r="BO20" i="14"/>
  <c r="BO19" i="14" s="1"/>
  <c r="BJ20" i="14"/>
  <c r="BB20" i="14"/>
  <c r="BB19" i="14" s="1"/>
  <c r="BA20" i="14"/>
  <c r="AS20" i="14"/>
  <c r="AK20" i="14"/>
  <c r="AC20" i="14"/>
  <c r="AC19" i="14" s="1"/>
  <c r="AB20" i="14"/>
  <c r="U20" i="14"/>
  <c r="U19" i="14" s="1"/>
  <c r="M20" i="14"/>
  <c r="BE16" i="14"/>
  <c r="BA16" i="14" s="1"/>
  <c r="BB16" i="14"/>
  <c r="AK16" i="14"/>
  <c r="AF16" i="14"/>
  <c r="AF14" i="14" s="1"/>
  <c r="AC16" i="14"/>
  <c r="BS14" i="14"/>
  <c r="BO14" i="14"/>
  <c r="AX14" i="14"/>
  <c r="AP14" i="14"/>
  <c r="AH14" i="14"/>
  <c r="U14" i="14"/>
  <c r="M14" i="14"/>
  <c r="BF14" i="14"/>
  <c r="BD14" i="14"/>
  <c r="BC14" i="14"/>
  <c r="AZ14" i="14"/>
  <c r="AY14" i="14"/>
  <c r="AW14" i="14"/>
  <c r="AV14" i="14"/>
  <c r="AU14" i="14"/>
  <c r="AT14" i="14"/>
  <c r="AR14" i="14"/>
  <c r="AQ14" i="14"/>
  <c r="AO14" i="14"/>
  <c r="AN14" i="14"/>
  <c r="AM14" i="14"/>
  <c r="AL14" i="14"/>
  <c r="AJ14" i="14"/>
  <c r="AI14" i="14"/>
  <c r="AG14" i="14"/>
  <c r="AE14" i="14"/>
  <c r="AD14" i="14"/>
  <c r="AA14" i="14"/>
  <c r="Z14" i="14"/>
  <c r="X14" i="14"/>
  <c r="W14" i="14"/>
  <c r="V14" i="14"/>
  <c r="T14" i="14"/>
  <c r="S14" i="14"/>
  <c r="S13" i="14" s="1"/>
  <c r="R14" i="14"/>
  <c r="R13" i="14" s="1"/>
  <c r="Q14" i="14"/>
  <c r="Q13" i="14" s="1"/>
  <c r="P14" i="14"/>
  <c r="O14" i="14"/>
  <c r="N14" i="14"/>
  <c r="AL18" i="14" l="1"/>
  <c r="AS27" i="14"/>
  <c r="AS26" i="14" s="1"/>
  <c r="AT26" i="14"/>
  <c r="AT18" i="14" s="1"/>
  <c r="AT17" i="14" s="1"/>
  <c r="BA29" i="14"/>
  <c r="AX29" i="14" s="1"/>
  <c r="BE26" i="14"/>
  <c r="BE18" i="14" s="1"/>
  <c r="BE17" i="14" s="1"/>
  <c r="N31" i="14"/>
  <c r="N17" i="14" s="1"/>
  <c r="U31" i="14"/>
  <c r="BO31" i="14"/>
  <c r="AS42" i="14"/>
  <c r="AT41" i="14"/>
  <c r="AT38" i="14" s="1"/>
  <c r="BS35" i="14"/>
  <c r="BS31" i="14" s="1"/>
  <c r="AC38" i="14"/>
  <c r="BB38" i="14"/>
  <c r="AK42" i="14"/>
  <c r="AH42" i="14" s="1"/>
  <c r="AH41" i="14" s="1"/>
  <c r="AL41" i="14"/>
  <c r="AL38" i="14" s="1"/>
  <c r="AB26" i="14"/>
  <c r="BS26" i="14"/>
  <c r="BJ29" i="14"/>
  <c r="BG29" i="14" s="1"/>
  <c r="BM26" i="14"/>
  <c r="BM18" i="14" s="1"/>
  <c r="BM17" i="14" s="1"/>
  <c r="AP20" i="14"/>
  <c r="AP19" i="14" s="1"/>
  <c r="AS19" i="14"/>
  <c r="AC26" i="14"/>
  <c r="Y40" i="14"/>
  <c r="Y39" i="14" s="1"/>
  <c r="AB39" i="14"/>
  <c r="AP33" i="14"/>
  <c r="AP32" i="14" s="1"/>
  <c r="AS32" i="14"/>
  <c r="AH40" i="14"/>
  <c r="AH39" i="14" s="1"/>
  <c r="AK39" i="14"/>
  <c r="AP42" i="14"/>
  <c r="AP41" i="14" s="1"/>
  <c r="AS41" i="14"/>
  <c r="BG20" i="14"/>
  <c r="BG19" i="14" s="1"/>
  <c r="BJ19" i="14"/>
  <c r="AX27" i="14"/>
  <c r="AX26" i="14" s="1"/>
  <c r="BA26" i="14"/>
  <c r="AX33" i="14"/>
  <c r="AX32" i="14" s="1"/>
  <c r="BA32" i="14"/>
  <c r="AP40" i="14"/>
  <c r="AP39" i="14" s="1"/>
  <c r="AP38" i="14" s="1"/>
  <c r="AS39" i="14"/>
  <c r="AS38" i="14" s="1"/>
  <c r="AX42" i="14"/>
  <c r="AX41" i="14" s="1"/>
  <c r="BA41" i="14"/>
  <c r="AX20" i="14"/>
  <c r="AX19" i="14" s="1"/>
  <c r="BA19" i="14"/>
  <c r="AH33" i="14"/>
  <c r="AH32" i="14" s="1"/>
  <c r="AK32" i="14"/>
  <c r="BB26" i="14"/>
  <c r="BB32" i="14"/>
  <c r="AX40" i="14"/>
  <c r="AX39" i="14" s="1"/>
  <c r="BA39" i="14"/>
  <c r="T13" i="14"/>
  <c r="Y20" i="14"/>
  <c r="Y19" i="14" s="1"/>
  <c r="AB19" i="14"/>
  <c r="BS19" i="14"/>
  <c r="BS18" i="14" s="1"/>
  <c r="P18" i="14"/>
  <c r="BG27" i="14"/>
  <c r="BG33" i="14"/>
  <c r="BG32" i="14" s="1"/>
  <c r="BJ32" i="14"/>
  <c r="BJ31" i="14" s="1"/>
  <c r="AX36" i="14"/>
  <c r="AX35" i="14" s="1"/>
  <c r="BA35" i="14"/>
  <c r="BG42" i="14"/>
  <c r="BG41" i="14" s="1"/>
  <c r="BJ41" i="14"/>
  <c r="BW18" i="14"/>
  <c r="BG25" i="14"/>
  <c r="BG24" i="14" s="1"/>
  <c r="BJ24" i="14"/>
  <c r="U26" i="14"/>
  <c r="BO26" i="14"/>
  <c r="BO18" i="14" s="1"/>
  <c r="BO17" i="14" s="1"/>
  <c r="BB35" i="14"/>
  <c r="BG40" i="14"/>
  <c r="BG39" i="14" s="1"/>
  <c r="BG38" i="14" s="1"/>
  <c r="BJ39" i="14"/>
  <c r="AH20" i="14"/>
  <c r="AH19" i="14" s="1"/>
  <c r="AK19" i="14"/>
  <c r="Y33" i="14"/>
  <c r="Y32" i="14" s="1"/>
  <c r="AB32" i="14"/>
  <c r="BG36" i="14"/>
  <c r="BG35" i="14" s="1"/>
  <c r="BJ35" i="14"/>
  <c r="Y42" i="14"/>
  <c r="Y41" i="14" s="1"/>
  <c r="AB41" i="14"/>
  <c r="AB38" i="14" s="1"/>
  <c r="AK92" i="14"/>
  <c r="BC43" i="14"/>
  <c r="AQ43" i="14"/>
  <c r="AC25" i="14"/>
  <c r="BW37" i="14"/>
  <c r="BW35" i="14" s="1"/>
  <c r="BW31" i="14" s="1"/>
  <c r="AN75" i="14"/>
  <c r="AC75" i="14"/>
  <c r="AU43" i="14"/>
  <c r="CA13" i="14"/>
  <c r="BG14" i="14"/>
  <c r="BJ14" i="14"/>
  <c r="BX43" i="14"/>
  <c r="BY43" i="14"/>
  <c r="BZ43" i="14"/>
  <c r="BQ43" i="14"/>
  <c r="BK43" i="14"/>
  <c r="BL43" i="14"/>
  <c r="AC92" i="14"/>
  <c r="BA24" i="14"/>
  <c r="AR43" i="14"/>
  <c r="Z43" i="14"/>
  <c r="AZ43" i="14"/>
  <c r="AG43" i="14"/>
  <c r="BR44" i="14"/>
  <c r="BN43" i="14"/>
  <c r="AY43" i="14"/>
  <c r="BP43" i="14"/>
  <c r="AK36" i="14"/>
  <c r="BS43" i="14"/>
  <c r="BM75" i="14"/>
  <c r="BM43" i="14" s="1"/>
  <c r="M41" i="14"/>
  <c r="AL43" i="14"/>
  <c r="BB24" i="14"/>
  <c r="BB18" i="14" s="1"/>
  <c r="AM43" i="14"/>
  <c r="BR62" i="14"/>
  <c r="BH43" i="14"/>
  <c r="BW43" i="14"/>
  <c r="BB92" i="14"/>
  <c r="AS14" i="14"/>
  <c r="BJ30" i="14"/>
  <c r="BG30" i="14" s="1"/>
  <c r="AA43" i="14"/>
  <c r="AT43" i="14"/>
  <c r="BE75" i="14"/>
  <c r="BE43" i="14" s="1"/>
  <c r="BE94" i="14" s="1"/>
  <c r="AB16" i="14"/>
  <c r="M24" i="14"/>
  <c r="AD43" i="14"/>
  <c r="S62" i="14"/>
  <c r="AO43" i="14"/>
  <c r="AF44" i="14"/>
  <c r="AC14" i="14"/>
  <c r="BA14" i="14"/>
  <c r="AN24" i="14"/>
  <c r="AN18" i="14" s="1"/>
  <c r="AN17" i="14" s="1"/>
  <c r="AJ43" i="14"/>
  <c r="BB62" i="14"/>
  <c r="AE43" i="14"/>
  <c r="BV43" i="14"/>
  <c r="AF75" i="14"/>
  <c r="BG44" i="14"/>
  <c r="BB14" i="14"/>
  <c r="AD24" i="14"/>
  <c r="Y27" i="14"/>
  <c r="Y26" i="14" s="1"/>
  <c r="BO45" i="14"/>
  <c r="BO44" i="14" s="1"/>
  <c r="BU43" i="14"/>
  <c r="BR75" i="14"/>
  <c r="BE14" i="14"/>
  <c r="AC62" i="14"/>
  <c r="U24" i="14"/>
  <c r="AI43" i="14"/>
  <c r="AS62" i="14"/>
  <c r="BI43" i="14"/>
  <c r="AB75" i="14"/>
  <c r="AX24" i="14"/>
  <c r="AK27" i="14"/>
  <c r="AK26" i="14" s="1"/>
  <c r="M32" i="14"/>
  <c r="BD43" i="14"/>
  <c r="AB44" i="14"/>
  <c r="BA75" i="14"/>
  <c r="BT43" i="14"/>
  <c r="AK44" i="14"/>
  <c r="BB75" i="14"/>
  <c r="AS75" i="14"/>
  <c r="BF43" i="14"/>
  <c r="BJ62" i="14"/>
  <c r="M19" i="14"/>
  <c r="AB36" i="14"/>
  <c r="AB35" i="14" s="1"/>
  <c r="AW43" i="14"/>
  <c r="AB62" i="14"/>
  <c r="AK62" i="14"/>
  <c r="M35" i="14"/>
  <c r="X24" i="14"/>
  <c r="X18" i="14" s="1"/>
  <c r="X17" i="14" s="1"/>
  <c r="AK14" i="14"/>
  <c r="M26" i="14"/>
  <c r="M39" i="14"/>
  <c r="M38" i="14" s="1"/>
  <c r="AV44" i="14"/>
  <c r="BG75" i="14"/>
  <c r="AS36" i="14"/>
  <c r="BO76" i="14"/>
  <c r="BO75" i="14" s="1"/>
  <c r="AP24" i="14"/>
  <c r="AS24" i="14"/>
  <c r="AP27" i="14"/>
  <c r="AP26" i="14" s="1"/>
  <c r="P35" i="14"/>
  <c r="P31" i="14" s="1"/>
  <c r="AX62" i="14"/>
  <c r="Y75" i="14"/>
  <c r="AH44" i="14"/>
  <c r="AX75" i="14"/>
  <c r="AV24" i="14"/>
  <c r="AV18" i="14" s="1"/>
  <c r="AV17" i="14" s="1"/>
  <c r="AX44" i="14"/>
  <c r="AH25" i="14"/>
  <c r="AH62" i="14"/>
  <c r="AP62" i="14"/>
  <c r="Y44" i="14"/>
  <c r="BJ44" i="14"/>
  <c r="BA62" i="14"/>
  <c r="AV75" i="14"/>
  <c r="AN44" i="14"/>
  <c r="AP46" i="14"/>
  <c r="AK80" i="14"/>
  <c r="AH80" i="14" s="1"/>
  <c r="AH75" i="14" s="1"/>
  <c r="AC44" i="14"/>
  <c r="BA44" i="14"/>
  <c r="Y63" i="14"/>
  <c r="Y62" i="14" s="1"/>
  <c r="BO63" i="14"/>
  <c r="BO62" i="14" s="1"/>
  <c r="BJ75" i="14"/>
  <c r="BB44" i="14"/>
  <c r="AS50" i="14"/>
  <c r="AP50" i="14" s="1"/>
  <c r="AP77" i="14"/>
  <c r="AP75" i="14" s="1"/>
  <c r="BG65" i="14"/>
  <c r="BG62" i="14" s="1"/>
  <c r="U18" i="14" l="1"/>
  <c r="U17" i="14" s="1"/>
  <c r="AK41" i="14"/>
  <c r="BG26" i="14"/>
  <c r="BB31" i="14"/>
  <c r="BB17" i="14" s="1"/>
  <c r="M31" i="14"/>
  <c r="AX18" i="14"/>
  <c r="AL17" i="14"/>
  <c r="AL13" i="14" s="1"/>
  <c r="BJ38" i="14"/>
  <c r="AB31" i="14"/>
  <c r="BS17" i="14"/>
  <c r="BG18" i="14"/>
  <c r="AC24" i="14"/>
  <c r="AC18" i="14" s="1"/>
  <c r="AC17" i="14" s="1"/>
  <c r="AD18" i="14"/>
  <c r="AD17" i="14" s="1"/>
  <c r="P17" i="14"/>
  <c r="P13" i="14" s="1"/>
  <c r="Y38" i="14"/>
  <c r="BA31" i="14"/>
  <c r="AK38" i="14"/>
  <c r="AH36" i="14"/>
  <c r="AH35" i="14" s="1"/>
  <c r="AH31" i="14" s="1"/>
  <c r="AK35" i="14"/>
  <c r="AK31" i="14" s="1"/>
  <c r="BG31" i="14"/>
  <c r="BA38" i="14"/>
  <c r="AX31" i="14"/>
  <c r="AH38" i="14"/>
  <c r="AS18" i="14"/>
  <c r="AP36" i="14"/>
  <c r="AP35" i="14" s="1"/>
  <c r="AP31" i="14" s="1"/>
  <c r="AS35" i="14"/>
  <c r="AS31" i="14" s="1"/>
  <c r="BW17" i="14"/>
  <c r="BJ26" i="14"/>
  <c r="BJ18" i="14" s="1"/>
  <c r="BJ17" i="14" s="1"/>
  <c r="AX38" i="14"/>
  <c r="BA18" i="14"/>
  <c r="AP18" i="14"/>
  <c r="BP13" i="14"/>
  <c r="AN43" i="14"/>
  <c r="BB43" i="14"/>
  <c r="AE13" i="14"/>
  <c r="BW13" i="14"/>
  <c r="BV13" i="14"/>
  <c r="BH13" i="14"/>
  <c r="BZ13" i="14"/>
  <c r="BR43" i="14"/>
  <c r="BR13" i="14" s="1"/>
  <c r="BM13" i="14"/>
  <c r="BQ13" i="14"/>
  <c r="BX13" i="14"/>
  <c r="BL13" i="14"/>
  <c r="BU13" i="14"/>
  <c r="BN13" i="14"/>
  <c r="BI13" i="14"/>
  <c r="BY13" i="14"/>
  <c r="BK13" i="14"/>
  <c r="BT13" i="14"/>
  <c r="AC43" i="14"/>
  <c r="AR13" i="14"/>
  <c r="BD13" i="14"/>
  <c r="AG13" i="14"/>
  <c r="AJ13" i="14"/>
  <c r="AA13" i="14"/>
  <c r="X13" i="14"/>
  <c r="BG43" i="14"/>
  <c r="AP44" i="14"/>
  <c r="AP43" i="14" s="1"/>
  <c r="AV43" i="14"/>
  <c r="AI13" i="14"/>
  <c r="AM13" i="14"/>
  <c r="AH24" i="14"/>
  <c r="AH18" i="14" s="1"/>
  <c r="N13" i="14"/>
  <c r="AU13" i="14"/>
  <c r="AK24" i="14"/>
  <c r="AK18" i="14" s="1"/>
  <c r="AW13" i="14"/>
  <c r="AY13" i="14"/>
  <c r="AQ13" i="14"/>
  <c r="W13" i="14"/>
  <c r="AO13" i="14"/>
  <c r="BJ43" i="14"/>
  <c r="AB14" i="14"/>
  <c r="Y16" i="14"/>
  <c r="Y14" i="14" s="1"/>
  <c r="M18" i="14"/>
  <c r="AT13" i="14"/>
  <c r="Z13" i="14"/>
  <c r="AB43" i="14"/>
  <c r="V13" i="14"/>
  <c r="BF13" i="14"/>
  <c r="AF43" i="14"/>
  <c r="AF94" i="14" s="1"/>
  <c r="AB94" i="14" s="1"/>
  <c r="Y94" i="14" s="1"/>
  <c r="Y92" i="14" s="1"/>
  <c r="BO43" i="14"/>
  <c r="Y36" i="14"/>
  <c r="Y35" i="14" s="1"/>
  <c r="Y31" i="14" s="1"/>
  <c r="AX43" i="14"/>
  <c r="AH27" i="14"/>
  <c r="AH26" i="14" s="1"/>
  <c r="O13" i="14"/>
  <c r="AZ13" i="14"/>
  <c r="Y43" i="14"/>
  <c r="BA43" i="14"/>
  <c r="AS44" i="14"/>
  <c r="AS43" i="14" s="1"/>
  <c r="BC13" i="14"/>
  <c r="AH43" i="14"/>
  <c r="BA94" i="14"/>
  <c r="BA92" i="14" s="1"/>
  <c r="BE92" i="14"/>
  <c r="AK75" i="14"/>
  <c r="AK43" i="14" s="1"/>
  <c r="Y24" i="14"/>
  <c r="Y18" i="14" s="1"/>
  <c r="AB24" i="14"/>
  <c r="AB18" i="14" s="1"/>
  <c r="AB17" i="14" s="1"/>
  <c r="AH17" i="14" l="1"/>
  <c r="AK17" i="14"/>
  <c r="AX17" i="14"/>
  <c r="AX13" i="14" s="1"/>
  <c r="BG17" i="14"/>
  <c r="Y17" i="14"/>
  <c r="AP17" i="14"/>
  <c r="AS17" i="14"/>
  <c r="AS13" i="14" s="1"/>
  <c r="BA17" i="14"/>
  <c r="BA13" i="14" s="1"/>
  <c r="BO13" i="14"/>
  <c r="BS13" i="14"/>
  <c r="BJ13" i="14"/>
  <c r="BG13" i="14"/>
  <c r="AV13" i="14"/>
  <c r="AH13" i="14"/>
  <c r="U13" i="14"/>
  <c r="AN13" i="14"/>
  <c r="BE13" i="14"/>
  <c r="AK13" i="14"/>
  <c r="M17" i="14"/>
  <c r="M13" i="14" s="1"/>
  <c r="AF92" i="14"/>
  <c r="AF13" i="14" s="1"/>
  <c r="AP13" i="14"/>
  <c r="AB92" i="14"/>
  <c r="Y13" i="14"/>
  <c r="BB13" i="14"/>
  <c r="AD13" i="14"/>
  <c r="AB13" i="14" l="1"/>
  <c r="AC13" i="14"/>
  <c r="AW39" i="13" l="1"/>
  <c r="AT39" i="13"/>
  <c r="AI39" i="13"/>
  <c r="AF39" i="13"/>
  <c r="AB39" i="13"/>
  <c r="Y39" i="13"/>
  <c r="CF38" i="13"/>
  <c r="CF37" i="13" s="1"/>
  <c r="CF35" i="13" s="1"/>
  <c r="CF34" i="13" s="1"/>
  <c r="AZ38" i="13"/>
  <c r="AZ37" i="13" s="1"/>
  <c r="AY38" i="13"/>
  <c r="AY37" i="13" s="1"/>
  <c r="AX38" i="13"/>
  <c r="AX37" i="13" s="1"/>
  <c r="AV38" i="13"/>
  <c r="AV37" i="13" s="1"/>
  <c r="AU38" i="13"/>
  <c r="AU37" i="13" s="1"/>
  <c r="AS38" i="13"/>
  <c r="AS37" i="13" s="1"/>
  <c r="AR38" i="13"/>
  <c r="AR37" i="13" s="1"/>
  <c r="AQ38" i="13"/>
  <c r="AQ37" i="13" s="1"/>
  <c r="AP38" i="13"/>
  <c r="AP37" i="13" s="1"/>
  <c r="AO38" i="13"/>
  <c r="AO37" i="13" s="1"/>
  <c r="AN38" i="13"/>
  <c r="AN37" i="13" s="1"/>
  <c r="AM38" i="13"/>
  <c r="AM37" i="13" s="1"/>
  <c r="AL38" i="13"/>
  <c r="AL37" i="13" s="1"/>
  <c r="AK38" i="13"/>
  <c r="AK37" i="13" s="1"/>
  <c r="AJ38" i="13"/>
  <c r="AJ37" i="13" s="1"/>
  <c r="AH38" i="13"/>
  <c r="AH37" i="13" s="1"/>
  <c r="AG38" i="13"/>
  <c r="AG37" i="13" s="1"/>
  <c r="AE38" i="13"/>
  <c r="AE37" i="13" s="1"/>
  <c r="AD38" i="13"/>
  <c r="AD37" i="13" s="1"/>
  <c r="AC38" i="13"/>
  <c r="AC37" i="13" s="1"/>
  <c r="AA38" i="13"/>
  <c r="AA37" i="13" s="1"/>
  <c r="Z38" i="13"/>
  <c r="Z37" i="13" s="1"/>
  <c r="X38" i="13"/>
  <c r="X37" i="13" s="1"/>
  <c r="W38" i="13"/>
  <c r="W37" i="13" s="1"/>
  <c r="V38" i="13"/>
  <c r="V37" i="13" s="1"/>
  <c r="U38" i="13"/>
  <c r="U37" i="13" s="1"/>
  <c r="T38" i="13"/>
  <c r="T37" i="13" s="1"/>
  <c r="S38" i="13"/>
  <c r="S37" i="13" s="1"/>
  <c r="R38" i="13"/>
  <c r="R37" i="13" s="1"/>
  <c r="Q38" i="13"/>
  <c r="Q37" i="13" s="1"/>
  <c r="P38" i="13"/>
  <c r="P37" i="13" s="1"/>
  <c r="O38" i="13"/>
  <c r="O37" i="13" s="1"/>
  <c r="N38" i="13"/>
  <c r="N37" i="13" s="1"/>
  <c r="M38" i="13"/>
  <c r="M37" i="13" s="1"/>
  <c r="AW36" i="13"/>
  <c r="AT36" i="13"/>
  <c r="AI36" i="13"/>
  <c r="AF36" i="13"/>
  <c r="AB36" i="13"/>
  <c r="Y36" i="13"/>
  <c r="AZ35" i="13"/>
  <c r="AZ34" i="13" s="1"/>
  <c r="AY35" i="13"/>
  <c r="AY34" i="13" s="1"/>
  <c r="AX35" i="13"/>
  <c r="AX34" i="13" s="1"/>
  <c r="AV35" i="13"/>
  <c r="AV34" i="13" s="1"/>
  <c r="AU35" i="13"/>
  <c r="AU34" i="13" s="1"/>
  <c r="AS35" i="13"/>
  <c r="AS34" i="13" s="1"/>
  <c r="AR35" i="13"/>
  <c r="AR34" i="13" s="1"/>
  <c r="AQ35" i="13"/>
  <c r="AQ34" i="13" s="1"/>
  <c r="AP35" i="13"/>
  <c r="AP34" i="13" s="1"/>
  <c r="AO35" i="13"/>
  <c r="AO34" i="13" s="1"/>
  <c r="AN35" i="13"/>
  <c r="AN34" i="13" s="1"/>
  <c r="AM35" i="13"/>
  <c r="AM34" i="13" s="1"/>
  <c r="AL35" i="13"/>
  <c r="AL34" i="13" s="1"/>
  <c r="AK35" i="13"/>
  <c r="AK34" i="13" s="1"/>
  <c r="AJ35" i="13"/>
  <c r="AJ34" i="13" s="1"/>
  <c r="AH35" i="13"/>
  <c r="AH34" i="13" s="1"/>
  <c r="AG35" i="13"/>
  <c r="AG34" i="13" s="1"/>
  <c r="AE35" i="13"/>
  <c r="AE34" i="13" s="1"/>
  <c r="AD35" i="13"/>
  <c r="AD34" i="13" s="1"/>
  <c r="AC35" i="13"/>
  <c r="AC34" i="13" s="1"/>
  <c r="AA35" i="13"/>
  <c r="AA34" i="13" s="1"/>
  <c r="Z35" i="13"/>
  <c r="Z34" i="13" s="1"/>
  <c r="X35" i="13"/>
  <c r="X34" i="13" s="1"/>
  <c r="W35" i="13"/>
  <c r="W34" i="13" s="1"/>
  <c r="V35" i="13"/>
  <c r="V34" i="13" s="1"/>
  <c r="U35" i="13"/>
  <c r="U34" i="13" s="1"/>
  <c r="T35" i="13"/>
  <c r="T34" i="13" s="1"/>
  <c r="S35" i="13"/>
  <c r="S34" i="13" s="1"/>
  <c r="R35" i="13"/>
  <c r="R34" i="13" s="1"/>
  <c r="Q35" i="13"/>
  <c r="Q34" i="13" s="1"/>
  <c r="P35" i="13"/>
  <c r="P34" i="13" s="1"/>
  <c r="O35" i="13"/>
  <c r="O34" i="13" s="1"/>
  <c r="N35" i="13"/>
  <c r="N34" i="13" s="1"/>
  <c r="M35" i="13"/>
  <c r="M34" i="13" s="1"/>
  <c r="AW33" i="13"/>
  <c r="AT33" i="13"/>
  <c r="AI33" i="13"/>
  <c r="AF33" i="13"/>
  <c r="AB33" i="13"/>
  <c r="Y33" i="13"/>
  <c r="AW32" i="13"/>
  <c r="AT32" i="13"/>
  <c r="AI32" i="13"/>
  <c r="AF32" i="13"/>
  <c r="AB32" i="13"/>
  <c r="Y32" i="13"/>
  <c r="AW31" i="13"/>
  <c r="AT31" i="13"/>
  <c r="AI31" i="13"/>
  <c r="AF31" i="13"/>
  <c r="AB31" i="13"/>
  <c r="Y31" i="13"/>
  <c r="CF30" i="13"/>
  <c r="CF29" i="13" s="1"/>
  <c r="BP14" i="13"/>
  <c r="AZ30" i="13"/>
  <c r="AZ29" i="13" s="1"/>
  <c r="AY30" i="13"/>
  <c r="AY29" i="13" s="1"/>
  <c r="AX30" i="13"/>
  <c r="AX29" i="13" s="1"/>
  <c r="AV30" i="13"/>
  <c r="AV29" i="13" s="1"/>
  <c r="AU30" i="13"/>
  <c r="AU29" i="13" s="1"/>
  <c r="AS30" i="13"/>
  <c r="AS29" i="13" s="1"/>
  <c r="AR30" i="13"/>
  <c r="AR29" i="13" s="1"/>
  <c r="AQ30" i="13"/>
  <c r="AQ29" i="13" s="1"/>
  <c r="AP30" i="13"/>
  <c r="AP29" i="13" s="1"/>
  <c r="AO30" i="13"/>
  <c r="AO29" i="13" s="1"/>
  <c r="AN30" i="13"/>
  <c r="AN29" i="13" s="1"/>
  <c r="AM30" i="13"/>
  <c r="AM29" i="13" s="1"/>
  <c r="AL30" i="13"/>
  <c r="AL29" i="13" s="1"/>
  <c r="AK30" i="13"/>
  <c r="AK29" i="13" s="1"/>
  <c r="AJ30" i="13"/>
  <c r="AJ29" i="13" s="1"/>
  <c r="AH30" i="13"/>
  <c r="AH29" i="13" s="1"/>
  <c r="AG30" i="13"/>
  <c r="AG29" i="13" s="1"/>
  <c r="AE30" i="13"/>
  <c r="AE29" i="13" s="1"/>
  <c r="AD30" i="13"/>
  <c r="AD29" i="13" s="1"/>
  <c r="AC30" i="13"/>
  <c r="AC29" i="13" s="1"/>
  <c r="AA30" i="13"/>
  <c r="AA29" i="13" s="1"/>
  <c r="Z30" i="13"/>
  <c r="Z29" i="13" s="1"/>
  <c r="X30" i="13"/>
  <c r="X29" i="13" s="1"/>
  <c r="W30" i="13"/>
  <c r="W29" i="13" s="1"/>
  <c r="V30" i="13"/>
  <c r="V29" i="13" s="1"/>
  <c r="U30" i="13"/>
  <c r="U29" i="13" s="1"/>
  <c r="T30" i="13"/>
  <c r="T29" i="13" s="1"/>
  <c r="S30" i="13"/>
  <c r="S29" i="13" s="1"/>
  <c r="R30" i="13"/>
  <c r="R29" i="13" s="1"/>
  <c r="Q30" i="13"/>
  <c r="Q29" i="13" s="1"/>
  <c r="P30" i="13"/>
  <c r="P29" i="13" s="1"/>
  <c r="O30" i="13"/>
  <c r="O29" i="13" s="1"/>
  <c r="N30" i="13"/>
  <c r="N29" i="13" s="1"/>
  <c r="M30" i="13"/>
  <c r="M29" i="13" s="1"/>
  <c r="AW28" i="13"/>
  <c r="AT28" i="13"/>
  <c r="AI28" i="13"/>
  <c r="AF28" i="13"/>
  <c r="AB28" i="13"/>
  <c r="Y28" i="13"/>
  <c r="AW27" i="13"/>
  <c r="AT27" i="13"/>
  <c r="AI27" i="13"/>
  <c r="AF27" i="13"/>
  <c r="AB27" i="13"/>
  <c r="Y27" i="13"/>
  <c r="AW26" i="13"/>
  <c r="AT26" i="13"/>
  <c r="AI26" i="13"/>
  <c r="AF26" i="13"/>
  <c r="AB26" i="13"/>
  <c r="Y26" i="13"/>
  <c r="CF25" i="13"/>
  <c r="CF24" i="13" s="1"/>
  <c r="AZ25" i="13"/>
  <c r="AZ24" i="13" s="1"/>
  <c r="AY25" i="13"/>
  <c r="AY24" i="13" s="1"/>
  <c r="AX25" i="13"/>
  <c r="AX24" i="13" s="1"/>
  <c r="AV25" i="13"/>
  <c r="AV24" i="13" s="1"/>
  <c r="AU25" i="13"/>
  <c r="AU24" i="13" s="1"/>
  <c r="AS25" i="13"/>
  <c r="AS24" i="13" s="1"/>
  <c r="AS17" i="13" s="1"/>
  <c r="AR25" i="13"/>
  <c r="AR24" i="13" s="1"/>
  <c r="AQ25" i="13"/>
  <c r="AQ24" i="13" s="1"/>
  <c r="AP25" i="13"/>
  <c r="AP24" i="13" s="1"/>
  <c r="AO25" i="13"/>
  <c r="AO24" i="13" s="1"/>
  <c r="AN25" i="13"/>
  <c r="AN24" i="13" s="1"/>
  <c r="AM25" i="13"/>
  <c r="AM24" i="13" s="1"/>
  <c r="AL25" i="13"/>
  <c r="AL24" i="13" s="1"/>
  <c r="AK25" i="13"/>
  <c r="AK24" i="13" s="1"/>
  <c r="AK17" i="13" s="1"/>
  <c r="AJ25" i="13"/>
  <c r="AJ24" i="13" s="1"/>
  <c r="AH25" i="13"/>
  <c r="AH24" i="13" s="1"/>
  <c r="AG25" i="13"/>
  <c r="AG24" i="13" s="1"/>
  <c r="AE25" i="13"/>
  <c r="AE24" i="13" s="1"/>
  <c r="AD25" i="13"/>
  <c r="AD24" i="13" s="1"/>
  <c r="AC25" i="13"/>
  <c r="AC24" i="13" s="1"/>
  <c r="AA25" i="13"/>
  <c r="AA24" i="13" s="1"/>
  <c r="Z25" i="13"/>
  <c r="Z24" i="13" s="1"/>
  <c r="Z17" i="13" s="1"/>
  <c r="X25" i="13"/>
  <c r="X24" i="13" s="1"/>
  <c r="W25" i="13"/>
  <c r="W24" i="13" s="1"/>
  <c r="V25" i="13"/>
  <c r="V24" i="13" s="1"/>
  <c r="U25" i="13"/>
  <c r="U24" i="13" s="1"/>
  <c r="T25" i="13"/>
  <c r="T24" i="13" s="1"/>
  <c r="S25" i="13"/>
  <c r="S24" i="13" s="1"/>
  <c r="R25" i="13"/>
  <c r="R24" i="13" s="1"/>
  <c r="Q25" i="13"/>
  <c r="Q24" i="13" s="1"/>
  <c r="Q17" i="13" s="1"/>
  <c r="P25" i="13"/>
  <c r="P24" i="13" s="1"/>
  <c r="O25" i="13"/>
  <c r="O24" i="13" s="1"/>
  <c r="N25" i="13"/>
  <c r="N24" i="13" s="1"/>
  <c r="M25" i="13"/>
  <c r="M24" i="13" s="1"/>
  <c r="AW23" i="13"/>
  <c r="AT23" i="13"/>
  <c r="AI23" i="13"/>
  <c r="AF23" i="13"/>
  <c r="AB23" i="13"/>
  <c r="Y23" i="13"/>
  <c r="AW22" i="13"/>
  <c r="AT22" i="13"/>
  <c r="AI22" i="13"/>
  <c r="AF22" i="13"/>
  <c r="AB22" i="13"/>
  <c r="Y22" i="13"/>
  <c r="AW21" i="13"/>
  <c r="AT21" i="13"/>
  <c r="AI21" i="13"/>
  <c r="AF21" i="13"/>
  <c r="AB21" i="13"/>
  <c r="Y21" i="13"/>
  <c r="AW20" i="13"/>
  <c r="AT20" i="13"/>
  <c r="AT19" i="13" s="1"/>
  <c r="AT18" i="13" s="1"/>
  <c r="AI20" i="13"/>
  <c r="AF20" i="13"/>
  <c r="AB20" i="13"/>
  <c r="Y20" i="13"/>
  <c r="CF19" i="13"/>
  <c r="M19" i="13"/>
  <c r="M18" i="13" s="1"/>
  <c r="CF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P17" i="13" l="1"/>
  <c r="X17" i="13"/>
  <c r="AJ17" i="13"/>
  <c r="AR17" i="13"/>
  <c r="U17" i="13"/>
  <c r="AO17" i="13"/>
  <c r="AY17" i="13"/>
  <c r="AY14" i="13" s="1"/>
  <c r="AE17" i="13"/>
  <c r="O17" i="13"/>
  <c r="W17" i="13"/>
  <c r="W14" i="13" s="1"/>
  <c r="AH17" i="13"/>
  <c r="AQ17" i="13"/>
  <c r="AI19" i="13"/>
  <c r="AI18" i="13" s="1"/>
  <c r="AW19" i="13"/>
  <c r="AW18" i="13" s="1"/>
  <c r="R17" i="13"/>
  <c r="R14" i="13" s="1"/>
  <c r="AA17" i="13"/>
  <c r="AA14" i="13" s="1"/>
  <c r="AL17" i="13"/>
  <c r="AU17" i="13"/>
  <c r="S17" i="13"/>
  <c r="S14" i="13" s="1"/>
  <c r="AC17" i="13"/>
  <c r="AC14" i="13" s="1"/>
  <c r="AM17" i="13"/>
  <c r="AM14" i="13" s="1"/>
  <c r="AV17" i="13"/>
  <c r="T17" i="13"/>
  <c r="AD17" i="13"/>
  <c r="AD14" i="13" s="1"/>
  <c r="AN17" i="13"/>
  <c r="AX17" i="13"/>
  <c r="AX14" i="13" s="1"/>
  <c r="Y19" i="13"/>
  <c r="Y18" i="13" s="1"/>
  <c r="AB19" i="13"/>
  <c r="AB18" i="13" s="1"/>
  <c r="N17" i="13"/>
  <c r="V17" i="13"/>
  <c r="AG17" i="13"/>
  <c r="AG14" i="13" s="1"/>
  <c r="AP17" i="13"/>
  <c r="AP14" i="13" s="1"/>
  <c r="AZ17" i="13"/>
  <c r="AF19" i="13"/>
  <c r="AF18" i="13" s="1"/>
  <c r="BN14" i="13"/>
  <c r="BO14" i="13"/>
  <c r="BA14" i="13"/>
  <c r="BM14" i="13"/>
  <c r="BS14" i="13"/>
  <c r="BB14" i="13"/>
  <c r="BV14" i="13"/>
  <c r="BC14" i="13"/>
  <c r="BD14" i="13"/>
  <c r="BU14" i="13"/>
  <c r="BI14" i="13"/>
  <c r="BG14" i="13"/>
  <c r="BE14" i="13"/>
  <c r="BQ14" i="13"/>
  <c r="BR14" i="13"/>
  <c r="BF14" i="13"/>
  <c r="BH14" i="13"/>
  <c r="BT14" i="13"/>
  <c r="BJ14" i="13"/>
  <c r="BK14" i="13"/>
  <c r="BL14" i="13"/>
  <c r="Q14" i="13"/>
  <c r="AK14" i="13"/>
  <c r="X14" i="13"/>
  <c r="AR14" i="13"/>
  <c r="O14" i="13"/>
  <c r="AT25" i="13"/>
  <c r="AT24" i="13" s="1"/>
  <c r="U14" i="13"/>
  <c r="CF18" i="13"/>
  <c r="AB30" i="13"/>
  <c r="AB29" i="13" s="1"/>
  <c r="AO14" i="13"/>
  <c r="Y38" i="13"/>
  <c r="Y37" i="13" s="1"/>
  <c r="AB38" i="13"/>
  <c r="AB37" i="13" s="1"/>
  <c r="AW35" i="13"/>
  <c r="AW34" i="13" s="1"/>
  <c r="AF38" i="13"/>
  <c r="AF37" i="13" s="1"/>
  <c r="Y35" i="13"/>
  <c r="Y34" i="13" s="1"/>
  <c r="Y30" i="13"/>
  <c r="Y29" i="13" s="1"/>
  <c r="AT30" i="13"/>
  <c r="AT29" i="13" s="1"/>
  <c r="M17" i="13"/>
  <c r="M14" i="13" s="1"/>
  <c r="AN14" i="13"/>
  <c r="AS14" i="13"/>
  <c r="T14" i="13"/>
  <c r="AJ14" i="13"/>
  <c r="AI35" i="13"/>
  <c r="AI34" i="13" s="1"/>
  <c r="AT35" i="13"/>
  <c r="AT34" i="13" s="1"/>
  <c r="AF30" i="13"/>
  <c r="AF29" i="13" s="1"/>
  <c r="AW25" i="13"/>
  <c r="AW24" i="13" s="1"/>
  <c r="AI30" i="13"/>
  <c r="AI29" i="13" s="1"/>
  <c r="AF25" i="13"/>
  <c r="AF24" i="13" s="1"/>
  <c r="AW30" i="13"/>
  <c r="AW29" i="13" s="1"/>
  <c r="AB35" i="13"/>
  <c r="AB34" i="13" s="1"/>
  <c r="AT38" i="13"/>
  <c r="AT37" i="13" s="1"/>
  <c r="AF35" i="13"/>
  <c r="AF34" i="13" s="1"/>
  <c r="Y25" i="13"/>
  <c r="Y24" i="13" s="1"/>
  <c r="AB25" i="13"/>
  <c r="AB24" i="13" s="1"/>
  <c r="AI38" i="13"/>
  <c r="AI37" i="13" s="1"/>
  <c r="AW38" i="13"/>
  <c r="AW37" i="13" s="1"/>
  <c r="AI25" i="13"/>
  <c r="AI24" i="13" s="1"/>
  <c r="AI17" i="13" l="1"/>
  <c r="AT17" i="13"/>
  <c r="AW17" i="13"/>
  <c r="AW14" i="13" s="1"/>
  <c r="AF17" i="13"/>
  <c r="AF14" i="13" s="1"/>
  <c r="AB17" i="13"/>
  <c r="Y17" i="13"/>
  <c r="Y14" i="13" s="1"/>
  <c r="AB14" i="13"/>
  <c r="AI14" i="13"/>
  <c r="N14" i="13"/>
  <c r="P14" i="13"/>
  <c r="AL14" i="13"/>
  <c r="AV14" i="13"/>
  <c r="AH14" i="13"/>
  <c r="AT14" i="13"/>
  <c r="Z14" i="13"/>
  <c r="V14" i="13"/>
  <c r="AZ14" i="13"/>
  <c r="AE14" i="13"/>
  <c r="AQ14" i="13"/>
  <c r="AU14" i="13"/>
  <c r="AX79" i="12"/>
  <c r="AU79" i="12" s="1"/>
  <c r="AI79" i="12"/>
  <c r="AF79" i="12" s="1"/>
  <c r="AB79" i="12"/>
  <c r="Y79" i="12" s="1"/>
  <c r="AY78" i="12"/>
  <c r="AY56" i="12" s="1"/>
  <c r="AW78" i="12"/>
  <c r="AW56" i="12" s="1"/>
  <c r="AV78" i="12"/>
  <c r="AV56" i="12" s="1"/>
  <c r="AT78" i="12"/>
  <c r="AT56" i="12" s="1"/>
  <c r="AS78" i="12"/>
  <c r="AS56" i="12" s="1"/>
  <c r="AR78" i="12"/>
  <c r="AR56" i="12" s="1"/>
  <c r="AQ78" i="12"/>
  <c r="AQ56" i="12" s="1"/>
  <c r="AP78" i="12"/>
  <c r="AP56" i="12" s="1"/>
  <c r="AO78" i="12"/>
  <c r="AO56" i="12" s="1"/>
  <c r="AN78" i="12"/>
  <c r="AN56" i="12" s="1"/>
  <c r="AM78" i="12"/>
  <c r="AM56" i="12" s="1"/>
  <c r="AL78" i="12"/>
  <c r="AL56" i="12" s="1"/>
  <c r="AK78" i="12"/>
  <c r="AK56" i="12" s="1"/>
  <c r="AJ78" i="12"/>
  <c r="AJ56" i="12" s="1"/>
  <c r="AH78" i="12"/>
  <c r="AH56" i="12" s="1"/>
  <c r="AG78" i="12"/>
  <c r="AG56" i="12" s="1"/>
  <c r="AE78" i="12"/>
  <c r="AE56" i="12" s="1"/>
  <c r="AD78" i="12"/>
  <c r="AD56" i="12" s="1"/>
  <c r="AC78" i="12"/>
  <c r="AC56" i="12" s="1"/>
  <c r="AA78" i="12"/>
  <c r="AA56" i="12" s="1"/>
  <c r="Z78" i="12"/>
  <c r="Z56" i="12" s="1"/>
  <c r="X78" i="12"/>
  <c r="X56" i="12" s="1"/>
  <c r="W78" i="12"/>
  <c r="W56" i="12" s="1"/>
  <c r="V78" i="12"/>
  <c r="V56" i="12" s="1"/>
  <c r="U78" i="12"/>
  <c r="U56" i="12" s="1"/>
  <c r="T78" i="12"/>
  <c r="T56" i="12" s="1"/>
  <c r="S78" i="12"/>
  <c r="S56" i="12" s="1"/>
  <c r="R78" i="12"/>
  <c r="R56" i="12" s="1"/>
  <c r="Q78" i="12"/>
  <c r="Q56" i="12" s="1"/>
  <c r="P78" i="12"/>
  <c r="P56" i="12" s="1"/>
  <c r="O78" i="12"/>
  <c r="O56" i="12" s="1"/>
  <c r="N78" i="12"/>
  <c r="N56" i="12" s="1"/>
  <c r="M78" i="12"/>
  <c r="AX77" i="12"/>
  <c r="AU77" i="12" s="1"/>
  <c r="AI77" i="12"/>
  <c r="AF77" i="12" s="1"/>
  <c r="AB77" i="12"/>
  <c r="Y77" i="12" s="1"/>
  <c r="AX76" i="12"/>
  <c r="AU76" i="12" s="1"/>
  <c r="AI76" i="12"/>
  <c r="AF76" i="12" s="1"/>
  <c r="AB76" i="12"/>
  <c r="Y76" i="12" s="1"/>
  <c r="AX75" i="12"/>
  <c r="AU75" i="12" s="1"/>
  <c r="AI75" i="12"/>
  <c r="AF75" i="12" s="1"/>
  <c r="AB75" i="12"/>
  <c r="Y75" i="12" s="1"/>
  <c r="AX74" i="12"/>
  <c r="AU74" i="12" s="1"/>
  <c r="AI74" i="12"/>
  <c r="AF74" i="12" s="1"/>
  <c r="AB74" i="12"/>
  <c r="Y74" i="12" s="1"/>
  <c r="AX73" i="12"/>
  <c r="AU73" i="12" s="1"/>
  <c r="AI73" i="12"/>
  <c r="AF73" i="12" s="1"/>
  <c r="AB73" i="12"/>
  <c r="Y73" i="12" s="1"/>
  <c r="AX72" i="12"/>
  <c r="AU72" i="12" s="1"/>
  <c r="AI72" i="12"/>
  <c r="AF72" i="12" s="1"/>
  <c r="AB72" i="12"/>
  <c r="Y72" i="12" s="1"/>
  <c r="AX71" i="12"/>
  <c r="AU71" i="12" s="1"/>
  <c r="AI71" i="12"/>
  <c r="AF71" i="12" s="1"/>
  <c r="AB71" i="12"/>
  <c r="Y71" i="12" s="1"/>
  <c r="AX70" i="12"/>
  <c r="AU70" i="12" s="1"/>
  <c r="AI70" i="12"/>
  <c r="AF70" i="12" s="1"/>
  <c r="AB70" i="12"/>
  <c r="Y70" i="12" s="1"/>
  <c r="AX69" i="12"/>
  <c r="AU69" i="12" s="1"/>
  <c r="AI69" i="12"/>
  <c r="AF69" i="12" s="1"/>
  <c r="AB69" i="12"/>
  <c r="Y69" i="12" s="1"/>
  <c r="AX68" i="12"/>
  <c r="AU68" i="12" s="1"/>
  <c r="AI68" i="12"/>
  <c r="AF68" i="12" s="1"/>
  <c r="AB68" i="12"/>
  <c r="Y68" i="12" s="1"/>
  <c r="AX67" i="12"/>
  <c r="AU67" i="12" s="1"/>
  <c r="AI67" i="12"/>
  <c r="AF67" i="12" s="1"/>
  <c r="AB67" i="12"/>
  <c r="Y67" i="12" s="1"/>
  <c r="AX66" i="12"/>
  <c r="AU66" i="12" s="1"/>
  <c r="AI66" i="12"/>
  <c r="AF66" i="12" s="1"/>
  <c r="AB66" i="12"/>
  <c r="Y66" i="12" s="1"/>
  <c r="AX65" i="12"/>
  <c r="AU65" i="12" s="1"/>
  <c r="AI65" i="12"/>
  <c r="AF65" i="12" s="1"/>
  <c r="AB65" i="12"/>
  <c r="Y65" i="12" s="1"/>
  <c r="AX64" i="12"/>
  <c r="AU64" i="12" s="1"/>
  <c r="AI64" i="12"/>
  <c r="AF64" i="12" s="1"/>
  <c r="AB64" i="12"/>
  <c r="Y64" i="12" s="1"/>
  <c r="AX63" i="12"/>
  <c r="AU63" i="12" s="1"/>
  <c r="AI63" i="12"/>
  <c r="AF63" i="12" s="1"/>
  <c r="AB63" i="12"/>
  <c r="Y63" i="12" s="1"/>
  <c r="AX62" i="12"/>
  <c r="AU62" i="12" s="1"/>
  <c r="AI62" i="12"/>
  <c r="AF62" i="12" s="1"/>
  <c r="AB62" i="12"/>
  <c r="Y62" i="12" s="1"/>
  <c r="AX61" i="12"/>
  <c r="AU61" i="12" s="1"/>
  <c r="AI61" i="12"/>
  <c r="AF61" i="12" s="1"/>
  <c r="AB61" i="12"/>
  <c r="Y61" i="12" s="1"/>
  <c r="AX60" i="12"/>
  <c r="AU60" i="12" s="1"/>
  <c r="AI60" i="12"/>
  <c r="AF60" i="12" s="1"/>
  <c r="AB60" i="12"/>
  <c r="Y60" i="12" s="1"/>
  <c r="AX59" i="12"/>
  <c r="AU59" i="12" s="1"/>
  <c r="AI59" i="12"/>
  <c r="AF59" i="12" s="1"/>
  <c r="AB59" i="12"/>
  <c r="Y59" i="12" s="1"/>
  <c r="AX58" i="12"/>
  <c r="AI58" i="12"/>
  <c r="AB58" i="12"/>
  <c r="M57" i="12"/>
  <c r="M56" i="12" s="1"/>
  <c r="AX55" i="12"/>
  <c r="AU55" i="12" s="1"/>
  <c r="AI55" i="12"/>
  <c r="AF55" i="12" s="1"/>
  <c r="AB55" i="12"/>
  <c r="Y55" i="12" s="1"/>
  <c r="AZ54" i="12"/>
  <c r="AZ38" i="12" s="1"/>
  <c r="AY54" i="12"/>
  <c r="AY38" i="12" s="1"/>
  <c r="AW54" i="12"/>
  <c r="AW38" i="12" s="1"/>
  <c r="AV54" i="12"/>
  <c r="AV38" i="12" s="1"/>
  <c r="AT54" i="12"/>
  <c r="AT38" i="12" s="1"/>
  <c r="AS54" i="12"/>
  <c r="AS38" i="12" s="1"/>
  <c r="AR54" i="12"/>
  <c r="AR38" i="12" s="1"/>
  <c r="AQ54" i="12"/>
  <c r="AQ38" i="12" s="1"/>
  <c r="AP54" i="12"/>
  <c r="AP38" i="12" s="1"/>
  <c r="AO54" i="12"/>
  <c r="AO38" i="12" s="1"/>
  <c r="AN54" i="12"/>
  <c r="AN38" i="12" s="1"/>
  <c r="AM54" i="12"/>
  <c r="AM38" i="12" s="1"/>
  <c r="AL54" i="12"/>
  <c r="AL38" i="12" s="1"/>
  <c r="AK54" i="12"/>
  <c r="AK38" i="12" s="1"/>
  <c r="AJ54" i="12"/>
  <c r="AJ38" i="12" s="1"/>
  <c r="AH54" i="12"/>
  <c r="AH38" i="12" s="1"/>
  <c r="AG54" i="12"/>
  <c r="AG38" i="12" s="1"/>
  <c r="AE54" i="12"/>
  <c r="AE38" i="12" s="1"/>
  <c r="AD54" i="12"/>
  <c r="AD38" i="12" s="1"/>
  <c r="AC54" i="12"/>
  <c r="AC38" i="12" s="1"/>
  <c r="AA54" i="12"/>
  <c r="AA38" i="12" s="1"/>
  <c r="Z54" i="12"/>
  <c r="Z38" i="12" s="1"/>
  <c r="X54" i="12"/>
  <c r="X38" i="12" s="1"/>
  <c r="W54" i="12"/>
  <c r="W38" i="12" s="1"/>
  <c r="V54" i="12"/>
  <c r="V38" i="12" s="1"/>
  <c r="U54" i="12"/>
  <c r="U38" i="12" s="1"/>
  <c r="T54" i="12"/>
  <c r="T38" i="12" s="1"/>
  <c r="S54" i="12"/>
  <c r="S38" i="12" s="1"/>
  <c r="R54" i="12"/>
  <c r="R38" i="12" s="1"/>
  <c r="Q54" i="12"/>
  <c r="Q38" i="12" s="1"/>
  <c r="P54" i="12"/>
  <c r="P38" i="12" s="1"/>
  <c r="O54" i="12"/>
  <c r="O38" i="12" s="1"/>
  <c r="N54" i="12"/>
  <c r="N38" i="12" s="1"/>
  <c r="M54" i="12"/>
  <c r="M38" i="12" s="1"/>
  <c r="AX53" i="12"/>
  <c r="AU53" i="12" s="1"/>
  <c r="AI53" i="12"/>
  <c r="AF53" i="12" s="1"/>
  <c r="AB53" i="12"/>
  <c r="Y53" i="12" s="1"/>
  <c r="AX52" i="12"/>
  <c r="AU52" i="12" s="1"/>
  <c r="AI52" i="12"/>
  <c r="AF52" i="12" s="1"/>
  <c r="AB52" i="12"/>
  <c r="Y52" i="12" s="1"/>
  <c r="AX51" i="12"/>
  <c r="AU51" i="12" s="1"/>
  <c r="AI51" i="12"/>
  <c r="AF51" i="12" s="1"/>
  <c r="AB51" i="12"/>
  <c r="Y51" i="12" s="1"/>
  <c r="AX50" i="12"/>
  <c r="AU50" i="12" s="1"/>
  <c r="AI50" i="12"/>
  <c r="AF50" i="12" s="1"/>
  <c r="AB50" i="12"/>
  <c r="Y50" i="12" s="1"/>
  <c r="AX49" i="12"/>
  <c r="AU49" i="12" s="1"/>
  <c r="AI49" i="12"/>
  <c r="AF49" i="12" s="1"/>
  <c r="AB49" i="12"/>
  <c r="Y49" i="12" s="1"/>
  <c r="AX48" i="12"/>
  <c r="AU48" i="12" s="1"/>
  <c r="AI48" i="12"/>
  <c r="AF48" i="12" s="1"/>
  <c r="AB48" i="12"/>
  <c r="Y48" i="12" s="1"/>
  <c r="AX47" i="12"/>
  <c r="AU47" i="12" s="1"/>
  <c r="AI47" i="12"/>
  <c r="AF47" i="12" s="1"/>
  <c r="AB47" i="12"/>
  <c r="Y47" i="12" s="1"/>
  <c r="AX46" i="12"/>
  <c r="AU46" i="12" s="1"/>
  <c r="AI46" i="12"/>
  <c r="AF46" i="12" s="1"/>
  <c r="AB46" i="12"/>
  <c r="Y46" i="12" s="1"/>
  <c r="AX45" i="12"/>
  <c r="AU45" i="12" s="1"/>
  <c r="AI45" i="12"/>
  <c r="AF45" i="12" s="1"/>
  <c r="AB45" i="12"/>
  <c r="Y45" i="12" s="1"/>
  <c r="AX44" i="12"/>
  <c r="AU44" i="12" s="1"/>
  <c r="AI44" i="12"/>
  <c r="AF44" i="12" s="1"/>
  <c r="AB44" i="12"/>
  <c r="Y44" i="12" s="1"/>
  <c r="AX43" i="12"/>
  <c r="AU43" i="12" s="1"/>
  <c r="AI43" i="12"/>
  <c r="AF43" i="12" s="1"/>
  <c r="AB43" i="12"/>
  <c r="Y43" i="12" s="1"/>
  <c r="AX42" i="12"/>
  <c r="AU42" i="12" s="1"/>
  <c r="AI42" i="12"/>
  <c r="AF42" i="12" s="1"/>
  <c r="AB42" i="12"/>
  <c r="Y42" i="12" s="1"/>
  <c r="AX41" i="12"/>
  <c r="AU41" i="12" s="1"/>
  <c r="AI41" i="12"/>
  <c r="AF41" i="12" s="1"/>
  <c r="AB41" i="12"/>
  <c r="Y41" i="12" s="1"/>
  <c r="AX40" i="12"/>
  <c r="AI40" i="12"/>
  <c r="AB40" i="12"/>
  <c r="AX37" i="12"/>
  <c r="AU37" i="12" s="1"/>
  <c r="AU36" i="12" s="1"/>
  <c r="AI37" i="12"/>
  <c r="AF37" i="12" s="1"/>
  <c r="AF36" i="12" s="1"/>
  <c r="AB37" i="12"/>
  <c r="AB36" i="12" s="1"/>
  <c r="BA36" i="12"/>
  <c r="BA15" i="12" s="1"/>
  <c r="AZ36" i="12"/>
  <c r="AZ15" i="12" s="1"/>
  <c r="AY36" i="12"/>
  <c r="AY15" i="12" s="1"/>
  <c r="AW36" i="12"/>
  <c r="AW15" i="12" s="1"/>
  <c r="AV36" i="12"/>
  <c r="AV15" i="12" s="1"/>
  <c r="AT36" i="12"/>
  <c r="AT15" i="12" s="1"/>
  <c r="AS36" i="12"/>
  <c r="AS15" i="12" s="1"/>
  <c r="AR36" i="12"/>
  <c r="AR15" i="12" s="1"/>
  <c r="AQ36" i="12"/>
  <c r="AQ15" i="12" s="1"/>
  <c r="AP36" i="12"/>
  <c r="AP15" i="12" s="1"/>
  <c r="AO36" i="12"/>
  <c r="AO15" i="12" s="1"/>
  <c r="AN36" i="12"/>
  <c r="AN15" i="12" s="1"/>
  <c r="AM36" i="12"/>
  <c r="AM15" i="12" s="1"/>
  <c r="AL36" i="12"/>
  <c r="AL15" i="12" s="1"/>
  <c r="AK36" i="12"/>
  <c r="AK15" i="12" s="1"/>
  <c r="AJ36" i="12"/>
  <c r="AJ15" i="12" s="1"/>
  <c r="AH36" i="12"/>
  <c r="AH15" i="12" s="1"/>
  <c r="AG36" i="12"/>
  <c r="AG15" i="12" s="1"/>
  <c r="AE36" i="12"/>
  <c r="AE15" i="12" s="1"/>
  <c r="AD36" i="12"/>
  <c r="AD15" i="12" s="1"/>
  <c r="AC36" i="12"/>
  <c r="AC15" i="12" s="1"/>
  <c r="AA36" i="12"/>
  <c r="AA15" i="12" s="1"/>
  <c r="Z36" i="12"/>
  <c r="Z15" i="12" s="1"/>
  <c r="X36" i="12"/>
  <c r="X15" i="12" s="1"/>
  <c r="W36" i="12"/>
  <c r="W15" i="12" s="1"/>
  <c r="V36" i="12"/>
  <c r="V15" i="12" s="1"/>
  <c r="U36" i="12"/>
  <c r="U15" i="12" s="1"/>
  <c r="T36" i="12"/>
  <c r="T15" i="12" s="1"/>
  <c r="S36" i="12"/>
  <c r="S15" i="12" s="1"/>
  <c r="R36" i="12"/>
  <c r="R15" i="12" s="1"/>
  <c r="Q36" i="12"/>
  <c r="Q15" i="12" s="1"/>
  <c r="P36" i="12"/>
  <c r="P15" i="12" s="1"/>
  <c r="O36" i="12"/>
  <c r="O15" i="12" s="1"/>
  <c r="N36" i="12"/>
  <c r="N15" i="12" s="1"/>
  <c r="M36" i="12"/>
  <c r="H36" i="12"/>
  <c r="AX35" i="12"/>
  <c r="AU35" i="12" s="1"/>
  <c r="AI35" i="12"/>
  <c r="AF35" i="12" s="1"/>
  <c r="AB35" i="12"/>
  <c r="Y35" i="12" s="1"/>
  <c r="AX34" i="12"/>
  <c r="AU34" i="12" s="1"/>
  <c r="AI34" i="12"/>
  <c r="AF34" i="12" s="1"/>
  <c r="AB34" i="12"/>
  <c r="Y34" i="12" s="1"/>
  <c r="AX33" i="12"/>
  <c r="AU33" i="12" s="1"/>
  <c r="AI33" i="12"/>
  <c r="AF33" i="12" s="1"/>
  <c r="AB33" i="12"/>
  <c r="Y33" i="12" s="1"/>
  <c r="AX32" i="12"/>
  <c r="AU32" i="12" s="1"/>
  <c r="AI32" i="12"/>
  <c r="AF32" i="12" s="1"/>
  <c r="AB32" i="12"/>
  <c r="Y32" i="12" s="1"/>
  <c r="AX31" i="12"/>
  <c r="AU31" i="12" s="1"/>
  <c r="AI31" i="12"/>
  <c r="AF31" i="12" s="1"/>
  <c r="AB31" i="12"/>
  <c r="Y31" i="12" s="1"/>
  <c r="AX30" i="12"/>
  <c r="AU30" i="12" s="1"/>
  <c r="AI30" i="12"/>
  <c r="AF30" i="12" s="1"/>
  <c r="AB30" i="12"/>
  <c r="Y30" i="12" s="1"/>
  <c r="AX29" i="12"/>
  <c r="AU29" i="12" s="1"/>
  <c r="AI29" i="12"/>
  <c r="AF29" i="12" s="1"/>
  <c r="AB29" i="12"/>
  <c r="Y29" i="12" s="1"/>
  <c r="AX28" i="12"/>
  <c r="AU28" i="12" s="1"/>
  <c r="AI28" i="12"/>
  <c r="AF28" i="12" s="1"/>
  <c r="AB28" i="12"/>
  <c r="Y28" i="12" s="1"/>
  <c r="AX27" i="12"/>
  <c r="AI27" i="12"/>
  <c r="AB27" i="12"/>
  <c r="M26" i="12"/>
  <c r="AX25" i="12"/>
  <c r="AU25" i="12" s="1"/>
  <c r="AI25" i="12"/>
  <c r="AF25" i="12" s="1"/>
  <c r="AB25" i="12"/>
  <c r="Y25" i="12" s="1"/>
  <c r="AX24" i="12"/>
  <c r="AU24" i="12" s="1"/>
  <c r="AI24" i="12"/>
  <c r="AF24" i="12" s="1"/>
  <c r="AB24" i="12"/>
  <c r="Y24" i="12" s="1"/>
  <c r="AX23" i="12"/>
  <c r="AU23" i="12" s="1"/>
  <c r="AI23" i="12"/>
  <c r="AF23" i="12" s="1"/>
  <c r="AB23" i="12"/>
  <c r="Y23" i="12" s="1"/>
  <c r="AX22" i="12"/>
  <c r="AU22" i="12" s="1"/>
  <c r="AI22" i="12"/>
  <c r="AF22" i="12" s="1"/>
  <c r="AB22" i="12"/>
  <c r="Y22" i="12" s="1"/>
  <c r="AX21" i="12"/>
  <c r="AU21" i="12" s="1"/>
  <c r="AI21" i="12"/>
  <c r="AF21" i="12" s="1"/>
  <c r="AB21" i="12"/>
  <c r="Y21" i="12" s="1"/>
  <c r="AX20" i="12"/>
  <c r="AU20" i="12" s="1"/>
  <c r="AI20" i="12"/>
  <c r="AF20" i="12" s="1"/>
  <c r="AB20" i="12"/>
  <c r="Y20" i="12" s="1"/>
  <c r="AX19" i="12"/>
  <c r="AU19" i="12" s="1"/>
  <c r="AI19" i="12"/>
  <c r="AF19" i="12" s="1"/>
  <c r="AB19" i="12"/>
  <c r="Y19" i="12" s="1"/>
  <c r="AX18" i="12"/>
  <c r="AU18" i="12" s="1"/>
  <c r="AI18" i="12"/>
  <c r="AF18" i="12" s="1"/>
  <c r="AB18" i="12"/>
  <c r="Y18" i="12" s="1"/>
  <c r="AX17" i="12"/>
  <c r="AI17" i="12"/>
  <c r="AB17" i="12"/>
  <c r="M16" i="12"/>
  <c r="M15" i="12" l="1"/>
  <c r="AF27" i="12"/>
  <c r="AF26" i="12" s="1"/>
  <c r="AI26" i="12"/>
  <c r="Y17" i="12"/>
  <c r="Y16" i="12" s="1"/>
  <c r="AB16" i="12"/>
  <c r="AF17" i="12"/>
  <c r="AF16" i="12" s="1"/>
  <c r="AI16" i="12"/>
  <c r="Y27" i="12"/>
  <c r="Y26" i="12" s="1"/>
  <c r="AB26" i="12"/>
  <c r="AU27" i="12"/>
  <c r="AU26" i="12" s="1"/>
  <c r="AX26" i="12"/>
  <c r="AU17" i="12"/>
  <c r="AU16" i="12" s="1"/>
  <c r="AU15" i="12" s="1"/>
  <c r="AX16" i="12"/>
  <c r="Y40" i="12"/>
  <c r="Y39" i="12" s="1"/>
  <c r="AB39" i="12"/>
  <c r="AF40" i="12"/>
  <c r="AF39" i="12" s="1"/>
  <c r="AI39" i="12"/>
  <c r="AU40" i="12"/>
  <c r="AU39" i="12" s="1"/>
  <c r="AX39" i="12"/>
  <c r="Y58" i="12"/>
  <c r="Y57" i="12" s="1"/>
  <c r="AB57" i="12"/>
  <c r="AF58" i="12"/>
  <c r="AF57" i="12" s="1"/>
  <c r="AI57" i="12"/>
  <c r="AU58" i="12"/>
  <c r="AU57" i="12" s="1"/>
  <c r="AX57" i="12"/>
  <c r="AI36" i="12"/>
  <c r="AX36" i="12"/>
  <c r="AI78" i="12"/>
  <c r="AU78" i="12"/>
  <c r="AF78" i="12"/>
  <c r="AB78" i="12"/>
  <c r="AX78" i="12"/>
  <c r="AI54" i="12"/>
  <c r="AB54" i="12"/>
  <c r="AX54" i="12"/>
  <c r="Y37" i="12"/>
  <c r="Y36" i="12" s="1"/>
  <c r="Y54" i="12"/>
  <c r="AF54" i="12"/>
  <c r="AU54" i="12"/>
  <c r="Y78" i="12"/>
  <c r="AX15" i="12" l="1"/>
  <c r="AB15" i="12"/>
  <c r="AI15" i="12"/>
  <c r="Y38" i="12"/>
  <c r="AF15" i="12"/>
  <c r="Y15" i="12"/>
  <c r="AX38" i="12"/>
  <c r="AI38" i="12"/>
  <c r="AF38" i="12"/>
  <c r="AU38" i="12"/>
  <c r="AB38" i="12"/>
  <c r="AX56" i="12"/>
  <c r="AU56" i="12"/>
  <c r="AI56" i="12"/>
  <c r="AF56" i="12"/>
  <c r="AB56" i="12"/>
  <c r="Y56" i="12"/>
  <c r="AH14" i="12"/>
  <c r="AH13" i="12" s="1"/>
  <c r="P14" i="12"/>
  <c r="P13" i="12" s="1"/>
  <c r="BA14" i="12"/>
  <c r="BA13" i="12" s="1"/>
  <c r="AC14" i="12"/>
  <c r="AC13" i="12" s="1"/>
  <c r="V14" i="12"/>
  <c r="V13" i="12" s="1"/>
  <c r="AM14" i="12"/>
  <c r="AM13" i="12" s="1"/>
  <c r="AN14" i="12"/>
  <c r="AN13" i="12" s="1"/>
  <c r="AY14" i="12"/>
  <c r="AY13" i="12" s="1"/>
  <c r="U14" i="12"/>
  <c r="U13" i="12" s="1"/>
  <c r="AK14" i="12"/>
  <c r="AK13" i="12" s="1"/>
  <c r="AQ14" i="12"/>
  <c r="AQ13" i="12" s="1"/>
  <c r="Z14" i="12"/>
  <c r="Z13" i="12" s="1"/>
  <c r="AT14" i="12"/>
  <c r="AT13" i="12" s="1"/>
  <c r="M14" i="12"/>
  <c r="M13" i="12" s="1"/>
  <c r="AV14" i="12"/>
  <c r="AV13" i="12" s="1"/>
  <c r="AJ14" i="12"/>
  <c r="AJ13" i="12" s="1"/>
  <c r="AW14" i="12"/>
  <c r="AW13" i="12" s="1"/>
  <c r="AL14" i="12"/>
  <c r="AL13" i="12" s="1"/>
  <c r="AA14" i="12"/>
  <c r="AA13" i="12" s="1"/>
  <c r="W14" i="12"/>
  <c r="W13" i="12" s="1"/>
  <c r="AZ14" i="12"/>
  <c r="AZ13" i="12" s="1"/>
  <c r="N14" i="12"/>
  <c r="N13" i="12" s="1"/>
  <c r="AO14" i="12"/>
  <c r="AO13" i="12" s="1"/>
  <c r="AD14" i="12"/>
  <c r="AD13" i="12" s="1"/>
  <c r="O14" i="12"/>
  <c r="O13" i="12" s="1"/>
  <c r="AE14" i="12"/>
  <c r="AE13" i="12" s="1"/>
  <c r="AR14" i="12"/>
  <c r="AR13" i="12" s="1"/>
  <c r="AS14" i="12"/>
  <c r="AS13" i="12" s="1"/>
  <c r="AP14" i="12"/>
  <c r="AP13" i="12" s="1"/>
  <c r="X14" i="12"/>
  <c r="X13" i="12" s="1"/>
  <c r="AG14" i="12"/>
  <c r="AG13" i="12" s="1"/>
  <c r="AI14" i="12" l="1"/>
  <c r="AI13" i="12" s="1"/>
  <c r="AB14" i="12"/>
  <c r="AB13" i="12" s="1"/>
  <c r="AF14" i="12"/>
  <c r="AF13" i="12" s="1"/>
  <c r="AU14" i="12"/>
  <c r="AU13" i="12" s="1"/>
  <c r="Y14" i="12"/>
  <c r="Y13" i="12" s="1"/>
  <c r="AX14" i="12"/>
  <c r="AX13" i="12" s="1"/>
  <c r="N38" i="9"/>
  <c r="O38" i="9"/>
  <c r="P38" i="9"/>
  <c r="Q38" i="9"/>
  <c r="R38" i="9"/>
  <c r="T38" i="9"/>
  <c r="U38" i="9"/>
  <c r="V38" i="9"/>
  <c r="X38" i="9"/>
  <c r="Y38" i="9"/>
  <c r="AA38" i="9"/>
  <c r="AB38" i="9"/>
  <c r="AC38" i="9"/>
  <c r="AE38" i="9"/>
  <c r="AF38" i="9"/>
  <c r="AH38" i="9"/>
  <c r="AI38" i="9"/>
  <c r="AJ38" i="9"/>
  <c r="AK38" i="9"/>
  <c r="AM38" i="9"/>
  <c r="AN38" i="9"/>
  <c r="AP38" i="9"/>
  <c r="AQ38" i="9"/>
  <c r="AR38" i="9"/>
  <c r="AS38" i="9"/>
  <c r="AU38" i="9"/>
  <c r="AV38" i="9"/>
  <c r="AX38" i="9"/>
  <c r="AY38" i="9"/>
  <c r="AZ38" i="9"/>
  <c r="BB38" i="9"/>
  <c r="BC38" i="9"/>
  <c r="BE38" i="9"/>
  <c r="BF38" i="9"/>
  <c r="BG38" i="9"/>
  <c r="BH38" i="9"/>
  <c r="BJ38" i="9"/>
  <c r="BK38" i="9"/>
  <c r="BL38" i="9"/>
  <c r="BN38" i="9"/>
  <c r="BO38" i="9"/>
  <c r="BP38" i="9"/>
  <c r="BR38" i="9"/>
  <c r="BS38" i="9"/>
  <c r="BT38" i="9"/>
  <c r="BU38" i="9"/>
  <c r="M38" i="9"/>
  <c r="BD47" i="11" l="1"/>
  <c r="AU47" i="11"/>
  <c r="AL47" i="11"/>
  <c r="AC47" i="11"/>
  <c r="AC46" i="11" s="1"/>
  <c r="AB47" i="11"/>
  <c r="AA46" i="11"/>
  <c r="Z46" i="11"/>
  <c r="BU45" i="11"/>
  <c r="BQ45" i="11"/>
  <c r="BL45" i="11"/>
  <c r="BI45" i="11" s="1"/>
  <c r="BD45" i="11"/>
  <c r="BC45" i="11" s="1"/>
  <c r="AZ45" i="11" s="1"/>
  <c r="AU45" i="11"/>
  <c r="AT45" i="11" s="1"/>
  <c r="AL45" i="11"/>
  <c r="AK45" i="11" s="1"/>
  <c r="AH45" i="11" s="1"/>
  <c r="AC45" i="11"/>
  <c r="AB45" i="11"/>
  <c r="Y45" i="11" s="1"/>
  <c r="BM17" i="11"/>
  <c r="BM13" i="11" s="1"/>
  <c r="BK17" i="11"/>
  <c r="BK13" i="11" s="1"/>
  <c r="BJ17" i="11"/>
  <c r="BJ13" i="11" s="1"/>
  <c r="BU43" i="11"/>
  <c r="BQ43" i="11"/>
  <c r="BL43" i="11"/>
  <c r="BI43" i="11" s="1"/>
  <c r="BD43" i="11"/>
  <c r="BC43" i="11" s="1"/>
  <c r="AZ43" i="11" s="1"/>
  <c r="AU43" i="11"/>
  <c r="AT43" i="11" s="1"/>
  <c r="AQ43" i="11" s="1"/>
  <c r="AL43" i="11"/>
  <c r="AK43" i="11" s="1"/>
  <c r="AH43" i="11" s="1"/>
  <c r="AC43" i="11"/>
  <c r="AB43" i="11"/>
  <c r="Y43" i="11" s="1"/>
  <c r="BL42" i="11"/>
  <c r="BI42" i="11" s="1"/>
  <c r="BD42" i="11"/>
  <c r="BC42" i="11" s="1"/>
  <c r="AZ42" i="11" s="1"/>
  <c r="AU42" i="11"/>
  <c r="AT42" i="11" s="1"/>
  <c r="AQ42" i="11" s="1"/>
  <c r="AL42" i="11"/>
  <c r="AK42" i="11" s="1"/>
  <c r="AH42" i="11" s="1"/>
  <c r="AC42" i="11"/>
  <c r="AB42" i="11"/>
  <c r="Y42" i="11" s="1"/>
  <c r="O42" i="11"/>
  <c r="BL41" i="11"/>
  <c r="BI41" i="11" s="1"/>
  <c r="BD41" i="11"/>
  <c r="BC41" i="11" s="1"/>
  <c r="AZ41" i="11" s="1"/>
  <c r="AU41" i="11"/>
  <c r="AT41" i="11" s="1"/>
  <c r="AQ41" i="11" s="1"/>
  <c r="AL41" i="11"/>
  <c r="AK41" i="11" s="1"/>
  <c r="AH41" i="11" s="1"/>
  <c r="AC41" i="11"/>
  <c r="AB41" i="11"/>
  <c r="Y41" i="11" s="1"/>
  <c r="BL40" i="11"/>
  <c r="BI40" i="11" s="1"/>
  <c r="BD40" i="11"/>
  <c r="BC40" i="11" s="1"/>
  <c r="AZ40" i="11" s="1"/>
  <c r="AU40" i="11"/>
  <c r="AT40" i="11" s="1"/>
  <c r="AQ40" i="11" s="1"/>
  <c r="AL40" i="11"/>
  <c r="AK40" i="11" s="1"/>
  <c r="AH40" i="11" s="1"/>
  <c r="AC40" i="11"/>
  <c r="AB40" i="11"/>
  <c r="Y40" i="11" s="1"/>
  <c r="BU39" i="11"/>
  <c r="BQ39" i="11"/>
  <c r="BL39" i="11"/>
  <c r="BI39" i="11" s="1"/>
  <c r="BD39" i="11"/>
  <c r="BC39" i="11" s="1"/>
  <c r="AZ39" i="11" s="1"/>
  <c r="AU39" i="11"/>
  <c r="AT39" i="11" s="1"/>
  <c r="AQ39" i="11" s="1"/>
  <c r="AL39" i="11"/>
  <c r="AK39" i="11" s="1"/>
  <c r="AC39" i="11"/>
  <c r="AB39" i="11"/>
  <c r="Y39" i="11" s="1"/>
  <c r="BL38" i="11"/>
  <c r="BD38" i="11"/>
  <c r="BC38" i="11" s="1"/>
  <c r="AU38" i="11"/>
  <c r="AT38" i="11" s="1"/>
  <c r="AQ38" i="11" s="1"/>
  <c r="AL38" i="11"/>
  <c r="AK38" i="11" s="1"/>
  <c r="AH38" i="11" s="1"/>
  <c r="AC38" i="11"/>
  <c r="AB38" i="11"/>
  <c r="Y38" i="11" s="1"/>
  <c r="BH37" i="11"/>
  <c r="BH36" i="11" s="1"/>
  <c r="BG37" i="11"/>
  <c r="BG36" i="11" s="1"/>
  <c r="BF37" i="11"/>
  <c r="BF36" i="11" s="1"/>
  <c r="BE37" i="11"/>
  <c r="BE36" i="11" s="1"/>
  <c r="BB37" i="11"/>
  <c r="BB36" i="11" s="1"/>
  <c r="BA37" i="11"/>
  <c r="BA36" i="11" s="1"/>
  <c r="AY37" i="11"/>
  <c r="AY36" i="11" s="1"/>
  <c r="AX37" i="11"/>
  <c r="AX36" i="11" s="1"/>
  <c r="AW37" i="11"/>
  <c r="AW36" i="11" s="1"/>
  <c r="AV37" i="11"/>
  <c r="AV36" i="11" s="1"/>
  <c r="AS37" i="11"/>
  <c r="AS36" i="11" s="1"/>
  <c r="AR37" i="11"/>
  <c r="AR36" i="11" s="1"/>
  <c r="AP37" i="11"/>
  <c r="AP36" i="11" s="1"/>
  <c r="AO37" i="11"/>
  <c r="AO36" i="11" s="1"/>
  <c r="AN37" i="11"/>
  <c r="AN36" i="11" s="1"/>
  <c r="AM37" i="11"/>
  <c r="AM36" i="11" s="1"/>
  <c r="AJ37" i="11"/>
  <c r="AJ36" i="11" s="1"/>
  <c r="AI37" i="11"/>
  <c r="AI36" i="11" s="1"/>
  <c r="AG37" i="11"/>
  <c r="AG36" i="11" s="1"/>
  <c r="AF37" i="11"/>
  <c r="AF36" i="11" s="1"/>
  <c r="AE37" i="11"/>
  <c r="AE36" i="11" s="1"/>
  <c r="AD37" i="11"/>
  <c r="AD36" i="11" s="1"/>
  <c r="AA37" i="11"/>
  <c r="AA36" i="11" s="1"/>
  <c r="Z37" i="11"/>
  <c r="Z36" i="11" s="1"/>
  <c r="X37" i="11"/>
  <c r="X36" i="11" s="1"/>
  <c r="W37" i="11"/>
  <c r="W36" i="11" s="1"/>
  <c r="V37" i="11"/>
  <c r="V36" i="11" s="1"/>
  <c r="U37" i="11"/>
  <c r="U36" i="11" s="1"/>
  <c r="T37" i="11"/>
  <c r="T36" i="11" s="1"/>
  <c r="S37" i="11"/>
  <c r="S36" i="11" s="1"/>
  <c r="R37" i="11"/>
  <c r="R36" i="11" s="1"/>
  <c r="Q37" i="11"/>
  <c r="Q36" i="11" s="1"/>
  <c r="P37" i="11"/>
  <c r="P36" i="11" s="1"/>
  <c r="BY35" i="11"/>
  <c r="BU35" i="11"/>
  <c r="BQ35" i="11"/>
  <c r="BL35" i="11"/>
  <c r="BI35" i="11" s="1"/>
  <c r="BD35" i="11"/>
  <c r="BC35" i="11" s="1"/>
  <c r="AZ35" i="11" s="1"/>
  <c r="AU35" i="11"/>
  <c r="AT35" i="11" s="1"/>
  <c r="AQ35" i="11" s="1"/>
  <c r="AL35" i="11"/>
  <c r="AK35" i="11" s="1"/>
  <c r="AH35" i="11" s="1"/>
  <c r="AC35" i="11"/>
  <c r="AB35" i="11"/>
  <c r="Y35" i="11" s="1"/>
  <c r="BU34" i="11"/>
  <c r="BQ34" i="11"/>
  <c r="BL34" i="11"/>
  <c r="BI34" i="11" s="1"/>
  <c r="BD34" i="11"/>
  <c r="BC34" i="11" s="1"/>
  <c r="AZ34" i="11" s="1"/>
  <c r="AU34" i="11"/>
  <c r="AT34" i="11" s="1"/>
  <c r="AQ34" i="11" s="1"/>
  <c r="AL34" i="11"/>
  <c r="AK34" i="11" s="1"/>
  <c r="AH34" i="11" s="1"/>
  <c r="AC34" i="11"/>
  <c r="AB34" i="11"/>
  <c r="Y34" i="11" s="1"/>
  <c r="BU33" i="11"/>
  <c r="BQ33" i="11"/>
  <c r="BL33" i="11"/>
  <c r="BI33" i="11" s="1"/>
  <c r="BD33" i="11"/>
  <c r="BC33" i="11" s="1"/>
  <c r="AZ33" i="11" s="1"/>
  <c r="AU33" i="11"/>
  <c r="AT33" i="11" s="1"/>
  <c r="AQ33" i="11" s="1"/>
  <c r="AL33" i="11"/>
  <c r="AK33" i="11" s="1"/>
  <c r="AH33" i="11" s="1"/>
  <c r="AC33" i="11"/>
  <c r="AB33" i="11"/>
  <c r="Y33" i="11" s="1"/>
  <c r="BU32" i="11"/>
  <c r="BQ32" i="11"/>
  <c r="BL32" i="11"/>
  <c r="BI32" i="11" s="1"/>
  <c r="BD32" i="11"/>
  <c r="BC32" i="11" s="1"/>
  <c r="AZ32" i="11" s="1"/>
  <c r="AU32" i="11"/>
  <c r="AT32" i="11" s="1"/>
  <c r="AQ32" i="11" s="1"/>
  <c r="AL32" i="11"/>
  <c r="AK32" i="11" s="1"/>
  <c r="AH32" i="11" s="1"/>
  <c r="AC32" i="11"/>
  <c r="AB32" i="11"/>
  <c r="Y32" i="11" s="1"/>
  <c r="BU31" i="11"/>
  <c r="BQ31" i="11"/>
  <c r="BL31" i="11"/>
  <c r="BI31" i="11" s="1"/>
  <c r="BD31" i="11"/>
  <c r="BC31" i="11" s="1"/>
  <c r="AZ31" i="11" s="1"/>
  <c r="AU31" i="11"/>
  <c r="AT31" i="11" s="1"/>
  <c r="AQ31" i="11" s="1"/>
  <c r="AL31" i="11"/>
  <c r="AK31" i="11" s="1"/>
  <c r="AH31" i="11" s="1"/>
  <c r="AC31" i="11"/>
  <c r="AB31" i="11"/>
  <c r="Y31" i="11" s="1"/>
  <c r="BY30" i="11"/>
  <c r="BU30" i="11"/>
  <c r="BQ30" i="11"/>
  <c r="BL30" i="11"/>
  <c r="BI30" i="11" s="1"/>
  <c r="BD30" i="11"/>
  <c r="BC30" i="11" s="1"/>
  <c r="AZ30" i="11" s="1"/>
  <c r="AU30" i="11"/>
  <c r="AT30" i="11" s="1"/>
  <c r="AQ30" i="11" s="1"/>
  <c r="AL30" i="11"/>
  <c r="AK30" i="11" s="1"/>
  <c r="AH30" i="11" s="1"/>
  <c r="AC30" i="11"/>
  <c r="AB30" i="11"/>
  <c r="Y30" i="11" s="1"/>
  <c r="BU29" i="11"/>
  <c r="BQ29" i="11"/>
  <c r="BL29" i="11"/>
  <c r="BI29" i="11" s="1"/>
  <c r="BD29" i="11"/>
  <c r="BC29" i="11" s="1"/>
  <c r="AZ29" i="11" s="1"/>
  <c r="AU29" i="11"/>
  <c r="AT29" i="11" s="1"/>
  <c r="AQ29" i="11" s="1"/>
  <c r="AL29" i="11"/>
  <c r="AK29" i="11" s="1"/>
  <c r="AH29" i="11" s="1"/>
  <c r="AC29" i="11"/>
  <c r="AB29" i="11"/>
  <c r="Y29" i="11" s="1"/>
  <c r="BU28" i="11"/>
  <c r="BQ28" i="11"/>
  <c r="BL28" i="11"/>
  <c r="BI28" i="11" s="1"/>
  <c r="BD28" i="11"/>
  <c r="BC28" i="11" s="1"/>
  <c r="AZ28" i="11" s="1"/>
  <c r="AU28" i="11"/>
  <c r="AT28" i="11" s="1"/>
  <c r="AQ28" i="11" s="1"/>
  <c r="AL28" i="11"/>
  <c r="AC28" i="11"/>
  <c r="AB28" i="11"/>
  <c r="Y28" i="11" s="1"/>
  <c r="BU27" i="11"/>
  <c r="BQ27" i="11"/>
  <c r="BL27" i="11"/>
  <c r="BI27" i="11" s="1"/>
  <c r="BD27" i="11"/>
  <c r="BC27" i="11" s="1"/>
  <c r="AZ27" i="11" s="1"/>
  <c r="AU27" i="11"/>
  <c r="AT27" i="11" s="1"/>
  <c r="AQ27" i="11" s="1"/>
  <c r="AL27" i="11"/>
  <c r="AK27" i="11" s="1"/>
  <c r="AH27" i="11" s="1"/>
  <c r="AC27" i="11"/>
  <c r="AB27" i="11"/>
  <c r="Y27" i="11" s="1"/>
  <c r="BU26" i="11"/>
  <c r="BQ26" i="11"/>
  <c r="BL26" i="11"/>
  <c r="BI26" i="11" s="1"/>
  <c r="BD26" i="11"/>
  <c r="BC26" i="11" s="1"/>
  <c r="AZ26" i="11" s="1"/>
  <c r="AX26" i="11"/>
  <c r="AX22" i="11" s="1"/>
  <c r="AX21" i="11" s="1"/>
  <c r="AU26" i="11"/>
  <c r="AO26" i="11"/>
  <c r="AO22" i="11" s="1"/>
  <c r="AO21" i="11" s="1"/>
  <c r="AL26" i="11"/>
  <c r="AC26" i="11"/>
  <c r="AB26" i="11"/>
  <c r="Y26" i="11" s="1"/>
  <c r="BU25" i="11"/>
  <c r="BQ25" i="11"/>
  <c r="BL25" i="11"/>
  <c r="BI25" i="11" s="1"/>
  <c r="BE25" i="11"/>
  <c r="AU25" i="11"/>
  <c r="AT25" i="11" s="1"/>
  <c r="AQ25" i="11" s="1"/>
  <c r="AL25" i="11"/>
  <c r="AK25" i="11" s="1"/>
  <c r="AH25" i="11" s="1"/>
  <c r="AD25" i="11"/>
  <c r="BY24" i="11"/>
  <c r="BU24" i="11"/>
  <c r="BQ24" i="11"/>
  <c r="BL24" i="11"/>
  <c r="BI24" i="11" s="1"/>
  <c r="BD24" i="11"/>
  <c r="BC24" i="11" s="1"/>
  <c r="AZ24" i="11" s="1"/>
  <c r="AV24" i="11"/>
  <c r="AM24" i="11"/>
  <c r="AC24" i="11"/>
  <c r="AB24" i="11"/>
  <c r="Y24" i="11" s="1"/>
  <c r="BY23" i="11"/>
  <c r="BU23" i="11"/>
  <c r="BQ23" i="11"/>
  <c r="BL23" i="11"/>
  <c r="BD23" i="11"/>
  <c r="AU23" i="11"/>
  <c r="AL23" i="11"/>
  <c r="AC23" i="11"/>
  <c r="AB23" i="11"/>
  <c r="O22" i="11"/>
  <c r="O21" i="11" s="1"/>
  <c r="BL20" i="11"/>
  <c r="BL19" i="11" s="1"/>
  <c r="BL18" i="11" s="1"/>
  <c r="BE20" i="11"/>
  <c r="AU20" i="11"/>
  <c r="AU19" i="11" s="1"/>
  <c r="AU18" i="11" s="1"/>
  <c r="AL20" i="11"/>
  <c r="AC20" i="11"/>
  <c r="AC19" i="11" s="1"/>
  <c r="AC18" i="11" s="1"/>
  <c r="AB20" i="11"/>
  <c r="BU16" i="11"/>
  <c r="BU14" i="11" s="1"/>
  <c r="BQ16" i="11"/>
  <c r="BQ14" i="11" s="1"/>
  <c r="BL16" i="11"/>
  <c r="BL14" i="11" s="1"/>
  <c r="BD16" i="11"/>
  <c r="BC16" i="11" s="1"/>
  <c r="AZ16" i="11" s="1"/>
  <c r="AU16" i="11"/>
  <c r="AL16" i="11"/>
  <c r="AK16" i="11" s="1"/>
  <c r="AH16" i="11" s="1"/>
  <c r="AC16" i="11"/>
  <c r="AB16" i="11"/>
  <c r="Y16" i="11" s="1"/>
  <c r="BG15" i="11"/>
  <c r="BG14" i="11" s="1"/>
  <c r="BD15" i="11"/>
  <c r="AU15" i="11"/>
  <c r="AT15" i="11" s="1"/>
  <c r="AL15" i="11"/>
  <c r="AK15" i="11" s="1"/>
  <c r="AC15" i="11"/>
  <c r="AB15" i="11"/>
  <c r="Y15" i="11" s="1"/>
  <c r="BF14" i="11"/>
  <c r="BE14" i="11"/>
  <c r="BB14" i="11"/>
  <c r="BA14" i="11"/>
  <c r="AY14" i="11"/>
  <c r="AX14" i="11"/>
  <c r="AW14" i="11"/>
  <c r="AV14" i="11"/>
  <c r="AS14" i="11"/>
  <c r="AR14" i="11"/>
  <c r="AP14" i="11"/>
  <c r="AO14" i="11"/>
  <c r="AN14" i="11"/>
  <c r="AM14" i="11"/>
  <c r="AJ14" i="11"/>
  <c r="AI14" i="11"/>
  <c r="AG14" i="11"/>
  <c r="AF14" i="11"/>
  <c r="AE14" i="11"/>
  <c r="AD14" i="11"/>
  <c r="AA14" i="11"/>
  <c r="Z14" i="11"/>
  <c r="X14" i="11"/>
  <c r="W14" i="11"/>
  <c r="V14" i="11"/>
  <c r="U14" i="11"/>
  <c r="T14" i="11"/>
  <c r="S14" i="11"/>
  <c r="R14" i="11"/>
  <c r="Q14" i="11"/>
  <c r="P14" i="11"/>
  <c r="O14" i="11"/>
  <c r="BD25" i="11" l="1"/>
  <c r="BC25" i="11" s="1"/>
  <c r="AZ25" i="11" s="1"/>
  <c r="BE22" i="11"/>
  <c r="BE21" i="11" s="1"/>
  <c r="AL24" i="11"/>
  <c r="AK24" i="11" s="1"/>
  <c r="AH24" i="11" s="1"/>
  <c r="AM22" i="11"/>
  <c r="AM21" i="11" s="1"/>
  <c r="BU37" i="11"/>
  <c r="BU36" i="11" s="1"/>
  <c r="BD20" i="11"/>
  <c r="BC20" i="11" s="1"/>
  <c r="BE19" i="11"/>
  <c r="BE18" i="11" s="1"/>
  <c r="AC25" i="11"/>
  <c r="AC22" i="11" s="1"/>
  <c r="AC21" i="11" s="1"/>
  <c r="AD22" i="11"/>
  <c r="AD21" i="11" s="1"/>
  <c r="BQ37" i="11"/>
  <c r="BQ36" i="11" s="1"/>
  <c r="AU24" i="11"/>
  <c r="AT24" i="11" s="1"/>
  <c r="AQ24" i="11" s="1"/>
  <c r="AV22" i="11"/>
  <c r="AV21" i="11" s="1"/>
  <c r="AK20" i="11"/>
  <c r="AL19" i="11"/>
  <c r="AL18" i="11" s="1"/>
  <c r="Y20" i="11"/>
  <c r="Y19" i="11" s="1"/>
  <c r="Y18" i="11" s="1"/>
  <c r="AB19" i="11"/>
  <c r="AB18" i="11" s="1"/>
  <c r="BD19" i="11"/>
  <c r="BD18" i="11" s="1"/>
  <c r="BL37" i="11"/>
  <c r="BL36" i="11" s="1"/>
  <c r="BQ22" i="11"/>
  <c r="BQ21" i="11" s="1"/>
  <c r="BC23" i="11"/>
  <c r="BD22" i="11"/>
  <c r="BD21" i="11" s="1"/>
  <c r="AK23" i="11"/>
  <c r="BL22" i="11"/>
  <c r="BL21" i="11" s="1"/>
  <c r="AT23" i="11"/>
  <c r="AU22" i="11"/>
  <c r="AU21" i="11" s="1"/>
  <c r="BU22" i="11"/>
  <c r="BU21" i="11" s="1"/>
  <c r="Y23" i="11"/>
  <c r="BY22" i="11"/>
  <c r="BY21" i="11" s="1"/>
  <c r="BY17" i="11" s="1"/>
  <c r="BY13" i="11" s="1"/>
  <c r="BI20" i="11"/>
  <c r="BI19" i="11" s="1"/>
  <c r="BI18" i="11" s="1"/>
  <c r="BI38" i="11"/>
  <c r="BI37" i="11" s="1"/>
  <c r="BI36" i="11" s="1"/>
  <c r="BI23" i="11"/>
  <c r="BI22" i="11" s="1"/>
  <c r="BI21" i="11" s="1"/>
  <c r="BD14" i="11"/>
  <c r="AK26" i="11"/>
  <c r="AH26" i="11" s="1"/>
  <c r="Y47" i="11"/>
  <c r="AB46" i="11"/>
  <c r="AK47" i="11"/>
  <c r="AK46" i="11" s="1"/>
  <c r="AL46" i="11"/>
  <c r="AT47" i="11"/>
  <c r="AT46" i="11" s="1"/>
  <c r="AU46" i="11"/>
  <c r="BC47" i="11"/>
  <c r="BD46" i="11"/>
  <c r="AU14" i="11"/>
  <c r="AC14" i="11"/>
  <c r="O37" i="11"/>
  <c r="O36" i="11" s="1"/>
  <c r="AT26" i="11"/>
  <c r="AQ26" i="11" s="1"/>
  <c r="BC15" i="11"/>
  <c r="BD37" i="11"/>
  <c r="BD36" i="11" s="1"/>
  <c r="AL14" i="11"/>
  <c r="AT16" i="11"/>
  <c r="AQ16" i="11" s="1"/>
  <c r="AK28" i="11"/>
  <c r="AH28" i="11" s="1"/>
  <c r="Y37" i="11"/>
  <c r="Y36" i="11" s="1"/>
  <c r="AB37" i="11"/>
  <c r="AB36" i="11" s="1"/>
  <c r="BC37" i="11"/>
  <c r="BC36" i="11" s="1"/>
  <c r="AZ38" i="11"/>
  <c r="AZ37" i="11" s="1"/>
  <c r="AZ36" i="11" s="1"/>
  <c r="AT20" i="11"/>
  <c r="AB14" i="11"/>
  <c r="Y14" i="11"/>
  <c r="Y46" i="11"/>
  <c r="AU37" i="11"/>
  <c r="AU36" i="11" s="1"/>
  <c r="AK14" i="11"/>
  <c r="AH15" i="11"/>
  <c r="AH14" i="11" s="1"/>
  <c r="BI16" i="11"/>
  <c r="BI14" i="11" s="1"/>
  <c r="AQ15" i="11"/>
  <c r="AH39" i="11"/>
  <c r="AH37" i="11" s="1"/>
  <c r="AH36" i="11" s="1"/>
  <c r="AK37" i="11"/>
  <c r="AK36" i="11" s="1"/>
  <c r="AC37" i="11"/>
  <c r="AC36" i="11" s="1"/>
  <c r="AT37" i="11"/>
  <c r="AT36" i="11" s="1"/>
  <c r="AQ37" i="11"/>
  <c r="AQ36" i="11" s="1"/>
  <c r="AL37" i="11"/>
  <c r="AL36" i="11" s="1"/>
  <c r="AB25" i="11"/>
  <c r="Y25" i="11" s="1"/>
  <c r="AL22" i="11" l="1"/>
  <c r="AL21" i="11" s="1"/>
  <c r="AQ20" i="11"/>
  <c r="AQ19" i="11" s="1"/>
  <c r="AQ18" i="11" s="1"/>
  <c r="AT19" i="11"/>
  <c r="AT18" i="11" s="1"/>
  <c r="AZ20" i="11"/>
  <c r="AZ19" i="11" s="1"/>
  <c r="AZ18" i="11" s="1"/>
  <c r="BC19" i="11"/>
  <c r="BC18" i="11" s="1"/>
  <c r="AH20" i="11"/>
  <c r="AH19" i="11" s="1"/>
  <c r="AH18" i="11" s="1"/>
  <c r="AK19" i="11"/>
  <c r="AK18" i="11" s="1"/>
  <c r="AQ23" i="11"/>
  <c r="AQ22" i="11" s="1"/>
  <c r="AQ21" i="11" s="1"/>
  <c r="AT22" i="11"/>
  <c r="AT21" i="11" s="1"/>
  <c r="AH23" i="11"/>
  <c r="AH22" i="11" s="1"/>
  <c r="AH21" i="11" s="1"/>
  <c r="AK22" i="11"/>
  <c r="AK21" i="11" s="1"/>
  <c r="AB22" i="11"/>
  <c r="AB21" i="11" s="1"/>
  <c r="Y22" i="11"/>
  <c r="Y21" i="11" s="1"/>
  <c r="AZ23" i="11"/>
  <c r="AZ22" i="11" s="1"/>
  <c r="AZ21" i="11" s="1"/>
  <c r="BC22" i="11"/>
  <c r="BC21" i="11" s="1"/>
  <c r="AO17" i="11"/>
  <c r="AO13" i="11" s="1"/>
  <c r="AW17" i="11"/>
  <c r="AW13" i="11" s="1"/>
  <c r="AJ17" i="11"/>
  <c r="AJ13" i="11" s="1"/>
  <c r="BU17" i="11"/>
  <c r="BU13" i="11" s="1"/>
  <c r="AR17" i="11"/>
  <c r="AR13" i="11" s="1"/>
  <c r="BQ17" i="11"/>
  <c r="BQ13" i="11" s="1"/>
  <c r="BL17" i="11"/>
  <c r="BL13" i="11" s="1"/>
  <c r="AG17" i="11"/>
  <c r="AG13" i="11" s="1"/>
  <c r="AN17" i="11"/>
  <c r="AN13" i="11" s="1"/>
  <c r="V17" i="11"/>
  <c r="V13" i="11" s="1"/>
  <c r="BF17" i="11"/>
  <c r="BF13" i="11" s="1"/>
  <c r="AP17" i="11"/>
  <c r="AP13" i="11" s="1"/>
  <c r="Z17" i="11"/>
  <c r="Z13" i="11" s="1"/>
  <c r="AI17" i="11"/>
  <c r="AI13" i="11" s="1"/>
  <c r="BH17" i="11"/>
  <c r="BH13" i="11" s="1"/>
  <c r="S17" i="11"/>
  <c r="S13" i="11" s="1"/>
  <c r="R17" i="11"/>
  <c r="R13" i="11" s="1"/>
  <c r="AD17" i="11"/>
  <c r="AD13" i="11" s="1"/>
  <c r="Q17" i="11"/>
  <c r="Q13" i="11" s="1"/>
  <c r="BG17" i="11"/>
  <c r="BG13" i="11" s="1"/>
  <c r="T17" i="11"/>
  <c r="T13" i="11" s="1"/>
  <c r="AF17" i="11"/>
  <c r="AF13" i="11" s="1"/>
  <c r="AM17" i="11"/>
  <c r="AM13" i="11" s="1"/>
  <c r="P17" i="11"/>
  <c r="P13" i="11" s="1"/>
  <c r="AY17" i="11"/>
  <c r="AY13" i="11" s="1"/>
  <c r="AS17" i="11"/>
  <c r="AS13" i="11" s="1"/>
  <c r="BA17" i="11"/>
  <c r="BA13" i="11" s="1"/>
  <c r="BE17" i="11"/>
  <c r="BE13" i="11" s="1"/>
  <c r="AZ47" i="11"/>
  <c r="AZ46" i="11" s="1"/>
  <c r="BC46" i="11"/>
  <c r="X17" i="11"/>
  <c r="X13" i="11" s="1"/>
  <c r="U17" i="11"/>
  <c r="U13" i="11" s="1"/>
  <c r="W17" i="11"/>
  <c r="W13" i="11" s="1"/>
  <c r="AX17" i="11"/>
  <c r="AX13" i="11" s="1"/>
  <c r="AA17" i="11"/>
  <c r="AA13" i="11" s="1"/>
  <c r="AV17" i="11"/>
  <c r="AV13" i="11" s="1"/>
  <c r="BB17" i="11"/>
  <c r="BB13" i="11" s="1"/>
  <c r="AE17" i="11"/>
  <c r="AE13" i="11" s="1"/>
  <c r="O17" i="11"/>
  <c r="O13" i="11" s="1"/>
  <c r="AT14" i="11"/>
  <c r="BC14" i="11"/>
  <c r="AT51" i="11" s="1"/>
  <c r="AZ15" i="11"/>
  <c r="AZ14" i="11" s="1"/>
  <c r="AQ14" i="11"/>
  <c r="AZ17" i="11" l="1"/>
  <c r="AQ17" i="11"/>
  <c r="AH17" i="11"/>
  <c r="BI17" i="11"/>
  <c r="BI13" i="11" s="1"/>
  <c r="AL17" i="11"/>
  <c r="AL13" i="11" s="1"/>
  <c r="AC17" i="11"/>
  <c r="AC13" i="11" s="1"/>
  <c r="BC17" i="11"/>
  <c r="BC13" i="11" s="1"/>
  <c r="AB17" i="11"/>
  <c r="AB13" i="11" s="1"/>
  <c r="AT17" i="11"/>
  <c r="AT13" i="11" s="1"/>
  <c r="Y17" i="11"/>
  <c r="Y13" i="11" s="1"/>
  <c r="AH13" i="11"/>
  <c r="BD17" i="11"/>
  <c r="BD13" i="11" s="1"/>
  <c r="AU17" i="11"/>
  <c r="AU13" i="11" s="1"/>
  <c r="AK17" i="11"/>
  <c r="AK13" i="11" s="1"/>
  <c r="AZ13" i="11"/>
  <c r="AQ13" i="11"/>
  <c r="AB36" i="10" l="1"/>
  <c r="N14" i="10" l="1"/>
  <c r="O14" i="10"/>
  <c r="P14" i="10"/>
  <c r="Q14" i="10"/>
  <c r="R14" i="10"/>
  <c r="S14" i="10"/>
  <c r="T14" i="10"/>
  <c r="U14" i="10"/>
  <c r="V14" i="10"/>
  <c r="X14" i="10"/>
  <c r="Y14" i="10"/>
  <c r="AA14" i="10"/>
  <c r="AC14" i="10"/>
  <c r="AE14" i="10"/>
  <c r="AF14" i="10"/>
  <c r="AH14" i="10"/>
  <c r="AI14" i="10"/>
  <c r="AK14" i="10"/>
  <c r="AM14" i="10"/>
  <c r="AN14" i="10"/>
  <c r="AP14" i="10"/>
  <c r="AQ14" i="10"/>
  <c r="AS14" i="10"/>
  <c r="AU14" i="10"/>
  <c r="AV14" i="10"/>
  <c r="AX14" i="10"/>
  <c r="AZ14" i="10"/>
  <c r="W37" i="9" l="1"/>
  <c r="AY15" i="7" l="1"/>
  <c r="BB36" i="9" l="1"/>
  <c r="BB31" i="9" s="1"/>
  <c r="BC36" i="9"/>
  <c r="BC31" i="9" s="1"/>
  <c r="BE36" i="9"/>
  <c r="BE31" i="9" s="1"/>
  <c r="BF36" i="9"/>
  <c r="BF31" i="9" s="1"/>
  <c r="BG36" i="9"/>
  <c r="BG31" i="9" s="1"/>
  <c r="BH36" i="9"/>
  <c r="BH31" i="9" s="1"/>
  <c r="BJ36" i="9"/>
  <c r="BJ31" i="9" s="1"/>
  <c r="BK36" i="9"/>
  <c r="BK31" i="9" s="1"/>
  <c r="BL36" i="9"/>
  <c r="BL31" i="9" s="1"/>
  <c r="BN36" i="9"/>
  <c r="BN31" i="9" s="1"/>
  <c r="BO36" i="9"/>
  <c r="BO31" i="9" s="1"/>
  <c r="BP36" i="9"/>
  <c r="BP31" i="9" s="1"/>
  <c r="BR36" i="9"/>
  <c r="BR31" i="9" s="1"/>
  <c r="BS36" i="9"/>
  <c r="BS31" i="9" s="1"/>
  <c r="BT36" i="9"/>
  <c r="BT31" i="9" s="1"/>
  <c r="BU36" i="9"/>
  <c r="BU31" i="9" s="1"/>
  <c r="X36" i="10" l="1"/>
  <c r="Y36" i="10"/>
  <c r="AA36" i="10"/>
  <c r="AC36" i="10"/>
  <c r="AE36" i="10"/>
  <c r="AF36" i="10"/>
  <c r="AH36" i="10"/>
  <c r="AI36" i="10"/>
  <c r="AJ36" i="10"/>
  <c r="AK36" i="10"/>
  <c r="AM36" i="10"/>
  <c r="AN36" i="10"/>
  <c r="AP36" i="10"/>
  <c r="AQ36" i="10"/>
  <c r="AR36" i="10"/>
  <c r="AS36" i="10"/>
  <c r="AU36" i="10"/>
  <c r="AV36" i="10"/>
  <c r="AX36" i="10"/>
  <c r="AY36" i="10"/>
  <c r="AZ36" i="10"/>
  <c r="BB36" i="10"/>
  <c r="BB13" i="10" s="1"/>
  <c r="BC36" i="10"/>
  <c r="BC13" i="10" s="1"/>
  <c r="BE36" i="10"/>
  <c r="BE13" i="10" s="1"/>
  <c r="BF36" i="10"/>
  <c r="BF13" i="10" s="1"/>
  <c r="BG36" i="10"/>
  <c r="BG13" i="10" s="1"/>
  <c r="BH36" i="10"/>
  <c r="BH13" i="10" s="1"/>
  <c r="BJ36" i="10"/>
  <c r="BJ13" i="10" s="1"/>
  <c r="BK36" i="10"/>
  <c r="BK13" i="10" s="1"/>
  <c r="BL36" i="10"/>
  <c r="BL13" i="10" s="1"/>
  <c r="BN36" i="10"/>
  <c r="BN13" i="10" s="1"/>
  <c r="BO36" i="10"/>
  <c r="BO13" i="10" s="1"/>
  <c r="BP36" i="10"/>
  <c r="BP13" i="10" s="1"/>
  <c r="BQ36" i="10"/>
  <c r="BQ13" i="10" s="1"/>
  <c r="BR36" i="10"/>
  <c r="BR13" i="10" s="1"/>
  <c r="BS36" i="10"/>
  <c r="BS13" i="10" s="1"/>
  <c r="BT36" i="10"/>
  <c r="BT13" i="10" s="1"/>
  <c r="AT38" i="10"/>
  <c r="W38" i="10"/>
  <c r="N31" i="10"/>
  <c r="N30" i="10" s="1"/>
  <c r="O31" i="10"/>
  <c r="O30" i="10" s="1"/>
  <c r="P31" i="10"/>
  <c r="P30" i="10" s="1"/>
  <c r="Q31" i="10"/>
  <c r="Q30" i="10" s="1"/>
  <c r="R31" i="10"/>
  <c r="R30" i="10" s="1"/>
  <c r="S31" i="10"/>
  <c r="S30" i="10" s="1"/>
  <c r="M31" i="10"/>
  <c r="M30" i="10" s="1"/>
  <c r="P17" i="10" l="1"/>
  <c r="O17" i="10"/>
  <c r="AF17" i="10"/>
  <c r="Q17" i="10"/>
  <c r="AZ17" i="10"/>
  <c r="AY17" i="10"/>
  <c r="N17" i="10"/>
  <c r="AN17" i="10"/>
  <c r="R17" i="10"/>
  <c r="AX17" i="10"/>
  <c r="AV17" i="10"/>
  <c r="AU17" i="10"/>
  <c r="Y17" i="10"/>
  <c r="X17" i="10"/>
  <c r="U17" i="10"/>
  <c r="T17" i="10"/>
  <c r="N36" i="10"/>
  <c r="O36" i="10"/>
  <c r="P36" i="10"/>
  <c r="Q36" i="10"/>
  <c r="R36" i="10"/>
  <c r="S36" i="10"/>
  <c r="T36" i="10"/>
  <c r="U36" i="10"/>
  <c r="V36" i="10"/>
  <c r="M36" i="10"/>
  <c r="AY16" i="10"/>
  <c r="AY14" i="10" s="1"/>
  <c r="AB16" i="10"/>
  <c r="W16" i="10" s="1"/>
  <c r="AT16" i="10" l="1"/>
  <c r="AT37" i="10"/>
  <c r="AT36" i="10" s="1"/>
  <c r="AT33" i="10"/>
  <c r="AT32" i="10"/>
  <c r="AT31" i="10" s="1"/>
  <c r="AT30" i="10" s="1"/>
  <c r="AT29" i="10"/>
  <c r="AT15" i="10"/>
  <c r="AT28" i="10"/>
  <c r="AT27" i="10"/>
  <c r="AT26" i="10"/>
  <c r="AT25" i="10"/>
  <c r="AT24" i="10"/>
  <c r="AT21" i="10"/>
  <c r="AT20" i="10"/>
  <c r="W37" i="10"/>
  <c r="W36" i="10" s="1"/>
  <c r="W33" i="10"/>
  <c r="W32" i="10"/>
  <c r="W31" i="10" s="1"/>
  <c r="W30" i="10" s="1"/>
  <c r="W29" i="10"/>
  <c r="W15" i="10"/>
  <c r="W28" i="10"/>
  <c r="W27" i="10"/>
  <c r="W26" i="10"/>
  <c r="W25" i="10"/>
  <c r="W21" i="10"/>
  <c r="W20" i="10"/>
  <c r="W19" i="10" s="1"/>
  <c r="W18" i="10" s="1"/>
  <c r="AT19" i="10" l="1"/>
  <c r="AT18" i="10" s="1"/>
  <c r="AT23" i="10"/>
  <c r="AT22" i="10" s="1"/>
  <c r="AT14" i="10"/>
  <c r="N14" i="7"/>
  <c r="O14" i="7"/>
  <c r="P14" i="7"/>
  <c r="Q14" i="7"/>
  <c r="R14" i="7"/>
  <c r="S14" i="7"/>
  <c r="T14" i="7"/>
  <c r="U14" i="7"/>
  <c r="V14" i="7"/>
  <c r="X14" i="7"/>
  <c r="Y14" i="7"/>
  <c r="Z14" i="7"/>
  <c r="AA14" i="7"/>
  <c r="AB14" i="7"/>
  <c r="AC14" i="7"/>
  <c r="AD14" i="7"/>
  <c r="AE14" i="7"/>
  <c r="AF14" i="7"/>
  <c r="AG14" i="7"/>
  <c r="AH14" i="7"/>
  <c r="AI14" i="7"/>
  <c r="AJ14" i="7"/>
  <c r="AK14" i="7"/>
  <c r="AL14" i="7"/>
  <c r="AM14" i="7"/>
  <c r="AN14" i="7"/>
  <c r="AO14" i="7"/>
  <c r="AP14" i="7"/>
  <c r="AQ14" i="7"/>
  <c r="AR14" i="7"/>
  <c r="AS14" i="7"/>
  <c r="AU14" i="7"/>
  <c r="AV14" i="7"/>
  <c r="AX14" i="7"/>
  <c r="AZ14" i="7"/>
  <c r="BA14" i="7"/>
  <c r="BB14" i="7"/>
  <c r="BC14" i="7"/>
  <c r="BD14" i="7"/>
  <c r="BE14" i="7"/>
  <c r="BF14" i="7"/>
  <c r="BG14" i="7"/>
  <c r="BH14" i="7"/>
  <c r="BI14" i="7"/>
  <c r="BJ14" i="7"/>
  <c r="BK14" i="7"/>
  <c r="BL14" i="7"/>
  <c r="BM14" i="7"/>
  <c r="BN14" i="7"/>
  <c r="BO14" i="7"/>
  <c r="BP14" i="7"/>
  <c r="BQ14" i="7"/>
  <c r="BR14" i="7"/>
  <c r="BS14" i="7"/>
  <c r="BT14" i="7"/>
  <c r="BU14" i="7"/>
  <c r="M14" i="7"/>
  <c r="AT17" i="10" l="1"/>
  <c r="AT58" i="8"/>
  <c r="AT57" i="8" s="1"/>
  <c r="W58" i="8"/>
  <c r="AT56" i="8"/>
  <c r="W56" i="8"/>
  <c r="AT53" i="8"/>
  <c r="W53" i="8"/>
  <c r="AT49" i="8"/>
  <c r="AT48" i="8"/>
  <c r="W48" i="8"/>
  <c r="AT46" i="8"/>
  <c r="AT45" i="8"/>
  <c r="W46" i="8"/>
  <c r="W45" i="8"/>
  <c r="AT41" i="8"/>
  <c r="W41" i="8"/>
  <c r="AT35" i="8"/>
  <c r="AT36" i="8"/>
  <c r="AT37" i="8"/>
  <c r="AT38" i="8"/>
  <c r="AT39" i="8"/>
  <c r="AT34" i="8"/>
  <c r="W35" i="8"/>
  <c r="W36" i="8"/>
  <c r="W37" i="8"/>
  <c r="W38" i="8"/>
  <c r="W39" i="8"/>
  <c r="W34" i="8"/>
  <c r="AT26" i="8"/>
  <c r="AT27" i="8"/>
  <c r="AT28" i="8"/>
  <c r="AT29" i="8"/>
  <c r="AT30" i="8"/>
  <c r="W28" i="8"/>
  <c r="W29" i="8"/>
  <c r="W30" i="8"/>
  <c r="N25" i="8"/>
  <c r="O25" i="8"/>
  <c r="P25" i="8"/>
  <c r="Q25" i="8"/>
  <c r="R25" i="8"/>
  <c r="T25" i="8"/>
  <c r="U25" i="8"/>
  <c r="V25" i="8"/>
  <c r="X25" i="8"/>
  <c r="Y25" i="8"/>
  <c r="Z25" i="8"/>
  <c r="AB25" i="8"/>
  <c r="AC25" i="8"/>
  <c r="AD25" i="8"/>
  <c r="AE25" i="8"/>
  <c r="AF25" i="8"/>
  <c r="AG25" i="8"/>
  <c r="AI25" i="8"/>
  <c r="AJ25" i="8"/>
  <c r="AK25" i="8"/>
  <c r="AL25" i="8"/>
  <c r="AM25" i="8"/>
  <c r="AN25" i="8"/>
  <c r="AO25" i="8"/>
  <c r="AQ25" i="8"/>
  <c r="AR25" i="8"/>
  <c r="AS25" i="8"/>
  <c r="AU25" i="8"/>
  <c r="AV25" i="8"/>
  <c r="AW25" i="8"/>
  <c r="W26" i="8"/>
  <c r="AT24" i="8"/>
  <c r="AT23" i="8"/>
  <c r="W24" i="8"/>
  <c r="W23" i="8"/>
  <c r="W18" i="8"/>
  <c r="N57" i="8"/>
  <c r="O57" i="8"/>
  <c r="P57" i="8"/>
  <c r="Q57" i="8"/>
  <c r="R57" i="8"/>
  <c r="S57" i="8"/>
  <c r="T57" i="8"/>
  <c r="U57" i="8"/>
  <c r="V57" i="8"/>
  <c r="X57" i="8"/>
  <c r="Y57" i="8"/>
  <c r="Z57" i="8"/>
  <c r="AA57" i="8"/>
  <c r="AB57" i="8"/>
  <c r="AC57" i="8"/>
  <c r="AD57" i="8"/>
  <c r="AE57" i="8"/>
  <c r="AF57" i="8"/>
  <c r="AG57" i="8"/>
  <c r="AH57" i="8"/>
  <c r="AI57" i="8"/>
  <c r="AJ57" i="8"/>
  <c r="AK57" i="8"/>
  <c r="AL57" i="8"/>
  <c r="AM57" i="8"/>
  <c r="AN57" i="8"/>
  <c r="AO57" i="8"/>
  <c r="AP57" i="8"/>
  <c r="AQ57" i="8"/>
  <c r="AR57" i="8"/>
  <c r="AS57" i="8"/>
  <c r="AU57" i="8"/>
  <c r="AV57" i="8"/>
  <c r="AW57" i="8"/>
  <c r="AX57" i="8"/>
  <c r="AY57" i="8"/>
  <c r="AZ57" i="8"/>
  <c r="BA57" i="8"/>
  <c r="BB57" i="8"/>
  <c r="BC57" i="8"/>
  <c r="BD57" i="8"/>
  <c r="BE57" i="8"/>
  <c r="BF57" i="8"/>
  <c r="BG57" i="8"/>
  <c r="BH57" i="8"/>
  <c r="BI57" i="8"/>
  <c r="BJ57" i="8"/>
  <c r="BK57" i="8"/>
  <c r="BL57" i="8"/>
  <c r="BM57" i="8"/>
  <c r="BN57" i="8"/>
  <c r="BO57" i="8"/>
  <c r="BP57" i="8"/>
  <c r="BQ57" i="8"/>
  <c r="M57" i="8"/>
  <c r="AT33" i="8" l="1"/>
  <c r="AT32" i="8" s="1"/>
  <c r="W33" i="8"/>
  <c r="W32" i="8" s="1"/>
  <c r="W57" i="8"/>
  <c r="AT25" i="8"/>
  <c r="M19" i="10" l="1"/>
  <c r="M18" i="10" s="1"/>
  <c r="H22" i="10"/>
  <c r="F22" i="10"/>
  <c r="CE35" i="10"/>
  <c r="BM35" i="10"/>
  <c r="BI35" i="10"/>
  <c r="BD35" i="10"/>
  <c r="BA35" i="10" s="1"/>
  <c r="AW35" i="10"/>
  <c r="AT35" i="10" s="1"/>
  <c r="AP35" i="10"/>
  <c r="AO35" i="10" s="1"/>
  <c r="AL35" i="10" s="1"/>
  <c r="AH35" i="10"/>
  <c r="AG35" i="10" s="1"/>
  <c r="AD35" i="10" s="1"/>
  <c r="AC35" i="10"/>
  <c r="Z35" i="10" s="1"/>
  <c r="W35" i="10" s="1"/>
  <c r="BM37" i="10"/>
  <c r="BM36" i="10" s="1"/>
  <c r="BI37" i="10"/>
  <c r="BI36" i="10" s="1"/>
  <c r="BD37" i="10"/>
  <c r="BD36" i="10" s="1"/>
  <c r="AW37" i="10"/>
  <c r="AW36" i="10" s="1"/>
  <c r="AO37" i="10"/>
  <c r="AO36" i="10" s="1"/>
  <c r="AG37" i="10"/>
  <c r="AG36" i="10" s="1"/>
  <c r="Z37" i="10"/>
  <c r="Z36" i="10" s="1"/>
  <c r="CH36" i="10"/>
  <c r="CH13" i="10" s="1"/>
  <c r="CG36" i="10"/>
  <c r="CG13" i="10" s="1"/>
  <c r="CF36" i="10"/>
  <c r="CF13" i="10" s="1"/>
  <c r="CE36" i="10"/>
  <c r="CE13" i="10" s="1"/>
  <c r="F36" i="10"/>
  <c r="H36" i="10"/>
  <c r="BM33" i="10"/>
  <c r="BI33" i="10"/>
  <c r="BD33" i="10"/>
  <c r="BA33" i="10" s="1"/>
  <c r="AW33" i="10"/>
  <c r="AO33" i="10"/>
  <c r="AL33" i="10" s="1"/>
  <c r="AG33" i="10"/>
  <c r="AD33" i="10" s="1"/>
  <c r="Z33" i="10"/>
  <c r="CE32" i="10"/>
  <c r="BM32" i="10"/>
  <c r="BM31" i="10" s="1"/>
  <c r="BM30" i="10" s="1"/>
  <c r="BI32" i="10"/>
  <c r="BI31" i="10" s="1"/>
  <c r="BI30" i="10" s="1"/>
  <c r="BD32" i="10"/>
  <c r="AW32" i="10"/>
  <c r="AW31" i="10" s="1"/>
  <c r="AW30" i="10" s="1"/>
  <c r="AP32" i="10"/>
  <c r="AP31" i="10" s="1"/>
  <c r="AP30" i="10" s="1"/>
  <c r="AG32" i="10"/>
  <c r="Z32" i="10"/>
  <c r="Z31" i="10" s="1"/>
  <c r="Z30" i="10" s="1"/>
  <c r="F30" i="10"/>
  <c r="H30" i="10"/>
  <c r="BM29" i="10"/>
  <c r="BI29" i="10"/>
  <c r="BD29" i="10"/>
  <c r="BA29" i="10" s="1"/>
  <c r="AW29" i="10"/>
  <c r="Z29" i="10"/>
  <c r="M29" i="10"/>
  <c r="BM15" i="10"/>
  <c r="BI15" i="10"/>
  <c r="BD15" i="10"/>
  <c r="BA15" i="10" s="1"/>
  <c r="AW15" i="10"/>
  <c r="Z15" i="10"/>
  <c r="M15" i="10"/>
  <c r="BM28" i="10"/>
  <c r="BI28" i="10"/>
  <c r="BD28" i="10"/>
  <c r="BA28" i="10" s="1"/>
  <c r="AW28" i="10"/>
  <c r="Z28" i="10"/>
  <c r="M28" i="10"/>
  <c r="BM27" i="10"/>
  <c r="BI27" i="10"/>
  <c r="BD27" i="10"/>
  <c r="BA27" i="10" s="1"/>
  <c r="AW27" i="10"/>
  <c r="Z27" i="10"/>
  <c r="M27" i="10"/>
  <c r="BM26" i="10"/>
  <c r="BI26" i="10"/>
  <c r="BD26" i="10"/>
  <c r="BA26" i="10" s="1"/>
  <c r="AW26" i="10"/>
  <c r="Z26" i="10"/>
  <c r="M26" i="10"/>
  <c r="BM25" i="10"/>
  <c r="BI25" i="10"/>
  <c r="BD25" i="10"/>
  <c r="BA25" i="10" s="1"/>
  <c r="AW25" i="10"/>
  <c r="AO25" i="10"/>
  <c r="AL25" i="10" s="1"/>
  <c r="AG25" i="10"/>
  <c r="AD25" i="10" s="1"/>
  <c r="Z25" i="10"/>
  <c r="M25" i="10"/>
  <c r="BM24" i="10"/>
  <c r="BM23" i="10" s="1"/>
  <c r="BM22" i="10" s="1"/>
  <c r="BI24" i="10"/>
  <c r="BD24" i="10"/>
  <c r="AW24" i="10"/>
  <c r="AS24" i="10"/>
  <c r="AS23" i="10" s="1"/>
  <c r="AS22" i="10" s="1"/>
  <c r="AK24" i="10"/>
  <c r="AK23" i="10" s="1"/>
  <c r="AK22" i="10" s="1"/>
  <c r="AC24" i="10"/>
  <c r="AC23" i="10" s="1"/>
  <c r="AC22" i="10" s="1"/>
  <c r="M24" i="10"/>
  <c r="AB17" i="10"/>
  <c r="AQ17" i="10"/>
  <c r="AI17" i="10"/>
  <c r="BM21" i="10"/>
  <c r="BI21" i="10"/>
  <c r="BA21" i="10"/>
  <c r="AW21" i="10"/>
  <c r="AO21" i="10"/>
  <c r="AL21" i="10"/>
  <c r="AL19" i="10" s="1"/>
  <c r="AL18" i="10" s="1"/>
  <c r="AG21" i="10"/>
  <c r="AG19" i="10" s="1"/>
  <c r="AG18" i="10" s="1"/>
  <c r="Z21" i="10"/>
  <c r="BM20" i="10"/>
  <c r="BM19" i="10" s="1"/>
  <c r="BM18" i="10" s="1"/>
  <c r="BI20" i="10"/>
  <c r="BI19" i="10" s="1"/>
  <c r="BI18" i="10" s="1"/>
  <c r="BA20" i="10"/>
  <c r="BA19" i="10" s="1"/>
  <c r="BA18" i="10" s="1"/>
  <c r="AW20" i="10"/>
  <c r="AW19" i="10" s="1"/>
  <c r="AW18" i="10" s="1"/>
  <c r="AO20" i="10"/>
  <c r="AO19" i="10" s="1"/>
  <c r="AO18" i="10" s="1"/>
  <c r="Z20" i="10"/>
  <c r="Z19" i="10" s="1"/>
  <c r="Z18" i="10" s="1"/>
  <c r="AD32" i="10" l="1"/>
  <c r="AD31" i="10" s="1"/>
  <c r="AD30" i="10" s="1"/>
  <c r="AG31" i="10"/>
  <c r="AG30" i="10" s="1"/>
  <c r="AW23" i="10"/>
  <c r="AW22" i="10" s="1"/>
  <c r="BA32" i="10"/>
  <c r="BA31" i="10" s="1"/>
  <c r="BA30" i="10" s="1"/>
  <c r="BD31" i="10"/>
  <c r="BD30" i="10" s="1"/>
  <c r="BD23" i="10"/>
  <c r="BD22" i="10" s="1"/>
  <c r="BI23" i="10"/>
  <c r="BI22" i="10" s="1"/>
  <c r="BI14" i="10"/>
  <c r="BD14" i="10"/>
  <c r="BM14" i="10"/>
  <c r="AB14" i="10"/>
  <c r="AR14" i="10"/>
  <c r="AJ14" i="10"/>
  <c r="AW14" i="10"/>
  <c r="AO24" i="10"/>
  <c r="AO32" i="10"/>
  <c r="AG24" i="10"/>
  <c r="AJ17" i="10"/>
  <c r="AR17" i="10"/>
  <c r="AA17" i="10"/>
  <c r="M23" i="10"/>
  <c r="M22" i="10" s="1"/>
  <c r="BA24" i="10"/>
  <c r="BA23" i="10" s="1"/>
  <c r="BA22" i="10" s="1"/>
  <c r="AD37" i="10"/>
  <c r="AD36" i="10" s="1"/>
  <c r="AL37" i="10"/>
  <c r="AL36" i="10" s="1"/>
  <c r="M14" i="10"/>
  <c r="BA14" i="10"/>
  <c r="Z24" i="10"/>
  <c r="Z23" i="10" s="1"/>
  <c r="Z22" i="10" s="1"/>
  <c r="W24" i="10"/>
  <c r="W23" i="10" s="1"/>
  <c r="W22" i="10" s="1"/>
  <c r="U13" i="10"/>
  <c r="AZ13" i="10"/>
  <c r="AV13" i="10"/>
  <c r="AU13" i="10"/>
  <c r="T13" i="10"/>
  <c r="P13" i="10"/>
  <c r="AB13" i="10"/>
  <c r="AY13" i="10"/>
  <c r="AN13" i="10"/>
  <c r="O13" i="10"/>
  <c r="AX13" i="10"/>
  <c r="Y13" i="10"/>
  <c r="N13" i="10"/>
  <c r="X13" i="10"/>
  <c r="AI13" i="10"/>
  <c r="AF13" i="10"/>
  <c r="R13" i="10"/>
  <c r="Q13" i="10"/>
  <c r="AQ13" i="10"/>
  <c r="BA37" i="10"/>
  <c r="BA36" i="10" s="1"/>
  <c r="AL24" i="10" l="1"/>
  <c r="AL23" i="10" s="1"/>
  <c r="AL22" i="10" s="1"/>
  <c r="AO23" i="10"/>
  <c r="AO22" i="10" s="1"/>
  <c r="AL32" i="10"/>
  <c r="AL31" i="10" s="1"/>
  <c r="AL30" i="10" s="1"/>
  <c r="AO31" i="10"/>
  <c r="AO30" i="10" s="1"/>
  <c r="AD24" i="10"/>
  <c r="AD23" i="10" s="1"/>
  <c r="AD22" i="10" s="1"/>
  <c r="AG23" i="10"/>
  <c r="AG22" i="10" s="1"/>
  <c r="BI17" i="10"/>
  <c r="BI13" i="10" s="1"/>
  <c r="BM17" i="10"/>
  <c r="BM13" i="10" s="1"/>
  <c r="BA17" i="10"/>
  <c r="BA13" i="10" s="1"/>
  <c r="BD17" i="10"/>
  <c r="BD13" i="10" s="1"/>
  <c r="AC17" i="10"/>
  <c r="AC13" i="10" s="1"/>
  <c r="Z14" i="10"/>
  <c r="AS17" i="10"/>
  <c r="AS13" i="10" s="1"/>
  <c r="AK17" i="10"/>
  <c r="AK13" i="10" s="1"/>
  <c r="AE17" i="10"/>
  <c r="AE13" i="10" s="1"/>
  <c r="AD14" i="10"/>
  <c r="AL14" i="10"/>
  <c r="AO14" i="10"/>
  <c r="AG14" i="10"/>
  <c r="W14" i="10"/>
  <c r="AJ13" i="10"/>
  <c r="AR13" i="10"/>
  <c r="AT13" i="10"/>
  <c r="AA13" i="10"/>
  <c r="AO17" i="10" l="1"/>
  <c r="AO13" i="10" s="1"/>
  <c r="AG17" i="10"/>
  <c r="AG13" i="10" s="1"/>
  <c r="M17" i="10"/>
  <c r="M13" i="10" s="1"/>
  <c r="AW17" i="10"/>
  <c r="AW13" i="10" s="1"/>
  <c r="AH17" i="10"/>
  <c r="AH13" i="10" s="1"/>
  <c r="AP17" i="10"/>
  <c r="AP13" i="10" s="1"/>
  <c r="W19" i="7"/>
  <c r="W28" i="7"/>
  <c r="W26" i="7"/>
  <c r="W25" i="7"/>
  <c r="W24" i="7"/>
  <c r="W23" i="7"/>
  <c r="W22" i="7"/>
  <c r="W32" i="7"/>
  <c r="W31" i="7"/>
  <c r="W36" i="7"/>
  <c r="W35" i="7"/>
  <c r="W41" i="7"/>
  <c r="W15" i="7"/>
  <c r="W14" i="7" s="1"/>
  <c r="AT45" i="7"/>
  <c r="AT44" i="7" s="1"/>
  <c r="AT41" i="7"/>
  <c r="AT36" i="7"/>
  <c r="AT35" i="7"/>
  <c r="AT32" i="7"/>
  <c r="AT31" i="7"/>
  <c r="AT24" i="7"/>
  <c r="AT25" i="7"/>
  <c r="AT26" i="7"/>
  <c r="AT28" i="7"/>
  <c r="AT22" i="7"/>
  <c r="AT23" i="7"/>
  <c r="AT19" i="7"/>
  <c r="AM17" i="10" l="1"/>
  <c r="AM13" i="10" s="1"/>
  <c r="V17" i="10"/>
  <c r="V13" i="10" s="1"/>
  <c r="AL17" i="10"/>
  <c r="AL13" i="10" s="1"/>
  <c r="AD17" i="10"/>
  <c r="AD13" i="10" s="1"/>
  <c r="W17" i="10"/>
  <c r="W13" i="10" s="1"/>
  <c r="Z17" i="10"/>
  <c r="Z13" i="10" s="1"/>
  <c r="CG45" i="9"/>
  <c r="BQ26" i="9"/>
  <c r="BM26" i="9"/>
  <c r="BI26" i="9"/>
  <c r="BD26" i="9"/>
  <c r="BA26" i="9" s="1"/>
  <c r="AW26" i="9"/>
  <c r="AT26" i="9"/>
  <c r="AO26" i="9"/>
  <c r="AL26" i="9" s="1"/>
  <c r="AG26" i="9"/>
  <c r="AD26" i="9" s="1"/>
  <c r="AB26" i="9"/>
  <c r="Z26" i="9" s="1"/>
  <c r="BQ25" i="9"/>
  <c r="BM25" i="9"/>
  <c r="AW25" i="9"/>
  <c r="AT25" i="9"/>
  <c r="AO25" i="9"/>
  <c r="AL25" i="9" s="1"/>
  <c r="AG25" i="9"/>
  <c r="AD25" i="9" s="1"/>
  <c r="Z25" i="9"/>
  <c r="W25" i="9"/>
  <c r="BQ24" i="9"/>
  <c r="BM24" i="9"/>
  <c r="AW24" i="9"/>
  <c r="AT24" i="9"/>
  <c r="AR24" i="9"/>
  <c r="AO24" i="9" s="1"/>
  <c r="AL24" i="9" s="1"/>
  <c r="AJ24" i="9"/>
  <c r="AG24" i="9" s="1"/>
  <c r="AD24" i="9" s="1"/>
  <c r="AB24" i="9"/>
  <c r="Z24" i="9" s="1"/>
  <c r="BQ23" i="9"/>
  <c r="BM23" i="9"/>
  <c r="AW23" i="9"/>
  <c r="AT23" i="9"/>
  <c r="AO23" i="9"/>
  <c r="AL23" i="9" s="1"/>
  <c r="AG23" i="9"/>
  <c r="AD23" i="9" s="1"/>
  <c r="Z23" i="9"/>
  <c r="W23" i="9"/>
  <c r="AT22" i="9"/>
  <c r="AO22" i="9"/>
  <c r="AL22" i="9" s="1"/>
  <c r="AG22" i="9"/>
  <c r="AD22" i="9" s="1"/>
  <c r="Z22" i="9"/>
  <c r="W22" i="9"/>
  <c r="AT21" i="9"/>
  <c r="AR21" i="9"/>
  <c r="AO21" i="9" s="1"/>
  <c r="AL21" i="9" s="1"/>
  <c r="AJ21" i="9"/>
  <c r="AG21" i="9" s="1"/>
  <c r="AD21" i="9" s="1"/>
  <c r="AB21" i="9"/>
  <c r="Z21" i="9" s="1"/>
  <c r="AT20" i="9"/>
  <c r="AO20" i="9"/>
  <c r="AL20" i="9" s="1"/>
  <c r="AG20" i="9"/>
  <c r="AD20" i="9" s="1"/>
  <c r="Z20" i="9"/>
  <c r="W20" i="9"/>
  <c r="AT19" i="9"/>
  <c r="AR19" i="9"/>
  <c r="AJ19" i="9"/>
  <c r="AB19" i="9"/>
  <c r="BQ18" i="9"/>
  <c r="BM18" i="9"/>
  <c r="BI18" i="9"/>
  <c r="BD18" i="9"/>
  <c r="BA18" i="9" s="1"/>
  <c r="AW18" i="9"/>
  <c r="AT18" i="9"/>
  <c r="AO18" i="9"/>
  <c r="AL18" i="9" s="1"/>
  <c r="AG18" i="9"/>
  <c r="AD18" i="9" s="1"/>
  <c r="Z18" i="9"/>
  <c r="W18" i="9"/>
  <c r="BQ17" i="9"/>
  <c r="BM17" i="9"/>
  <c r="BI17" i="9"/>
  <c r="BD17" i="9"/>
  <c r="BA17" i="9" s="1"/>
  <c r="AW17" i="9"/>
  <c r="AT17" i="9"/>
  <c r="AO17" i="9"/>
  <c r="AL17" i="9" s="1"/>
  <c r="AG17" i="9"/>
  <c r="AD17" i="9" s="1"/>
  <c r="Z17" i="9"/>
  <c r="W17" i="9"/>
  <c r="BQ16" i="9"/>
  <c r="BM16" i="9"/>
  <c r="BI16" i="9"/>
  <c r="BD16" i="9"/>
  <c r="BA16" i="9" s="1"/>
  <c r="AW16" i="9"/>
  <c r="AT16" i="9"/>
  <c r="AO16" i="9"/>
  <c r="AL16" i="9" s="1"/>
  <c r="AG16" i="9"/>
  <c r="AD16" i="9" s="1"/>
  <c r="Z16" i="9"/>
  <c r="W16" i="9"/>
  <c r="BQ27" i="9"/>
  <c r="BM27" i="9"/>
  <c r="BI27" i="9"/>
  <c r="BD27" i="9"/>
  <c r="BA27" i="9" s="1"/>
  <c r="AW27" i="9"/>
  <c r="AT27" i="9"/>
  <c r="AO27" i="9"/>
  <c r="AL27" i="9" s="1"/>
  <c r="AG27" i="9"/>
  <c r="AD27" i="9" s="1"/>
  <c r="Z27" i="9"/>
  <c r="W27" i="9"/>
  <c r="AT30" i="9"/>
  <c r="AT29" i="9"/>
  <c r="AW28" i="9"/>
  <c r="AT28" i="9"/>
  <c r="AW37" i="9"/>
  <c r="AT37" i="9"/>
  <c r="AW43" i="9"/>
  <c r="AT43" i="9"/>
  <c r="Z43" i="9"/>
  <c r="Z41" i="9" s="1"/>
  <c r="W43" i="9"/>
  <c r="AW42" i="9"/>
  <c r="AT42" i="9"/>
  <c r="W42" i="9"/>
  <c r="BQ40" i="9"/>
  <c r="BM40" i="9"/>
  <c r="BI40" i="9"/>
  <c r="BD40" i="9"/>
  <c r="AW40" i="9"/>
  <c r="AT40" i="9"/>
  <c r="AO40" i="9"/>
  <c r="AL40" i="9" s="1"/>
  <c r="AG40" i="9"/>
  <c r="AD40" i="9" s="1"/>
  <c r="Z40" i="9"/>
  <c r="W40" i="9"/>
  <c r="S40" i="9"/>
  <c r="BQ39" i="9"/>
  <c r="BM39" i="9"/>
  <c r="BI39" i="9"/>
  <c r="BD39" i="9"/>
  <c r="AW39" i="9"/>
  <c r="AT39" i="9"/>
  <c r="AO39" i="9"/>
  <c r="AG39" i="9"/>
  <c r="Z39" i="9"/>
  <c r="W39" i="9"/>
  <c r="S39" i="9"/>
  <c r="BQ35" i="9"/>
  <c r="BM35" i="9"/>
  <c r="BI35" i="9"/>
  <c r="BD35" i="9"/>
  <c r="BA35" i="9" s="1"/>
  <c r="AW35" i="9"/>
  <c r="AT35" i="9"/>
  <c r="AO35" i="9"/>
  <c r="AL35" i="9" s="1"/>
  <c r="AG35" i="9"/>
  <c r="AD35" i="9" s="1"/>
  <c r="Z35" i="9"/>
  <c r="W35" i="9"/>
  <c r="S35" i="9"/>
  <c r="P35" i="9"/>
  <c r="P33" i="9" s="1"/>
  <c r="P32" i="9" s="1"/>
  <c r="BQ34" i="9"/>
  <c r="BQ33" i="9" s="1"/>
  <c r="BQ32" i="9" s="1"/>
  <c r="BM34" i="9"/>
  <c r="BM33" i="9" s="1"/>
  <c r="BM32" i="9" s="1"/>
  <c r="BI34" i="9"/>
  <c r="BI33" i="9" s="1"/>
  <c r="BI32" i="9" s="1"/>
  <c r="BD34" i="9"/>
  <c r="AW34" i="9"/>
  <c r="AW33" i="9" s="1"/>
  <c r="AW32" i="9" s="1"/>
  <c r="AT34" i="9"/>
  <c r="AT33" i="9" s="1"/>
  <c r="AT32" i="9" s="1"/>
  <c r="AO34" i="9"/>
  <c r="AH34" i="9"/>
  <c r="AH33" i="9" s="1"/>
  <c r="AH32" i="9" s="1"/>
  <c r="Z34" i="9"/>
  <c r="Z33" i="9" s="1"/>
  <c r="Z32" i="9" s="1"/>
  <c r="W34" i="9"/>
  <c r="W33" i="9" s="1"/>
  <c r="W32" i="9" s="1"/>
  <c r="S34" i="9"/>
  <c r="S33" i="9" s="1"/>
  <c r="S32" i="9" s="1"/>
  <c r="BQ15" i="9"/>
  <c r="BM15" i="9"/>
  <c r="BI15" i="9"/>
  <c r="BD15" i="9"/>
  <c r="AW15" i="9"/>
  <c r="AT15" i="9"/>
  <c r="AO15" i="9"/>
  <c r="AG15" i="9"/>
  <c r="Z15" i="9"/>
  <c r="W15" i="9"/>
  <c r="S15" i="9"/>
  <c r="S14" i="9" s="1"/>
  <c r="BA34" i="9" l="1"/>
  <c r="BA33" i="9" s="1"/>
  <c r="BA32" i="9" s="1"/>
  <c r="BD33" i="9"/>
  <c r="BD32" i="9" s="1"/>
  <c r="AL34" i="9"/>
  <c r="AL33" i="9" s="1"/>
  <c r="AL32" i="9" s="1"/>
  <c r="AO33" i="9"/>
  <c r="AO32" i="9" s="1"/>
  <c r="Z38" i="9"/>
  <c r="BD14" i="9"/>
  <c r="BI14" i="9"/>
  <c r="BM14" i="9"/>
  <c r="BQ14" i="9"/>
  <c r="W41" i="9"/>
  <c r="AW14" i="9"/>
  <c r="AT14" i="9"/>
  <c r="AG34" i="9"/>
  <c r="AB14" i="9"/>
  <c r="AJ14" i="9"/>
  <c r="AR14" i="9"/>
  <c r="BD38" i="9"/>
  <c r="BC13" i="9"/>
  <c r="BS13" i="9"/>
  <c r="AT41" i="9"/>
  <c r="AW41" i="9"/>
  <c r="S17" i="10"/>
  <c r="S13" i="10" s="1"/>
  <c r="AT38" i="9"/>
  <c r="BM38" i="9"/>
  <c r="S38" i="9"/>
  <c r="BI38" i="9"/>
  <c r="AG38" i="9"/>
  <c r="AO38" i="9"/>
  <c r="AW38" i="9"/>
  <c r="BQ38" i="9"/>
  <c r="W38" i="9"/>
  <c r="BF13" i="9"/>
  <c r="BU13" i="9"/>
  <c r="AM31" i="9"/>
  <c r="N31" i="9"/>
  <c r="BH13" i="9"/>
  <c r="AY31" i="9"/>
  <c r="BO13" i="9"/>
  <c r="BJ13" i="9"/>
  <c r="BE13" i="9"/>
  <c r="BT13" i="9"/>
  <c r="BR13" i="9"/>
  <c r="BB13" i="9"/>
  <c r="AU31" i="9"/>
  <c r="BK13" i="9"/>
  <c r="BN13" i="9"/>
  <c r="M31" i="9"/>
  <c r="BP13" i="9"/>
  <c r="BG13" i="9"/>
  <c r="BL13" i="9"/>
  <c r="AX31" i="9"/>
  <c r="BI36" i="9"/>
  <c r="BI31" i="9" s="1"/>
  <c r="BA15" i="9"/>
  <c r="BA14" i="9" s="1"/>
  <c r="AL15" i="9"/>
  <c r="AD39" i="9"/>
  <c r="AD38" i="9" s="1"/>
  <c r="BA39" i="9"/>
  <c r="Z19" i="9"/>
  <c r="Z14" i="9" s="1"/>
  <c r="AG19" i="9"/>
  <c r="AD19" i="9" s="1"/>
  <c r="AO19" i="9"/>
  <c r="AL19" i="9" s="1"/>
  <c r="W19" i="9"/>
  <c r="W21" i="9"/>
  <c r="AP31" i="9"/>
  <c r="W26" i="9"/>
  <c r="AD15" i="9"/>
  <c r="AL39" i="9"/>
  <c r="AL38" i="9" s="1"/>
  <c r="BA40" i="9"/>
  <c r="W24" i="9"/>
  <c r="AD34" i="9" l="1"/>
  <c r="AD33" i="9" s="1"/>
  <c r="AD32" i="9" s="1"/>
  <c r="AG33" i="9"/>
  <c r="AG32" i="9" s="1"/>
  <c r="BD31" i="9"/>
  <c r="AR31" i="9"/>
  <c r="BI13" i="9"/>
  <c r="BQ36" i="9"/>
  <c r="BQ31" i="9" s="1"/>
  <c r="BM36" i="9"/>
  <c r="BD36" i="9"/>
  <c r="P31" i="9"/>
  <c r="AI31" i="9"/>
  <c r="AQ31" i="9"/>
  <c r="AN31" i="9"/>
  <c r="O31" i="9"/>
  <c r="AF31" i="9"/>
  <c r="AC31" i="9"/>
  <c r="AV31" i="9"/>
  <c r="AZ31" i="9"/>
  <c r="Y31" i="9"/>
  <c r="R31" i="9"/>
  <c r="V31" i="9"/>
  <c r="AE31" i="9"/>
  <c r="AS31" i="9"/>
  <c r="T31" i="9"/>
  <c r="U31" i="9"/>
  <c r="W14" i="9"/>
  <c r="AH31" i="9"/>
  <c r="AG14" i="9"/>
  <c r="AD14" i="9"/>
  <c r="BA38" i="9"/>
  <c r="AO14" i="9"/>
  <c r="Q31" i="9"/>
  <c r="AL14" i="9"/>
  <c r="AA31" i="9"/>
  <c r="X31" i="9"/>
  <c r="AJ31" i="9"/>
  <c r="AB31" i="9"/>
  <c r="BM31" i="9" l="1"/>
  <c r="BM13" i="9" s="1"/>
  <c r="BQ13" i="9"/>
  <c r="BD13" i="9"/>
  <c r="Z31" i="9"/>
  <c r="BA36" i="9"/>
  <c r="BA31" i="9" s="1"/>
  <c r="W31" i="9"/>
  <c r="AK31" i="9"/>
  <c r="AT31" i="9"/>
  <c r="AW31" i="9"/>
  <c r="S31" i="9"/>
  <c r="AG31" i="9"/>
  <c r="AO31" i="9"/>
  <c r="Q13" i="9"/>
  <c r="R13" i="9"/>
  <c r="BA13" i="9" l="1"/>
  <c r="AD31" i="9"/>
  <c r="AL31" i="9"/>
  <c r="S56" i="8"/>
  <c r="AU55" i="8"/>
  <c r="AA55" i="8"/>
  <c r="Z55" i="8"/>
  <c r="Z54" i="8" s="1"/>
  <c r="S55" i="8"/>
  <c r="P55" i="8"/>
  <c r="P54" i="8" s="1"/>
  <c r="AS54" i="8"/>
  <c r="AR54" i="8"/>
  <c r="AQ54" i="8"/>
  <c r="AP54" i="8"/>
  <c r="AO54" i="8"/>
  <c r="AN54" i="8"/>
  <c r="AM54" i="8"/>
  <c r="AL54" i="8"/>
  <c r="AK54" i="8"/>
  <c r="AJ54" i="8"/>
  <c r="AI54" i="8"/>
  <c r="AH54" i="8"/>
  <c r="AG54" i="8"/>
  <c r="AF54" i="8"/>
  <c r="AE54" i="8"/>
  <c r="AD54" i="8"/>
  <c r="AC54" i="8"/>
  <c r="AB54" i="8"/>
  <c r="Y54" i="8"/>
  <c r="X54" i="8"/>
  <c r="V54" i="8"/>
  <c r="U54" i="8"/>
  <c r="T54" i="8"/>
  <c r="R54" i="8"/>
  <c r="Q54" i="8"/>
  <c r="O54" i="8"/>
  <c r="N54" i="8"/>
  <c r="AT52" i="8"/>
  <c r="AT51" i="8" s="1"/>
  <c r="AS52" i="8"/>
  <c r="AS51" i="8" s="1"/>
  <c r="AS50" i="8" s="1"/>
  <c r="AR52" i="8"/>
  <c r="AR51" i="8" s="1"/>
  <c r="AR50" i="8" s="1"/>
  <c r="AQ52" i="8"/>
  <c r="AQ51" i="8" s="1"/>
  <c r="AQ50" i="8" s="1"/>
  <c r="AP52" i="8"/>
  <c r="AP51" i="8" s="1"/>
  <c r="AP50" i="8" s="1"/>
  <c r="AO52" i="8"/>
  <c r="AO51" i="8" s="1"/>
  <c r="AN52" i="8"/>
  <c r="AN51" i="8" s="1"/>
  <c r="AM52" i="8"/>
  <c r="AM51" i="8" s="1"/>
  <c r="AL52" i="8"/>
  <c r="AL51" i="8" s="1"/>
  <c r="AK52" i="8"/>
  <c r="AK51" i="8" s="1"/>
  <c r="AK50" i="8" s="1"/>
  <c r="AJ52" i="8"/>
  <c r="AJ51" i="8" s="1"/>
  <c r="AJ50" i="8" s="1"/>
  <c r="AI52" i="8"/>
  <c r="AI51" i="8" s="1"/>
  <c r="AI50" i="8" s="1"/>
  <c r="AH52" i="8"/>
  <c r="AH51" i="8" s="1"/>
  <c r="AH50" i="8" s="1"/>
  <c r="AG52" i="8"/>
  <c r="AG51" i="8" s="1"/>
  <c r="AF52" i="8"/>
  <c r="AF51" i="8" s="1"/>
  <c r="AE52" i="8"/>
  <c r="AE51" i="8" s="1"/>
  <c r="AD52" i="8"/>
  <c r="AD51" i="8" s="1"/>
  <c r="AC52" i="8"/>
  <c r="AC51" i="8" s="1"/>
  <c r="AC50" i="8" s="1"/>
  <c r="AB52" i="8"/>
  <c r="AB51" i="8" s="1"/>
  <c r="AB50" i="8" s="1"/>
  <c r="AA52" i="8"/>
  <c r="AA51" i="8" s="1"/>
  <c r="Z52" i="8"/>
  <c r="Z51" i="8" s="1"/>
  <c r="Y52" i="8"/>
  <c r="Y51" i="8" s="1"/>
  <c r="X52" i="8"/>
  <c r="X51" i="8" s="1"/>
  <c r="X50" i="8" s="1"/>
  <c r="W52" i="8"/>
  <c r="W51" i="8" s="1"/>
  <c r="V52" i="8"/>
  <c r="V51" i="8" s="1"/>
  <c r="V50" i="8" s="1"/>
  <c r="U52" i="8"/>
  <c r="U51" i="8" s="1"/>
  <c r="T52" i="8"/>
  <c r="T51" i="8" s="1"/>
  <c r="S52" i="8"/>
  <c r="S51" i="8" s="1"/>
  <c r="R52" i="8"/>
  <c r="R51" i="8" s="1"/>
  <c r="R50" i="8" s="1"/>
  <c r="Q52" i="8"/>
  <c r="Q51" i="8" s="1"/>
  <c r="Q50" i="8" s="1"/>
  <c r="P52" i="8"/>
  <c r="P51" i="8" s="1"/>
  <c r="O52" i="8"/>
  <c r="O51" i="8" s="1"/>
  <c r="O50" i="8" s="1"/>
  <c r="N52" i="8"/>
  <c r="N51" i="8" s="1"/>
  <c r="M52" i="8"/>
  <c r="M51" i="8" s="1"/>
  <c r="AO49" i="8"/>
  <c r="AO47" i="8" s="1"/>
  <c r="AL49" i="8"/>
  <c r="AL47" i="8" s="1"/>
  <c r="AG49" i="8"/>
  <c r="AG47" i="8" s="1"/>
  <c r="AD49" i="8"/>
  <c r="AD47" i="8" s="1"/>
  <c r="AA49" i="8"/>
  <c r="Z49" i="8"/>
  <c r="Z47" i="8" s="1"/>
  <c r="S49" i="8"/>
  <c r="P49" i="8"/>
  <c r="P47" i="8" s="1"/>
  <c r="S48" i="8"/>
  <c r="AW47" i="8"/>
  <c r="AW42" i="8" s="1"/>
  <c r="AV47" i="8"/>
  <c r="AU47" i="8"/>
  <c r="AT47" i="8"/>
  <c r="AS47" i="8"/>
  <c r="AR47" i="8"/>
  <c r="AQ47" i="8"/>
  <c r="AP47" i="8"/>
  <c r="AN47" i="8"/>
  <c r="AM47" i="8"/>
  <c r="AK47" i="8"/>
  <c r="AJ47" i="8"/>
  <c r="AI47" i="8"/>
  <c r="AH47" i="8"/>
  <c r="AF47" i="8"/>
  <c r="AE47" i="8"/>
  <c r="AC47" i="8"/>
  <c r="AB47" i="8"/>
  <c r="Y47" i="8"/>
  <c r="X47" i="8"/>
  <c r="V47" i="8"/>
  <c r="U47" i="8"/>
  <c r="T47" i="8"/>
  <c r="R47" i="8"/>
  <c r="Q47" i="8"/>
  <c r="O47" i="8"/>
  <c r="N47" i="8"/>
  <c r="M47" i="8"/>
  <c r="AV44" i="8"/>
  <c r="AV43" i="8" s="1"/>
  <c r="AU44" i="8"/>
  <c r="AU43" i="8" s="1"/>
  <c r="AU42" i="8" s="1"/>
  <c r="AT44" i="8"/>
  <c r="AT43" i="8" s="1"/>
  <c r="AS44" i="8"/>
  <c r="AS43" i="8" s="1"/>
  <c r="AR44" i="8"/>
  <c r="AR43" i="8" s="1"/>
  <c r="AQ44" i="8"/>
  <c r="AQ43" i="8" s="1"/>
  <c r="AQ42" i="8" s="1"/>
  <c r="AP44" i="8"/>
  <c r="AP43" i="8" s="1"/>
  <c r="AO44" i="8"/>
  <c r="AO43" i="8" s="1"/>
  <c r="AN44" i="8"/>
  <c r="AN43" i="8" s="1"/>
  <c r="AM44" i="8"/>
  <c r="AM43" i="8" s="1"/>
  <c r="AL44" i="8"/>
  <c r="AL43" i="8" s="1"/>
  <c r="AK44" i="8"/>
  <c r="AK43" i="8" s="1"/>
  <c r="AK42" i="8" s="1"/>
  <c r="AJ44" i="8"/>
  <c r="AJ43" i="8" s="1"/>
  <c r="AJ42" i="8" s="1"/>
  <c r="AI44" i="8"/>
  <c r="AI43" i="8" s="1"/>
  <c r="AH44" i="8"/>
  <c r="AH43" i="8" s="1"/>
  <c r="AG44" i="8"/>
  <c r="AG43" i="8" s="1"/>
  <c r="AF44" i="8"/>
  <c r="AF43" i="8" s="1"/>
  <c r="AF42" i="8" s="1"/>
  <c r="AE44" i="8"/>
  <c r="AE43" i="8" s="1"/>
  <c r="AD44" i="8"/>
  <c r="AD43" i="8" s="1"/>
  <c r="AD42" i="8" s="1"/>
  <c r="AC44" i="8"/>
  <c r="AC43" i="8" s="1"/>
  <c r="AB44" i="8"/>
  <c r="AB43" i="8" s="1"/>
  <c r="AA44" i="8"/>
  <c r="AA43" i="8" s="1"/>
  <c r="Z44" i="8"/>
  <c r="Z43" i="8" s="1"/>
  <c r="Y44" i="8"/>
  <c r="Y43" i="8" s="1"/>
  <c r="Y42" i="8" s="1"/>
  <c r="X44" i="8"/>
  <c r="X43" i="8" s="1"/>
  <c r="X42" i="8" s="1"/>
  <c r="W44" i="8"/>
  <c r="W43" i="8" s="1"/>
  <c r="V44" i="8"/>
  <c r="V43" i="8" s="1"/>
  <c r="U44" i="8"/>
  <c r="U43" i="8" s="1"/>
  <c r="T44" i="8"/>
  <c r="T43" i="8" s="1"/>
  <c r="T42" i="8" s="1"/>
  <c r="S44" i="8"/>
  <c r="S43" i="8" s="1"/>
  <c r="R44" i="8"/>
  <c r="R43" i="8" s="1"/>
  <c r="Q44" i="8"/>
  <c r="Q43" i="8" s="1"/>
  <c r="P44" i="8"/>
  <c r="P43" i="8" s="1"/>
  <c r="P42" i="8" s="1"/>
  <c r="O44" i="8"/>
  <c r="O43" i="8" s="1"/>
  <c r="N44" i="8"/>
  <c r="N43" i="8" s="1"/>
  <c r="N42" i="8" s="1"/>
  <c r="M44" i="8"/>
  <c r="M43" i="8" s="1"/>
  <c r="S41" i="8"/>
  <c r="AW40" i="8"/>
  <c r="AW31" i="8" s="1"/>
  <c r="AV40" i="8"/>
  <c r="AV31" i="8" s="1"/>
  <c r="AU40" i="8"/>
  <c r="AU31" i="8" s="1"/>
  <c r="AT40" i="8"/>
  <c r="AT31" i="8" s="1"/>
  <c r="AS40" i="8"/>
  <c r="AS31" i="8" s="1"/>
  <c r="AR40" i="8"/>
  <c r="AR31" i="8" s="1"/>
  <c r="AQ40" i="8"/>
  <c r="AQ31" i="8" s="1"/>
  <c r="AP40" i="8"/>
  <c r="AP31" i="8" s="1"/>
  <c r="AO40" i="8"/>
  <c r="AO31" i="8" s="1"/>
  <c r="AN40" i="8"/>
  <c r="AN31" i="8" s="1"/>
  <c r="AM40" i="8"/>
  <c r="AM31" i="8" s="1"/>
  <c r="AL40" i="8"/>
  <c r="AL31" i="8" s="1"/>
  <c r="AK40" i="8"/>
  <c r="AK31" i="8" s="1"/>
  <c r="AJ40" i="8"/>
  <c r="AJ31" i="8" s="1"/>
  <c r="AI40" i="8"/>
  <c r="AI31" i="8" s="1"/>
  <c r="AH40" i="8"/>
  <c r="AH31" i="8" s="1"/>
  <c r="AG40" i="8"/>
  <c r="AG31" i="8" s="1"/>
  <c r="AF40" i="8"/>
  <c r="AF31" i="8" s="1"/>
  <c r="AE40" i="8"/>
  <c r="AE31" i="8" s="1"/>
  <c r="AD40" i="8"/>
  <c r="AD31" i="8" s="1"/>
  <c r="AC40" i="8"/>
  <c r="AC31" i="8" s="1"/>
  <c r="AB40" i="8"/>
  <c r="AB31" i="8" s="1"/>
  <c r="AA40" i="8"/>
  <c r="AA31" i="8" s="1"/>
  <c r="Z40" i="8"/>
  <c r="Z31" i="8" s="1"/>
  <c r="Y40" i="8"/>
  <c r="Y31" i="8" s="1"/>
  <c r="X40" i="8"/>
  <c r="X31" i="8" s="1"/>
  <c r="W40" i="8"/>
  <c r="W31" i="8" s="1"/>
  <c r="V40" i="8"/>
  <c r="V31" i="8" s="1"/>
  <c r="U40" i="8"/>
  <c r="U31" i="8" s="1"/>
  <c r="T40" i="8"/>
  <c r="T31" i="8" s="1"/>
  <c r="R40" i="8"/>
  <c r="R31" i="8" s="1"/>
  <c r="Q40" i="8"/>
  <c r="Q31" i="8" s="1"/>
  <c r="P40" i="8"/>
  <c r="P31" i="8" s="1"/>
  <c r="O40" i="8"/>
  <c r="O31" i="8" s="1"/>
  <c r="N40" i="8"/>
  <c r="N31" i="8" s="1"/>
  <c r="M40" i="8"/>
  <c r="M33" i="8"/>
  <c r="M32" i="8" s="1"/>
  <c r="S30" i="8"/>
  <c r="M30" i="8"/>
  <c r="M25" i="8" s="1"/>
  <c r="S29" i="8"/>
  <c r="S28" i="8"/>
  <c r="AP27" i="8"/>
  <c r="AP25" i="8" s="1"/>
  <c r="AH27" i="8"/>
  <c r="AH25" i="8" s="1"/>
  <c r="AA27" i="8"/>
  <c r="S27" i="8"/>
  <c r="S26" i="8"/>
  <c r="BQ21" i="8"/>
  <c r="BQ20" i="8" s="1"/>
  <c r="BQ19" i="8" s="1"/>
  <c r="BQ16" i="8" s="1"/>
  <c r="BP21" i="8"/>
  <c r="BP20" i="8" s="1"/>
  <c r="BP19" i="8" s="1"/>
  <c r="BP16" i="8" s="1"/>
  <c r="BO21" i="8"/>
  <c r="BO20" i="8" s="1"/>
  <c r="BO19" i="8" s="1"/>
  <c r="BO16" i="8" s="1"/>
  <c r="BN21" i="8"/>
  <c r="BN20" i="8" s="1"/>
  <c r="BN19" i="8" s="1"/>
  <c r="BN16" i="8" s="1"/>
  <c r="BM21" i="8"/>
  <c r="BM20" i="8" s="1"/>
  <c r="BM19" i="8" s="1"/>
  <c r="BM16" i="8" s="1"/>
  <c r="BL21" i="8"/>
  <c r="BL20" i="8" s="1"/>
  <c r="BL19" i="8" s="1"/>
  <c r="BL16" i="8" s="1"/>
  <c r="BK21" i="8"/>
  <c r="BK20" i="8" s="1"/>
  <c r="BK19" i="8" s="1"/>
  <c r="BK16" i="8" s="1"/>
  <c r="BJ21" i="8"/>
  <c r="BJ20" i="8" s="1"/>
  <c r="BJ19" i="8" s="1"/>
  <c r="BJ16" i="8" s="1"/>
  <c r="BI21" i="8"/>
  <c r="BI20" i="8" s="1"/>
  <c r="BI19" i="8" s="1"/>
  <c r="BI16" i="8" s="1"/>
  <c r="BH21" i="8"/>
  <c r="BH20" i="8" s="1"/>
  <c r="BH19" i="8" s="1"/>
  <c r="BH16" i="8" s="1"/>
  <c r="BG21" i="8"/>
  <c r="BG20" i="8" s="1"/>
  <c r="BG19" i="8" s="1"/>
  <c r="BG16" i="8" s="1"/>
  <c r="BF21" i="8"/>
  <c r="BF20" i="8" s="1"/>
  <c r="BF19" i="8" s="1"/>
  <c r="BF16" i="8" s="1"/>
  <c r="BE21" i="8"/>
  <c r="BE20" i="8" s="1"/>
  <c r="BE19" i="8" s="1"/>
  <c r="BE16" i="8" s="1"/>
  <c r="BD21" i="8"/>
  <c r="BD20" i="8" s="1"/>
  <c r="BD19" i="8" s="1"/>
  <c r="BD16" i="8" s="1"/>
  <c r="BC21" i="8"/>
  <c r="BC20" i="8" s="1"/>
  <c r="BC19" i="8" s="1"/>
  <c r="BC16" i="8" s="1"/>
  <c r="BB21" i="8"/>
  <c r="BB20" i="8" s="1"/>
  <c r="BB19" i="8" s="1"/>
  <c r="BB16" i="8" s="1"/>
  <c r="BA21" i="8"/>
  <c r="BA20" i="8" s="1"/>
  <c r="BA19" i="8" s="1"/>
  <c r="BA16" i="8" s="1"/>
  <c r="AZ21" i="8"/>
  <c r="AZ20" i="8" s="1"/>
  <c r="AZ19" i="8" s="1"/>
  <c r="AZ16" i="8" s="1"/>
  <c r="AY21" i="8"/>
  <c r="AY20" i="8" s="1"/>
  <c r="AY19" i="8" s="1"/>
  <c r="AY16" i="8" s="1"/>
  <c r="AX21" i="8"/>
  <c r="AX20" i="8" s="1"/>
  <c r="AX19" i="8" s="1"/>
  <c r="AX16" i="8" s="1"/>
  <c r="AW22" i="8"/>
  <c r="AW21" i="8" s="1"/>
  <c r="AW20" i="8" s="1"/>
  <c r="AV22" i="8"/>
  <c r="AV21" i="8" s="1"/>
  <c r="AV20" i="8" s="1"/>
  <c r="AU22" i="8"/>
  <c r="AU21" i="8" s="1"/>
  <c r="AU20" i="8" s="1"/>
  <c r="AT22" i="8"/>
  <c r="AT21" i="8" s="1"/>
  <c r="AT20" i="8" s="1"/>
  <c r="AS22" i="8"/>
  <c r="AS21" i="8" s="1"/>
  <c r="AS20" i="8" s="1"/>
  <c r="AR22" i="8"/>
  <c r="AR21" i="8" s="1"/>
  <c r="AR20" i="8" s="1"/>
  <c r="AQ22" i="8"/>
  <c r="AQ21" i="8" s="1"/>
  <c r="AQ20" i="8" s="1"/>
  <c r="AP22" i="8"/>
  <c r="AP21" i="8" s="1"/>
  <c r="AP20" i="8" s="1"/>
  <c r="AO22" i="8"/>
  <c r="AO21" i="8" s="1"/>
  <c r="AO20" i="8" s="1"/>
  <c r="AN22" i="8"/>
  <c r="AN21" i="8" s="1"/>
  <c r="AN20" i="8" s="1"/>
  <c r="AM22" i="8"/>
  <c r="AM21" i="8" s="1"/>
  <c r="AM20" i="8" s="1"/>
  <c r="AL22" i="8"/>
  <c r="AL21" i="8" s="1"/>
  <c r="AL20" i="8" s="1"/>
  <c r="AK22" i="8"/>
  <c r="AK21" i="8" s="1"/>
  <c r="AK20" i="8" s="1"/>
  <c r="AJ22" i="8"/>
  <c r="AJ21" i="8" s="1"/>
  <c r="AJ20" i="8" s="1"/>
  <c r="AI22" i="8"/>
  <c r="AI21" i="8" s="1"/>
  <c r="AI20" i="8" s="1"/>
  <c r="AH22" i="8"/>
  <c r="AH21" i="8" s="1"/>
  <c r="AG22" i="8"/>
  <c r="AG21" i="8" s="1"/>
  <c r="AG20" i="8" s="1"/>
  <c r="AF22" i="8"/>
  <c r="AF21" i="8" s="1"/>
  <c r="AF20" i="8" s="1"/>
  <c r="AE22" i="8"/>
  <c r="AE21" i="8" s="1"/>
  <c r="AE20" i="8" s="1"/>
  <c r="AD22" i="8"/>
  <c r="AD21" i="8" s="1"/>
  <c r="AD20" i="8" s="1"/>
  <c r="AC22" i="8"/>
  <c r="AC21" i="8" s="1"/>
  <c r="AC20" i="8" s="1"/>
  <c r="AB22" i="8"/>
  <c r="AB21" i="8" s="1"/>
  <c r="AB20" i="8" s="1"/>
  <c r="AA22" i="8"/>
  <c r="AA21" i="8" s="1"/>
  <c r="Z22" i="8"/>
  <c r="Z21" i="8" s="1"/>
  <c r="Z20" i="8" s="1"/>
  <c r="Y22" i="8"/>
  <c r="Y21" i="8" s="1"/>
  <c r="Y20" i="8" s="1"/>
  <c r="X22" i="8"/>
  <c r="X21" i="8" s="1"/>
  <c r="X20" i="8" s="1"/>
  <c r="W22" i="8"/>
  <c r="W21" i="8" s="1"/>
  <c r="V22" i="8"/>
  <c r="V21" i="8" s="1"/>
  <c r="V20" i="8" s="1"/>
  <c r="U22" i="8"/>
  <c r="U21" i="8" s="1"/>
  <c r="U20" i="8" s="1"/>
  <c r="T22" i="8"/>
  <c r="T21" i="8" s="1"/>
  <c r="T20" i="8" s="1"/>
  <c r="S22" i="8"/>
  <c r="S21" i="8" s="1"/>
  <c r="R22" i="8"/>
  <c r="R21" i="8" s="1"/>
  <c r="R20" i="8" s="1"/>
  <c r="Q22" i="8"/>
  <c r="Q21" i="8" s="1"/>
  <c r="Q20" i="8" s="1"/>
  <c r="P22" i="8"/>
  <c r="P21" i="8" s="1"/>
  <c r="P20" i="8" s="1"/>
  <c r="O22" i="8"/>
  <c r="O21" i="8" s="1"/>
  <c r="O20" i="8" s="1"/>
  <c r="N22" i="8"/>
  <c r="N21" i="8" s="1"/>
  <c r="N20" i="8" s="1"/>
  <c r="M22" i="8"/>
  <c r="M21" i="8" s="1"/>
  <c r="M20" i="8" s="1"/>
  <c r="AV18" i="8"/>
  <c r="AW17" i="8"/>
  <c r="AU17" i="8"/>
  <c r="AS17" i="8"/>
  <c r="AR17" i="8"/>
  <c r="AQ17" i="8"/>
  <c r="AP17" i="8"/>
  <c r="AO17" i="8"/>
  <c r="AN17" i="8"/>
  <c r="AM17" i="8"/>
  <c r="AL17" i="8"/>
  <c r="AK17" i="8"/>
  <c r="AJ17" i="8"/>
  <c r="AI17" i="8"/>
  <c r="AH17" i="8"/>
  <c r="AG17" i="8"/>
  <c r="AF17" i="8"/>
  <c r="AE17" i="8"/>
  <c r="AD17" i="8"/>
  <c r="AC17" i="8"/>
  <c r="AB17" i="8"/>
  <c r="AA17" i="8"/>
  <c r="Z17" i="8"/>
  <c r="Y17" i="8"/>
  <c r="X17" i="8"/>
  <c r="W17" i="8"/>
  <c r="V17" i="8"/>
  <c r="U17" i="8"/>
  <c r="T17" i="8"/>
  <c r="S17" i="8"/>
  <c r="R17" i="8"/>
  <c r="R16" i="8" s="1"/>
  <c r="Q17" i="8"/>
  <c r="Q16" i="8" s="1"/>
  <c r="P17" i="8"/>
  <c r="O17" i="8"/>
  <c r="N17" i="8"/>
  <c r="M17" i="8"/>
  <c r="AS42" i="8" l="1"/>
  <c r="AH20" i="8"/>
  <c r="V42" i="8"/>
  <c r="Z42" i="8"/>
  <c r="AT42" i="8"/>
  <c r="Y50" i="8"/>
  <c r="M31" i="8"/>
  <c r="AI42" i="8"/>
  <c r="N50" i="8"/>
  <c r="AB42" i="8"/>
  <c r="AR42" i="8"/>
  <c r="U42" i="8"/>
  <c r="Z50" i="8"/>
  <c r="T50" i="8"/>
  <c r="AL42" i="8"/>
  <c r="U50" i="8"/>
  <c r="O42" i="8"/>
  <c r="AE42" i="8"/>
  <c r="AM42" i="8"/>
  <c r="AD50" i="8"/>
  <c r="AL50" i="8"/>
  <c r="AN42" i="8"/>
  <c r="AV42" i="8"/>
  <c r="AE50" i="8"/>
  <c r="AM50" i="8"/>
  <c r="AC42" i="8"/>
  <c r="Q42" i="8"/>
  <c r="AG42" i="8"/>
  <c r="AO42" i="8"/>
  <c r="P50" i="8"/>
  <c r="AF50" i="8"/>
  <c r="AN50" i="8"/>
  <c r="R42" i="8"/>
  <c r="AH42" i="8"/>
  <c r="AP42" i="8"/>
  <c r="AG50" i="8"/>
  <c r="AO50" i="8"/>
  <c r="AA25" i="8"/>
  <c r="AA20" i="8" s="1"/>
  <c r="W27" i="8"/>
  <c r="AA47" i="8"/>
  <c r="AA42" i="8" s="1"/>
  <c r="W49" i="8"/>
  <c r="AA54" i="8"/>
  <c r="AA50" i="8" s="1"/>
  <c r="W55" i="8"/>
  <c r="AU54" i="8"/>
  <c r="AU50" i="8" s="1"/>
  <c r="AT55" i="8"/>
  <c r="AT54" i="8" s="1"/>
  <c r="AT50" i="8" s="1"/>
  <c r="S25" i="8"/>
  <c r="S20" i="8" s="1"/>
  <c r="AV17" i="8"/>
  <c r="AT18" i="8"/>
  <c r="M42" i="8"/>
  <c r="S47" i="8"/>
  <c r="S42" i="8" s="1"/>
  <c r="S40" i="8"/>
  <c r="S31" i="8" s="1"/>
  <c r="S54" i="8"/>
  <c r="S50" i="8" s="1"/>
  <c r="M55" i="8"/>
  <c r="M54" i="8" s="1"/>
  <c r="AT17" i="8" l="1"/>
  <c r="W25" i="8"/>
  <c r="W20" i="8" s="1"/>
  <c r="W54" i="8"/>
  <c r="W50" i="8" s="1"/>
  <c r="W47" i="8"/>
  <c r="W42" i="8" s="1"/>
  <c r="AT19" i="8"/>
  <c r="AU19" i="8"/>
  <c r="AU16" i="8" s="1"/>
  <c r="M50" i="8"/>
  <c r="M19" i="8" s="1"/>
  <c r="M16" i="8" s="1"/>
  <c r="Y19" i="8"/>
  <c r="Y16" i="8" s="1"/>
  <c r="AD19" i="8"/>
  <c r="AD16" i="8" s="1"/>
  <c r="AI19" i="8"/>
  <c r="AI16" i="8" s="1"/>
  <c r="AM19" i="8"/>
  <c r="AM16" i="8" s="1"/>
  <c r="AV19" i="8"/>
  <c r="AV16" i="8" s="1"/>
  <c r="AS19" i="8"/>
  <c r="AS16" i="8" s="1"/>
  <c r="T19" i="8"/>
  <c r="T16" i="8" s="1"/>
  <c r="AJ19" i="8"/>
  <c r="AJ16" i="8" s="1"/>
  <c r="AC19" i="8"/>
  <c r="AC16" i="8" s="1"/>
  <c r="X19" i="8"/>
  <c r="X16" i="8" s="1"/>
  <c r="Z19" i="8"/>
  <c r="Z16" i="8" s="1"/>
  <c r="AH19" i="8"/>
  <c r="AH16" i="8" s="1"/>
  <c r="O19" i="8"/>
  <c r="O16" i="8" s="1"/>
  <c r="N19" i="8"/>
  <c r="N16" i="8" s="1"/>
  <c r="V19" i="8"/>
  <c r="V16" i="8" s="1"/>
  <c r="AP19" i="8"/>
  <c r="AP16" i="8" s="1"/>
  <c r="AO19" i="8"/>
  <c r="AO16" i="8" s="1"/>
  <c r="AN19" i="8"/>
  <c r="AN16" i="8" s="1"/>
  <c r="AR19" i="8"/>
  <c r="AR16" i="8" s="1"/>
  <c r="U19" i="8"/>
  <c r="U16" i="8" s="1"/>
  <c r="AL19" i="8"/>
  <c r="AL16" i="8" s="1"/>
  <c r="AK19" i="8"/>
  <c r="AK16" i="8" s="1"/>
  <c r="AB19" i="8"/>
  <c r="AB16" i="8" s="1"/>
  <c r="P19" i="8"/>
  <c r="P16" i="8" s="1"/>
  <c r="AF19" i="8"/>
  <c r="AF16" i="8" s="1"/>
  <c r="AG19" i="8"/>
  <c r="AG16" i="8" s="1"/>
  <c r="AQ19" i="8"/>
  <c r="AQ16" i="8" s="1"/>
  <c r="AW19" i="8"/>
  <c r="AW16" i="8" s="1"/>
  <c r="AE19" i="8"/>
  <c r="AE16" i="8" s="1"/>
  <c r="AA19" i="8" l="1"/>
  <c r="AA16" i="8" s="1"/>
  <c r="AT16" i="8"/>
  <c r="S19" i="8"/>
  <c r="S16" i="8" s="1"/>
  <c r="AW45" i="7"/>
  <c r="AW44" i="7" s="1"/>
  <c r="AL45" i="7"/>
  <c r="AL44" i="7" s="1"/>
  <c r="AG45" i="7"/>
  <c r="AG44" i="7" s="1"/>
  <c r="AA45" i="7"/>
  <c r="AA44" i="7" s="1"/>
  <c r="CF15" i="7"/>
  <c r="AY14" i="7"/>
  <c r="CF41" i="7"/>
  <c r="BD41" i="7"/>
  <c r="AW41" i="7"/>
  <c r="AT40" i="7" s="1"/>
  <c r="AT39" i="7" s="1"/>
  <c r="AL41" i="7"/>
  <c r="AG41" i="7"/>
  <c r="AD41" i="7" s="1"/>
  <c r="Z41" i="7"/>
  <c r="M41" i="7"/>
  <c r="CH40" i="7"/>
  <c r="CG40" i="7"/>
  <c r="CG39" i="7" s="1"/>
  <c r="AZ40" i="7"/>
  <c r="AZ39" i="7" s="1"/>
  <c r="AY40" i="7"/>
  <c r="AY39" i="7" s="1"/>
  <c r="AX40" i="7"/>
  <c r="AX39" i="7" s="1"/>
  <c r="AV40" i="7"/>
  <c r="AV39" i="7" s="1"/>
  <c r="AU40" i="7"/>
  <c r="AU39" i="7" s="1"/>
  <c r="AS40" i="7"/>
  <c r="AS39" i="7" s="1"/>
  <c r="AR40" i="7"/>
  <c r="AR39" i="7" s="1"/>
  <c r="AQ40" i="7"/>
  <c r="AQ39" i="7" s="1"/>
  <c r="AP40" i="7"/>
  <c r="AP39" i="7" s="1"/>
  <c r="AN40" i="7"/>
  <c r="AN39" i="7" s="1"/>
  <c r="AM40" i="7"/>
  <c r="AM39" i="7" s="1"/>
  <c r="AK40" i="7"/>
  <c r="AK39" i="7" s="1"/>
  <c r="AJ40" i="7"/>
  <c r="AJ39" i="7" s="1"/>
  <c r="AI40" i="7"/>
  <c r="AI39" i="7" s="1"/>
  <c r="AH40" i="7"/>
  <c r="AH39" i="7" s="1"/>
  <c r="AF40" i="7"/>
  <c r="AF39" i="7" s="1"/>
  <c r="AE40" i="7"/>
  <c r="AE39" i="7" s="1"/>
  <c r="AC40" i="7"/>
  <c r="AC39" i="7" s="1"/>
  <c r="AB40" i="7"/>
  <c r="AB39" i="7" s="1"/>
  <c r="AA40" i="7"/>
  <c r="AA39" i="7" s="1"/>
  <c r="Y40" i="7"/>
  <c r="Y39" i="7" s="1"/>
  <c r="X40" i="7"/>
  <c r="X39" i="7" s="1"/>
  <c r="V40" i="7"/>
  <c r="V39" i="7" s="1"/>
  <c r="U40" i="7"/>
  <c r="U39" i="7" s="1"/>
  <c r="T40" i="7"/>
  <c r="T39" i="7" s="1"/>
  <c r="S40" i="7"/>
  <c r="S39" i="7" s="1"/>
  <c r="R40" i="7"/>
  <c r="R39" i="7" s="1"/>
  <c r="Q40" i="7"/>
  <c r="Q39" i="7" s="1"/>
  <c r="O40" i="7"/>
  <c r="O39" i="7" s="1"/>
  <c r="N40" i="7"/>
  <c r="N39" i="7" s="1"/>
  <c r="CI38" i="7"/>
  <c r="CI37" i="7" s="1"/>
  <c r="CH38" i="7"/>
  <c r="CH37" i="7" s="1"/>
  <c r="CG38" i="7"/>
  <c r="CG37" i="7" s="1"/>
  <c r="BU38" i="7"/>
  <c r="BU37" i="7" s="1"/>
  <c r="BT38" i="7"/>
  <c r="BT37" i="7" s="1"/>
  <c r="BS38" i="7"/>
  <c r="BS37" i="7" s="1"/>
  <c r="BR38" i="7"/>
  <c r="BR37" i="7" s="1"/>
  <c r="BQ38" i="7"/>
  <c r="BQ37" i="7" s="1"/>
  <c r="BP38" i="7"/>
  <c r="BP37" i="7" s="1"/>
  <c r="BO38" i="7"/>
  <c r="BO37" i="7" s="1"/>
  <c r="BN38" i="7"/>
  <c r="BN37" i="7" s="1"/>
  <c r="BM38" i="7"/>
  <c r="BM37" i="7" s="1"/>
  <c r="BL38" i="7"/>
  <c r="BL37" i="7" s="1"/>
  <c r="BK38" i="7"/>
  <c r="BK37" i="7" s="1"/>
  <c r="BJ38" i="7"/>
  <c r="BJ37" i="7" s="1"/>
  <c r="BI38" i="7"/>
  <c r="BI37" i="7" s="1"/>
  <c r="BH38" i="7"/>
  <c r="BH37" i="7" s="1"/>
  <c r="BG38" i="7"/>
  <c r="BG37" i="7" s="1"/>
  <c r="BF38" i="7"/>
  <c r="BF37" i="7" s="1"/>
  <c r="BE38" i="7"/>
  <c r="BE37" i="7" s="1"/>
  <c r="BD38" i="7"/>
  <c r="BD37" i="7" s="1"/>
  <c r="BC38" i="7"/>
  <c r="BC37" i="7" s="1"/>
  <c r="BB38" i="7"/>
  <c r="BB37" i="7" s="1"/>
  <c r="BA38" i="7"/>
  <c r="BA37" i="7" s="1"/>
  <c r="CF36" i="7"/>
  <c r="AW36" i="7"/>
  <c r="AO36" i="7"/>
  <c r="AL36" i="7" s="1"/>
  <c r="AG36" i="7"/>
  <c r="AD36" i="7" s="1"/>
  <c r="Z36" i="7"/>
  <c r="CF35" i="7"/>
  <c r="BD35" i="7"/>
  <c r="AW35" i="7"/>
  <c r="AL35" i="7"/>
  <c r="AG35" i="7"/>
  <c r="AD35" i="7" s="1"/>
  <c r="Z35" i="7"/>
  <c r="M35" i="7"/>
  <c r="CH34" i="7"/>
  <c r="CH33" i="7" s="1"/>
  <c r="CG34" i="7"/>
  <c r="CG33" i="7" s="1"/>
  <c r="AZ34" i="7"/>
  <c r="AZ33" i="7" s="1"/>
  <c r="AY34" i="7"/>
  <c r="AY33" i="7" s="1"/>
  <c r="AX34" i="7"/>
  <c r="AX33" i="7" s="1"/>
  <c r="AV34" i="7"/>
  <c r="AV33" i="7" s="1"/>
  <c r="AU34" i="7"/>
  <c r="AU33" i="7" s="1"/>
  <c r="AS34" i="7"/>
  <c r="AS33" i="7" s="1"/>
  <c r="AR34" i="7"/>
  <c r="AR33" i="7" s="1"/>
  <c r="AQ34" i="7"/>
  <c r="AQ33" i="7" s="1"/>
  <c r="AP34" i="7"/>
  <c r="AP33" i="7" s="1"/>
  <c r="AN34" i="7"/>
  <c r="AN33" i="7" s="1"/>
  <c r="AM34" i="7"/>
  <c r="AM33" i="7" s="1"/>
  <c r="AK34" i="7"/>
  <c r="AK33" i="7" s="1"/>
  <c r="AJ34" i="7"/>
  <c r="AJ33" i="7" s="1"/>
  <c r="AI34" i="7"/>
  <c r="AI33" i="7" s="1"/>
  <c r="AF34" i="7"/>
  <c r="AF33" i="7" s="1"/>
  <c r="AE34" i="7"/>
  <c r="AE33" i="7" s="1"/>
  <c r="AC34" i="7"/>
  <c r="AC33" i="7" s="1"/>
  <c r="AB34" i="7"/>
  <c r="AB33" i="7" s="1"/>
  <c r="AA34" i="7"/>
  <c r="Y34" i="7"/>
  <c r="Y33" i="7" s="1"/>
  <c r="X34" i="7"/>
  <c r="X33" i="7" s="1"/>
  <c r="V34" i="7"/>
  <c r="V33" i="7" s="1"/>
  <c r="U34" i="7"/>
  <c r="U33" i="7" s="1"/>
  <c r="T34" i="7"/>
  <c r="T33" i="7" s="1"/>
  <c r="R34" i="7"/>
  <c r="R33" i="7" s="1"/>
  <c r="Q34" i="7"/>
  <c r="Q33" i="7" s="1"/>
  <c r="O34" i="7"/>
  <c r="O33" i="7" s="1"/>
  <c r="N34" i="7"/>
  <c r="N33" i="7" s="1"/>
  <c r="AH30" i="7"/>
  <c r="AH29" i="7" s="1"/>
  <c r="CF32" i="7"/>
  <c r="BD32" i="7"/>
  <c r="BA32" i="7" s="1"/>
  <c r="AW32" i="7"/>
  <c r="AO32" i="7"/>
  <c r="AL32" i="7" s="1"/>
  <c r="AG32" i="7"/>
  <c r="AD32" i="7" s="1"/>
  <c r="Z32" i="7"/>
  <c r="M32" i="7"/>
  <c r="CF31" i="7"/>
  <c r="BD31" i="7"/>
  <c r="AW31" i="7"/>
  <c r="AO31" i="7"/>
  <c r="AL31" i="7" s="1"/>
  <c r="AG31" i="7"/>
  <c r="Z31" i="7"/>
  <c r="M31" i="7"/>
  <c r="CG30" i="7"/>
  <c r="CG29" i="7" s="1"/>
  <c r="AZ30" i="7"/>
  <c r="AZ29" i="7" s="1"/>
  <c r="AY30" i="7"/>
  <c r="AY29" i="7" s="1"/>
  <c r="AX30" i="7"/>
  <c r="AX29" i="7" s="1"/>
  <c r="AV30" i="7"/>
  <c r="AV29" i="7" s="1"/>
  <c r="AU30" i="7"/>
  <c r="AU29" i="7" s="1"/>
  <c r="AS30" i="7"/>
  <c r="AS29" i="7" s="1"/>
  <c r="AR30" i="7"/>
  <c r="AR29" i="7" s="1"/>
  <c r="AQ30" i="7"/>
  <c r="AQ29" i="7" s="1"/>
  <c r="AP30" i="7"/>
  <c r="AP29" i="7" s="1"/>
  <c r="AN30" i="7"/>
  <c r="AN29" i="7" s="1"/>
  <c r="AM30" i="7"/>
  <c r="AM29" i="7" s="1"/>
  <c r="AK30" i="7"/>
  <c r="AK29" i="7" s="1"/>
  <c r="AJ30" i="7"/>
  <c r="AJ29" i="7" s="1"/>
  <c r="AI30" i="7"/>
  <c r="AI29" i="7" s="1"/>
  <c r="AF30" i="7"/>
  <c r="AF29" i="7" s="1"/>
  <c r="AE30" i="7"/>
  <c r="AE29" i="7" s="1"/>
  <c r="AC30" i="7"/>
  <c r="AC29" i="7" s="1"/>
  <c r="AB30" i="7"/>
  <c r="AB29" i="7" s="1"/>
  <c r="AA30" i="7"/>
  <c r="AA29" i="7" s="1"/>
  <c r="Y30" i="7"/>
  <c r="Y29" i="7" s="1"/>
  <c r="X30" i="7"/>
  <c r="X29" i="7" s="1"/>
  <c r="V30" i="7"/>
  <c r="V29" i="7" s="1"/>
  <c r="U30" i="7"/>
  <c r="U29" i="7" s="1"/>
  <c r="T30" i="7"/>
  <c r="T29" i="7" s="1"/>
  <c r="S30" i="7"/>
  <c r="S29" i="7" s="1"/>
  <c r="R30" i="7"/>
  <c r="R29" i="7" s="1"/>
  <c r="Q30" i="7"/>
  <c r="Q29" i="7" s="1"/>
  <c r="P30" i="7"/>
  <c r="P29" i="7" s="1"/>
  <c r="O30" i="7"/>
  <c r="O29" i="7" s="1"/>
  <c r="N30" i="7"/>
  <c r="N29" i="7" s="1"/>
  <c r="P20" i="7"/>
  <c r="CF28" i="7"/>
  <c r="AW28" i="7"/>
  <c r="Z28" i="7"/>
  <c r="CF27" i="7"/>
  <c r="AZ27" i="7"/>
  <c r="AZ21" i="7" s="1"/>
  <c r="AC27" i="7"/>
  <c r="CF26" i="7"/>
  <c r="BA26" i="7"/>
  <c r="AW26" i="7"/>
  <c r="Z26" i="7"/>
  <c r="CF25" i="7"/>
  <c r="BA25" i="7"/>
  <c r="AW25" i="7"/>
  <c r="Z25" i="7"/>
  <c r="CF24" i="7"/>
  <c r="BA24" i="7"/>
  <c r="AW24" i="7"/>
  <c r="Z24" i="7"/>
  <c r="CF23" i="7"/>
  <c r="BA23" i="7"/>
  <c r="AW23" i="7"/>
  <c r="Z23" i="7"/>
  <c r="CF22" i="7"/>
  <c r="BA22" i="7"/>
  <c r="AW22" i="7"/>
  <c r="Z22" i="7"/>
  <c r="CG21" i="7"/>
  <c r="AY21" i="7"/>
  <c r="AX21" i="7"/>
  <c r="AV21" i="7"/>
  <c r="AU21" i="7"/>
  <c r="AS21" i="7"/>
  <c r="AR21" i="7"/>
  <c r="AQ21" i="7"/>
  <c r="AP21" i="7"/>
  <c r="AN21" i="7"/>
  <c r="AM21" i="7"/>
  <c r="AK21" i="7"/>
  <c r="AJ21" i="7"/>
  <c r="AI21" i="7"/>
  <c r="AH21" i="7"/>
  <c r="AF21" i="7"/>
  <c r="AE21" i="7"/>
  <c r="AA21" i="7"/>
  <c r="Y21" i="7"/>
  <c r="X21" i="7"/>
  <c r="V21" i="7"/>
  <c r="U21" i="7"/>
  <c r="T21" i="7"/>
  <c r="R21" i="7"/>
  <c r="Q21" i="7"/>
  <c r="O21" i="7"/>
  <c r="N21" i="7"/>
  <c r="CG20" i="7"/>
  <c r="AY20" i="7"/>
  <c r="AX20" i="7"/>
  <c r="AV20" i="7"/>
  <c r="AU20" i="7"/>
  <c r="AS20" i="7"/>
  <c r="AR20" i="7"/>
  <c r="AQ20" i="7"/>
  <c r="AP20" i="7"/>
  <c r="AN20" i="7"/>
  <c r="AM20" i="7"/>
  <c r="AK20" i="7"/>
  <c r="AJ20" i="7"/>
  <c r="AI20" i="7"/>
  <c r="AH20" i="7"/>
  <c r="AF20" i="7"/>
  <c r="AE20" i="7"/>
  <c r="AA20" i="7"/>
  <c r="Y20" i="7"/>
  <c r="X20" i="7"/>
  <c r="V20" i="7"/>
  <c r="U20" i="7"/>
  <c r="T20" i="7"/>
  <c r="R20" i="7"/>
  <c r="Q20" i="7"/>
  <c r="O20" i="7"/>
  <c r="N20" i="7"/>
  <c r="CF19" i="7"/>
  <c r="BD19" i="7"/>
  <c r="AW19" i="7"/>
  <c r="Z19" i="7"/>
  <c r="M19" i="7"/>
  <c r="S18" i="7"/>
  <c r="S17" i="7" s="1"/>
  <c r="AC18" i="7"/>
  <c r="AC17" i="7" s="1"/>
  <c r="CG18" i="7"/>
  <c r="CG17" i="7" s="1"/>
  <c r="AZ18" i="7"/>
  <c r="AZ17" i="7" s="1"/>
  <c r="AY18" i="7"/>
  <c r="AY17" i="7" s="1"/>
  <c r="AX18" i="7"/>
  <c r="AX17" i="7" s="1"/>
  <c r="AV18" i="7"/>
  <c r="AV17" i="7" s="1"/>
  <c r="AU18" i="7"/>
  <c r="AU17" i="7" s="1"/>
  <c r="AS18" i="7"/>
  <c r="AS17" i="7" s="1"/>
  <c r="AR18" i="7"/>
  <c r="AR17" i="7" s="1"/>
  <c r="AQ18" i="7"/>
  <c r="AQ17" i="7" s="1"/>
  <c r="AP18" i="7"/>
  <c r="AP17" i="7" s="1"/>
  <c r="AN18" i="7"/>
  <c r="AN17" i="7" s="1"/>
  <c r="AM18" i="7"/>
  <c r="AM17" i="7" s="1"/>
  <c r="AK18" i="7"/>
  <c r="AK17" i="7" s="1"/>
  <c r="AJ18" i="7"/>
  <c r="AJ17" i="7" s="1"/>
  <c r="AI18" i="7"/>
  <c r="AI17" i="7" s="1"/>
  <c r="AF18" i="7"/>
  <c r="AF17" i="7" s="1"/>
  <c r="AE18" i="7"/>
  <c r="AE17" i="7" s="1"/>
  <c r="AB18" i="7"/>
  <c r="AB17" i="7" s="1"/>
  <c r="AA18" i="7"/>
  <c r="AA17" i="7" s="1"/>
  <c r="Y18" i="7"/>
  <c r="Y17" i="7" s="1"/>
  <c r="X18" i="7"/>
  <c r="X17" i="7" s="1"/>
  <c r="V18" i="7"/>
  <c r="V17" i="7" s="1"/>
  <c r="U18" i="7"/>
  <c r="U17" i="7" s="1"/>
  <c r="T18" i="7"/>
  <c r="T17" i="7" s="1"/>
  <c r="R18" i="7"/>
  <c r="R17" i="7" s="1"/>
  <c r="Q18" i="7"/>
  <c r="Q17" i="7" s="1"/>
  <c r="P18" i="7"/>
  <c r="P17" i="7" s="1"/>
  <c r="O18" i="7"/>
  <c r="O17" i="7" s="1"/>
  <c r="N18" i="7"/>
  <c r="N17" i="7" s="1"/>
  <c r="G18" i="7"/>
  <c r="G17" i="7" s="1"/>
  <c r="D18" i="7"/>
  <c r="D17" i="7" s="1"/>
  <c r="CF14" i="7"/>
  <c r="BA35" i="7" l="1"/>
  <c r="BA34" i="7" s="1"/>
  <c r="BA33" i="7" s="1"/>
  <c r="BD34" i="7"/>
  <c r="BD33" i="7" s="1"/>
  <c r="BA31" i="7"/>
  <c r="BA30" i="7" s="1"/>
  <c r="BA29" i="7" s="1"/>
  <c r="BD30" i="7"/>
  <c r="BD29" i="7" s="1"/>
  <c r="BA19" i="7"/>
  <c r="BA18" i="7" s="1"/>
  <c r="BA17" i="7" s="1"/>
  <c r="BD18" i="7"/>
  <c r="BD17" i="7" s="1"/>
  <c r="BA21" i="7"/>
  <c r="BA20" i="7"/>
  <c r="BA41" i="7"/>
  <c r="BA40" i="7" s="1"/>
  <c r="BA39" i="7" s="1"/>
  <c r="BD40" i="7"/>
  <c r="BD39" i="7" s="1"/>
  <c r="W19" i="8"/>
  <c r="W16" i="8" s="1"/>
  <c r="AB20" i="7"/>
  <c r="AB16" i="7" s="1"/>
  <c r="AB13" i="7" s="1"/>
  <c r="AY16" i="7"/>
  <c r="AY13" i="7" s="1"/>
  <c r="BF16" i="7"/>
  <c r="BF13" i="7" s="1"/>
  <c r="T16" i="7"/>
  <c r="T13" i="7" s="1"/>
  <c r="U16" i="7"/>
  <c r="U13" i="7" s="1"/>
  <c r="AR16" i="7"/>
  <c r="AR13" i="7" s="1"/>
  <c r="BR16" i="7"/>
  <c r="BR13" i="7" s="1"/>
  <c r="AK16" i="7"/>
  <c r="AK13" i="7" s="1"/>
  <c r="N16" i="7"/>
  <c r="N13" i="7" s="1"/>
  <c r="AE16" i="7"/>
  <c r="AE13" i="7" s="1"/>
  <c r="AI16" i="7"/>
  <c r="AI13" i="7" s="1"/>
  <c r="BE16" i="7"/>
  <c r="BE13" i="7" s="1"/>
  <c r="BU16" i="7"/>
  <c r="BU13" i="7" s="1"/>
  <c r="BH16" i="7"/>
  <c r="BH13" i="7" s="1"/>
  <c r="BI16" i="7"/>
  <c r="BI13" i="7" s="1"/>
  <c r="AP16" i="7"/>
  <c r="AP13" i="7" s="1"/>
  <c r="BJ16" i="7"/>
  <c r="BJ13" i="7" s="1"/>
  <c r="BK16" i="7"/>
  <c r="BK13" i="7" s="1"/>
  <c r="AS16" i="7"/>
  <c r="AS13" i="7" s="1"/>
  <c r="BM16" i="7"/>
  <c r="BM13" i="7" s="1"/>
  <c r="V16" i="7"/>
  <c r="V13" i="7" s="1"/>
  <c r="AU16" i="7"/>
  <c r="AU13" i="7" s="1"/>
  <c r="AV16" i="7"/>
  <c r="AV13" i="7" s="1"/>
  <c r="BO16" i="7"/>
  <c r="BO13" i="7" s="1"/>
  <c r="Q16" i="7"/>
  <c r="Q13" i="7" s="1"/>
  <c r="R16" i="7"/>
  <c r="R13" i="7" s="1"/>
  <c r="AN16" i="7"/>
  <c r="AN13" i="7" s="1"/>
  <c r="X16" i="7"/>
  <c r="X13" i="7" s="1"/>
  <c r="AQ16" i="7"/>
  <c r="AQ13" i="7" s="1"/>
  <c r="BG16" i="7"/>
  <c r="BG13" i="7" s="1"/>
  <c r="BT16" i="7"/>
  <c r="BT13" i="7" s="1"/>
  <c r="Y16" i="7"/>
  <c r="Y13" i="7" s="1"/>
  <c r="O16" i="7"/>
  <c r="O13" i="7" s="1"/>
  <c r="AF16" i="7"/>
  <c r="AF13" i="7" s="1"/>
  <c r="AX16" i="7"/>
  <c r="AX13" i="7" s="1"/>
  <c r="BL16" i="7"/>
  <c r="BL13" i="7" s="1"/>
  <c r="BN16" i="7"/>
  <c r="BN13" i="7" s="1"/>
  <c r="AJ16" i="7"/>
  <c r="AJ13" i="7" s="1"/>
  <c r="BB16" i="7"/>
  <c r="BB13" i="7" s="1"/>
  <c r="AM16" i="7"/>
  <c r="AM13" i="7" s="1"/>
  <c r="BC16" i="7"/>
  <c r="BC13" i="7" s="1"/>
  <c r="BP16" i="7"/>
  <c r="BP13" i="7" s="1"/>
  <c r="AD45" i="7"/>
  <c r="AD44" i="7" s="1"/>
  <c r="AH34" i="7"/>
  <c r="AH33" i="7" s="1"/>
  <c r="AC20" i="7"/>
  <c r="AC16" i="7" s="1"/>
  <c r="Z18" i="7"/>
  <c r="Z17" i="7" s="1"/>
  <c r="W18" i="7"/>
  <c r="W17" i="7" s="1"/>
  <c r="AB21" i="7"/>
  <c r="Z27" i="7"/>
  <c r="W27" i="7"/>
  <c r="AZ20" i="7"/>
  <c r="AZ16" i="7" s="1"/>
  <c r="CF20" i="7"/>
  <c r="CF45" i="7"/>
  <c r="W45" i="7"/>
  <c r="W44" i="7" s="1"/>
  <c r="CF38" i="7"/>
  <c r="AL30" i="7"/>
  <c r="AL29" i="7" s="1"/>
  <c r="AH18" i="7"/>
  <c r="AH17" i="7" s="1"/>
  <c r="AW15" i="7"/>
  <c r="AW14" i="7" s="1"/>
  <c r="AT15" i="7"/>
  <c r="AT14" i="7" s="1"/>
  <c r="AW27" i="7"/>
  <c r="AW20" i="7" s="1"/>
  <c r="AT27" i="7"/>
  <c r="AT20" i="7" s="1"/>
  <c r="CF29" i="7"/>
  <c r="M30" i="7"/>
  <c r="M29" i="7" s="1"/>
  <c r="AO20" i="7"/>
  <c r="S34" i="7"/>
  <c r="S33" i="7" s="1"/>
  <c r="W30" i="7"/>
  <c r="W29" i="7" s="1"/>
  <c r="P21" i="7"/>
  <c r="AG40" i="7"/>
  <c r="AG39" i="7" s="1"/>
  <c r="Z40" i="7"/>
  <c r="Z39" i="7" s="1"/>
  <c r="AO18" i="7"/>
  <c r="AO17" i="7" s="1"/>
  <c r="CF34" i="7"/>
  <c r="S20" i="7"/>
  <c r="AA33" i="7"/>
  <c r="CF33" i="7" s="1"/>
  <c r="M20" i="7"/>
  <c r="Z30" i="7"/>
  <c r="Z29" i="7" s="1"/>
  <c r="AO30" i="7"/>
  <c r="AO29" i="7" s="1"/>
  <c r="S21" i="7"/>
  <c r="P40" i="7"/>
  <c r="P39" i="7" s="1"/>
  <c r="Z34" i="7"/>
  <c r="Z33" i="7" s="1"/>
  <c r="AO34" i="7"/>
  <c r="AO33" i="7" s="1"/>
  <c r="AW34" i="7"/>
  <c r="AW33" i="7" s="1"/>
  <c r="AL18" i="7"/>
  <c r="AL17" i="7" s="1"/>
  <c r="CF30" i="7"/>
  <c r="AW18" i="7"/>
  <c r="AW17" i="7" s="1"/>
  <c r="AG20" i="7"/>
  <c r="AW30" i="7"/>
  <c r="AW29" i="7" s="1"/>
  <c r="M40" i="7"/>
  <c r="M39" i="7" s="1"/>
  <c r="AO40" i="7"/>
  <c r="AO39" i="7" s="1"/>
  <c r="CG16" i="7"/>
  <c r="M21" i="7"/>
  <c r="AW40" i="7"/>
  <c r="AW39" i="7" s="1"/>
  <c r="M18" i="7"/>
  <c r="M17" i="7" s="1"/>
  <c r="CF21" i="7"/>
  <c r="CF37" i="7"/>
  <c r="D16" i="7"/>
  <c r="AG34" i="7"/>
  <c r="AG33" i="7" s="1"/>
  <c r="CF40" i="7"/>
  <c r="AD20" i="7"/>
  <c r="AD21" i="7"/>
  <c r="M34" i="7"/>
  <c r="M33" i="7" s="1"/>
  <c r="P34" i="7"/>
  <c r="P33" i="7" s="1"/>
  <c r="AT18" i="7"/>
  <c r="AT17" i="7" s="1"/>
  <c r="AT30" i="7"/>
  <c r="AT29" i="7" s="1"/>
  <c r="W34" i="7"/>
  <c r="W33" i="7" s="1"/>
  <c r="AL34" i="7"/>
  <c r="AL33" i="7" s="1"/>
  <c r="CF17" i="7"/>
  <c r="G16" i="7"/>
  <c r="CF18" i="7"/>
  <c r="W40" i="7"/>
  <c r="W39" i="7" s="1"/>
  <c r="AD40" i="7"/>
  <c r="AD39" i="7" s="1"/>
  <c r="AC21" i="7"/>
  <c r="AO21" i="7"/>
  <c r="AL40" i="7"/>
  <c r="AL39" i="7" s="1"/>
  <c r="AD31" i="7"/>
  <c r="AD34" i="7"/>
  <c r="AD33" i="7" s="1"/>
  <c r="CH39" i="7"/>
  <c r="CH16" i="7" s="1"/>
  <c r="AG21" i="7"/>
  <c r="AT34" i="7"/>
  <c r="AT33" i="7" s="1"/>
  <c r="P16" i="7" l="1"/>
  <c r="P13" i="7" s="1"/>
  <c r="BA16" i="7"/>
  <c r="BA13" i="7" s="1"/>
  <c r="S16" i="7"/>
  <c r="S13" i="7" s="1"/>
  <c r="M16" i="7"/>
  <c r="M13" i="7" s="1"/>
  <c r="AT16" i="7"/>
  <c r="AT13" i="7" s="1"/>
  <c r="AC13" i="7"/>
  <c r="BS16" i="7"/>
  <c r="BS13" i="7" s="1"/>
  <c r="AZ13" i="7"/>
  <c r="BD16" i="7"/>
  <c r="BD13" i="7" s="1"/>
  <c r="AW16" i="7"/>
  <c r="AW13" i="7" s="1"/>
  <c r="BQ16" i="7"/>
  <c r="BQ13" i="7" s="1"/>
  <c r="AH16" i="7"/>
  <c r="AH13" i="7" s="1"/>
  <c r="AO16" i="7"/>
  <c r="AO13" i="7" s="1"/>
  <c r="AA16" i="7"/>
  <c r="AA13" i="7" s="1"/>
  <c r="W20" i="7"/>
  <c r="CG13" i="7"/>
  <c r="CH13" i="7"/>
  <c r="W21" i="7"/>
  <c r="AG30" i="7"/>
  <c r="AG29" i="7" s="1"/>
  <c r="AD30" i="7"/>
  <c r="AD29" i="7" s="1"/>
  <c r="Z20" i="7"/>
  <c r="Z21" i="7"/>
  <c r="AW21" i="7"/>
  <c r="AT21" i="7"/>
  <c r="AL21" i="7"/>
  <c r="AL20" i="7"/>
  <c r="AD18" i="7"/>
  <c r="AD17" i="7" s="1"/>
  <c r="CF39" i="7"/>
  <c r="AG18" i="7"/>
  <c r="AG17" i="7" s="1"/>
  <c r="AL16" i="7" l="1"/>
  <c r="AL13" i="7" s="1"/>
  <c r="AG16" i="7"/>
  <c r="AG13" i="7" s="1"/>
  <c r="AD16" i="7"/>
  <c r="AD13" i="7" s="1"/>
  <c r="W16" i="7"/>
  <c r="W13" i="7" s="1"/>
  <c r="Z16" i="7"/>
  <c r="Z13" i="7" s="1"/>
  <c r="CF16" i="7"/>
  <c r="CF13" i="7" l="1"/>
  <c r="M13" i="9"/>
  <c r="T13" i="9"/>
  <c r="Y13" i="9"/>
  <c r="AG13" i="9"/>
  <c r="AC13" i="9"/>
  <c r="Z13" i="9"/>
  <c r="X13" i="9"/>
  <c r="AT13" i="9"/>
  <c r="P13" i="9"/>
  <c r="AM13" i="9"/>
  <c r="AJ13" i="9"/>
  <c r="O13" i="9"/>
  <c r="AK13" i="9"/>
  <c r="AU13" i="9"/>
  <c r="AZ13" i="9"/>
  <c r="AW13" i="9"/>
  <c r="N13" i="9"/>
  <c r="AL13" i="9"/>
  <c r="AV13" i="9"/>
  <c r="AX13" i="9"/>
  <c r="U13" i="9"/>
  <c r="AA13" i="9"/>
  <c r="AH13" i="9"/>
  <c r="AQ13" i="9"/>
  <c r="AD13" i="9"/>
  <c r="AS13" i="9"/>
  <c r="AP13" i="9"/>
  <c r="AR13" i="9"/>
  <c r="S13" i="9"/>
  <c r="AB13" i="9"/>
  <c r="W13" i="9"/>
  <c r="AE13" i="9"/>
  <c r="AI13" i="9"/>
  <c r="AN13" i="9"/>
  <c r="AF13" i="9"/>
  <c r="AY13" i="9"/>
  <c r="V13" i="9"/>
  <c r="AO13" i="9"/>
  <c r="CH44" i="7"/>
  <c r="CF44" i="7" s="1"/>
  <c r="CG44" i="7"/>
  <c r="CJ13" i="9"/>
  <c r="CI13" i="9"/>
  <c r="CG13" i="9"/>
  <c r="CF13" i="9"/>
  <c r="CJ33" i="9"/>
  <c r="CG33" i="9"/>
  <c r="CF33" i="9"/>
  <c r="CI33" i="9"/>
</calcChain>
</file>

<file path=xl/comments1.xml><?xml version="1.0" encoding="utf-8"?>
<comments xmlns="http://schemas.openxmlformats.org/spreadsheetml/2006/main">
  <authors>
    <author>DPI - Hoang Anh</author>
    <author>Windows 7</author>
  </authors>
  <commentList>
    <comment ref="BA8" authorId="0" shapeId="0">
      <text>
        <r>
          <rPr>
            <b/>
            <sz val="9"/>
            <color indexed="81"/>
            <rFont val="Tahoma"/>
            <family val="2"/>
          </rPr>
          <t>DPI - Hoang Anh:</t>
        </r>
        <r>
          <rPr>
            <sz val="9"/>
            <color indexed="81"/>
            <rFont val="Tahoma"/>
            <family val="2"/>
          </rPr>
          <t xml:space="preserve">
Bao gồm XSKT</t>
        </r>
      </text>
    </comment>
    <comment ref="BC8" authorId="0" shapeId="0">
      <text>
        <r>
          <rPr>
            <b/>
            <sz val="9"/>
            <color indexed="81"/>
            <rFont val="Tahoma"/>
            <family val="2"/>
          </rPr>
          <t>DPI - Hoang Anh:</t>
        </r>
        <r>
          <rPr>
            <sz val="9"/>
            <color indexed="81"/>
            <rFont val="Tahoma"/>
            <family val="2"/>
          </rPr>
          <t xml:space="preserve">
Bao gồm XSKT</t>
        </r>
      </text>
    </comment>
    <comment ref="H9" authorId="0" shapeId="0">
      <text>
        <r>
          <rPr>
            <b/>
            <sz val="9"/>
            <color indexed="81"/>
            <rFont val="Tahoma"/>
            <family val="2"/>
          </rPr>
          <t>DPI - Hoang Anh:</t>
        </r>
        <r>
          <rPr>
            <sz val="9"/>
            <color indexed="81"/>
            <rFont val="Tahoma"/>
            <family val="2"/>
          </rPr>
          <t xml:space="preserve">
Bao gồm XSKT</t>
        </r>
      </text>
    </comment>
    <comment ref="U9" authorId="0" shapeId="0">
      <text>
        <r>
          <rPr>
            <b/>
            <sz val="9"/>
            <color indexed="81"/>
            <rFont val="Tahoma"/>
            <family val="2"/>
          </rPr>
          <t>DPI - Hoang Anh:</t>
        </r>
        <r>
          <rPr>
            <sz val="9"/>
            <color indexed="81"/>
            <rFont val="Tahoma"/>
            <family val="2"/>
          </rPr>
          <t xml:space="preserve">
Bao gồm XSKT</t>
        </r>
      </text>
    </comment>
    <comment ref="BA9" authorId="0" shapeId="0">
      <text>
        <r>
          <rPr>
            <b/>
            <sz val="9"/>
            <color indexed="81"/>
            <rFont val="Tahoma"/>
            <family val="2"/>
          </rPr>
          <t>DPI - Hoang Anh:</t>
        </r>
        <r>
          <rPr>
            <sz val="9"/>
            <color indexed="81"/>
            <rFont val="Tahoma"/>
            <family val="2"/>
          </rPr>
          <t xml:space="preserve">
Bao gồm XSKT</t>
        </r>
      </text>
    </comment>
    <comment ref="BA14" authorId="0" shapeId="0">
      <text>
        <r>
          <rPr>
            <b/>
            <sz val="9"/>
            <color indexed="81"/>
            <rFont val="Tahoma"/>
            <family val="2"/>
          </rPr>
          <t>DPI - Hoang Anh:</t>
        </r>
        <r>
          <rPr>
            <sz val="9"/>
            <color indexed="81"/>
            <rFont val="Tahoma"/>
            <family val="2"/>
          </rPr>
          <t xml:space="preserve">
Bao gồm XSKT</t>
        </r>
      </text>
    </comment>
    <comment ref="BC14" authorId="0" shapeId="0">
      <text>
        <r>
          <rPr>
            <b/>
            <sz val="9"/>
            <color indexed="81"/>
            <rFont val="Tahoma"/>
            <family val="2"/>
          </rPr>
          <t>DPI - Hoang Anh:</t>
        </r>
        <r>
          <rPr>
            <sz val="9"/>
            <color indexed="81"/>
            <rFont val="Tahoma"/>
            <family val="2"/>
          </rPr>
          <t xml:space="preserve">
Bao gồm XSKT</t>
        </r>
      </text>
    </comment>
    <comment ref="BA18" authorId="0" shapeId="0">
      <text>
        <r>
          <rPr>
            <b/>
            <sz val="9"/>
            <color indexed="81"/>
            <rFont val="Tahoma"/>
            <family val="2"/>
          </rPr>
          <t>DPI - Hoang Anh:</t>
        </r>
        <r>
          <rPr>
            <sz val="9"/>
            <color indexed="81"/>
            <rFont val="Tahoma"/>
            <family val="2"/>
          </rPr>
          <t xml:space="preserve">
Bao gồm XSKT</t>
        </r>
      </text>
    </comment>
    <comment ref="D21" authorId="1" shapeId="0">
      <text>
        <r>
          <rPr>
            <b/>
            <sz val="9"/>
            <color indexed="81"/>
            <rFont val="Tahoma"/>
            <family val="2"/>
            <charset val="163"/>
          </rPr>
          <t>Điều chỉnh giảm tại QĐ 1011 ngày 25/9/2023</t>
        </r>
      </text>
    </comment>
    <comment ref="D26" authorId="1" shapeId="0">
      <text>
        <r>
          <rPr>
            <b/>
            <sz val="9"/>
            <color indexed="81"/>
            <rFont val="Tahoma"/>
            <family val="2"/>
            <charset val="163"/>
          </rPr>
          <t>Điều chỉnh giảm tại QĐ 1011 ngày 25/9/2023</t>
        </r>
      </text>
    </comment>
    <comment ref="D31" authorId="1" shapeId="0">
      <text>
        <r>
          <rPr>
            <b/>
            <sz val="9"/>
            <color indexed="81"/>
            <rFont val="Tahoma"/>
            <family val="2"/>
            <charset val="163"/>
          </rPr>
          <t>Điều chỉnh giảm tại QĐ 1011 ngày 25/9/2023</t>
        </r>
      </text>
    </comment>
    <comment ref="D36" authorId="1" shapeId="0">
      <text>
        <r>
          <rPr>
            <b/>
            <sz val="9"/>
            <color indexed="81"/>
            <rFont val="Tahoma"/>
            <family val="2"/>
            <charset val="163"/>
          </rPr>
          <t>Điều chỉnh giảm tại QĐ 1011 ngày 25/9/2023</t>
        </r>
      </text>
    </comment>
    <comment ref="D41" authorId="1" shapeId="0">
      <text>
        <r>
          <rPr>
            <b/>
            <sz val="9"/>
            <color indexed="81"/>
            <rFont val="Tahoma"/>
            <family val="2"/>
            <charset val="163"/>
          </rPr>
          <t>Điều chỉnh giảm tại QĐ 1011 ngày 25/9/2023</t>
        </r>
      </text>
    </comment>
    <comment ref="D46" authorId="1" shapeId="0">
      <text>
        <r>
          <rPr>
            <b/>
            <sz val="9"/>
            <color indexed="81"/>
            <rFont val="Tahoma"/>
            <family val="2"/>
            <charset val="163"/>
          </rPr>
          <t>Điều chỉnh giảm tại QĐ 1011 ngày 25/9/2023</t>
        </r>
      </text>
    </comment>
    <comment ref="D51" authorId="1" shapeId="0">
      <text>
        <r>
          <rPr>
            <b/>
            <sz val="9"/>
            <color indexed="81"/>
            <rFont val="Tahoma"/>
            <family val="2"/>
            <charset val="163"/>
          </rPr>
          <t>Điều chỉnh giảm tại QĐ 1011 ngày 25/9/2023</t>
        </r>
      </text>
    </comment>
    <comment ref="D56" authorId="1" shapeId="0">
      <text>
        <r>
          <rPr>
            <b/>
            <sz val="9"/>
            <color indexed="81"/>
            <rFont val="Tahoma"/>
            <family val="2"/>
            <charset val="163"/>
          </rPr>
          <t>Điều chỉnh giảm tại QĐ 1011 ngày 25/9/2023</t>
        </r>
      </text>
    </comment>
    <comment ref="D61" authorId="1" shapeId="0">
      <text>
        <r>
          <rPr>
            <b/>
            <sz val="9"/>
            <color indexed="81"/>
            <rFont val="Tahoma"/>
            <family val="2"/>
            <charset val="163"/>
          </rPr>
          <t>Điều chỉnh giảm tại QĐ 1011 ngày 25/9/2023</t>
        </r>
      </text>
    </comment>
    <comment ref="D66" authorId="1" shapeId="0">
      <text>
        <r>
          <rPr>
            <b/>
            <sz val="9"/>
            <color indexed="81"/>
            <rFont val="Tahoma"/>
            <family val="2"/>
            <charset val="163"/>
          </rPr>
          <t>Điều chỉnh giảm tại QĐ 1011 ngày 25/9/2023</t>
        </r>
      </text>
    </comment>
    <comment ref="D71" authorId="1" shapeId="0">
      <text>
        <r>
          <rPr>
            <b/>
            <sz val="9"/>
            <color indexed="81"/>
            <rFont val="Tahoma"/>
            <family val="2"/>
            <charset val="163"/>
          </rPr>
          <t>Điều chỉnh giảm tại QĐ 1011 ngày 25/9/2023</t>
        </r>
      </text>
    </comment>
    <comment ref="D76" authorId="1" shapeId="0">
      <text>
        <r>
          <rPr>
            <b/>
            <sz val="9"/>
            <color indexed="81"/>
            <rFont val="Tahoma"/>
            <family val="2"/>
            <charset val="163"/>
          </rPr>
          <t>Điều chỉnh giảm tại QĐ 1011 ngày 25/9/2023</t>
        </r>
      </text>
    </comment>
    <comment ref="D81" authorId="1" shapeId="0">
      <text>
        <r>
          <rPr>
            <b/>
            <sz val="9"/>
            <color indexed="81"/>
            <rFont val="Tahoma"/>
            <family val="2"/>
            <charset val="163"/>
          </rPr>
          <t>Điều chỉnh giảm tại QĐ 1011 ngày 25/9/2023</t>
        </r>
      </text>
    </comment>
  </commentList>
</comments>
</file>

<file path=xl/comments2.xml><?xml version="1.0" encoding="utf-8"?>
<comments xmlns="http://schemas.openxmlformats.org/spreadsheetml/2006/main">
  <authors>
    <author>ADMIN</author>
  </authors>
  <commentList>
    <comment ref="AD13" authorId="0" shapeId="0">
      <text>
        <r>
          <rPr>
            <sz val="14"/>
            <color indexed="81"/>
            <rFont val="Times New Roman"/>
            <family val="1"/>
          </rPr>
          <t>NQ19: 478.163,5</t>
        </r>
        <r>
          <rPr>
            <sz val="9"/>
            <color indexed="81"/>
            <rFont val="Tahoma"/>
            <family val="2"/>
          </rPr>
          <t xml:space="preserve">
</t>
        </r>
      </text>
    </comment>
    <comment ref="AE13" authorId="0" shapeId="0">
      <text>
        <r>
          <rPr>
            <sz val="14"/>
            <color indexed="81"/>
            <rFont val="Times New Roman"/>
            <family val="1"/>
          </rPr>
          <t>Tăng thu: 91.875
Hợp tác xã: 1.350
Nguồn cân đối khác: 12.744</t>
        </r>
      </text>
    </comment>
  </commentList>
</comments>
</file>

<file path=xl/sharedStrings.xml><?xml version="1.0" encoding="utf-8"?>
<sst xmlns="http://schemas.openxmlformats.org/spreadsheetml/2006/main" count="5352" uniqueCount="1501">
  <si>
    <t>Ghi chú</t>
  </si>
  <si>
    <t>Trong đó:</t>
  </si>
  <si>
    <t>Tổng số</t>
  </si>
  <si>
    <t>Huyện Đăk Tô</t>
  </si>
  <si>
    <t>Huyện Ngọc Hồi</t>
  </si>
  <si>
    <t>Huyện Kon Rẫy</t>
  </si>
  <si>
    <t>Kế hoạch vốn năm 2025</t>
  </si>
  <si>
    <t>TỔNG SỐ</t>
  </si>
  <si>
    <t>Vốn tỉnh phân cấp</t>
  </si>
  <si>
    <t>Chưa phân bổ</t>
  </si>
  <si>
    <t>B</t>
  </si>
  <si>
    <t>A</t>
  </si>
  <si>
    <t>I</t>
  </si>
  <si>
    <t>II</t>
  </si>
  <si>
    <t>III</t>
  </si>
  <si>
    <t>KẾ HOẠCH ĐẦU TƯ CÔNG TRUNG HẠN GIAI ĐOẠN 2021-2025 VÀ KẾ HOẠCH ĐẦU TƯ CÔNG NĂM 2025</t>
  </si>
  <si>
    <t>TT</t>
  </si>
  <si>
    <t xml:space="preserve">Chủ đầu tư theo quyết định đầu tư/quyết định giao chủ đầu tư </t>
  </si>
  <si>
    <t>Nhóm dự án (A, B, C)</t>
  </si>
  <si>
    <t>Ngành, lĩnh vực</t>
  </si>
  <si>
    <t>Mã dự án đầu tư</t>
  </si>
  <si>
    <t>Địa điểm thực hiện theo quyết định đầu tư</t>
  </si>
  <si>
    <t>Địa điểm thực hiện theo dự kiến địa giới hành chính mới</t>
  </si>
  <si>
    <t>Dự kiến thời gian khởi công và hoàn thành</t>
  </si>
  <si>
    <t>Năm đầu tiên bắt đầu bố trí vốn thực hiện dự án (không tính vốn CBĐT)</t>
  </si>
  <si>
    <t>QĐ phê duyệt quyết toán</t>
  </si>
  <si>
    <t>Lũy kế vốn đã bố trí đến hết năm 2020</t>
  </si>
  <si>
    <t xml:space="preserve">Kế hoạch trung hạn giai đoạn 2021-2025 </t>
  </si>
  <si>
    <t>Kế hoạch các năm trước kéo dài sang năm 2025</t>
  </si>
  <si>
    <t>Tổng số (các nguồn vốn)</t>
  </si>
  <si>
    <t>Số vốn ngân sách huyện các năm trước kéo dài sang năm 2025</t>
  </si>
  <si>
    <t>Chủ trương đầu tư</t>
  </si>
  <si>
    <t>Quyết định đầu tư</t>
  </si>
  <si>
    <t>TMĐT</t>
  </si>
  <si>
    <t>NSTW</t>
  </si>
  <si>
    <t>NST</t>
  </si>
  <si>
    <t>Ngân sách huyện</t>
  </si>
  <si>
    <t>Vốn từ nguồn thu tiền sử dụng đất</t>
  </si>
  <si>
    <t>Vốn khác (tăng thu, TKC…)</t>
  </si>
  <si>
    <t>NSH</t>
  </si>
  <si>
    <t>Ngân sách tỉnh</t>
  </si>
  <si>
    <t>NSH (tổng số)</t>
  </si>
  <si>
    <t>Trong đó</t>
  </si>
  <si>
    <t>Vốn đất huyện</t>
  </si>
  <si>
    <t>*</t>
  </si>
  <si>
    <t>-</t>
  </si>
  <si>
    <t>Bố trí trả nợ quyết toán</t>
  </si>
  <si>
    <t>Giao thông</t>
  </si>
  <si>
    <t>C</t>
  </si>
  <si>
    <t>Dự án khởi công giai đoạn 2021-2025</t>
  </si>
  <si>
    <t>2022-2024</t>
  </si>
  <si>
    <t>2024-2026</t>
  </si>
  <si>
    <t>2023-2025</t>
  </si>
  <si>
    <t>Giáo dục</t>
  </si>
  <si>
    <t>2023-2024</t>
  </si>
  <si>
    <t>DỰ ÁN DO CẤP XÃ (CŨ) LÀM CHỦ ĐẦU TƯ CHUYỂN VỀ CẤP XÃ (MỚI)</t>
  </si>
  <si>
    <t>IV</t>
  </si>
  <si>
    <t>V</t>
  </si>
  <si>
    <t>VI</t>
  </si>
  <si>
    <t>D</t>
  </si>
  <si>
    <t>KHV đã giao từ năm 2021-2024</t>
  </si>
  <si>
    <t>Năm 2025</t>
  </si>
  <si>
    <t>Kế hoạch (sau điều chỉnh lần cuối)</t>
  </si>
  <si>
    <t>Giải ngân</t>
  </si>
  <si>
    <t>Ngân sách trung ương (NSTW)</t>
  </si>
  <si>
    <t>Phòng KT&amp;HT</t>
  </si>
  <si>
    <t>2020-2021</t>
  </si>
  <si>
    <t>2021-2022</t>
  </si>
  <si>
    <t>2021-2025</t>
  </si>
  <si>
    <t>2022-2023</t>
  </si>
  <si>
    <t>Phòng Nông nghiệp và Môi trường</t>
  </si>
  <si>
    <t>Văn hóa</t>
  </si>
  <si>
    <t xml:space="preserve">Ngân sách tỉnh </t>
  </si>
  <si>
    <t>Hạ tầng kỹ thuật</t>
  </si>
  <si>
    <t>2022-2025</t>
  </si>
  <si>
    <t>2024-2025</t>
  </si>
  <si>
    <t>Ngân sách cấp huyện</t>
  </si>
  <si>
    <t>Đơn vị bàn giao: UBND huyện Đăk Glei (trước sắp xếp)</t>
  </si>
  <si>
    <t>Nhu cầu vốn giai đoạn 2026-2030</t>
  </si>
  <si>
    <t>Đề xuất tạm dừng thực hiện</t>
  </si>
  <si>
    <t>Giải ngân đến ngày 30/6/2025</t>
  </si>
  <si>
    <t>2021-2025+</t>
  </si>
  <si>
    <t xml:space="preserve">Ngân sách huyện </t>
  </si>
  <si>
    <t>Tiền thu sử dụng đất</t>
  </si>
  <si>
    <t>NSX</t>
  </si>
  <si>
    <t>Vốn tỉnh phân cấp theo tiêu chí (*)</t>
  </si>
  <si>
    <t>Vốn XSKT phân cấp lồng ghép NTM</t>
  </si>
  <si>
    <t>2025+</t>
  </si>
  <si>
    <t>UBND xã Ngọc Linh</t>
  </si>
  <si>
    <t>Ban QLDA - ĐTXD huyện Đăk Glei</t>
  </si>
  <si>
    <t>Xã Ngọc Linh</t>
  </si>
  <si>
    <t>Dân dụng</t>
  </si>
  <si>
    <t>Đã QTDAHT</t>
  </si>
  <si>
    <t>Hạ tầng</t>
  </si>
  <si>
    <t>126; 24/1/2025</t>
  </si>
  <si>
    <t>UBND xã Đăk Pék</t>
  </si>
  <si>
    <t>Xã Đăk Pék</t>
  </si>
  <si>
    <t>TT Đăk Glei</t>
  </si>
  <si>
    <t>xã Đăk Pék</t>
  </si>
  <si>
    <t>Đường giao thông Võ Thị Sáu - Lê Hữu Trác thị trấn Đăk Glei</t>
  </si>
  <si>
    <t>332;26/3/2025</t>
  </si>
  <si>
    <t>Đang thực hiện dở dang</t>
  </si>
  <si>
    <t>Đường giao thông từ Trường Mầm non đi vào trụ sở UBND xã Đăk Pék</t>
  </si>
  <si>
    <t>311; 26/3/2025</t>
  </si>
  <si>
    <t>Đường giao thông đi thôn Dên Prông, xã Đăk Pék</t>
  </si>
  <si>
    <t>331; 26/3/2025</t>
  </si>
  <si>
    <t>Đường vào bãi rác thôn Đăk Tung thị trấn Đăk Glei</t>
  </si>
  <si>
    <t>343; 26/3/2025</t>
  </si>
  <si>
    <t>Trường Tiểu học và THCS Lý Tự Trọng</t>
  </si>
  <si>
    <t>131; 14/02/2025</t>
  </si>
  <si>
    <t>Sửa chữa tuyến đường Trường tiểu học Kim Đồng xã Đăk Pék</t>
  </si>
  <si>
    <t>132-14/2/2025</t>
  </si>
  <si>
    <t>Cải tạo khuôn viên trụ sở HĐND-UBND huyện</t>
  </si>
  <si>
    <t>Văn phòng HĐND-UBND</t>
  </si>
  <si>
    <t>8138294</t>
  </si>
  <si>
    <t>129-12/2/2025</t>
  </si>
  <si>
    <t>UBND xã Xốp</t>
  </si>
  <si>
    <t>Trường tiểu học-THCS xã Đăk Choong (HM: Sửa chữa và làm mới cổng, hàng rào và sân bê tông tại điểm trường thôn Kon Riêng)</t>
  </si>
  <si>
    <t>Xã Đăk Choong</t>
  </si>
  <si>
    <t>980; 11/12/2023</t>
  </si>
  <si>
    <t>1212; 24/10/2024</t>
  </si>
  <si>
    <t xml:space="preserve"> Xã Xốp </t>
  </si>
  <si>
    <t>Trường mầm non xã Đăk Choong (HM: Sửa chữa 11 phòng học và các hạng mục phụ trợ tại các điểm trường chính, làm mái che tại điểm trường thôn Đăk Mi)</t>
  </si>
  <si>
    <t xml:space="preserve"> Xã Đăk Choong</t>
  </si>
  <si>
    <t>981; 11/12/2023</t>
  </si>
  <si>
    <t>1527; 05/12/2024</t>
  </si>
  <si>
    <t xml:space="preserve"> Xã Xốp</t>
  </si>
  <si>
    <t>Xã Xốp</t>
  </si>
  <si>
    <t>UBND xã Đăk Plô</t>
  </si>
  <si>
    <t xml:space="preserve"> Trường TH và THCS Đăk Nhoong</t>
  </si>
  <si>
    <t>Xã Đăk Nhoong</t>
  </si>
  <si>
    <t>839;05/9/2021</t>
  </si>
  <si>
    <t>Xã Đăk Plô</t>
  </si>
  <si>
    <t>Trường TH THCS xã Đăk Nhoong</t>
  </si>
  <si>
    <t>UBND xã Đăk Long</t>
  </si>
  <si>
    <t>Xã Đăk Long</t>
  </si>
  <si>
    <t>UBND xã Đăk Môn</t>
  </si>
  <si>
    <t xml:space="preserve">Trường Tiểu học xã Đăk Môn </t>
  </si>
  <si>
    <t xml:space="preserve">Xã Đăk Môn </t>
  </si>
  <si>
    <t>1521;05/12/2024</t>
  </si>
  <si>
    <t>772; 11/06/2025</t>
  </si>
  <si>
    <t>Xã Đăk Môn</t>
  </si>
  <si>
    <t>Trong đó (*)</t>
  </si>
  <si>
    <t>Đơn vị bàn giao: UBND huyện Tu Mơ Rông (trước sắp xếp)</t>
  </si>
  <si>
    <t>Danh mục dự án</t>
  </si>
  <si>
    <t>Nhu cầu 2026-2030</t>
  </si>
  <si>
    <t xml:space="preserve">Vốn tỉnh phân cấp </t>
  </si>
  <si>
    <t>Nguồn thu tiền sử dụng đất</t>
  </si>
  <si>
    <t xml:space="preserve">Tổng số </t>
  </si>
  <si>
    <t>Đề xuất cắt KH từ nguồn đất</t>
  </si>
  <si>
    <t>KH 2021-2025 nguồn thu tiền sử dụng đất sau điều chỉnh</t>
  </si>
  <si>
    <t>Tăng/giảm</t>
  </si>
  <si>
    <t>KH 2025 nguồn thu tiền sử dụng đất sau điều chỉnh</t>
  </si>
  <si>
    <t>UBND xã Tu Mơ Rông</t>
  </si>
  <si>
    <t>Phân bổ kế hoạch vốn năm 2025</t>
  </si>
  <si>
    <t>Mua sắm trang thiết bị chế biến sản phẩm sau thu hoạch cho Hợp tác xã thảo dươc cộng đồng Tu Mơ Rông</t>
  </si>
  <si>
    <t>Xã Đăk Hà</t>
  </si>
  <si>
    <t>Xã Tu Mơ Rông</t>
  </si>
  <si>
    <t>Ban QLDA ĐTXD huyện Tu Mơ Rông</t>
  </si>
  <si>
    <t>Cải tạo các điểm trường, lớp học trên địa bàn huyện (Chi tiết danh mục các trường: Trường PTDTBT TH-THCS xã Ngọk Lây, Trường PTDTBT TH-THCS xã Văn Xuôi, Trường Mầm non xã Ngọk Lây, Trường TH-THCS xã Đăk Rơ Ông, Trường Mầm non xã Đăk Hà, Trường Mầm non xã Đăk Sao, Trường Mầm non xã Đăk Rơ Ông)</t>
  </si>
  <si>
    <t>Xã Ngọk Lây, Văn Xuôi, Đăk Rơ Ông, Đăk Sao, Đăk Hà, huyện Tu Mơ Rông</t>
  </si>
  <si>
    <t>Công trình dân dụng</t>
  </si>
  <si>
    <t>Quyết định số 159/QĐ-UBND, ngày 23/4/2025</t>
  </si>
  <si>
    <t>191-13/5/2025</t>
  </si>
  <si>
    <t>Công trình hạ tầng kĩ thuật</t>
  </si>
  <si>
    <t>Trường Tiểu học Đăk Hà</t>
  </si>
  <si>
    <t>Nghị quyết số 14/NQ-HĐND, ngày 09/4/2021</t>
  </si>
  <si>
    <t>294-15/6/2021; 188-27/6/2022</t>
  </si>
  <si>
    <t>Quyết định số 624/QĐ-UBND, ngày 27/12/2022</t>
  </si>
  <si>
    <t>Chỉnh trang đô thị: Khuôn viên và trồng cây xanh các tuyến đường, vỉa hè khu trung tâm huyện</t>
  </si>
  <si>
    <t>Quyết định số 720a/QĐ-UBND, ngày 07/10/2024</t>
  </si>
  <si>
    <t xml:space="preserve">981-31/12/2024 </t>
  </si>
  <si>
    <t>UBND xã Đăk Hà</t>
  </si>
  <si>
    <t>553-05/12/2023</t>
  </si>
  <si>
    <t xml:space="preserve"> Hội trường Đa Năng xã Đăk Hà</t>
  </si>
  <si>
    <t>UBND xã  Đăk Hà</t>
  </si>
  <si>
    <t>665a/-16/12/2022</t>
  </si>
  <si>
    <t>Nước sinh hoạt thôn Đăk Siêng  xã Đăk Hà</t>
  </si>
  <si>
    <t>Hạ tầng kỹ thuật; Nông nghiệp và PTNT, công nghiệp</t>
  </si>
  <si>
    <t>Quyết định số 155/QĐ-UBND, ngày 23/4/2025</t>
  </si>
  <si>
    <t>248-11/6/2025</t>
  </si>
  <si>
    <t>2024-</t>
  </si>
  <si>
    <t>UBND xã Đăk Sao</t>
  </si>
  <si>
    <t>Nhà làm việc Ban CHQS xã Đăk Sao</t>
  </si>
  <si>
    <t xml:space="preserve"> Xã Đăk Sao</t>
  </si>
  <si>
    <t xml:space="preserve">Đường đi khu sản xuất, thác Siu Puông, xã Đăk Na </t>
  </si>
  <si>
    <t xml:space="preserve">Xã Đăk Na </t>
  </si>
  <si>
    <t>Nâng cấp sửa chữa trụ sợ Đảng ủy – HĐND – UBND – UBMTTQVN xã Đăk Sao</t>
  </si>
  <si>
    <t>Mua sắm trang thiết bị chế biến sản phẩm sau thu hoạch cho hợp tác xã du lịch và dược liệu Xanh Siu Puông</t>
  </si>
  <si>
    <t>Mua máy móc, thiết bị đáp ứng yêu cầu Vệ Sinh An Toàn Thực Phẩm cho Hợp Tác Xã Nông Sản Và Thảo Dược Tu Mơ Rông</t>
  </si>
  <si>
    <t>Nâng cấp sửa chữa trụ sợ Đảng ủy – HĐND – UBND – UBMTTQVN xã Đăk Na</t>
  </si>
  <si>
    <t>Xã Đăk Na</t>
  </si>
  <si>
    <t>Xã Đăk Sao</t>
  </si>
  <si>
    <t>UBND xã Đăk Na</t>
  </si>
  <si>
    <t xml:space="preserve"> Hội trường Đa Năng xã Đăk Na</t>
  </si>
  <si>
    <t>UBND xã  Đăk Na</t>
  </si>
  <si>
    <t>UBND xã Măng Ri</t>
  </si>
  <si>
    <t>Mua máy hạ thủy phần mật ong để hỗ trợ nâng cao chất lượng mật ong cho Hợp tác xã Dịch vụ nông nghiệp hữu cơ Ngọk Yêu</t>
  </si>
  <si>
    <t>Xã Ngok Yêu</t>
  </si>
  <si>
    <t>Xã Măng Ri</t>
  </si>
  <si>
    <t>Mua sắm trang thiết bị chế biến sản phẩm sau thu hoạch tại cộng đồngChung Tam – xã Măng Ri cho Hợp tác xã Dược liệu Du lịch Ngọc Linh H80</t>
  </si>
  <si>
    <t xml:space="preserve"> Hội trường Đa Năng xã Văn Xuôi</t>
  </si>
  <si>
    <t>UBND xã  Văn Xuôi</t>
  </si>
  <si>
    <t>Xã Văn Xuôi</t>
  </si>
  <si>
    <t>Quyết định 605/qđ-ubnd
1/12/2022</t>
  </si>
  <si>
    <t xml:space="preserve"> Hội trường Đa Năng xã Tê Xăng</t>
  </si>
  <si>
    <t>UBND xã  Tê Xăng</t>
  </si>
  <si>
    <t>Xã Tê Xăng</t>
  </si>
  <si>
    <t>664a-16/12/2022</t>
  </si>
  <si>
    <t>UBND xã Ngok Yêu</t>
  </si>
  <si>
    <t>UBND xã Đăk Tơ Kan</t>
  </si>
  <si>
    <t>UBND xã Đăk Tờ Kan</t>
  </si>
  <si>
    <t xml:space="preserve">Nhà làm việc Ban CHQS xã Đăk Tờ Kan </t>
  </si>
  <si>
    <t>Xã Đăk Tờ Kan</t>
  </si>
  <si>
    <t>Trường THCS xã Đăk Tờ Kan</t>
  </si>
  <si>
    <t>Quyết định số 504/QĐ-UBND, ngày 14/11/2023; Quyết định số 69/QĐ-UBND, ngày 07/3/2025</t>
  </si>
  <si>
    <t>504-14/11/2023;69-07/3/2025</t>
  </si>
  <si>
    <t>xã Đăk Tờ Kan</t>
  </si>
  <si>
    <t xml:space="preserve"> Hội trường Đa Năng xã Đăk Tờ Kan</t>
  </si>
  <si>
    <t>UBND xã  Đăk Tờ Kan</t>
  </si>
  <si>
    <t>662a-16/12/2022</t>
  </si>
  <si>
    <t>Thực hiện đầu tư các công trình nông thôn mới</t>
  </si>
  <si>
    <t>UBND huyện Ia H'Drai</t>
  </si>
  <si>
    <t>Đơn vị bàn giao: UBND huyện Ia H'Drai (trước sắp xếp)</t>
  </si>
  <si>
    <t xml:space="preserve">Danh mục dự án </t>
  </si>
  <si>
    <t>Kế hoạch trung hạn giai đoạn 2021-2025</t>
  </si>
  <si>
    <t>Nhu cầu vốn 2026-2030</t>
  </si>
  <si>
    <t>Công trình đề xuất dừng</t>
  </si>
  <si>
    <t>Trả lời</t>
  </si>
  <si>
    <t>Ủy thác sang Ngân hàng Chính sách xã hội để cho vay</t>
  </si>
  <si>
    <t>UBND xã Ia Tơi</t>
  </si>
  <si>
    <t>BQL Đầu tư và Xây dựng</t>
  </si>
  <si>
    <t>Xã Ia Tơi</t>
  </si>
  <si>
    <t>Quyết định số 235/QĐ-UBND ngày 13/11/2023 của UBND huyện</t>
  </si>
  <si>
    <t>Sửa chữa Hội trường trung tâm, trụ sở khối Huyện ủy, HĐND- UBND huyện Ia H'Drai</t>
  </si>
  <si>
    <t>247; 27/11/2023</t>
  </si>
  <si>
    <t>260; 11/12/2023
20; 06/12/2025</t>
  </si>
  <si>
    <t>183; 19/6/2025</t>
  </si>
  <si>
    <t>Đường từ thôn 1 đi thôn 9 xã Ia Tơi</t>
  </si>
  <si>
    <t>2024-2027</t>
  </si>
  <si>
    <t>390; 14/5/2021</t>
  </si>
  <si>
    <t>650; 12/11/2024</t>
  </si>
  <si>
    <t>X</t>
  </si>
  <si>
    <t>UBND xã Ia Đal</t>
  </si>
  <si>
    <t>Xã Ia Đal</t>
  </si>
  <si>
    <t>Phân khai tại Quyết định riêng của các CTMTQG</t>
  </si>
  <si>
    <t xml:space="preserve">Đối ứng các dự án thuộc CTMTQG chưa phân bổ  </t>
  </si>
  <si>
    <t>Chưa phân bổ chi tiết</t>
  </si>
  <si>
    <t>Hỗ trợ đền bù giải phóng mặt bằng các công trình</t>
  </si>
  <si>
    <t>Giao kế hoạch nhưng chưa triển khai</t>
  </si>
  <si>
    <t>Thực tế được thông báo 751trđ</t>
  </si>
  <si>
    <t>Hỗ trợ chi đo đạc, cấp giấy chứng nhận, quản lý đất đai</t>
  </si>
  <si>
    <t>Hỗ trợ từ nguồn thu tiền sử dụng đất, tiền thuê đất giao tăng thu để đầu tư cho công tác đo đạc, đăng ký đất đai, cấp giáy chứng nhận, xây dựng cơ sở dữ liệu đất đai và đăng ký biến động, chính lý hồ sơ địa chính thường xuyên</t>
  </si>
  <si>
    <t>Kinh phí Lập kế hoạch SDĐ năm 2024</t>
  </si>
  <si>
    <t>Phòng TN&amp;MT</t>
  </si>
  <si>
    <t>Quyết định số 69/QĐ-UBND ngày 24/4/2024 và Quyết định số 204/QĐ-UBND ngày 31/10/2024 của UBND huyện</t>
  </si>
  <si>
    <t>Thống kê đất đai năm 2023</t>
  </si>
  <si>
    <t>Công tác kiểm kê đất đai, lập bản đồ hiện trạng sử dụng đất năm 2024 huyện Ia H'Dreai</t>
  </si>
  <si>
    <t>Điều chỉnh quy hoạch sử dụng đất thời kỳ 2021-2030 của huyện Ia H'Drai</t>
  </si>
  <si>
    <t xml:space="preserve">Quyết định số 69/QĐ-UBND ngày 24/4/2024; Quyết định số 149/QĐ-UBND ngày 21/7/2024 và Quyết định số 204/QĐ-UBND ngày 31/10/2024 của UBND huyện </t>
  </si>
  <si>
    <t>Phân bổ tại các Thông báo số 117/TB-PTCKH ngày 09/8/2022</t>
  </si>
  <si>
    <t>Vốn của tỉnh</t>
  </si>
  <si>
    <t>Đã nộp 371,771</t>
  </si>
  <si>
    <t>Lập kế hoạch sử dụng đất năm 2024</t>
  </si>
  <si>
    <t>Phòng TNMT</t>
  </si>
  <si>
    <t>Phân bổ tại các Thông báo số 319/TB-PTCKH ngày 29/12/2023</t>
  </si>
  <si>
    <t>Kinh phí cho công tác quản lý đất
đai (thống kê đất đai, lập kế hoạch sử dụng đất giai đoạn 2021- 2030....)</t>
  </si>
  <si>
    <t>Đã nộp 254,775</t>
  </si>
  <si>
    <t xml:space="preserve">Lập kế hoạch sử dụng đất năm 2024 </t>
  </si>
  <si>
    <t>Phân bổ tại các Thông báo số 299/TB-PTCKH ngày 15/12/2023</t>
  </si>
  <si>
    <t>Điều chỉnh quy hoạch sử dụng đất thời kỳ 2021-2030 và kế hoạch sử dụng đất năm đầu của điều chỉnh quy hoạch sử dụng đất huyện Ia H'Drai</t>
  </si>
  <si>
    <t>Phân bổ tại các Thông báo số 136/TB-PTCKH ngày 28/6/2024</t>
  </si>
  <si>
    <t>Công tác lập và điều chỉnh quy hoạch, kế hoạch sử dụng đất cấp huyện, thành phố giai đoạn 2021 - 2030; Công tác lập Kế hoạch sử dụng đất năm 2024 và năm 2025; Thống kê đất đai năm 2023, năm 2024 của huyện Ia H'Drai</t>
  </si>
  <si>
    <t>Phân bổ tại các Thông báo số 321/TB-PTCKH ngày 31/12/2024' Thông báo số 264/TB-PTCKH ngày 29/11/2024; Thông báo số 320/TB-PTCKH ngày 25/12/2024</t>
  </si>
  <si>
    <t>Đã nộp 176,437551</t>
  </si>
  <si>
    <t>Chi cho công tác quản lý đất đai trên địa bàn huyện (Nguồn 10% tiền sử dụng đất, tiền thuê đất địa phương giao tăng thu từ các dự án khai thác quỹ đất năm 2024)</t>
  </si>
  <si>
    <t>Phân bổ tại các Thông báo số 320/TB-PTCKH ngày 25/12/2024</t>
  </si>
  <si>
    <t>Điều chỉnh quy hoạch sử dụng đất thời kỳ 2021 - 2030 và kế hoạch sử dụng đất năm đầu của điều chỉnh quy hoạch sử dụng đất huyện Ia H’Drai</t>
  </si>
  <si>
    <t>Thông báo số 126/TB-PTCKH ngày 12/5/2025</t>
  </si>
  <si>
    <t>Sở Nông nghiệp và Môi trường</t>
  </si>
  <si>
    <t>21-25</t>
  </si>
  <si>
    <t>UBND xã Đăk Kôi</t>
  </si>
  <si>
    <t>45,16-12-2021</t>
  </si>
  <si>
    <t>Xã Đăk Kôi</t>
  </si>
  <si>
    <t>Đất đai</t>
  </si>
  <si>
    <t>Ban quản lý dự án ĐTXD huyện</t>
  </si>
  <si>
    <t>Trường Mầm non xã Đăk Kôi (điểm chính), huyện Kon Rẫy. Hạng mục: Xây mới  01 nhà vệ sinh, hệ thống cấp, thoát nước và các hạng mục phụ trợ;</t>
  </si>
  <si>
    <t>40-10/02/2025</t>
  </si>
  <si>
    <t>522,27/06/2025</t>
  </si>
  <si>
    <t>Dự án tu bổ, phục hồi di tích lịch sử cách mạng căn cứ Huyện ủy H16</t>
  </si>
  <si>
    <t xml:space="preserve"> 126
18/02/2025</t>
  </si>
  <si>
    <t>UBND xã Kon Braih</t>
  </si>
  <si>
    <t>Xã Kon Braih</t>
  </si>
  <si>
    <t>Xã Đăk Ruồng, xã Đăk Tơ Lung</t>
  </si>
  <si>
    <t>Xã Đăk Ruồng</t>
  </si>
  <si>
    <t>Ban Quản lý DA ĐTXD huyện</t>
  </si>
  <si>
    <t>Xã Tân Lập</t>
  </si>
  <si>
    <t>Xã Đăk Tờ Re</t>
  </si>
  <si>
    <t>Cấp điện phục vụ Dự án trồng cây ăn quả công nghệ cao tại huyện Kon Rẫy của Công ty cổ phần Tập đoàn TH</t>
  </si>
  <si>
    <t>681-24/7/2023</t>
  </si>
  <si>
    <t>Dự án tôn tạo Di tích lịch sử cách mạng chiến thắng Kon Braih</t>
  </si>
  <si>
    <t>498; 09/11/2024</t>
  </si>
  <si>
    <t>Trường Tiểu học Kim Đồng (điểm thôn 4), xã Đăk Tờ Re, huyện Kon Rẫy. Hạng mục: Làm mới sân bê tông + Hệ thống cấp nước và các hạng mục phụ trợ</t>
  </si>
  <si>
    <t>37-10/02/2025</t>
  </si>
  <si>
    <t>Sửa chữa Hội trường trung tâm huyện Kon Rẫy</t>
  </si>
  <si>
    <t>495; 04/11/2024</t>
  </si>
  <si>
    <t>Nâng cấp các tuyến đường quy hoạch dân cư (Khu Lâm viên), xã Tân Lập</t>
  </si>
  <si>
    <t>35-10/02/2025</t>
  </si>
  <si>
    <t>Kiểm kê đất đai và lập bản đồ hiện trạng sử dụng đất năm 2024 huyện Kon Rẫy, tỉnh Kon Tum</t>
  </si>
  <si>
    <t>2024</t>
  </si>
  <si>
    <t>577-16/12/2024</t>
  </si>
  <si>
    <t>Nâng cấp Đường vào Trụ sở Ban chỉ huy quân sự huyện Kon Rẫy. Hạng mục: Mặt đường và bó vỉa</t>
  </si>
  <si>
    <t>36-10/02/2025</t>
  </si>
  <si>
    <t>UBND xã ĐăkRve</t>
  </si>
  <si>
    <t>Xã Đăk Pne</t>
  </si>
  <si>
    <t>Xã ĐăkRve</t>
  </si>
  <si>
    <t>Sửa chữa, nâng cấp đường ĐH22 huyện Kon Rẫy</t>
  </si>
  <si>
    <t>622; 01/12/2021</t>
  </si>
  <si>
    <t>Thị trấn Đăk Rve</t>
  </si>
  <si>
    <t>Nâng cấp đường Duy Tân đoạn nối tiếp vào thôn 3 thị trấn Đăk Rve</t>
  </si>
  <si>
    <t>109-24/03/2025</t>
  </si>
  <si>
    <t>Đơn vị bàn giao: UBND huyện Kon Rẫy (trước sắp xếp)</t>
  </si>
  <si>
    <t>Giải ngân đến 30/6/2025</t>
  </si>
  <si>
    <t>Chưa được thông báo</t>
  </si>
  <si>
    <t>Thực tế chưa thực hiện</t>
  </si>
  <si>
    <t>KH năm 2025 giao tăng thêm: 4.800 triệu đồng. Thực tế chưa thực hiện</t>
  </si>
  <si>
    <t>Các xã</t>
  </si>
  <si>
    <t>4</t>
  </si>
  <si>
    <t>Ngân hàng CSXH huyện</t>
  </si>
  <si>
    <t>Thực nguồn 2025</t>
  </si>
  <si>
    <t>Nguồn thu tiền sử dụng đất theo dự toán trung ương giao chi thực hiện công tác quy hoạch, đo đạc, đăng ký quản lý đất đai, cấp giấy chứng nhận, xây dựng cơ sở, đăng ký biến động, chỉnh lý hồ sơ địa chính và lập quy hoạch, kế hoạch sử dụng đất…</t>
  </si>
  <si>
    <t>DỰ ÁN/NHIỆM VỤ CHUYỂN VỀ TỈNH</t>
  </si>
  <si>
    <t xml:space="preserve">Nâng cấp, sửa chữa trụ sở Đảng ủy-HĐND-UBND-UBMTTQVN xã Đăk Hà </t>
  </si>
  <si>
    <t>420a-16/10/2023</t>
  </si>
  <si>
    <t>513a-17/11/2023</t>
  </si>
  <si>
    <t xml:space="preserve"> 694-29/12/2024</t>
  </si>
  <si>
    <t>537a-28/11/2023</t>
  </si>
  <si>
    <t>480a-13/11/2023</t>
  </si>
  <si>
    <t>610-01/12/2022</t>
  </si>
  <si>
    <t>Đường GTNT từ đường Ngọc Hoàng - Măng Bút đi thôn Kon Tuông, xã Ngọc Linh</t>
  </si>
  <si>
    <t>Hỗ trợ đầu tư xây dựng nông thôn mới</t>
  </si>
  <si>
    <t xml:space="preserve">Chi thực hiện quy hoạch, đo đạc, đăng ký quản lý đất đai, cấp giấy chứng nhận, chỉnh lý hồ sơ địa chính; </t>
  </si>
  <si>
    <t>508a-16/11/2023</t>
  </si>
  <si>
    <t>DAHTPDQT</t>
  </si>
  <si>
    <t>HT</t>
  </si>
  <si>
    <t>Đã hoàn thành, chưa QT</t>
  </si>
  <si>
    <t>Thực hiện nhiệm vụ Chi đo đạc, cấp giấy chứng nhận, quản lý đất đai</t>
  </si>
  <si>
    <t>Kinh phí thực hiện công tác quy hoạch, đo đạc, đăng ký quản lý đất đai,</t>
  </si>
  <si>
    <t>Thực hiện nhiệm vụ chi đo đạc, cấp giấy chứng nhận, quản lý đất đai …</t>
  </si>
  <si>
    <t>Bao gồm giao tăng thu; thực hiện theo tiến độ nguồn thu</t>
  </si>
  <si>
    <t>Đơn vị bàn giao: UBND huyện Đăk Tô (trước sắp xếp)</t>
  </si>
  <si>
    <t>Đề xuất chủ đầu tư mới sau sắp xếp</t>
  </si>
  <si>
    <t>Lũy kế vốn đã giao từ năm 2021-2024</t>
  </si>
  <si>
    <t>Ngân sách trung ương</t>
  </si>
  <si>
    <t>NHIỆM VỤ/DỰ ÁN CHUYỂN VỀ CẤP TỈNH</t>
  </si>
  <si>
    <t>Chi Đo đạc, quản lý đất đai…</t>
  </si>
  <si>
    <t>Phòng Tài nguyên và Môi trường</t>
  </si>
  <si>
    <t>Bổ sung vốn ủy thác qua Ngân hàng Chính sách xã hội để cho vay các đối tượng theo các chương trình, đề án được cấp có thẩm quyền quyết định</t>
  </si>
  <si>
    <t>Xã Đăk Tô</t>
  </si>
  <si>
    <t>Xã Ngọk Tụ</t>
  </si>
  <si>
    <t>Ban quản lý đầu tư xây dựng huyện Đăk Tô</t>
  </si>
  <si>
    <t>xã Ngọk Tụ</t>
  </si>
  <si>
    <t>QLNN</t>
  </si>
  <si>
    <t>2021-2021</t>
  </si>
  <si>
    <t>Trường THCS Ngọc Tụ; Hạng mục: Nhà học bộ môn 03 phòng các hạng mục phụ trợ</t>
  </si>
  <si>
    <t>UBND xã Ngọk Tụ</t>
  </si>
  <si>
    <t>401- 09/08/2022</t>
  </si>
  <si>
    <t>703-07/12/2023</t>
  </si>
  <si>
    <t>318- 09/06/2025</t>
  </si>
  <si>
    <t>2022-2022</t>
  </si>
  <si>
    <t>2023-2023</t>
  </si>
  <si>
    <t xml:space="preserve">UBND Xã Đăk Tô </t>
  </si>
  <si>
    <t>Thị trấn Đăk Tô</t>
  </si>
  <si>
    <t xml:space="preserve">Xã Đăk Tô </t>
  </si>
  <si>
    <t>Đường Phạm Ngọc Thạch (đoạn từ đường Hùng Vương đến đường Phạm Văn Đồng)</t>
  </si>
  <si>
    <t>7925881</t>
  </si>
  <si>
    <t>NQ 216- 30/7/2021</t>
  </si>
  <si>
    <t>708-31/12/2021; 203-29/4/2025</t>
  </si>
  <si>
    <t>Đang thực hiện</t>
  </si>
  <si>
    <t>Đường Lê Hữu Trác (đoạn từ đường Võ Thị Sáu đến đường Nguyễn Thị Minh Khai)</t>
  </si>
  <si>
    <t>7925879</t>
  </si>
  <si>
    <t>465 27/9/2021; 189-24/4/2025</t>
  </si>
  <si>
    <t>72-24/01/2022; 192-25/4/2025</t>
  </si>
  <si>
    <t>Đã hoàn thành, chưa quyết toán</t>
  </si>
  <si>
    <t>Trụ sở Đảng uỷ, HĐND - UBND xã Tân Cảnh; Hạng mục: Sửa chữa nhà làm việc, hội trường và các hạng mục phụ trợ</t>
  </si>
  <si>
    <t>Xã Tân Cảnh</t>
  </si>
  <si>
    <t>8119329</t>
  </si>
  <si>
    <t>2025-2025</t>
  </si>
  <si>
    <t>686- 11/12/2024</t>
  </si>
  <si>
    <t>Dự án tạm dừng</t>
  </si>
  <si>
    <t>Đường Huỳnh Thúc Kháng (đoạn từ đường Nguyễn Trãi đến đường Hồ Xuân Hương)</t>
  </si>
  <si>
    <t>7925883</t>
  </si>
  <si>
    <t>709- 31/12/2021</t>
  </si>
  <si>
    <t>Trường tiểu học Lê Quý Đôn; Hạng mục: Phòng học 08 phòng và các hạng mục phụ trợ</t>
  </si>
  <si>
    <t>8066029</t>
  </si>
  <si>
    <t>704-07/12/2023</t>
  </si>
  <si>
    <t>32- 09/06/2025</t>
  </si>
  <si>
    <t>Trường Trung học cơ sở Lương Thế Vinh; Hạng mục: Nhà hiệu bộ và hạng mục phụ trợ</t>
  </si>
  <si>
    <t>8121138</t>
  </si>
  <si>
    <t>690-12/12/2024</t>
  </si>
  <si>
    <t>Xã Diên Bình</t>
  </si>
  <si>
    <t>xã Pô Kô</t>
  </si>
  <si>
    <t>Hạ tầng kỹ thuật Cụm công nghiệp phía Tây thị trấn Đăk Tô</t>
  </si>
  <si>
    <t>UBND xã Đăk Tô</t>
  </si>
  <si>
    <t>7918097</t>
  </si>
  <si>
    <t>NQ 160 23/11/2020</t>
  </si>
  <si>
    <t>383-22/7/2021</t>
  </si>
  <si>
    <t>Đường Nguyễn Thị Minh Khai (đoạn từ đường Hùng Vương đến  đường Phạm Văn Đồng) giai đoạn 1</t>
  </si>
  <si>
    <t>7925882</t>
  </si>
  <si>
    <t>NQ 16  30/7/2021; 147-08/4/2025</t>
  </si>
  <si>
    <t>622-09/12/2021 195-25/4/2025</t>
  </si>
  <si>
    <t>Chợ xã Diên Bình, huyện Đăk Tô</t>
  </si>
  <si>
    <t>8066044</t>
  </si>
  <si>
    <t>405-10/8/2022</t>
  </si>
  <si>
    <t>719- 13/12/2023</t>
  </si>
  <si>
    <t>Trường tiểu học Nguyễn Bỉnh Khiêm; Hạng mục: Nhà học 6 phòng và các hạng mục phụ trợ</t>
  </si>
  <si>
    <t>398-09/8/2022</t>
  </si>
  <si>
    <t>493-13/10/2023</t>
  </si>
  <si>
    <t>588- 28/10/2024</t>
  </si>
  <si>
    <t xml:space="preserve">UBND huyện </t>
  </si>
  <si>
    <t>Thủy lợi</t>
  </si>
  <si>
    <t>2023-2026</t>
  </si>
  <si>
    <t>Dự án tỉnh quản lý</t>
  </si>
  <si>
    <t>Nâng cấp đường vào Cụm công nghiệp phía Tây thị trấn Đăk Tô</t>
  </si>
  <si>
    <t>8103650</t>
  </si>
  <si>
    <t>371- 17/7/2024</t>
  </si>
  <si>
    <t>510- 19/09/2024</t>
  </si>
  <si>
    <t>Trụ sở Đảng uỷ-HĐND-UBND -UBMTTQ Việt Nam xã Pô Kô; Hạng mục: Nhà làm việc và hạng mục phụ trợ</t>
  </si>
  <si>
    <t>8119328</t>
  </si>
  <si>
    <t>667- 10/12/2024</t>
  </si>
  <si>
    <t>Công nghệ thông tin</t>
  </si>
  <si>
    <t>2024-2024</t>
  </si>
  <si>
    <t>Nhà văn hóa đa năng xã Tân Cảnh; Hạng mục: Nhà văn hóa và các hạng mục phụ trợ</t>
  </si>
  <si>
    <t>507-18/9/2024</t>
  </si>
  <si>
    <t>556- 16/10/2024</t>
  </si>
  <si>
    <t>Đã hoàn thành, chưa quyết toán, có nhu cầu bố trí trả nợ quyết toán</t>
  </si>
  <si>
    <t>Xã Kon Đào</t>
  </si>
  <si>
    <t>Trường Tiều học - Trung học cơ sở xã Văn Lem; Hạng mục: Nhà hiệu bộ và các hạng mục phụ trợ</t>
  </si>
  <si>
    <t>UBND Xã Kon Đào</t>
  </si>
  <si>
    <t>Xã Văn Lem</t>
  </si>
  <si>
    <t>389- 09/08/2022</t>
  </si>
  <si>
    <t>944-12/12/2022</t>
  </si>
  <si>
    <t>273- 12/06/2024</t>
  </si>
  <si>
    <t>Trường Mần non Hoa Phượng, xã Kon Đào (điểm trường trung tâm)</t>
  </si>
  <si>
    <t>8000898</t>
  </si>
  <si>
    <t>628- 03/10/2022</t>
  </si>
  <si>
    <t>947-12/12/2022</t>
  </si>
  <si>
    <t>590- 28/10/2024</t>
  </si>
  <si>
    <t>Đầu tư cơ sở hạ tầng khu du lịch thác Đăk Sing</t>
  </si>
  <si>
    <t>UBND xã Kon Đào</t>
  </si>
  <si>
    <t>Du lịch</t>
  </si>
  <si>
    <t>941-12/12/2022</t>
  </si>
  <si>
    <t>Nâng cấp, mở rộng đường ĐH.51 (đường liên xã Kon Đào - Văn Lem)</t>
  </si>
  <si>
    <t>2025-2029</t>
  </si>
  <si>
    <t>36-27/01/2023</t>
  </si>
  <si>
    <t>Trụ sở Đảng uỷ - HĐND - UBND - UBMTTQ Việt Nam xã Kon Đào; Hạng mục: Nhà làm việc Bộ phận Tiếp nhận và Trả kết quả giải quyết thủ tục hành chính, các hạng mục phụ trợ</t>
  </si>
  <si>
    <t>543- 09/10/2024</t>
  </si>
  <si>
    <t>321-09/6/2025</t>
  </si>
  <si>
    <t>Trường Mầm non Hoa Phượng, xã Kon Đào (Điểm trường trung tâm); Hạng mục: Đường vào trường, nhà hiệu bộ và các hạng mục phụ trợ</t>
  </si>
  <si>
    <t>481- 5/09/2024</t>
  </si>
  <si>
    <t>546- 11/10/2024</t>
  </si>
  <si>
    <t>2025-</t>
  </si>
  <si>
    <t>ĐỐI ỨNG THỰC HIỆN CHƯƠNG TRÌNH MỤC TIÊU QUỐC GIA</t>
  </si>
  <si>
    <t>Các chủ đầu tư</t>
  </si>
  <si>
    <t>Giao chi tiết tại Quyết định riêng của các CTMTQG</t>
  </si>
  <si>
    <t xml:space="preserve">Đã phân bổ chi tiết cho xã trong dự toán đầu năm </t>
  </si>
  <si>
    <t>Kế hoạch chưa phân bổ</t>
  </si>
  <si>
    <t>Đơn vị bàn giao: UBND thành phố Kon Tum (trước sắp xếp)</t>
  </si>
  <si>
    <t>Đơn vị tính: Triệu đồng</t>
  </si>
  <si>
    <t xml:space="preserve">Địa điểm thực hiện theo quyết định đầu tư </t>
  </si>
  <si>
    <t>Địa điểm thực hiện theo quyết định đầu tư (ghi rõ địa bàn xã cũ nào)</t>
  </si>
  <si>
    <t>Chuyển sang giai đoạn 2026-2030</t>
  </si>
  <si>
    <t>Trong đó  (*)</t>
  </si>
  <si>
    <t xml:space="preserve">Ngân sách trung ương </t>
  </si>
  <si>
    <t>Xã Măng Đen</t>
  </si>
  <si>
    <t>UBND xã Măng Đen</t>
  </si>
  <si>
    <t>TT Măng Đen</t>
  </si>
  <si>
    <t>Ban QLDA ĐTXD huyện</t>
  </si>
  <si>
    <t>Xã Măng Cành</t>
  </si>
  <si>
    <t>Trung tâm Môi trường và Dịch vụ đô thị</t>
  </si>
  <si>
    <t>Cấp thoát nước</t>
  </si>
  <si>
    <t xml:space="preserve">Chỉnh trang đô thị (Chỉnh trang cây xanh đô thị) </t>
  </si>
  <si>
    <t>NQ 55, 17/12/2021</t>
  </si>
  <si>
    <t xml:space="preserve"> 1236, 10/11/2022</t>
  </si>
  <si>
    <t>1099, 31/11/2023</t>
  </si>
  <si>
    <t>Trồng cây xanh đô thị</t>
  </si>
  <si>
    <t>QĐ 560, 16/6/2023</t>
  </si>
  <si>
    <t>993, 19/10/2023</t>
  </si>
  <si>
    <t>756, 19/5/2025</t>
  </si>
  <si>
    <t>Đầu tư hệ thống nhà vệ sinh công cộng, thiết bị thu gom rác thải</t>
  </si>
  <si>
    <t>QĐ 559, 16/6/2023</t>
  </si>
  <si>
    <t>1000, 20/10/2023</t>
  </si>
  <si>
    <t>1329, 31/12/2024</t>
  </si>
  <si>
    <t>Sửa chữa hệ thống cấp nước tưới khu rau hoa quả xứ lạnh</t>
  </si>
  <si>
    <t>QĐ 555, 16/6/2023</t>
  </si>
  <si>
    <t>959, 9/10/2023</t>
  </si>
  <si>
    <t>792, 11/10/2024</t>
  </si>
  <si>
    <t>Sửa chữa Trung tâm Giáo dục nghề nghiệp – Giáo dục thường xuyên huyện</t>
  </si>
  <si>
    <t>8039322</t>
  </si>
  <si>
    <t>từ năm 2023</t>
  </si>
  <si>
    <t>QĐ 554, 16/6/2023</t>
  </si>
  <si>
    <t>960, 09/10/2023</t>
  </si>
  <si>
    <t>791, 11/10/2024</t>
  </si>
  <si>
    <t>Hệ thống điện công lộ đường Phạm Văn Đồng</t>
  </si>
  <si>
    <t>7930050</t>
  </si>
  <si>
    <t>NQ 37, 14/11/2022</t>
  </si>
  <si>
    <t>151, 01/3/2023</t>
  </si>
  <si>
    <t>479, 8/7/2024</t>
  </si>
  <si>
    <t>Nút giao thông Km118+250 Quốc lộ 24</t>
  </si>
  <si>
    <t>7930061</t>
  </si>
  <si>
    <t>1286, 8/11/2021</t>
  </si>
  <si>
    <t>402, 13/6/2024</t>
  </si>
  <si>
    <t>867, 27/5/2025</t>
  </si>
  <si>
    <t>Hệ thống điện chiếu sáng công cộng và điện trang trí khu trung tâm huyện</t>
  </si>
  <si>
    <t>8039321</t>
  </si>
  <si>
    <t>QĐ 556, 16/6/2023</t>
  </si>
  <si>
    <t>1094, 27/11/2023</t>
  </si>
  <si>
    <t>909, 3/6/2025</t>
  </si>
  <si>
    <t>Trang thiết bị trực tuyến Hội đồng nhân dân và Ủy ban nhân dân</t>
  </si>
  <si>
    <t>Văn phòng HĐND&amp;UBND huyện</t>
  </si>
  <si>
    <t>QĐ 546, 16/6/2023</t>
  </si>
  <si>
    <t>1131, 07/12/2023</t>
  </si>
  <si>
    <t>910, 25/11/2024</t>
  </si>
  <si>
    <t>NQ 23, 21/10/2024</t>
  </si>
  <si>
    <t>QĐ 1286, 8/11/2021</t>
  </si>
  <si>
    <t>Nút giao thông ngã ba đường Phạm văn Đồng và Võ Nguyên Giáp</t>
  </si>
  <si>
    <t>558, 16/6/2023</t>
  </si>
  <si>
    <t>153, 22/3/2024</t>
  </si>
  <si>
    <t>Đường kết nối đường Phạm Văn Đồng với đường Nguyễn Du</t>
  </si>
  <si>
    <t>QĐ 551, 16/6/2023</t>
  </si>
  <si>
    <t>1064, 05/12/2024</t>
  </si>
  <si>
    <t>Cải tạo, chỉnh trang hồ Đăk Ke</t>
  </si>
  <si>
    <t xml:space="preserve">NQ 15, 19/7/2024 </t>
  </si>
  <si>
    <t>1070, 09/12/2024</t>
  </si>
  <si>
    <t>Thể dục thể thao</t>
  </si>
  <si>
    <t>Nâng cấp, mở rộng đường Trần Hưng Đạo</t>
  </si>
  <si>
    <t xml:space="preserve">NQ 48, 20/12/2022 </t>
  </si>
  <si>
    <t>542, 15/6/2023</t>
  </si>
  <si>
    <t>Chỉnh trang Vỉa hè, hệ thống hạ tầng kỹ thuật các tuyến đường khu trung tâm huyện (Hùng Vương, Nguyễn Huệ; Phan Đình Phùng)</t>
  </si>
  <si>
    <t>Từ năm 2025</t>
  </si>
  <si>
    <t>NQ 17, 19/7/2024</t>
  </si>
  <si>
    <t>1065, 05/12/2024</t>
  </si>
  <si>
    <t>Nâng cấp, mở rộng đường Hồ Xuân Hương</t>
  </si>
  <si>
    <t xml:space="preserve"> NQ 18, 19/7/2024</t>
  </si>
  <si>
    <t>1063, 05/12/2024</t>
  </si>
  <si>
    <t>Sửa chữa, cải tạo Hội trường trung tâm huyện và các hạng mục phụ trợ</t>
  </si>
  <si>
    <t>QĐ 782, 14/10/2024</t>
  </si>
  <si>
    <t>1062, 05/12/2024</t>
  </si>
  <si>
    <t>Trường TH Măng Đen (Điểm trường chính)</t>
  </si>
  <si>
    <t>1169, 31/10/2022</t>
  </si>
  <si>
    <t>1016, 17/6/2025</t>
  </si>
  <si>
    <t>Nông nghiệp và dịch vụ nông nghiệp</t>
  </si>
  <si>
    <t>xã Măng Đen</t>
  </si>
  <si>
    <t>QĐ 669, 15/7/2022</t>
  </si>
  <si>
    <t>Cải tạo, nâng cấp hệ thống cấp nước sinh hoạt thị trấn Măng Đen</t>
  </si>
  <si>
    <t>NQ 16, 19/7/2024</t>
  </si>
  <si>
    <t>802, 15/10/2024</t>
  </si>
  <si>
    <t>Bố trí đối ứng cho các công trình được đầu tư từ nguồn vốn ngân sách Trung ương, ngân sách tỉnh</t>
  </si>
  <si>
    <t>Đường từ trung tâm huyện kết nối đường Đông Trường Sơn</t>
  </si>
  <si>
    <t xml:space="preserve">NQ 31, 9/7/2021 </t>
  </si>
  <si>
    <t>485, 24/8/2022</t>
  </si>
  <si>
    <t>Xã Kon Plông</t>
  </si>
  <si>
    <t>UBND xã Kon Plông</t>
  </si>
  <si>
    <t>Xã Ngọk Tem</t>
  </si>
  <si>
    <t>Xã Pờ Ê</t>
  </si>
  <si>
    <t>Trường PTDTBT THCS Pờ Ê (Trường THCS Pờ Ê)</t>
  </si>
  <si>
    <t>7930056</t>
  </si>
  <si>
    <t>844, 11/08/2022</t>
  </si>
  <si>
    <t>352, 27/5/2024</t>
  </si>
  <si>
    <t>Trường mầm non Ngọc Tem (điểm trường chính)</t>
  </si>
  <si>
    <t>7991734</t>
  </si>
  <si>
    <t>QĐ 599, 28/6/2022</t>
  </si>
  <si>
    <t>150, 01/3/2023</t>
  </si>
  <si>
    <t>1291, 29/12/2023</t>
  </si>
  <si>
    <t>Cầu tràn đường đi khu sản xuất nước Zét</t>
  </si>
  <si>
    <t>UBND xã Hiếu</t>
  </si>
  <si>
    <t>Xã Hiếu</t>
  </si>
  <si>
    <t>NQ 35, 14/11/2022</t>
  </si>
  <si>
    <t xml:space="preserve"> 1298, 05/12/2022</t>
  </si>
  <si>
    <t>1088, 12/12/2024</t>
  </si>
  <si>
    <t>Đường đi khu sản xuất cánh đồng Nước Rong</t>
  </si>
  <si>
    <t xml:space="preserve"> 1125,
19/10/2022</t>
  </si>
  <si>
    <t>1093, 13/12/2024</t>
  </si>
  <si>
    <t>Đường đi khu sản xuất Nước Zét thôn Kon Klùng</t>
  </si>
  <si>
    <t xml:space="preserve"> 1126,
19/10/2022</t>
  </si>
  <si>
    <t>1094, 13/12/2024</t>
  </si>
  <si>
    <t>Đầu tư trang thiết bị chế biến, sản xuất chè</t>
  </si>
  <si>
    <t>QĐ 517, 17/7/2024</t>
  </si>
  <si>
    <t>807, 15/10/2024</t>
  </si>
  <si>
    <t>494, 11/4/2025</t>
  </si>
  <si>
    <t>Giếng nước sinh hoạt tại các thôn (Giếng khoan)</t>
  </si>
  <si>
    <t>NQ 29, 19/10/2022</t>
  </si>
  <si>
    <t>1297, 05/12/2022</t>
  </si>
  <si>
    <t>1095, 13/12/2024</t>
  </si>
  <si>
    <t>Thủy lợi nước Tư</t>
  </si>
  <si>
    <t>NQ 81, 09/12/2023</t>
  </si>
  <si>
    <t>172, 13/03/2023</t>
  </si>
  <si>
    <t>1096, 13/12/2024</t>
  </si>
  <si>
    <t>Cầu treo đi khu sản xuất Đăk Ram</t>
  </si>
  <si>
    <t>NQ 16, 21/7/2023</t>
  </si>
  <si>
    <t>1023, 25/10/2023</t>
  </si>
  <si>
    <t>492, 11/4/2025</t>
  </si>
  <si>
    <t>Nước sinh hoạt thôn Kon Plông</t>
  </si>
  <si>
    <t>1066, 15/11/2023</t>
  </si>
  <si>
    <t>493, 11/4/2025</t>
  </si>
  <si>
    <t>Thủy lợi Nước K Ruầng</t>
  </si>
  <si>
    <t>NQ 15, 15/7/2022</t>
  </si>
  <si>
    <t>1296, 05/12/2022</t>
  </si>
  <si>
    <t>182, 12/4/2024</t>
  </si>
  <si>
    <t>Nâng cấp, cải tạo, mở rộng đường từ Quốc lộ 24 đi vào thôn Vi Ô Lắc</t>
  </si>
  <si>
    <t>1128, 19/10/2022</t>
  </si>
  <si>
    <t>181, 12/4/2024</t>
  </si>
  <si>
    <t>Thủy lợi Nước Răng thôn Vi K Tầu</t>
  </si>
  <si>
    <t>1294, 05/12/2022</t>
  </si>
  <si>
    <t>184, 12/4/2024</t>
  </si>
  <si>
    <t>Thủy lợi PReo thôn Vi K Lâng</t>
  </si>
  <si>
    <t>1292, 05/12/2022</t>
  </si>
  <si>
    <t>183, 12/4/2024</t>
  </si>
  <si>
    <t>Phòng Giáo dục và Đào tạo</t>
  </si>
  <si>
    <t>Trường mầm non xã Hiếu (điểm trường chính); hạng mục: nhà hiệu bộ và các hạng mục phụ trợ</t>
  </si>
  <si>
    <t>QĐ 552, 16/6/2023</t>
  </si>
  <si>
    <t>1117, 04/12/2023</t>
  </si>
  <si>
    <t>Xã Măng Bút</t>
  </si>
  <si>
    <t>UBND xã Măng Bút</t>
  </si>
  <si>
    <t>Xã Đăk Ring</t>
  </si>
  <si>
    <t>Đường GTNT thôn Măng Lây đi thôn Ngọc Ring, xã Đăk Ring, huyện Kon Plông (giai đoạn 2)</t>
  </si>
  <si>
    <t>1037, 21/9/2022</t>
  </si>
  <si>
    <t>1301, 31/12/2023</t>
  </si>
  <si>
    <t>Trường PTDTBT THCS Đăk Ring</t>
  </si>
  <si>
    <t>8022291</t>
  </si>
  <si>
    <t>998, 20/10/2023</t>
  </si>
  <si>
    <t>869, 27/5/2025</t>
  </si>
  <si>
    <t>Trường PTDTBT cấp 1,2 Măng Bút 1 (Điểm trường chính)</t>
  </si>
  <si>
    <t>7930060</t>
  </si>
  <si>
    <t>1270, 24/11/2022</t>
  </si>
  <si>
    <t>482, 8/7/2024</t>
  </si>
  <si>
    <t>Trường PTDTBT Tiểu học Đăk Nên (Điểm trường chính)</t>
  </si>
  <si>
    <t>8022290</t>
  </si>
  <si>
    <t>Xã Đăk Nên</t>
  </si>
  <si>
    <t xml:space="preserve"> 149, 01/3/2023</t>
  </si>
  <si>
    <t>1292, 29/12/2023</t>
  </si>
  <si>
    <t>Sửa chữa các phòng học, nhà vệ sinh các điểm trường trên địa bàn huyện</t>
  </si>
  <si>
    <t>8040404</t>
  </si>
  <si>
    <t>08 xã, thị trấn</t>
  </si>
  <si>
    <t>QĐ 549, 16/6/2023</t>
  </si>
  <si>
    <t>986, 18/10/2023</t>
  </si>
  <si>
    <t>819, 22/10/2024</t>
  </si>
  <si>
    <t>Trường PTDTBT Cấp 1, 2 Măng Bút 1; Trường PTDTBT Tiểu học các xã: Đăk Nên, Ngọk Tem, Đăk Ring</t>
  </si>
  <si>
    <t>Xã Măng Bút, Đăk Ring, Đăk Nên, Ngọk Tem</t>
  </si>
  <si>
    <t>1343, 
07/12/2022</t>
  </si>
  <si>
    <t>820, 22/10/2024</t>
  </si>
  <si>
    <t>Trường PTDTBT Tiểu học Ngọk Tem, Trường PTDTBT Cấp 1, 2 Măng Bút 1, Trường PTDTBT Cấp 1, 2 Măng Bút 2; Hạng mục: Khoan 05 giếng nước</t>
  </si>
  <si>
    <t>Xã Măng Bút, Ngọk Tem</t>
  </si>
  <si>
    <t>1067, 
15/11/2023</t>
  </si>
  <si>
    <t>818, 22/10/2024</t>
  </si>
  <si>
    <t>Trường PTDTBT Cấp 1, 2 Măng Bút 1 (Điểm trường chính)</t>
  </si>
  <si>
    <t>NQ 26, 21/10/2024</t>
  </si>
  <si>
    <t xml:space="preserve"> 967, 
27/11/2024</t>
  </si>
  <si>
    <t>Nâng cấp, sửa chữa nước sinh hoạt thôn Đăk Niêng</t>
  </si>
  <si>
    <t>1019, 16/9/2022</t>
  </si>
  <si>
    <t>253, 03/5/2024</t>
  </si>
  <si>
    <t>Nước sinh hoạt làng di dời thôn Đăk Lanh</t>
  </si>
  <si>
    <t>1018, 16/9/2022</t>
  </si>
  <si>
    <t>257, 03/5/2024</t>
  </si>
  <si>
    <t>Đường GTNT thôn Đăk Y Pai</t>
  </si>
  <si>
    <t>1259, 18/11/2022</t>
  </si>
  <si>
    <t>252, 03/5/2024</t>
  </si>
  <si>
    <t>Nâng cấp nước sinh hoạt thôn Đắk Y Pai</t>
  </si>
  <si>
    <t>1289, 02/12/2022</t>
  </si>
  <si>
    <t>260, 03/5/2024</t>
  </si>
  <si>
    <t>Thủy lợi Nước Chất 2 thôn Kô Chất</t>
  </si>
  <si>
    <t>1284, 02/12/2022</t>
  </si>
  <si>
    <t>256, 03/5/2024</t>
  </si>
  <si>
    <t>Cầu treo đi khu sản xuất Nước Dắt</t>
  </si>
  <si>
    <t>1305, 06/12/2022</t>
  </si>
  <si>
    <t>259, 03/5/2024</t>
  </si>
  <si>
    <t>Cầu treo đi khu sản xuất thôn Văng Loa 2</t>
  </si>
  <si>
    <t>1379, 13/12/2022</t>
  </si>
  <si>
    <t>258, 03/5/2024</t>
  </si>
  <si>
    <t>Nước sinh hoạt thôn Tu Nông làng 1</t>
  </si>
  <si>
    <t>1306, 06/12/2022</t>
  </si>
  <si>
    <t>255, 03/5/2024</t>
  </si>
  <si>
    <t>Thủy lợi Nước Chất 1 thôn Kô Chất</t>
  </si>
  <si>
    <t>1378, 13/12/2022</t>
  </si>
  <si>
    <t>254, 03/5/2024</t>
  </si>
  <si>
    <t>Đường GTNT nội thôn Làng Ngọc Hoàng thôn Đăk Chờ</t>
  </si>
  <si>
    <t>1056, 23/9/2022</t>
  </si>
  <si>
    <t>263, 04/5/2024</t>
  </si>
  <si>
    <t>Nâng cấp đường nội thôn Đăk Chờ</t>
  </si>
  <si>
    <t>1057, 23/9/2022</t>
  </si>
  <si>
    <t>264, 04/5/2024</t>
  </si>
  <si>
    <t>Cầu treo đi khu sản xuất làng Ngọc Hoàng (đoạn cuối làng)</t>
  </si>
  <si>
    <t>276, 23/3/2023</t>
  </si>
  <si>
    <t>262, 04/5/2024</t>
  </si>
  <si>
    <t>QĐ 1286, 8/11/2025</t>
  </si>
  <si>
    <t>Kế hoạch trung hạn chưa phân bổ</t>
  </si>
  <si>
    <t>Đơn vị bàn giao: UBND huyện Sa Thầy (trước sắp xếp)</t>
  </si>
  <si>
    <t>Quyết định chủ trương đầu tư/ Quyết định đầu tư</t>
  </si>
  <si>
    <t xml:space="preserve">Lũy kế vốn đã giao từ năm 2021-2024 </t>
  </si>
  <si>
    <t>Đề xuất dừng</t>
  </si>
  <si>
    <t>Số vốn ngân sách huyện các năm trước 
kéo dài sang năm 2025</t>
  </si>
  <si>
    <t>NHIỆM VỤ CHUYỂN VỀ TỈNH</t>
  </si>
  <si>
    <t>Chi nhiệm vụ đo đạc, quản lý đất đai…</t>
  </si>
  <si>
    <t>Xã Sa Thầy</t>
  </si>
  <si>
    <t>Dự án chuyển từ từ giai đoạn 2016-2020 sang</t>
  </si>
  <si>
    <t>Ban Quản lý dự án đầu tư xây dựng</t>
  </si>
  <si>
    <t>UBND xã Sa Thầy</t>
  </si>
  <si>
    <t>Thị trấn Sa Thầy</t>
  </si>
  <si>
    <t>Đường giao thông từ trung tâm huyện Sa Thầy đến nhà máy thủy điện Ialy</t>
  </si>
  <si>
    <t>UBND huyện Sa Thầy</t>
  </si>
  <si>
    <t>Các xã: Ya Tăng, Ya Xiêr và thị trấn Sa Thầy</t>
  </si>
  <si>
    <t xml:space="preserve">674/QĐ-UBND, ngày 29/7/2021 </t>
  </si>
  <si>
    <t>Đang triển khai, chưa quyết toán</t>
  </si>
  <si>
    <t>Xã Ya Ly và xã Sa Thầy</t>
  </si>
  <si>
    <t>Đầu tư kết cấu hạ tầng khu dân cư dọc tuyến đường Điện Biên Phủ và đường Trần Quốc Toản, thị trấn Sa Thầy</t>
  </si>
  <si>
    <t>01/NQ-HĐND
14/01/2021</t>
  </si>
  <si>
    <t>136/QĐ-UBND
27/01/2021</t>
  </si>
  <si>
    <t>Dự án đang triển khai, chưa Quyết toán</t>
  </si>
  <si>
    <t>Đường giao thông từ tỉnh lộ 674, xã Sa Sơn đi Đài tưởng niệm Chư Tan Kra và sửa chữa, tôn tạo, nâng cấp Đài tưởng niệm Chư Tan Kra</t>
  </si>
  <si>
    <t>Xã Sơn Sơn, Ya Xiêr</t>
  </si>
  <si>
    <t>54/NQ-HĐND
01/11/2023 HĐND tỉnh</t>
  </si>
  <si>
    <t>656/QĐ-UBND
27/12/2023</t>
  </si>
  <si>
    <t>Xã Sa Thầy, Ya Ly</t>
  </si>
  <si>
    <t>Cải tạo, sửa chữa cơ sở vật chất trụ sở làm việc khối Mặt trận và Đoàn thể huyện Sa Thầy</t>
  </si>
  <si>
    <t>08/NQ-HĐND
05/04/2024</t>
  </si>
  <si>
    <t>1014/QĐ-UBND, ngày 24/5/2024</t>
  </si>
  <si>
    <t>Xã Sa Bình</t>
  </si>
  <si>
    <t>UBND xã Sa Bình</t>
  </si>
  <si>
    <t>Xã Hơ Moong</t>
  </si>
  <si>
    <t>Trường Mầm non Sơn Ca; hạng mục: Xây mới 03 phòng học; khu nhà bếp và các hạng mục phụ trợ</t>
  </si>
  <si>
    <t>09/NQ-HĐND, ngày 05/4/2024</t>
  </si>
  <si>
    <t>1001/QĐ-UBND, ngày 22/5/2024</t>
  </si>
  <si>
    <t>Dự án đã hoàn thành nhưng chưa Quyết toán</t>
  </si>
  <si>
    <t>Trường Tiểu học Trần Quốc Toản; hạng mục: Xây mới nhà học hai tầng 04 phòng và các hạng mục phụ trợ</t>
  </si>
  <si>
    <t>10/NQ-HĐND, ngày 05/4/2024</t>
  </si>
  <si>
    <t>1015/QĐ-UBND, ngày 24/5/2024</t>
  </si>
  <si>
    <t>Trường Mầm non Tuổi Thơ, hạng mục: Xây mới nhà học 03 phòng và các hạng mục phụ trợ điểm trường K’Bay</t>
  </si>
  <si>
    <t>11/NQ-HĐND, ngày 05/4/2024</t>
  </si>
  <si>
    <t>1051/QĐ-UBND, ngày 28/4/2024</t>
  </si>
  <si>
    <t>Xã Ya Ly</t>
  </si>
  <si>
    <t>Trường Mầm non xã Ya Xiêr. Hạng mục: Sửa chữa nhà học, xây mới cổng hàng rào và hạng mục phụ trợ điểm trường trung tâm và điểm trường thôn Thanh Xuân</t>
  </si>
  <si>
    <t>UBND xã Ya Ly</t>
  </si>
  <si>
    <t>Xã Ya Xiêr</t>
  </si>
  <si>
    <t>96/NQ-HĐND
18/12/2021</t>
  </si>
  <si>
    <t xml:space="preserve"> 1891/QĐ-UBND, ngày 31/12/2020</t>
  </si>
  <si>
    <t>Xây dựng Trường TH và THCS xã Ya Ly; hạng mục: Nhà học 02 phòng và hạng mục phụ trợ tại Điểm trường trung tâm Làng Chứ</t>
  </si>
  <si>
    <t>94/NQ-HĐND
18/12/2021</t>
  </si>
  <si>
    <t xml:space="preserve"> 1843/QĐ-UBND
30/11/2023</t>
  </si>
  <si>
    <t>Trường Mầm non Vàng Anh xã Ya Tăng. Hạng mục: Nhà phục vụ học tập 02 phòng và hạng mục phụ trợ</t>
  </si>
  <si>
    <t>Xã Ya Tăng</t>
  </si>
  <si>
    <t>95/NQ-HĐND
18/12/2021</t>
  </si>
  <si>
    <t xml:space="preserve"> 1825/QĐ-UBND
27/11/2023</t>
  </si>
  <si>
    <t>Xã Mô Rai</t>
  </si>
  <si>
    <t>UBND xã Mô Rai</t>
  </si>
  <si>
    <t xml:space="preserve">Dự án Đầu tư cơ sở hạ tầng phục vụ giãn dân tại làng Xộp, xã Mô Rai, huyện Sa Thầy </t>
  </si>
  <si>
    <t>2020-2025</t>
  </si>
  <si>
    <t>395/QĐ-UBND ngày 24/4/2020; 1009/QĐ-UBND ngày 01/11/2021 của UBND tỉnh Kon Tum</t>
  </si>
  <si>
    <t>700/QĐ-UBND ngày 26/7/2020; 448/QĐ-UBND ngày 24/5/2021; 190/QĐ-UBND ngày 12/4/2022; 359/QĐ-UBND ngày 19/6/2024 của UBND tỉnh Kon Tum</t>
  </si>
  <si>
    <t>Dự án đang triển khai, chưa quyết toán</t>
  </si>
  <si>
    <t>Xã Rờ Kơi</t>
  </si>
  <si>
    <t>Sửa chữa 02 dãy nhà học 2 tầng và hạng mục phụ trợ Trường THCS xã Rờ Kơi</t>
  </si>
  <si>
    <t>UBND xã Rờ Kơi</t>
  </si>
  <si>
    <t>97/NQ-HĐND
18/12/2021</t>
  </si>
  <si>
    <t xml:space="preserve"> 1892/QĐ-UBND
11/12/2023</t>
  </si>
  <si>
    <t>Đơn vị bàn giao: UBND huyện Ngọc Hồi (trước sắp xếp)</t>
  </si>
  <si>
    <t>Kế hoạch trung hạn giai đoạn 2021-2025 cấp huyện sau điều chỉnh lần cuối</t>
  </si>
  <si>
    <t>Tổng cộng</t>
  </si>
  <si>
    <t>Ngân sách tỉnh (NST)</t>
  </si>
  <si>
    <t>Dự án Trường bắn, thao trường huấn luyện huyện Ngọc Hồi</t>
  </si>
  <si>
    <t>Bộ Chỉ huy Quân sự tỉnh Quảng Ngãi</t>
  </si>
  <si>
    <t>Đền bù, GPMB</t>
  </si>
  <si>
    <t>Xã Đăk Kan</t>
  </si>
  <si>
    <t>2222/QĐ-UBND ngày 05/11/2021</t>
  </si>
  <si>
    <t>395/QDD-UBND ngày 29/3/2025</t>
  </si>
  <si>
    <t>1428/QĐ-UBND ngày 13/12/2024</t>
  </si>
  <si>
    <t>Xã Sa Loong</t>
  </si>
  <si>
    <t>UBND Xã Sa Loong</t>
  </si>
  <si>
    <t>Xã Pờ Y</t>
  </si>
  <si>
    <t>Ban quản lý Dự án ĐTXD huyện Ngọc Hồi</t>
  </si>
  <si>
    <t>UBND xã Bờ Y</t>
  </si>
  <si>
    <t>Thị trấn Plei Kần</t>
  </si>
  <si>
    <t>Xã Bờ Y</t>
  </si>
  <si>
    <t>Đường giao thông nông thôn thôn Ngọc Thư (Nhánh 2), xã Đăk Xú</t>
  </si>
  <si>
    <t>Xã Đăk Xú</t>
  </si>
  <si>
    <t>1462/QĐ-UBND ngày 05/12/2023</t>
  </si>
  <si>
    <t>1504/QĐ-UBND ngày 12/12/2023</t>
  </si>
  <si>
    <t>631/QĐ-UBND ngày 22/05/2025</t>
  </si>
  <si>
    <t>Tạo quỹ đất để đấu giá quyền sử dụng đất trên địa bàn thị trấn Plei Kần</t>
  </si>
  <si>
    <t>1505/QĐ-UBND ngày 12-12-2023</t>
  </si>
  <si>
    <t>726/QĐ-UBND ngày 06/06/2025</t>
  </si>
  <si>
    <t>Xử lý nước thải sinh hoạt huyện Ngọc Hồi</t>
  </si>
  <si>
    <t>1236/QĐ-UBND ngày 04-11-2024</t>
  </si>
  <si>
    <t>779/QĐ-UBND ngày 18/06/2025</t>
  </si>
  <si>
    <t>Nước sinh hoạt thôn Đăk Long Giao, xã Đăk Xú</t>
  </si>
  <si>
    <t>UBND xã Đăk Xú</t>
  </si>
  <si>
    <t>734/QĐ-UBND ngày 19-6-2023</t>
  </si>
  <si>
    <t>1303/QĐ-UBND ngày 30-10-2023</t>
  </si>
  <si>
    <t>1195/QĐ-UBND ngày 31/10/2024</t>
  </si>
  <si>
    <t>Dự án chuyển tiếp từ giai đoạn 2016-2020 sang</t>
  </si>
  <si>
    <t>Đường trung tâm thị trấn Plei Kần (điểm đầu giao tại Km 1485+850 đường Hồ Chí Minh, điểm cuối giao tại Km 1489+500 đường Hồ Chí Minh)</t>
  </si>
  <si>
    <t>2020-2024</t>
  </si>
  <si>
    <t>60/TB-HĐND ngày 05/06/2019</t>
  </si>
  <si>
    <t>1123/QĐ-UBND ngày 10/10/2019</t>
  </si>
  <si>
    <t>Công trình đã thi công hoàn thành</t>
  </si>
  <si>
    <t>Nâng cấp trụ sở Đảng uỷ, HĐND-UBND xã Pờ Y</t>
  </si>
  <si>
    <t xml:space="preserve">35/NQ-HĐND ngày 21/12/2023 </t>
  </si>
  <si>
    <t>437/QĐ-UBND ngày 06/05/2024</t>
  </si>
  <si>
    <t>Tạm dừng triển khai thực hiện</t>
  </si>
  <si>
    <t>2300/QĐ-UBND ngày 12/11/2021</t>
  </si>
  <si>
    <t>Xã Dục Nông</t>
  </si>
  <si>
    <t>UBND xã Dục Nông</t>
  </si>
  <si>
    <t>Nâng cấp, mở rộng Trụ sở HĐND - UBND xã Đăk Dục</t>
  </si>
  <si>
    <t>Xã Đăk Dục</t>
  </si>
  <si>
    <t>2283/QĐ-UBND ngày 12/11/2021</t>
  </si>
  <si>
    <t>750/QĐ-UBND ngày 11/06/2025</t>
  </si>
  <si>
    <t>Cầu treo thôn Đăk Blái, xã Đăk Ang</t>
  </si>
  <si>
    <t>Xã Đăk Dục và Xã Đăk Ang</t>
  </si>
  <si>
    <t>830/QĐ-UBND ngày 06-7-2023</t>
  </si>
  <si>
    <t>1559/QĐ-UBND ngày 31/12/2024</t>
  </si>
  <si>
    <t>Đầu tư, nâng cấp Trường TH-THCS Đăk Dục (Hạng mục: Xây mới 06 phòng học và một số hạng mục khác (điểm trường Lê Văn Tám)</t>
  </si>
  <si>
    <t xml:space="preserve">1508/QĐ-UBND ngày 12/12/2023 </t>
  </si>
  <si>
    <t>Công trình đang triển khai thi công</t>
  </si>
  <si>
    <t>Đường vào khu trung tâm xã Đắk Ang</t>
  </si>
  <si>
    <t>UBND xã Sa Loong</t>
  </si>
  <si>
    <t>Đường vào khu sản xuất thôn 4 (đoạn 2) xã Đăk Kan</t>
  </si>
  <si>
    <t>1463/QĐ-UBND ngày 05/12/2023</t>
  </si>
  <si>
    <t>654/QĐ-UBND ngày 28/05/2025</t>
  </si>
  <si>
    <t>1.1</t>
  </si>
  <si>
    <t>Đối ứng các công trình trên địa bàn xã Dục Nông</t>
  </si>
  <si>
    <t>Đường giao thông trục thôn Loong Dôn, xã Đắk Ang</t>
  </si>
  <si>
    <t>Đường giao thông vào Khu sản xuất Đắk Lo, thôn Long Dôn</t>
  </si>
  <si>
    <t>Nâng cấp sửa chữa một số hạng mục  khu du lịch cộng đồng thôn Đăk Răng, xã Đăk Dục</t>
  </si>
  <si>
    <t xml:space="preserve">Đường vào khu sản xuất thôn Tà Pook, xã Đắk Nông </t>
  </si>
  <si>
    <t xml:space="preserve">Nâng cấp sửa chữa đường giao thông nông thôn Lộc Nông </t>
  </si>
  <si>
    <t>Nước sinh hoạt tập trung xã Đăk Ang</t>
  </si>
  <si>
    <t xml:space="preserve">Dự án sắp xếp, ổn định dân cư tại chỗ xã Sa Loong, huyện Ngọc Hồi </t>
  </si>
  <si>
    <t>Nâng cấp sửa chữa đường ĐH 80 (điểm đầu TT xã Đăk Ang, điểm cuối thôn Ja Tun)</t>
  </si>
  <si>
    <t>Nâng cấp, mở rộng trường Phổ thông dân tộc bán trú Trung học cơ sở Ngô Quyền</t>
  </si>
  <si>
    <t>Đầu tư xây dựng điểm đến du lịch thôn Đăk Răng, xã Đăk Dục (HM: cải tạo rãnh thoát nước đường nội bộ thôn Đăk Răng)</t>
  </si>
  <si>
    <t>Hỗ trợ đất ở, nhà ở, đất sản xuất trên địa bàn xã Đăk Ang</t>
  </si>
  <si>
    <t>Hỗ trợ đầu tư xây dựng thiết chế văn hoá xã Đăk Ang</t>
  </si>
  <si>
    <t>Hỗ trợ đầu tư xây dựng thiết chế văn hoá xã Đăk  Dục</t>
  </si>
  <si>
    <t>Hỗ trợ đầu tư xây dựng thiết chế văn hoá xã Đăk Nông</t>
  </si>
  <si>
    <t>Sửa chữa, nâng cấp tuyến đường từ huyện Ngọc Hồi đến xã Đăk Ang (Đoạn từ thôn Đăk Blái đến trung tâm xã Đăk Ang), huyện Ngọc Hồi</t>
  </si>
  <si>
    <t>Dự án: Ứng dụng dụng công nghệ thông tin hỗ trợ phát triển kinh tế - xã hội và đảm bảo an ninh trật tự vùng đồng bào dân tộc thiểu số và miền núi trên địa bàn xã Đăk Ang</t>
  </si>
  <si>
    <t>1.2</t>
  </si>
  <si>
    <t>Đối ứng các công trình trên địa bàn xã Bờ Y</t>
  </si>
  <si>
    <t>Xã Đăk Xú, xã Pờ Y và Thị trấn Plei Kần</t>
  </si>
  <si>
    <t>Ban quản lý dự án và Dịch vụ công ích xã Bờ Y</t>
  </si>
  <si>
    <t xml:space="preserve">Nâng cấp sửa chữa đường giao thông nông thôn Kei Joi </t>
  </si>
  <si>
    <t>Đường giao thông trục thôn Chiên chiết (nhánh 1)</t>
  </si>
  <si>
    <t>Nâng cấp, sửa chữa đường giao thông nông thôn Bắc Phong</t>
  </si>
  <si>
    <t>Đường giao thông nông thôn (đấu nối thôn Kon Khôn đến thôn Bắc Phong)</t>
  </si>
  <si>
    <t>Hỗ trợ đầu tư xây dựng thiết chế văn hóa thể thao xã Đắk Xú</t>
  </si>
  <si>
    <t>Đường giao thông thôn Măng Tôn</t>
  </si>
  <si>
    <t>Hỗ trợ đầu tư xây dựng thiết chế văn hoá xã Pờ Y</t>
  </si>
  <si>
    <t>Hỗ trợ đầu tư xây dựng thiết chế văn hoá thị trấn Plei Kần</t>
  </si>
  <si>
    <t>Đầu tư, nâng cấp một số hạng mục Trung tâm giáo dục nghề nghiệp - giáo dục thường xuyên huyện Ngọc Hồi</t>
  </si>
  <si>
    <t>Đường giao thông nông thôn thôn Đăk Nông, đi Ngọc Yên Phúc (đoạn 1)</t>
  </si>
  <si>
    <t>Đầu tư, nâng cấp một số hạng mục Nhà văn hoá thể thao huyện Ngọc Hồi</t>
  </si>
  <si>
    <t>Đường giao thông nông thôn Đăk Nông đi Ngọc Yên Phúc (đoạn 2)</t>
  </si>
  <si>
    <t>1.3</t>
  </si>
  <si>
    <t>Đối ứng các công trình trên địa bàn xã Sa Loong</t>
  </si>
  <si>
    <t>Xã Đăk Kan và xã Sa Loong</t>
  </si>
  <si>
    <t>Đường giao thông trục thôn Hòa Bình (Nhánh 1), xã Đắk Kan</t>
  </si>
  <si>
    <t>Đường giao thông trục thôn Hòa Bình (Nhánh 2), xã Đắk Kan</t>
  </si>
  <si>
    <t>Đường lô 2 thôn Giang Lố 1 (Nhánh 2), xã Sa Loong</t>
  </si>
  <si>
    <t>Hỗ trợ đất ở, nhà ở, đất sản xuất trên địa bàn thôn Bun Ngai và thôn Giang Lố II</t>
  </si>
  <si>
    <t>Dự án: Ứng dụng dụng công nghệ thông tin hỗ trợ phát triển kinh tế - xã hội và đảm bảo an ninh trật tự vùng đồng bào dân tộc thiểu số và miền núi trên địa bàn 02 thôn (Giang Lố II và thôn Bun Ngai) xã Sa Loong</t>
  </si>
  <si>
    <t>Đầu tư nâng cấp nước sinh hoạt tập trung thôn Hòa Bình, xã Đăk Kan</t>
  </si>
  <si>
    <t>Đường giao thông trục thôn Hào Phú (đoạn 2)</t>
  </si>
  <si>
    <t>Nâng cấp, sửa chữa đường ĐH 74 (đoạn Hào Lý - Bun Ngai)</t>
  </si>
  <si>
    <t>Đường vào khu sản xuất thôn Giang Lố 1 đi 200A</t>
  </si>
  <si>
    <t>Sửa chữa, Nâng cấp công trình cấp nước sinh hoạt thôn Giang Lố 1, xã Sa Loong</t>
  </si>
  <si>
    <t>Hỗ trợ đầu tư xây dựng thiết chế văn hoá xã Đăk Kan</t>
  </si>
  <si>
    <t>Hỗ trợ đầu tư xây dựng thiết chế văn hoá xã Sa Loong</t>
  </si>
  <si>
    <t>Khu xử lý chất thải rắn liên hợp huyện Ngọc Hồi</t>
  </si>
  <si>
    <t>Đường giao thông thôn 2 đi thôn 4 xã Đăk Kan (Bao gồm cả đoạn đi qua nghĩa trang nhân dân xã Đăk Kan)</t>
  </si>
  <si>
    <t>1.4</t>
  </si>
  <si>
    <t>Phân cấp các xã, thị trấn</t>
  </si>
  <si>
    <t>Ủy thác qua ngân hàng chính sách</t>
  </si>
  <si>
    <t>Quỹ hội nông dân</t>
  </si>
  <si>
    <t>Hội Nông dân thành phố Kon Tum</t>
  </si>
  <si>
    <t>Hội Nông dân tỉnh Quảng Ngãi</t>
  </si>
  <si>
    <t>Chi đo đạc, đăng ký đất đai,..., chỉnh lý hồ sơ địa chính</t>
  </si>
  <si>
    <t>Phường Kon Tum</t>
  </si>
  <si>
    <t>Ban QLDA TP</t>
  </si>
  <si>
    <t>Lĩnh vực giáo dực</t>
  </si>
  <si>
    <t>Ban QLDA ĐTXD TP</t>
  </si>
  <si>
    <t>UBND phường Kon Tum</t>
  </si>
  <si>
    <t>TP Kon Tum</t>
  </si>
  <si>
    <t>Cải tạo nâng cấp đường Bà Triệu (đoạn Nguyễn Viết Xuân - Đào Duy Từ), thành phố Kon Tum</t>
  </si>
  <si>
    <t>P. Thắng Lợi</t>
  </si>
  <si>
    <t>2988-31/7/2019;2512-02/8/2021</t>
  </si>
  <si>
    <t>4992-28/12/2022</t>
  </si>
  <si>
    <t>San lấp mặt bằng khu đất công viên cây xanh có ký hiệu CV1, thuộc đồ án quy hoạch chi tiết tỷ lệ 1/500 khu trung tâm hành chính mới, dịch vụ thương mại và dân cư tỉnh Kon Tum</t>
  </si>
  <si>
    <t>P. Quyết Thắng</t>
  </si>
  <si>
    <t>2883-13/9/2018</t>
  </si>
  <si>
    <t>1562-30/7/2023</t>
  </si>
  <si>
    <t>P. Quang Trung</t>
  </si>
  <si>
    <t>P. Trường Chinh</t>
  </si>
  <si>
    <t>Cải tạo, sửa chữa một số tuyến đường bị hư hỏng, xuống cấp trên địa bàn thành phố Kon Tum.</t>
  </si>
  <si>
    <t>Phòng QLĐT</t>
  </si>
  <si>
    <t>4466-28/11/2021</t>
  </si>
  <si>
    <t>TP. Kon Tum</t>
  </si>
  <si>
    <t>Đầu tư xây dựng công trình hạ tầng</t>
  </si>
  <si>
    <t>Chỉnh trang đô thị, cải tạo vỉa hè, hệ thống thoát nước, cây xanh và hệ thống điện đường Lê Hồng Phong (đoạn Trường Chinh - Bạch Đằng), thành phố Kon Tum</t>
  </si>
  <si>
    <t>204-25/01/2021</t>
  </si>
  <si>
    <t>Chỉnh trang đô thị, cải tạo vỉa hè, hệ thống thoát nước, cây xanh và hệ thống điện đường Nguyễn Huệ (đoạn Phan Đình Phùng - Đào Duy Từ), thành phố Kon Tum</t>
  </si>
  <si>
    <t>1551-28/7/2023</t>
  </si>
  <si>
    <t>Nâng cấp, cải tạo Trường tiểu học Mạc Đĩnh Chi, thành phố Kon Tum</t>
  </si>
  <si>
    <t>2637-6/8/2021</t>
  </si>
  <si>
    <t>1156-4/6/2023</t>
  </si>
  <si>
    <t>P. Duy Tân</t>
  </si>
  <si>
    <t>Nâng cấp, sửa chữa trụ sở làm việc, nhà tập luyện và thi đấu thể dục thể thao thành phố Kon Tum; hạng mục: Sửa chữa nhà làm việc, nhà tập luyện và thi đấu thể dục thể thao và các hạng mục phụ trợ.</t>
  </si>
  <si>
    <t>UBND Phường Đăk Cấm</t>
  </si>
  <si>
    <t>4530-03/12/2021</t>
  </si>
  <si>
    <t>2330-9/11/2023</t>
  </si>
  <si>
    <t>Sửa chữa, cải tạo, nâng cấp, mở rộng khu nhà Hội trường, trụ sở Thành ủy (để bàn giao cho Đảng ủy - HĐND - UBND - UBMTTQVN phường Quyết Thắng)</t>
  </si>
  <si>
    <t>4779-19/12/2021; 4373-18/11/2022</t>
  </si>
  <si>
    <t>270-4/2/2024</t>
  </si>
  <si>
    <t>Cột cờ Quảng trường 16/3, thành phố Kon Tum.</t>
  </si>
  <si>
    <t>4169-03/11/2022</t>
  </si>
  <si>
    <t>962-30/4/2024</t>
  </si>
  <si>
    <t>Lắp đặt hệ thống đèn Led trang trí, hệ thống điện chiếu sáng và trồng cây xanh tại một số tuyến đường, khu vực trên địa bàn thành phố Kon Tum</t>
  </si>
  <si>
    <t>10-05/01/2023</t>
  </si>
  <si>
    <t>Nâng cấp, cải tạo Nhà bia tưởng niệm liệt sĩ, thành phố Kon Tum</t>
  </si>
  <si>
    <t>1426-7/7/2023</t>
  </si>
  <si>
    <t>Xây dựng mới cổng và tường rào Trụ sở làm việc Công an các xã trên địa bàn thành phố Kon Tum</t>
  </si>
  <si>
    <t>Trụ sở</t>
  </si>
  <si>
    <t>872-19/4/2024</t>
  </si>
  <si>
    <t>Đầu tư cơ sở hạ tầng tạo quỹ đất đấu giá tại thôn Kon Mơ Nay Sơ Lam 1, phường Trường Chinh, thành phố Kon Tum</t>
  </si>
  <si>
    <t>UBND P. Trường Chính</t>
  </si>
  <si>
    <t>2291-20/6/2022</t>
  </si>
  <si>
    <t>Giao thông,</t>
  </si>
  <si>
    <t>2026-2030</t>
  </si>
  <si>
    <t>Chưa bố trí vốn</t>
  </si>
  <si>
    <t xml:space="preserve">Đường Lý Thường Kiệt (đoạn Bà Triệu - Nguyễn Du), thành phố Kon Tum; hạng mục: Nền, mặt đường, vỉa hè và hệ thống thoát nước </t>
  </si>
  <si>
    <t>3089-01/12/2020;2928-08/8/2022</t>
  </si>
  <si>
    <t>Phường Đăk Bla</t>
  </si>
  <si>
    <t>UBND Phường Đăk Bla</t>
  </si>
  <si>
    <t>Giao thông, hạ tầng</t>
  </si>
  <si>
    <t>Mở rộng không gian đô thị phường Nguyễn Trãi, thành phố Kon Tum kết hợp với khai thác quỹ đất.</t>
  </si>
  <si>
    <t>P. Nguyễn Trãi</t>
  </si>
  <si>
    <t>2022-2026</t>
  </si>
  <si>
    <t>5733-20/12/2019;3465-30/9/2021;3493-01/10/2021</t>
  </si>
  <si>
    <t>Phường Đăk Cấm</t>
  </si>
  <si>
    <t>Dự án kè chống sạt lở QL 24 đoạn qua thành phố Kon Tum</t>
  </si>
  <si>
    <t>2011-2015</t>
  </si>
  <si>
    <t>1416-10/11/2019;715-29/7/2011</t>
  </si>
  <si>
    <t>19-26/1/2024</t>
  </si>
  <si>
    <t>Phường Duy Tân</t>
  </si>
  <si>
    <t>P. Ngô Mây</t>
  </si>
  <si>
    <t>Đường Trần Khát Chân, phường Duy Tân, thành phố Kon Tum</t>
  </si>
  <si>
    <t>3096-
01/12/2020</t>
  </si>
  <si>
    <t>2042-8/6/2025</t>
  </si>
  <si>
    <t>Đường vào Trụ sở làm việc các cơ quan thành phố Kon Tum</t>
  </si>
  <si>
    <t>Giao thông, Hạ tầng</t>
  </si>
  <si>
    <t>2021-2026</t>
  </si>
  <si>
    <t>3432-23/12/2020</t>
  </si>
  <si>
    <t>Chỉnh trang đô thị đầu tư hạ tầng Khu đô thị mới phía Bắc Duy Tân, thành phố Kon Tum</t>
  </si>
  <si>
    <t>2026-2027</t>
  </si>
  <si>
    <t>4794-20/12/2021</t>
  </si>
  <si>
    <t>Cổng chào cửa ngõ thành phố Kon Tum (Phía Bắc và phía Nam)</t>
  </si>
  <si>
    <t>UBND phường Đắk Cấm</t>
  </si>
  <si>
    <t>203-25/01/2021</t>
  </si>
  <si>
    <t>2737-22/7/2022</t>
  </si>
  <si>
    <t>Đầu tư cơ sở hạ tầng kỹ thuật Cụm công nghiệp -Tiểu thủ công nghiệp phường Ngô Mây và xã Đăk Cấm, thành phố Kon Tum</t>
  </si>
  <si>
    <t>P. Ngô Mây và xã Đăk Cấm</t>
  </si>
  <si>
    <t>2309-28/6/2022; 4336-14/11/2022;218-19/01/2023</t>
  </si>
  <si>
    <t>Chỉnh trang đô thị dọc tuyến đường Hồ Chí Minh tại thôn Thanh Trung, phường Ngô Mây, thành phố Kon Tum</t>
  </si>
  <si>
    <t xml:space="preserve"> 4374-28/12/2021;4454-27/11/2021</t>
  </si>
  <si>
    <t>Đầu tư cơ sở hạ tầng khu tái định cư kết hợp với mở rộng, phát triển khu dân cư phía Bắc phường Duy Tân, thành phố Kon Tum</t>
  </si>
  <si>
    <t>3130-03/12/2020</t>
  </si>
  <si>
    <t>Đầu tư xây dựng trụ sở làm việc các cơ quan thành phố Kon Tum</t>
  </si>
  <si>
    <t>P. Duy Tân và xã Đăk Cấm</t>
  </si>
  <si>
    <t>1589-03/7/2020;4337-14/11/2022</t>
  </si>
  <si>
    <t>Nâng cấp, cải tạo hệ thống xử lý nước thải của Lò giết mổ gia súc tập trung trên địa bàn thành phố Kon Tum.</t>
  </si>
  <si>
    <t>Hạ tầng 
kỹ thuật</t>
  </si>
  <si>
    <t>1681/QĐ-UBND -17/7/2024 ; 1521/QĐ-UBND, ngày 18/4/2025</t>
  </si>
  <si>
    <t>P Ngô Mây</t>
  </si>
  <si>
    <r>
      <t>Đường Ngô Thì Nhậm</t>
    </r>
    <r>
      <rPr>
        <i/>
        <sz val="12"/>
        <rFont val="Times New Roman"/>
        <family val="1"/>
      </rPr>
      <t xml:space="preserve"> (đoạn Urê - Đinh Công Tráng)</t>
    </r>
    <r>
      <rPr>
        <sz val="12"/>
        <rFont val="Times New Roman"/>
        <family val="1"/>
      </rPr>
      <t>, phường Duy Tân, thành phố Kon Tum</t>
    </r>
  </si>
  <si>
    <t>Giao
 thông, hạ tầng</t>
  </si>
  <si>
    <t>2903-13/11/2020;1576-31/7/2023</t>
  </si>
  <si>
    <t>2381-27/6/2025</t>
  </si>
  <si>
    <t>Chỉnh trang đô thị phía Bắc phường Duy Tân, thành phố Kon Tum</t>
  </si>
  <si>
    <t>1591-03/7/2020;864-30/3/2021</t>
  </si>
  <si>
    <t>Xã Đăk Rơ Wa</t>
  </si>
  <si>
    <t>UBND xã Đăk Rơ Wa</t>
  </si>
  <si>
    <t>Xã Hòa Bình</t>
  </si>
  <si>
    <t>Đường vào khu sản xuất gạch ngói thôn 5, xã Hòa Bình, thành phố Kon Tum</t>
  </si>
  <si>
    <t>2014-2016</t>
  </si>
  <si>
    <t>870-31/10/2013</t>
  </si>
  <si>
    <t>593-12/6/2019</t>
  </si>
  <si>
    <t>Xã Chư Hreng</t>
  </si>
  <si>
    <t>Trường mầm non Nắng Hồng, thành phố Kon Tum</t>
  </si>
  <si>
    <t>Xã Đăk Blà</t>
  </si>
  <si>
    <t xml:space="preserve">3047-
01/12/2020;760-10/3/2022; 1812-30/7/2022 </t>
  </si>
  <si>
    <t>Trường tiểu học Bế Văn Đàn, thành phố Kon Tum</t>
  </si>
  <si>
    <t>3049-
01/12/2020;1807-30/7/2024</t>
  </si>
  <si>
    <t>998-14/3/2025</t>
  </si>
  <si>
    <t>Dự án giãn dân các hộ đồng bào dân tộc thiểu số gắn với thực hiện tái định canh, định cư, phát triển khu sản xuất nông nghiệp tại xã Đăk Blà, thành phố kon Tum</t>
  </si>
  <si>
    <t>3173-07/12/2020; 1701-04/6/2021</t>
  </si>
  <si>
    <t>Đường đi khu sản xuất và phát triển du lịch núi ChưHreng, thôn KonHraKlah, xã ChưHreng, thành phố Kon Tum, tỉnh Kon Tum.</t>
  </si>
  <si>
    <t>4796-20/12/2021;2034-06/6/2022</t>
  </si>
  <si>
    <t>Trường TH-THCS Đăk Blà (cơ sở THCS), thành phố KonTum</t>
  </si>
  <si>
    <t>3050-
01/12/2020; 1806-29/7/2024</t>
  </si>
  <si>
    <t>826-16/4/2024</t>
  </si>
  <si>
    <t>Trường TH-THCS Đăkrơwa (cơ sở THCS), thành phố Kon Tum</t>
  </si>
  <si>
    <t>3052-
01/12/2020; 1803-29/7/2024</t>
  </si>
  <si>
    <t>814-15/4/2024</t>
  </si>
  <si>
    <t>Đầu tư cơ sở hạ tầng khu tái định cư các công trình trên địa bàn thành phố Kon Tum kết hợp với mở rộng, phát triển khu dân cư</t>
  </si>
  <si>
    <t>Xã Đăk Bla</t>
  </si>
  <si>
    <t>2995-31/7/2019; 1588-3/7/2020; 2511-2/8/2021</t>
  </si>
  <si>
    <t>1631-29/4/2022 (GĐ1)</t>
  </si>
  <si>
    <t>Đầu tư kết cấu hạ tầng, gắn với khai thác quỹ đất phát triển khu dân cư thôn Kon Gur, xã Đăk Blà, thành phố Kon Tum</t>
  </si>
  <si>
    <t>UBND xã Đăk Bla</t>
  </si>
  <si>
    <t>2215-21/6/2022</t>
  </si>
  <si>
    <t>Trường TH-THCS Đăkrơwa (cơ sở Tiểu học), thành phố Kon Tum</t>
  </si>
  <si>
    <t>3051-
01/12/2020</t>
  </si>
  <si>
    <t>Xã Ia Chim</t>
  </si>
  <si>
    <t>UBND xã Ia Chim</t>
  </si>
  <si>
    <t>Xã Iachim</t>
  </si>
  <si>
    <t>Xã Đoàn Kết</t>
  </si>
  <si>
    <t>Đường từ thôn Tân An, xã Ia Chim đi xã Hòa Bình, thành phố Kon Tum</t>
  </si>
  <si>
    <t>3063-
01/12/2020;722-08/3/2022;1810-307/7/2024</t>
  </si>
  <si>
    <t>Xã Đăk Năng</t>
  </si>
  <si>
    <t>Sửa chữa, nâng cấp đường giao thông liên xã Đăk Năng đi xã Ia Chim (đoạn từ đường vào Trụ sở UBND xã Đăk Năng đến cổng chào thôn Ia Hội), thành phố Kon Tum</t>
  </si>
  <si>
    <t>2635-6/8/2021</t>
  </si>
  <si>
    <t>4614-25/12/2022</t>
  </si>
  <si>
    <t>Trường mầm non Hoa Mai, thành phố KonTum</t>
  </si>
  <si>
    <t>3127-
03/12/2020; 1813-30/7/2024</t>
  </si>
  <si>
    <t>1505-18/4/2025</t>
  </si>
  <si>
    <t>Xã Ngọc Bay</t>
  </si>
  <si>
    <t>UBND xã Ngok Bay</t>
  </si>
  <si>
    <t>Xã Ngok Bay</t>
  </si>
  <si>
    <t>Trường THCS Hàm Nghi, thành phố KonTum</t>
  </si>
  <si>
    <t>3058-
01/12/2020;1819-30/7/2024</t>
  </si>
  <si>
    <t>368/29/2/2024</t>
  </si>
  <si>
    <t>xã Ngok Bay</t>
  </si>
  <si>
    <t>Đường đi khu sản xuất suối ĐinJa, xã Ngok Bay, thành phố Kon Tum</t>
  </si>
  <si>
    <t>4471-28/11/2021</t>
  </si>
  <si>
    <t>Đường đi khu sản xuất ĐăkTrum, thôn ĐăkRơĐe, xã Ngok Bay, thành phố Kon Tum</t>
  </si>
  <si>
    <t>4467-28/11/2021</t>
  </si>
  <si>
    <t>Chợ trung tâm xã Ngok Bay gắn liền với phát triển khu dân cư, phát triển thương mại, dịch vụ; phát triển quỹ đất để đấu giá tạo nguồn vốn đầu tư cơ sở hạ tầng trên địa bàn xã.</t>
  </si>
  <si>
    <t>UBND xã
 Ngok Bay</t>
  </si>
  <si>
    <t>5730-20/12/2019; 1586-03/7/2020</t>
  </si>
  <si>
    <t>Đường nội thôn số 1,2,3,4,5 thôn PleiKlech, xã Ngok Bay, thành phố Kon Tum</t>
  </si>
  <si>
    <t>2513-16/7/2019</t>
  </si>
  <si>
    <t>Đường nội thôn số 3 thôn KonHơNgolKlah, xã Ngok Bay, thành phố Kon Tum</t>
  </si>
  <si>
    <t>2514-16/7/2019</t>
  </si>
  <si>
    <t>Đường nội thôn số 3 thôn MăngLaKơTu, xã Ngok Bay, thành phố Kon Tum</t>
  </si>
  <si>
    <t>2515-16/7/2019</t>
  </si>
  <si>
    <t>Nguồn sử dụng đất chưa phân bổ</t>
  </si>
  <si>
    <t>Đơn vị bàn giao: UBND huyện Kon Plông (trước sắp xếp)</t>
  </si>
  <si>
    <t>Đơn vị bàn giao: UBND huyện Đăk Hà (trước sắp xếp)</t>
  </si>
  <si>
    <t>Nguồn vốn</t>
  </si>
  <si>
    <t>Quy mô</t>
  </si>
  <si>
    <t>Chủ đầu tư theo QĐ đầu tư/quyết định giao chủ đầu tư</t>
  </si>
  <si>
    <t>Nhóm DA</t>
  </si>
  <si>
    <t>Ngành lĩnh vực</t>
  </si>
  <si>
    <t>Mã số dự án</t>
  </si>
  <si>
    <t>Địa điểm thực hiện (theo QĐ đầu tư)</t>
  </si>
  <si>
    <t>Năm bắt đầu bố trí vốn thực hiện dự án</t>
  </si>
  <si>
    <t>Quyết định phê duyệt quyết toán</t>
  </si>
  <si>
    <t>Địa điểm thực hiện (theo đơn vị mới)</t>
  </si>
  <si>
    <t>Đề xuất Chủ đầu tư mới sau sắp xếp</t>
  </si>
  <si>
    <t>Luỹ kế vốn đã bố trí đến hết năm 2020</t>
  </si>
  <si>
    <t>Kế hoạch vốn các năm trước được cho phép kéo dài sang năm 2025</t>
  </si>
  <si>
    <t>Kế hoạch vốn còn lại</t>
  </si>
  <si>
    <t>Khó khăn, vướng mắc</t>
  </si>
  <si>
    <t>Quyết toán DA hoàn thành</t>
  </si>
  <si>
    <t>Tổng số (tất cả các nguồn vốn)</t>
  </si>
  <si>
    <t>Kế hoạch vốn NSNN Đã bố trí vốn đến hết kế hoạch năm 2025, không tính nguồn huy động</t>
  </si>
  <si>
    <t>Luỹ kế vốn NSNN đã giải ngân đến thời điểm báo cáo (30/6/2025), không tính nguồn huy động</t>
  </si>
  <si>
    <t>Tỷ lệ giải ngân</t>
  </si>
  <si>
    <t>Kế hoạch vốn NSNN giao, không tính nguồn huy động</t>
  </si>
  <si>
    <t>Luỹ kế vốn thanh toán thộc KH vốn năm 2025 đến thời điểm báo cáo</t>
  </si>
  <si>
    <t>Kế hoạch giao</t>
  </si>
  <si>
    <t>Luỹ kế vốn thanh toán thộc KH vốn các năm trước đến thời điểm báo cáo</t>
  </si>
  <si>
    <t>Phân cấp theo tiêu chí</t>
  </si>
  <si>
    <t>Vốn XSKT</t>
  </si>
  <si>
    <t>Tiền đất</t>
  </si>
  <si>
    <t>Khác (tăng thu, tkc, ...)</t>
  </si>
  <si>
    <t xml:space="preserve"> Trong đó</t>
  </si>
  <si>
    <t>NSTW (trong nước)</t>
  </si>
  <si>
    <t>NS tỉnh</t>
  </si>
  <si>
    <t>NS huyện</t>
  </si>
  <si>
    <t>Huy động</t>
  </si>
  <si>
    <t>TỔNG CỘNG</t>
  </si>
  <si>
    <t>Nguồn NS tỉnh phân cấp hỗ trợ khác</t>
  </si>
  <si>
    <t>Trên địa bàn huyện</t>
  </si>
  <si>
    <t>Trên địa bàn các xã</t>
  </si>
  <si>
    <t>Xã Đăk Hà có quy mô đầu tư lớn hơn</t>
  </si>
  <si>
    <t>Bố trí vốn để ủy thác thực hiện chính sách tín dụng ưu đãi thông qua Ngân hàng Chính sách xã hội</t>
  </si>
  <si>
    <t>Tăng thu, tiết kiệm chi ngân sách huyện</t>
  </si>
  <si>
    <t>Hỗ trợ vay ưu đãi</t>
  </si>
  <si>
    <t>Tín dụng</t>
  </si>
  <si>
    <t>Hạch toán chi thường xuyên</t>
  </si>
  <si>
    <t>11/NQ-HĐND</t>
  </si>
  <si>
    <t>Nông nghiệp nông thôn</t>
  </si>
  <si>
    <t>thực hiện nhiệm vụ chi đo đạc, đăng ký đất đai, cấp giấy chứng nhận, xây dựng cơ sở dữ liệu đất đai, đăng ký biến động, chỉnh lý hồ sơ địa chính thường xuyên</t>
  </si>
  <si>
    <t>1474/CT-TTg; 24/8/2011</t>
  </si>
  <si>
    <t>Xã Đăk Pxi</t>
  </si>
  <si>
    <t>Cân đối theo NQ 63/2020/NQ-HĐND tỉnh</t>
  </si>
  <si>
    <t>BQL DA ĐTXD</t>
  </si>
  <si>
    <t>UBND xã Đăk Pxi</t>
  </si>
  <si>
    <t>Dự án khởi công giai đọan 2021-2025</t>
  </si>
  <si>
    <t>Xây dựng trường bắn, thao trường huấn luyện cấp huyện tại thôn Đăk Web, xã Đăk Pxi; Hạng mục: Bồi thường- giải phóng mặt bằng (giai đoạn 1)</t>
  </si>
  <si>
    <t>23ha</t>
  </si>
  <si>
    <t>BTGPMB</t>
  </si>
  <si>
    <t>xã Đăk Pxi</t>
  </si>
  <si>
    <t>28/NQ-HĐND</t>
  </si>
  <si>
    <t>Dự án dừng triển khai</t>
  </si>
  <si>
    <t>Trường TH&amp;THCS xã Đăk Long. Hạng mục: Xây mới 02 phòng học điểm trường thôn Kon Teo Đăk Lấp và các hạng mục phụ trợ khác</t>
  </si>
  <si>
    <t>Phân cấp hỗ trợ CTMTQG xây dựng NTM</t>
  </si>
  <si>
    <t xml:space="preserve"> 02 phòng </t>
  </si>
  <si>
    <t>xã Đăk Long</t>
  </si>
  <si>
    <t>439; 26/3/2025</t>
  </si>
  <si>
    <t>Nhân dân trong thôn chưa thống nhất vị trí xây dựng</t>
  </si>
  <si>
    <t>Để BQL dự án của Đăk Hà thực hiện quyết toán</t>
  </si>
  <si>
    <t>Đường từ Quốc lộ 40B huyện Tu Mơ Rông đi thôn 8 xã Đăk Pxi, huyện Đăk Hà (Đoạn qua địa phận huyện Đăk Hà).</t>
  </si>
  <si>
    <t>L=8,3km</t>
  </si>
  <si>
    <t>huyện Tu Mơ Rông - huyện Đăk Tô- huyện Đăk Hà</t>
  </si>
  <si>
    <t>394; 14/5/2021</t>
  </si>
  <si>
    <t>xã Tu Mơ Rông, xã Đăk Tô, xã Đăk Pxi</t>
  </si>
  <si>
    <t>BQLDA xã Đăk Hà đang làm chủ đầu tư</t>
  </si>
  <si>
    <t>TT ĐăkHà</t>
  </si>
  <si>
    <t>xã Đăk Hà</t>
  </si>
  <si>
    <t>Khác</t>
  </si>
  <si>
    <t>Thị trấn Đăk Hà</t>
  </si>
  <si>
    <t>Cơ quan nhà nước</t>
  </si>
  <si>
    <t>Đường giao thông từ TDP 10, thị trấn Đăk Hà đi xã Đăk Ngọk (Đoạn từ nhà ông Đoàn Ngọc Còi, TDP 10 đến giáp ranh giới xã Đăk Ngọk); Hạng mục: Nền, mặt đường và công trình thoát nước</t>
  </si>
  <si>
    <t>L=900m; Bm=8m; BTN</t>
  </si>
  <si>
    <t>thị trấn Đăk Hà- xã Đăk Ngọk</t>
  </si>
  <si>
    <t>1081; 29/10/2024</t>
  </si>
  <si>
    <t>Đường Nguyễn Trãi, thị trấn Đăk Hà</t>
  </si>
  <si>
    <t>L= 0,846 km. Bm=12m. bê tông nhựa</t>
  </si>
  <si>
    <t>449; 01/7/2024</t>
  </si>
  <si>
    <t>Công tác GPMB</t>
  </si>
  <si>
    <t xml:space="preserve">Cải tạo, nâng cấp đường Tô Hiến Thành, </t>
  </si>
  <si>
    <t>L=834,62m; Bm=10m; Bê tông nhựa</t>
  </si>
  <si>
    <t>TDP 2B, Thị trấn</t>
  </si>
  <si>
    <t>181; 07/3/2022</t>
  </si>
  <si>
    <t>Không</t>
  </si>
  <si>
    <t>Nâng cấp vỉa hè tuyến đường Hùng Vương đoạn qua trung tâm Thị trấn Đăk Hà, giai đoạn 1: Điểm đầu từ cây xăng Thanh Phương, điểm cuối tại nút giao đường Chu Văn An (Tượng đài văn hóa)</t>
  </si>
  <si>
    <t>Tổng chiều dài tuyến khoảng 1.840m</t>
  </si>
  <si>
    <t>Xã Hà Mòn và thị trấn Đăk Hà</t>
  </si>
  <si>
    <t>132; 25/3/2024</t>
  </si>
  <si>
    <t>Nguồn huy động dân chưa đảm bảo</t>
  </si>
  <si>
    <t>xã Hà Mòn</t>
  </si>
  <si>
    <t>Hỗ trợ đầu tư xây dựng đường GTNT</t>
  </si>
  <si>
    <t>UBND các xã, thị trấn</t>
  </si>
  <si>
    <t>64/2021/NQ-HĐND</t>
  </si>
  <si>
    <t>Nguồn thu chưa đảm bảo</t>
  </si>
  <si>
    <t>01 tầng</t>
  </si>
  <si>
    <t>Văn hoá</t>
  </si>
  <si>
    <t>724; 24/10/2024</t>
  </si>
  <si>
    <t>Trụ sở làm việc Công an các xã, thị trấn; Hạng mục: Cổng, tường rào và các hạng mục phụ trợ khác</t>
  </si>
  <si>
    <t>Đầu tư Cổng, tường rào và các hạng mục phụ trợ khác của 07 Trụ sở làm việc</t>
  </si>
  <si>
    <t>An ninh</t>
  </si>
  <si>
    <t xml:space="preserve">Các xã, thị trấn </t>
  </si>
  <si>
    <t>179; 10/02/2025</t>
  </si>
  <si>
    <t>Chuyển về xã có BQL dự án</t>
  </si>
  <si>
    <t>UBND xã Hà Mòn</t>
  </si>
  <si>
    <t>Công trình: Cụm công nghiệp Đăk La</t>
  </si>
  <si>
    <t>Phân cấp hỗ trợ đầu tư xây dựng hạ tầng cụm công nghiệp</t>
  </si>
  <si>
    <t xml:space="preserve">01 Cụm </t>
  </si>
  <si>
    <t xml:space="preserve"> Đăk La</t>
  </si>
  <si>
    <t>486; 12/6/2023</t>
  </si>
  <si>
    <t>xã Đăk Hà, xã Ngọk Réo</t>
  </si>
  <si>
    <t>Xã Đăk Mar</t>
  </si>
  <si>
    <t>UBND xã Đăk Mar</t>
  </si>
  <si>
    <t>xã Đăk Mar</t>
  </si>
  <si>
    <t>xã Đăk Hring</t>
  </si>
  <si>
    <t>Đường từ QL14 vào công ty APANAX thôn Tân Lập B, xã Đăk Hring</t>
  </si>
  <si>
    <t>BTXM đá 1x2 M250, dài L = 100m; B = 3.5m; dày 8cm, rãnh dọc gia cố bằng tấm BTXM</t>
  </si>
  <si>
    <t>UBND xã Đăk Hring</t>
  </si>
  <si>
    <t>495; 10/12/2021</t>
  </si>
  <si>
    <t>Đường giao thông nông thôn thôn Tân Lập A, xã ĐăkHring; hạng mục: Đường bê tông xi măng từ Tỉnh lộ 677 đến nhà ông Đệ</t>
  </si>
  <si>
    <t>BTXM đá 1x2 M250, dài L = 460m; B = 3.5m; dày 18cm</t>
  </si>
  <si>
    <t>496; 10/12/2021</t>
  </si>
  <si>
    <t>Xây mới Nhà rông văn hóa thôn KonMong, xã Đăk Hring</t>
  </si>
  <si>
    <t>Xây mới nhà rông 70m2</t>
  </si>
  <si>
    <t>602; 21/6/2022</t>
  </si>
  <si>
    <t>Xây mới Nhà rông văn hóa thôn KonHnong Pêng, xã Đăk Hring</t>
  </si>
  <si>
    <t>512; 13/12/2021</t>
  </si>
  <si>
    <t>Sửa chữa Hội trường văn hóa, Hàng rào khuôn viên sân thể thao thôn Tân Lập B, xã Đăk Hring</t>
  </si>
  <si>
    <t>Sửa chữa nhà hội trường thôn 100m2</t>
  </si>
  <si>
    <t>517; 13/12/2021</t>
  </si>
  <si>
    <t>Sửa chữa Hội trường văn hóa, Hàng rào khuôn viên sân thể thao thôn KonHnong Yôp, xã Đăk Hring</t>
  </si>
  <si>
    <t>516; 13/12/2021</t>
  </si>
  <si>
    <t>Sửa chữa nhà hội trường, BTXM khuôn viên hội trường thôn Tân Lập A, xã Đăk Hring</t>
  </si>
  <si>
    <t>Lợp lại mái bị thấm dột 100m2; BTXM khuôn viên hội trường thôn 100m2</t>
  </si>
  <si>
    <t>515; 13/12/2021</t>
  </si>
  <si>
    <t>Trụ sở BCH quân sự xã Đăk Mar</t>
  </si>
  <si>
    <t>Nhà làm việc và các hạng mục khác</t>
  </si>
  <si>
    <t>1853; 16/11/2024</t>
  </si>
  <si>
    <t>Xã Đăk Ui</t>
  </si>
  <si>
    <t>UBND xã Đăk Ui</t>
  </si>
  <si>
    <t>xã Đăk Ui</t>
  </si>
  <si>
    <t>Nhà làm việc Ban Chỉ huy quân sự xã Đăk Ngọk ; Hạng mục nhà làm việc và các hạng mục khác</t>
  </si>
  <si>
    <t>xã Đăk Ngọk</t>
  </si>
  <si>
    <t>759; 07/11/2024</t>
  </si>
  <si>
    <t>Trường mẫu giáo Đăk Ui.  Hạng mục: Xây mới 02 phòng học điểm trường thôn 5 (Kon Mriang)</t>
  </si>
  <si>
    <t>Đăk Ui</t>
  </si>
  <si>
    <t>65/NQ-HĐND ngày 29/9/2021</t>
  </si>
  <si>
    <t>Khu đất xây dựng chưa được cấp thẩm quyền thu hồi đất</t>
  </si>
  <si>
    <t>Trường mầm non xã Đăk Ngọk; Hạng mục: Tổ hợp các phòng chức năng, phòng bảo vệ và các hạng mục phụ trợ khác</t>
  </si>
  <si>
    <t>Tổ hợp các phòng chức năng, phòng bảo vệ và các hạng mục phụ trợ khác</t>
  </si>
  <si>
    <t>1008; 06/12/2023</t>
  </si>
  <si>
    <t>Xã Ngọk Réo</t>
  </si>
  <si>
    <t>Trường THCS xã Ngọk Réo</t>
  </si>
  <si>
    <t>16 phòng (02 tầng)</t>
  </si>
  <si>
    <t>UBND xã Ngọk Réo</t>
  </si>
  <si>
    <t>xã Ngọk Réo</t>
  </si>
  <si>
    <t>472; 08/6/2023</t>
  </si>
  <si>
    <t>xã Ngọk Wang</t>
  </si>
  <si>
    <t>Trụ sở BCH quân sự xã Ngọk Réo</t>
  </si>
  <si>
    <t>1854; 16/11/2024</t>
  </si>
  <si>
    <t>VỐN NGÂN SÁCH HUYỆN ĐỐI ỨNG THỰC HIỆN CÁC CTMTQG</t>
  </si>
  <si>
    <t>Hệ thống điện 3 pha phục vụ sản xuất từ thôn 2 xã Đăk La đến thôn 5 xã Ngọk Wang</t>
  </si>
  <si>
    <t>Đầu tư mới
đường dây trung
thế, Trạm biến
áp và đường dây
hạ thế</t>
  </si>
  <si>
    <t>Công nghiệp</t>
  </si>
  <si>
    <t>xã Đăk La và
xã Ngọk
Wang</t>
  </si>
  <si>
    <t>970; 06/6/2025</t>
  </si>
  <si>
    <t>Dự án sắp xếp, ổn định dân cư tại chỗ và xen ghép xã Đăk Pxi, huyện Đăk Hà</t>
  </si>
  <si>
    <t>NSTW nà huyện đối ứng</t>
  </si>
  <si>
    <t>Đầu tư cơ sở hạ tầng:
Đường, cầu qua
sông; kè chống sạt lỡ
sông; đường dân sinh
và hỗ trợ hộ dân</t>
  </si>
  <si>
    <t>1776; 26/10/2024</t>
  </si>
  <si>
    <t>Để BQL dự án của Đăk Hà tiếp tục thực hiện dự án</t>
  </si>
  <si>
    <t>Cầu tràn xã Đăk Ngọk</t>
  </si>
  <si>
    <t>Cầu bản BTCT;
Khẩu độ: L nhịp =3x6 =18 m</t>
  </si>
  <si>
    <t>124;
20/3/2024</t>
  </si>
  <si>
    <t>Sửa chữa nâng cấp tuyến đường từ Quốc lộ 14 đi xã Hà Mòn (Đoạn từ sân phơi cà phê Đăk Uy đến cổng chào thôn 4 xã Hà Mòn và một số tuyến đường thuộc xã Hà Mòn)</t>
  </si>
  <si>
    <t>L1 =1.396,64m 909,48m; L2=</t>
  </si>
  <si>
    <t>210;
26/4/2024</t>
  </si>
  <si>
    <t>Trường Tiểu học và THCS xã Đăk Ngọk; Hạng mục Xây dựng mới 01 phòng học (Điểm trường thôn Đăk Kđem)</t>
  </si>
  <si>
    <t>01 phòng học</t>
  </si>
  <si>
    <t>UBND xã Đăk Ngọk</t>
  </si>
  <si>
    <t>648; 23/9/2024</t>
  </si>
  <si>
    <t>Nhà văn hoá thôn 5, xã Hà Mòn</t>
  </si>
  <si>
    <t>Diện tích xây dựng là 135,25 m2</t>
  </si>
  <si>
    <t>BQL DA ĐTXD huyện</t>
  </si>
  <si>
    <t>665; 02/10/2024</t>
  </si>
  <si>
    <t>Nâng cấp tuyến đường liên xã Đăk Ngọk đi xã Đăk Ui</t>
  </si>
  <si>
    <t>L=4.425,72 m</t>
  </si>
  <si>
    <t>xã Đăk Ngọk và xã Đăk Ui</t>
  </si>
  <si>
    <t>721; 29/8/2023</t>
  </si>
  <si>
    <t>Nâng cấp tuyến đường liên xã Đăk Ngọk đi xã Ngọk Wang</t>
  </si>
  <si>
    <t>L=5.307,95 m</t>
  </si>
  <si>
    <t>xã Đăk Ngọk và xã Ngọk Wang</t>
  </si>
  <si>
    <t>720; 29/8/2023</t>
  </si>
  <si>
    <t>xã Đăk Ui, xã Ngọk Réo</t>
  </si>
  <si>
    <t xml:space="preserve">Nâng cấp tuyến đường đến trung tâm xã Ngọk Réo </t>
  </si>
  <si>
    <t>L=3.346,92 m</t>
  </si>
  <si>
    <t>719; 29/8/2023</t>
  </si>
  <si>
    <t xml:space="preserve">Ứng dụng công nghệ thông tin, hỗ trợ phát triển kinh tế - xã hội </t>
  </si>
  <si>
    <t>03 xã</t>
  </si>
  <si>
    <t>Phòng Văn hoá và Thông tin huyện</t>
  </si>
  <si>
    <t>xã Đăk Long, Đăk Pxi, Ngọk Réo</t>
  </si>
  <si>
    <t>944; 10/11/2023</t>
  </si>
  <si>
    <t>xã Đăk Pxi, Ngọk Réo</t>
  </si>
  <si>
    <t>Xã Đăk Pxi có quy mô đầu tư lớn hơn</t>
  </si>
  <si>
    <t>Dự án 1: Hỗ trợ nhà ở, đất ở, đất sản xuất</t>
  </si>
  <si>
    <t>Hỗ trợ nhà ở theo tiêu chí 3 cứng</t>
  </si>
  <si>
    <t>Địa bàn các xã, thị trấn</t>
  </si>
  <si>
    <t>39/NQ-HĐND; 20/12/2023</t>
  </si>
  <si>
    <t>Địa bàn các xã</t>
  </si>
  <si>
    <t>Trường tiểu học xã Đăk Pxi (Điểm trường thôn Kon Pao Kơ La); Hạng mục: Xây mới phòng bộ môn và các hạng mục khác</t>
  </si>
  <si>
    <t>Xây mới phòng bộ môn và các hạng mục khác</t>
  </si>
  <si>
    <t>BQL DADTXD huyện</t>
  </si>
  <si>
    <t>Thôn 
Kon Pao Kơ La</t>
  </si>
  <si>
    <t>674; 07/10/2024</t>
  </si>
  <si>
    <t>Trường tiểu học xã Đăk Pxi; Hạng mục: Xây mới phòng tin học, phòng Anh Văn và các hạng mục khác</t>
  </si>
  <si>
    <t>Xây mới phòng tin học, phòng Anh Văn và các hạng mục khác</t>
  </si>
  <si>
    <t>Thôn Đăk  Kơ Đương</t>
  </si>
  <si>
    <t>633; 11/9/2024</t>
  </si>
  <si>
    <t>Dự án hỗ trợ trồng rừng sản xuất năm 2023 trên địa bàn các xã</t>
  </si>
  <si>
    <t>Trồng rừng sản xuất</t>
  </si>
  <si>
    <t>1073;     26/12/2023</t>
  </si>
  <si>
    <t>Dự án hỗ trợ trồng rừng sản xuất năm 2023 trên địa bàn xã Đăk Pxi</t>
  </si>
  <si>
    <t>Dự án hỗ trợ trồng rừng sản xuất năm 2023 trên địa bàn xã Đăk Long</t>
  </si>
  <si>
    <t>Dự án hỗ trợ trồng rừng sản xuất năm 2023 trên địa bàn xã Đăk Hring</t>
  </si>
  <si>
    <t>Dự án hỗ trợ trồng rừng sản xuất năm 2023 trên địa bàn xã Đăk Mar</t>
  </si>
  <si>
    <t>Dự án hỗ trợ trồng rừng sản xuất năm 2023 trên địa bàn xã Đăk Ui</t>
  </si>
  <si>
    <t>Dự án hỗ trợ trồng rừng sản xuất năm 2023 trên địa bàn xã Ngọk Réo</t>
  </si>
  <si>
    <t>Dự án hỗ trợ trồng rừng sản xuất năm 2023 trên địa bàn xã Ngọk Wang</t>
  </si>
  <si>
    <t>Dự án hỗ trợ trồng rừng sản xuất năm 2024 trên địa bàn các xã</t>
  </si>
  <si>
    <t>490+491+492+493; 12/7/2024</t>
  </si>
  <si>
    <t>Dự án hỗ trợ trồng rừng sản xuất năm 2024 trên địa bàn xã Ngọk Réo</t>
  </si>
  <si>
    <t>Dự án hỗ trợ trồng rừng sản xuất năm 2024 trên địa bàn xã Đăk Ui</t>
  </si>
  <si>
    <t>Dự án hỗ trợ trồng rừng sản xuất năm 2024 trên địa bàn xã Đăk Hring</t>
  </si>
  <si>
    <t>Dự án hỗ trợ trồng rừng sản xuất năm 2024 trên địa bàn xã Đăk Long</t>
  </si>
  <si>
    <t>Dự án1: Hỗ trợ nhà ở, đất ở, đất sản xuất, nước sinh hoạt</t>
  </si>
  <si>
    <t>1719/QĐ-TTg</t>
  </si>
  <si>
    <t>29/NQ-HĐND</t>
  </si>
  <si>
    <t>Hỗ trợ nhà ở, đất ở, đất sản xuất trên địa bàn xã Đăk Pxi</t>
  </si>
  <si>
    <t>Mã số dùng chung</t>
  </si>
  <si>
    <t>Hỗ trợ nhà ở, đất ở, đất sản xuất trên địa bàn xã Đăk Long</t>
  </si>
  <si>
    <t>Hỗ trợ nhà ở, đất ở, đất sản xuất trên địa bàn xã Ngọk Réo</t>
  </si>
  <si>
    <t>Hỗ trợ nhà ở, đất ở, đất sản xuất trên địa bàn xã Ngọk Wang</t>
  </si>
  <si>
    <t>Xã Ngọk Wang</t>
  </si>
  <si>
    <t>Dự án nước sinh hoạt tập trung tại các thôn trên địa bàn xã Đăk Ui</t>
  </si>
  <si>
    <t>02 giếng khoan</t>
  </si>
  <si>
    <t>450; 28/3/2025</t>
  </si>
  <si>
    <t>Dự án nước sinh hoạt tập trung tại các thôn trên địa bàn xã Ngọk Wang</t>
  </si>
  <si>
    <t>UBND xã Ngọk Wang</t>
  </si>
  <si>
    <t>805; 26/5/2025</t>
  </si>
  <si>
    <t>Trường MG xã Đăk Long; Hạng mục: Xây mới bếp ăn (điểm trường chính; 02 phòng học (điểm trường thôn Kon Teo-Đăk Lấp) và các hạng mục phụ trợ khác</t>
  </si>
  <si>
    <t>Xây mới bếp ăn (điểm trường chính; 02 phòng học (điểm trường thôn Kon Teo-Đăk Lấp) và các hạng mục phụ trợ khác</t>
  </si>
  <si>
    <t>678; 07/10/2024</t>
  </si>
  <si>
    <t>DA chưa quyết toán</t>
  </si>
  <si>
    <t>Trường MG xã Đăk Hring; Hạng mục: Xây mới 01 phòng đa năng, 01 phòng học (điểm trường chính) và 01 phòng học (điểm trường thôn 1)</t>
  </si>
  <si>
    <t>Xây mới 01 phòng đa năng, 01 phòng học (điểm trường chính) và 01 phòng học (điểm trường thôn 1)</t>
  </si>
  <si>
    <t>226; 18/02/2025</t>
  </si>
  <si>
    <t>Nguồn đất chưa phân bổ</t>
  </si>
  <si>
    <t>Bố trí đối ứng các CT MTQG (chưa phân bổ chi tiết)</t>
  </si>
  <si>
    <t>Nguồn phân cấp, đất, vốn khác</t>
  </si>
  <si>
    <t>Các dự án đầu tư phát triển thuộc các CTMTQG</t>
  </si>
  <si>
    <t>VII</t>
  </si>
  <si>
    <t>Giao tăng thêm; thực tế chưa triển khai</t>
  </si>
  <si>
    <t>Thực tế chưa triển khai</t>
  </si>
  <si>
    <t>NHCSXH chi nhánh tỉnh Kon Tum</t>
  </si>
  <si>
    <t>NHCSXH chi nhánh tỉnh Quảng Ngãi</t>
  </si>
  <si>
    <t>Ngân hàng Chính sách xã hội huyện</t>
  </si>
  <si>
    <t>Phân cấp điều tiết cho xã</t>
  </si>
  <si>
    <t>806/QĐ-UBND, ngày 12/11/2024</t>
  </si>
  <si>
    <t>98/QĐ-UBND, ngày 12/04/2023</t>
  </si>
  <si>
    <t>663a-16/12/2022</t>
  </si>
  <si>
    <t>1780-12/12/2022</t>
  </si>
  <si>
    <t>1297-27/10/2023</t>
  </si>
  <si>
    <t>1825-16/12/2022</t>
  </si>
  <si>
    <t xml:space="preserve">1376-02/12/2024 </t>
  </si>
  <si>
    <t>1503-12/12/2023</t>
  </si>
  <si>
    <t>2298-12/11/2021</t>
  </si>
  <si>
    <t>Phân cấp điều tiết cho cấp xã</t>
  </si>
  <si>
    <t>VỐN CHƯA PHÂN BỔ</t>
  </si>
  <si>
    <t>ĐỐI ỨNG THỰC HIỆN CÁC CHƯƠNG TRÌNH MỤC TIÊU QUỐC GIA</t>
  </si>
  <si>
    <t>NHIỆM VỤ CHUYỂN VỀ CẤP TỈNH</t>
  </si>
  <si>
    <t>VỐN CHƯA PHÂN BỔ/PHÂN BỔ KHÔNG THEO DỰ ÁN</t>
  </si>
  <si>
    <t>DỰ ÁN/NHIỆM VỤ CHUYỂN VỀ CẤP TỈNH</t>
  </si>
  <si>
    <t>ĐỐI ỨNG THỰC HIỆN CÁC CTMTQG</t>
  </si>
  <si>
    <t xml:space="preserve">ĐỐI ỨNG THỰC HIỆN CÁC CTMTQG </t>
  </si>
  <si>
    <t>64/2021/NQ-HĐND ngày 29/9/2021</t>
  </si>
  <si>
    <t>Ban chỉ huy quân sự huyện Ngọc Hồi</t>
  </si>
  <si>
    <t>Huyện Tu Mơ Rông - huyện Đăk Tô- huyện Đăk Hà</t>
  </si>
  <si>
    <t>Phụ lục 3.13</t>
  </si>
  <si>
    <t>PHỤ LỤC 3.14</t>
  </si>
  <si>
    <t>PHỤ LỤC 3.15</t>
  </si>
  <si>
    <t>Phụ lục 3.16</t>
  </si>
  <si>
    <t>PHỤ LỤC 3.17</t>
  </si>
  <si>
    <t>PHỤ LỤC 3.18</t>
  </si>
  <si>
    <t>PHỤ LỤC 3.19</t>
  </si>
  <si>
    <t>PHỤ LỤC 3.20</t>
  </si>
  <si>
    <t>PHỤ LỤC 3.21</t>
  </si>
  <si>
    <t>Nhà văn hóa thị trấn Đăk Hà</t>
  </si>
  <si>
    <t>Hỗ trợ thực hiện theo Nghị quyết 64/2021/NQ-HĐND ngày 29/9/2021 của HĐND huyện</t>
  </si>
  <si>
    <t>KHV năm 2024 ngân sách cấp huyện kéo dài thời gian thực hiện và giải ngân sang năm 2025</t>
  </si>
  <si>
    <t>DỰ ÁN DO CẤP HUYỆN, XÃ (CŨ) LÀM CHỦ ĐẦU TƯ CHUYỂN VỀ CẤP XÃ (MỚI)</t>
  </si>
  <si>
    <t>E</t>
  </si>
  <si>
    <t>UBND huyện
Đăk Hà</t>
  </si>
  <si>
    <t>2024 -</t>
  </si>
  <si>
    <t>DỰ ÁN ĐANG ĐỀ NGHỊ ĐIỀU CHỈNH CHỦ ĐẦU TƯ</t>
  </si>
  <si>
    <t xml:space="preserve">Sau khi có Quyết định điều chỉnh của cấp có thẩm quyền sẽ cập nhật thông tin chủ đầu tư </t>
  </si>
  <si>
    <t>Chủ đầu tư điều chỉnh (**)</t>
  </si>
  <si>
    <t>PHỤ LỤC 3.22</t>
  </si>
  <si>
    <t>Đã bàn giao chưa QTDAHT</t>
  </si>
  <si>
    <t>ĐIỀU CHỈNH KẾ HOẠCH ĐẦU TƯ CÔNG TRUNG HẠN GIAI ĐOẠN 2021-2025 VÀ KẾ HOẠCH ĐẦU TƯ CÔNG NĂM 2025 NGUỒN VỐN NGÂN SÁCH CẤP HUYỆN (CHUYỂN VỀ CẤP TỈNH, CẤP XÃ)</t>
  </si>
  <si>
    <t>HTMT</t>
  </si>
  <si>
    <t>Ghi chú (*): Chuẩn xác sau khi cấp có thẩm quyền phê duyệt điều chỉnh Quyết định đầu tư dự án.
              (**): Giao Sở Tài chính rà soát, tham mưu UBND tỉnh giao chủ đầu tư theo đúng thẩm quyền và quy định của pháp luật.</t>
  </si>
  <si>
    <t>Ghi chú (*): Chuẩn xác sau khi cấp có thẩm quyền phê duyệt điều chỉnh Quyết định đầu tư dự án.
          (**): Giao Sở Tài chính rà soát, tham mưu UBND tỉnh giao chủ đầu tư theo đúng thẩm quyền và quy định của pháp luật.</t>
  </si>
  <si>
    <t>Ghi chú (*): Chuẩn xác sau khi cấp có thẩm quyền phê duyệt điều chỉnh Quyết định đầu tư dự án.
           (**): Giao Sở Tài chính rà soát, tham mưu UBND tỉnh giao chủ đầu tư theo đúng thẩm quyền và quy định của pháp luật.</t>
  </si>
  <si>
    <t>Ghi chú (*): Chuẩn xác sau khi cấp có thẩm quyền phê duyệt điều chỉnh Quyết định đầu tư dự án.
            (**): Giao Sở Tài chính rà soát, tham mưu UBND tỉnh giao chủ đầu tư theo đúng thẩm quyền và quy định của pháp luật.</t>
  </si>
  <si>
    <t>Ghi chú (*): Chuẩn xác sau khi cấp có thẩm quyền phê duyệt điều chỉnh Quyết định đầu tư dự án.
             (**): Giao Sở Tài chính rà soát, tham mưu UBND tỉnh giao chủ đầu tư theo đúng thẩm quyền và quy định của pháp luật.</t>
  </si>
  <si>
    <t>(Kèm theo Quyết định số  66/QĐ-UBND ngày 05 tháng 9 năm 2025 của Ủy ban nhân dân tỉnh)</t>
  </si>
  <si>
    <t>Giải ngân kế hoạch vốn năm 2025 đến 31/8/2025</t>
  </si>
  <si>
    <t>Ước giải ngân kế hoạch vốn năm 2025 đến 30/9/2025</t>
  </si>
  <si>
    <t>Phụ lục 3 - tổng hợp</t>
  </si>
  <si>
    <t>Mỗi năm</t>
  </si>
  <si>
    <t>02 năm cuối</t>
  </si>
  <si>
    <t>Dự kiến nguồn XDCB TT 2024-2025</t>
  </si>
  <si>
    <t>Điều chỉnh Kế hoạch đầu tư công trung hạn và hằng năm của cấp huyện vào Kế hoạch đầu tư công trung hạn và hằng năm
của ngân sách cấp tỉnh hoặc Kế hoạch đầu tư công trung hạn và hằng năm của ngân sách cấp xã</t>
  </si>
  <si>
    <t>Vốn phân cấp (20%)</t>
  </si>
  <si>
    <t>Đơn vị: Triệu đồng</t>
  </si>
  <si>
    <t>STT</t>
  </si>
  <si>
    <t>Nguồn vốn/Địa phương</t>
  </si>
  <si>
    <t>Tỷ lệ (%)</t>
  </si>
  <si>
    <t>Kế hoạch trung hạn giai đoạn 2021 - 2025</t>
  </si>
  <si>
    <t>Điều chỉnh (tăng/giảm)</t>
  </si>
  <si>
    <t>KHTH điều chỉnh</t>
  </si>
  <si>
    <t>Trung hạn đã giao 2021-2024</t>
  </si>
  <si>
    <t>KHV 2025 điều chỉnh</t>
  </si>
  <si>
    <t>Dự kiến vốn phân cấp 2024-2025</t>
  </si>
  <si>
    <t>Vốn phân cấp</t>
  </si>
  <si>
    <t>PC (gồm XSKT và HTX)</t>
  </si>
  <si>
    <t>PC huyện</t>
  </si>
  <si>
    <t>Vượt</t>
  </si>
  <si>
    <t>Chuyển về Tỉnh</t>
  </si>
  <si>
    <t>Chuyển về xã, phường</t>
  </si>
  <si>
    <t>Đối ứng CTMTQG</t>
  </si>
  <si>
    <t>Tổng số đã giao</t>
  </si>
  <si>
    <t>Đất</t>
  </si>
  <si>
    <t>Vốn đất</t>
  </si>
  <si>
    <r>
      <t>Nguồn vốn khác (</t>
    </r>
    <r>
      <rPr>
        <b/>
        <i/>
        <sz val="14"/>
        <rFont val="Times New Roman"/>
        <family val="1"/>
      </rPr>
      <t>TT, TKC…</t>
    </r>
    <r>
      <rPr>
        <b/>
        <sz val="14"/>
        <rFont val="Times New Roman"/>
        <family val="1"/>
      </rPr>
      <t>)</t>
    </r>
  </si>
  <si>
    <t>Nguồn vốn khác (TT, TKC…)</t>
  </si>
  <si>
    <t>XSKT</t>
  </si>
  <si>
    <t xml:space="preserve">Giảm </t>
  </si>
  <si>
    <t>Tăng</t>
  </si>
  <si>
    <t>Năm 2021</t>
  </si>
  <si>
    <t>Năm 2022</t>
  </si>
  <si>
    <t>Năm 2023</t>
  </si>
  <si>
    <t>Năm 2024</t>
  </si>
  <si>
    <t>Hỗ trợ HTX (vốn phân cấp)</t>
  </si>
  <si>
    <t>Tổng
vượt</t>
  </si>
  <si>
    <t>TỔNG SỐ (A=B)</t>
  </si>
  <si>
    <t>TỔNG VỐN ĐIỀU CHỈNH</t>
  </si>
  <si>
    <t>2025</t>
  </si>
  <si>
    <t>Chuyển về tỉnh</t>
  </si>
  <si>
    <t>Bố trí cho các dự án tỉnh quản lý</t>
  </si>
  <si>
    <t>Đối ứng thực hiện các CTMTQG và các chương trình khác</t>
  </si>
  <si>
    <t>Dự phòng</t>
  </si>
  <si>
    <t>Phân cấp cho các xã, phường</t>
  </si>
  <si>
    <t>CHI TIẾT</t>
  </si>
  <si>
    <t>PC</t>
  </si>
  <si>
    <t>khác</t>
  </si>
  <si>
    <t>KH2025</t>
  </si>
  <si>
    <t>Quảng Ngãi (Đông)</t>
  </si>
  <si>
    <t>QN</t>
  </si>
  <si>
    <t>Tỉnh</t>
  </si>
  <si>
    <t>Huyện Bình Sơn</t>
  </si>
  <si>
    <t>PL 3.1</t>
  </si>
  <si>
    <t>Xã</t>
  </si>
  <si>
    <t>+</t>
  </si>
  <si>
    <t>CTMTQG</t>
  </si>
  <si>
    <t>KT</t>
  </si>
  <si>
    <t>Huyện Sơn Tịnh</t>
  </si>
  <si>
    <t>PL 3.2</t>
  </si>
  <si>
    <t>Thành phố Quảng Ngãi</t>
  </si>
  <si>
    <t>PL 3.3</t>
  </si>
  <si>
    <t>Chưa phân bổ/Dự phòng</t>
  </si>
  <si>
    <t>Huyện Tư Nghĩa</t>
  </si>
  <si>
    <t>PL 3.4</t>
  </si>
  <si>
    <t>Huyện Mộ Đức</t>
  </si>
  <si>
    <t>PL 3.5</t>
  </si>
  <si>
    <t>Thị xã Đức Phổ</t>
  </si>
  <si>
    <t>PL 3.6</t>
  </si>
  <si>
    <t>Huyện Nghĩa Hành</t>
  </si>
  <si>
    <t>PL 3.7</t>
  </si>
  <si>
    <t>Huyện Minh Long</t>
  </si>
  <si>
    <t>PL 3.8</t>
  </si>
  <si>
    <t>Huyện Ba Tơ</t>
  </si>
  <si>
    <t>PL 3.9</t>
  </si>
  <si>
    <t>Huyện Sơn Hà</t>
  </si>
  <si>
    <t>PL 3.10</t>
  </si>
  <si>
    <t>Huyện Sơn Tây</t>
  </si>
  <si>
    <t>PL 3.11</t>
  </si>
  <si>
    <t>Huyện Trà Bồng</t>
  </si>
  <si>
    <t>PL 3.12</t>
  </si>
  <si>
    <t>Huyện Lý Sơn</t>
  </si>
  <si>
    <t>(*)</t>
  </si>
  <si>
    <t>Chuyển về đặc khu Lý Sơn</t>
  </si>
  <si>
    <t>Quảng Ngãi (Tây)</t>
  </si>
  <si>
    <t>Thành phố Kon Tum</t>
  </si>
  <si>
    <t>PL 3.13</t>
  </si>
  <si>
    <t>Huyện Đăk Hà</t>
  </si>
  <si>
    <t>PL 3.14</t>
  </si>
  <si>
    <t>PL 3.15</t>
  </si>
  <si>
    <t>Huyện Tu Mơ Rông</t>
  </si>
  <si>
    <t>PL 3.16</t>
  </si>
  <si>
    <t>Chưa phân bổ/phân bổ không theo dự án</t>
  </si>
  <si>
    <t>PL 3.17</t>
  </si>
  <si>
    <t>Huyện Đăk Glei</t>
  </si>
  <si>
    <t>PL 3.18</t>
  </si>
  <si>
    <t>Huyện Sa Thầy</t>
  </si>
  <si>
    <t>PL 3.19</t>
  </si>
  <si>
    <t>Huyện Ia H'Drai</t>
  </si>
  <si>
    <t>PL 3.20</t>
  </si>
  <si>
    <t>PL 3.21</t>
  </si>
  <si>
    <t>Chuyển về xã</t>
  </si>
  <si>
    <t>Huyện Kon Plông</t>
  </si>
  <si>
    <t>PL 3.22</t>
  </si>
  <si>
    <t>Ghi chú (*): Kế hoạch đầu tư công trung hạn giai đoạn 2021-2025 và hằng năm của huyện Lý Sơn chuyển nguyên trạng cho đặc khu Lý Sơn tiếp nhận.</t>
  </si>
  <si>
    <t>KẾ HOẠCH NĂM 2025</t>
  </si>
  <si>
    <t>TP KON TUM</t>
  </si>
  <si>
    <t>VIII</t>
  </si>
  <si>
    <t>IX</t>
  </si>
  <si>
    <t>XÃ</t>
  </si>
  <si>
    <t>Xã Đăk Tơ Kan</t>
  </si>
  <si>
    <t>KHÔNG NHẬP BIỂU NÀY, ĐÃ LINK SỐ LIỆU</t>
  </si>
  <si>
    <t>(Kèm theo Quyết định số 66/QĐ-UBND ngày 05 tháng 9 năm 2025 của Ủy ban nhân dân tỉnh)</t>
  </si>
  <si>
    <t>BÁO CÁO TÌNH HÌNH THỰC HIỆN GIẢI NGÂN KẾ HOẠCH VỐN NGUỒN NGÂN SÁCH ĐỊA PHƯƠNG NĂM 2025 TRÊN ĐỊA BÀN XÃ TU MƠ RÔNG</t>
  </si>
  <si>
    <t>UBND XÃ TU MƠ RÔNG</t>
  </si>
  <si>
    <t>Tổng</t>
  </si>
  <si>
    <t>Hội trường Đa Năng xã Đăk Hà</t>
  </si>
  <si>
    <t>Biểu 01</t>
  </si>
  <si>
    <t>Tổng kế hoạch vốn đã giải ngân</t>
  </si>
  <si>
    <t>BÁO CÁO TÌNH HÌNH THỰC HIỆN GIẢI NGÂN KẾ HOẠCH VỐN NGUỒN NGÂN SÁCH ĐỊA PHƯƠNG NĂM 2025</t>
  </si>
  <si>
    <t>Khắc phục các điểm sạt lở đường đi khu sản xuất thôn Đăk Siêng</t>
  </si>
  <si>
    <t>Chỉnh trang đô thị khu trung tâm huyện</t>
  </si>
  <si>
    <t>Giải ngân kế hoạch vốn năm 2025 đến 27/12/2025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</si>
</sst>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1" formatCode="_-* #,##0_-;\-* #,##0_-;_-* &quot;-&quot;_-;_-@_-"/>
    <numFmt numFmtId="43" formatCode="_-* #,##0.00_-;\-* #,##0.00_-;_-* &quot;-&quot;??_-;_-@_-"/>
    <numFmt numFmtId="164" formatCode="_(* #,##0.00_);_(* \(#,##0.00\);_(* &quot;-&quot;??_);_(@_)"/>
    <numFmt numFmtId="165" formatCode="_-* #,##0_-;\-* #,##0_-;_-* &quot;-&quot;??_-;_-@_-"/>
    <numFmt numFmtId="166" formatCode="_(* #,##0_);_(* \(#,##0\);_(* &quot;-&quot;??_);_(@_)"/>
    <numFmt numFmtId="167" formatCode="_(* #,##0.000_);_(* \(#,##0.000\);_(* &quot;-&quot;??_);_(@_)"/>
    <numFmt numFmtId="168" formatCode="_-* #,##0.00\ _₫_-;\-* #,##0.00\ _₫_-;_-* &quot;-&quot;??\ _₫_-;_-@_-"/>
    <numFmt numFmtId="169" formatCode="_(* #,##0.0_);_(* \(#,##0.0\);_(* &quot;-&quot;??_);_(@_)"/>
    <numFmt numFmtId="170" formatCode="_-* #,##0.00\ _V_N_D_-;\-* #,##0.00\ _V_N_D_-;_-* &quot;-&quot;??\ _V_N_D_-;_-@_-"/>
    <numFmt numFmtId="171" formatCode="#,##0.0"/>
    <numFmt numFmtId="172" formatCode="_ * #,##0.00_ ;_ * \-#,##0.00_ ;_ * &quot;-&quot;??_ ;_ @_ "/>
    <numFmt numFmtId="173" formatCode="_-* #,##0.000_-;\-* #,##0.000_-;_-* &quot;-&quot;??_-;_-@_-"/>
    <numFmt numFmtId="174" formatCode="_-* #,##0.0_-;\-* #,##0.0_-;_-* &quot;-&quot;??_-;_-@_-"/>
    <numFmt numFmtId="175" formatCode="_(* #,##0.000000_);_(* \(#,##0.000000\);_(* &quot;-&quot;??_);_(@_)"/>
    <numFmt numFmtId="176" formatCode="0_);\(0\)"/>
    <numFmt numFmtId="177" formatCode="#,##0.000"/>
    <numFmt numFmtId="178" formatCode="_-* #,##0.000_-;\-* #,##0.000_-;_-* &quot;-&quot;_-;_-@_-"/>
    <numFmt numFmtId="179" formatCode="0.0%"/>
    <numFmt numFmtId="180" formatCode="_(* #,##0_);_(* \(#,##0\);_(* &quot;-&quot;?_);_(@_)"/>
    <numFmt numFmtId="181" formatCode="_(* #,##0.000000000_);_(* \(#,##0.000000000\);_(* &quot;-&quot;??_);_(@_)"/>
    <numFmt numFmtId="182" formatCode="_(* #,##0.00000000_);_(* \(#,##0.00000000\);_(* &quot;-&quot;??_);_(@_)"/>
    <numFmt numFmtId="183" formatCode="_(* #,##0.0000000000_);_(* \(#,##0.0000000000\);_(* &quot;-&quot;??_);_(@_)"/>
  </numFmts>
  <fonts count="88">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scheme val="minor"/>
    </font>
    <font>
      <sz val="13"/>
      <name val="Times New Roman"/>
      <family val="1"/>
    </font>
    <font>
      <b/>
      <sz val="12"/>
      <name val="Times New Roman"/>
      <family val="1"/>
    </font>
    <font>
      <i/>
      <sz val="14"/>
      <name val="Times New Roman"/>
      <family val="1"/>
    </font>
    <font>
      <sz val="12"/>
      <name val="Times New Roman"/>
      <family val="1"/>
    </font>
    <font>
      <sz val="10"/>
      <name val="Times New Roman"/>
      <family val="1"/>
    </font>
    <font>
      <b/>
      <sz val="14"/>
      <name val="Times New Roman"/>
      <family val="1"/>
    </font>
    <font>
      <b/>
      <sz val="11"/>
      <name val="Times New Roman"/>
      <family val="1"/>
    </font>
    <font>
      <b/>
      <sz val="14"/>
      <color theme="1"/>
      <name val="Times New Roman"/>
      <family val="1"/>
    </font>
    <font>
      <sz val="14"/>
      <color theme="1"/>
      <name val="Times New Roman"/>
      <family val="1"/>
    </font>
    <font>
      <i/>
      <sz val="14"/>
      <color theme="1"/>
      <name val="Times New Roman"/>
      <family val="1"/>
    </font>
    <font>
      <sz val="14"/>
      <name val="Times New Roman"/>
      <family val="1"/>
    </font>
    <font>
      <sz val="11"/>
      <name val="Times New Roman"/>
      <family val="1"/>
    </font>
    <font>
      <b/>
      <sz val="10"/>
      <name val="Times New Roman"/>
      <family val="1"/>
    </font>
    <font>
      <sz val="9"/>
      <color indexed="81"/>
      <name val="Tahoma"/>
      <family val="2"/>
    </font>
    <font>
      <b/>
      <sz val="9"/>
      <color indexed="81"/>
      <name val="Tahoma"/>
      <family val="2"/>
    </font>
    <font>
      <sz val="11"/>
      <color theme="1"/>
      <name val="Calibri"/>
      <family val="2"/>
      <charset val="163"/>
      <scheme val="minor"/>
    </font>
    <font>
      <b/>
      <sz val="12"/>
      <color theme="1"/>
      <name val="Times New Roman"/>
      <family val="1"/>
    </font>
    <font>
      <sz val="12"/>
      <color theme="1"/>
      <name val="Times New Roman"/>
      <family val="1"/>
    </font>
    <font>
      <i/>
      <sz val="12"/>
      <color theme="1"/>
      <name val="Times New Roman"/>
      <family val="1"/>
    </font>
    <font>
      <b/>
      <i/>
      <sz val="12"/>
      <color theme="1"/>
      <name val="Times New Roman"/>
      <family val="1"/>
    </font>
    <font>
      <sz val="11"/>
      <color indexed="64"/>
      <name val="Calibri"/>
      <family val="2"/>
      <scheme val="minor"/>
    </font>
    <font>
      <sz val="10"/>
      <name val="Arial"/>
      <family val="2"/>
    </font>
    <font>
      <b/>
      <i/>
      <sz val="12"/>
      <name val="Times New Roman"/>
      <family val="1"/>
    </font>
    <font>
      <sz val="12"/>
      <name val="VNtimes new roman"/>
      <family val="2"/>
    </font>
    <font>
      <sz val="14"/>
      <name val=".VnTime"/>
      <family val="2"/>
    </font>
    <font>
      <sz val="10"/>
      <color rgb="FFFF0000"/>
      <name val="Times New Roman"/>
      <family val="1"/>
    </font>
    <font>
      <b/>
      <sz val="13"/>
      <name val="Times New Roman"/>
      <family val="1"/>
    </font>
    <font>
      <i/>
      <sz val="12"/>
      <name val="Times New Roman"/>
      <family val="1"/>
    </font>
    <font>
      <sz val="13"/>
      <color theme="1"/>
      <name val="Calibri"/>
      <family val="2"/>
      <scheme val="minor"/>
    </font>
    <font>
      <sz val="10"/>
      <color theme="1"/>
      <name val="Arial Narrow"/>
      <family val="2"/>
    </font>
    <font>
      <i/>
      <sz val="10"/>
      <name val="Times New Roman"/>
      <family val="1"/>
    </font>
    <font>
      <sz val="11"/>
      <name val="Calibri"/>
      <family val="2"/>
      <charset val="163"/>
      <scheme val="minor"/>
    </font>
    <font>
      <sz val="10"/>
      <color theme="3"/>
      <name val="Times New Roman"/>
      <family val="1"/>
    </font>
    <font>
      <sz val="11"/>
      <color theme="3"/>
      <name val="Calibri"/>
      <family val="2"/>
      <charset val="163"/>
      <scheme val="minor"/>
    </font>
    <font>
      <sz val="11"/>
      <color rgb="FFFF0000"/>
      <name val="Calibri"/>
      <family val="2"/>
      <charset val="163"/>
      <scheme val="minor"/>
    </font>
    <font>
      <sz val="10"/>
      <color theme="5" tint="-0.249977111117893"/>
      <name val="Times New Roman"/>
      <family val="1"/>
    </font>
    <font>
      <b/>
      <i/>
      <sz val="13"/>
      <name val="Times New Roman"/>
      <family val="1"/>
    </font>
    <font>
      <b/>
      <sz val="12"/>
      <name val="Times New Roman"/>
      <family val="1"/>
      <charset val="163"/>
    </font>
    <font>
      <b/>
      <i/>
      <sz val="12"/>
      <name val="Times New Roman"/>
      <family val="1"/>
      <charset val="163"/>
    </font>
    <font>
      <sz val="12"/>
      <name val="Times New Roman"/>
      <family val="1"/>
      <charset val="163"/>
    </font>
    <font>
      <sz val="14"/>
      <color theme="1"/>
      <name val="Times New Roman"/>
      <family val="2"/>
    </font>
    <font>
      <sz val="11"/>
      <color indexed="8"/>
      <name val="Calibri"/>
      <family val="2"/>
    </font>
    <font>
      <sz val="11"/>
      <name val="Calibri"/>
      <family val="2"/>
      <scheme val="minor"/>
    </font>
    <font>
      <sz val="15"/>
      <name val="Times New Roman"/>
      <family val="1"/>
    </font>
    <font>
      <sz val="10"/>
      <name val="VNI-Times"/>
    </font>
    <font>
      <sz val="11"/>
      <color indexed="8"/>
      <name val="Calibri"/>
      <family val="2"/>
      <charset val="163"/>
    </font>
    <font>
      <sz val="13"/>
      <color indexed="8"/>
      <name val="Times New Roman"/>
      <family val="1"/>
    </font>
    <font>
      <sz val="10"/>
      <color rgb="FF000000"/>
      <name val="Arial"/>
      <family val="2"/>
    </font>
    <font>
      <sz val="10"/>
      <color rgb="FF000000"/>
      <name val="Arial"/>
      <family val="2"/>
      <charset val="163"/>
    </font>
    <font>
      <sz val="14"/>
      <color indexed="81"/>
      <name val="Times New Roman"/>
      <family val="1"/>
    </font>
    <font>
      <sz val="8"/>
      <name val="Times New Roman"/>
      <family val="1"/>
    </font>
    <font>
      <i/>
      <sz val="11"/>
      <name val="Times New Roman"/>
      <family val="1"/>
    </font>
    <font>
      <sz val="12"/>
      <name val="Arial"/>
      <family val="2"/>
    </font>
    <font>
      <b/>
      <sz val="11"/>
      <name val="Calibri Light"/>
      <family val="1"/>
      <scheme val="major"/>
    </font>
    <font>
      <sz val="11"/>
      <name val="Calibri Light"/>
      <family val="1"/>
      <scheme val="major"/>
    </font>
    <font>
      <b/>
      <sz val="11"/>
      <color theme="1"/>
      <name val="Calibri"/>
      <family val="2"/>
      <charset val="163"/>
      <scheme val="minor"/>
    </font>
    <font>
      <b/>
      <sz val="11"/>
      <name val="Times New Roman"/>
      <family val="1"/>
      <charset val="163"/>
    </font>
    <font>
      <b/>
      <sz val="10"/>
      <name val="Times New Roman"/>
      <family val="1"/>
      <charset val="163"/>
    </font>
    <font>
      <b/>
      <sz val="14"/>
      <name val="Times New Roman"/>
      <family val="1"/>
      <charset val="163"/>
    </font>
    <font>
      <b/>
      <sz val="13"/>
      <name val="Times New Roman"/>
      <family val="1"/>
      <charset val="163"/>
    </font>
    <font>
      <b/>
      <sz val="11"/>
      <name val="Calibri"/>
      <family val="2"/>
      <charset val="163"/>
      <scheme val="minor"/>
    </font>
    <font>
      <b/>
      <sz val="8"/>
      <name val="Times New Roman"/>
      <family val="1"/>
    </font>
    <font>
      <sz val="12"/>
      <name val="Calibri"/>
      <family val="2"/>
      <charset val="163"/>
      <scheme val="minor"/>
    </font>
    <font>
      <b/>
      <sz val="16"/>
      <name val="Times New Roman"/>
      <family val="1"/>
    </font>
    <font>
      <sz val="16"/>
      <name val="Times New Roman"/>
      <family val="1"/>
    </font>
    <font>
      <i/>
      <sz val="16"/>
      <name val="Times New Roman"/>
      <family val="1"/>
    </font>
    <font>
      <i/>
      <sz val="13"/>
      <name val="Times New Roman"/>
      <family val="1"/>
    </font>
    <font>
      <b/>
      <i/>
      <sz val="14"/>
      <name val="Times New Roman"/>
      <family val="1"/>
    </font>
    <font>
      <b/>
      <i/>
      <sz val="11"/>
      <name val="Times New Roman"/>
      <family val="1"/>
    </font>
    <font>
      <sz val="11"/>
      <name val="Segoe UI"/>
      <family val="2"/>
    </font>
    <font>
      <b/>
      <sz val="9"/>
      <color indexed="81"/>
      <name val="Tahoma"/>
      <family val="2"/>
      <charset val="163"/>
    </font>
    <font>
      <b/>
      <sz val="11"/>
      <color theme="1"/>
      <name val="Times New Roman"/>
      <family val="1"/>
      <charset val="163"/>
    </font>
    <font>
      <i/>
      <sz val="14"/>
      <color rgb="FFFF0000"/>
      <name val="Times New Roman"/>
      <family val="1"/>
    </font>
    <font>
      <sz val="11"/>
      <color theme="1"/>
      <name val="Times New Roman"/>
      <family val="1"/>
      <charset val="163"/>
    </font>
    <font>
      <b/>
      <i/>
      <sz val="11"/>
      <name val="Times New Roman"/>
      <family val="1"/>
      <charset val="163"/>
    </font>
    <font>
      <b/>
      <i/>
      <sz val="11"/>
      <color theme="1"/>
      <name val="Times New Roman"/>
      <family val="1"/>
      <charset val="163"/>
    </font>
    <font>
      <sz val="11"/>
      <name val="Times New Roman"/>
      <family val="1"/>
      <charset val="163"/>
    </font>
    <font>
      <b/>
      <sz val="14"/>
      <color rgb="FFFF0000"/>
      <name val="Calibri"/>
      <family val="2"/>
      <charset val="163"/>
      <scheme val="minor"/>
    </font>
    <font>
      <sz val="12"/>
      <color theme="1"/>
      <name val="Calibri"/>
      <family val="2"/>
      <scheme val="minor"/>
    </font>
    <font>
      <b/>
      <sz val="12"/>
      <color theme="1"/>
      <name val="Times New Roman"/>
      <family val="1"/>
      <charset val="163"/>
    </font>
    <font>
      <b/>
      <sz val="12"/>
      <color theme="1"/>
      <name val="Calibri"/>
      <family val="2"/>
      <charset val="163"/>
      <scheme val="minor"/>
    </font>
    <font>
      <sz val="12"/>
      <color theme="1"/>
      <name val="Calibri"/>
      <family val="2"/>
      <charset val="163"/>
      <scheme val="minor"/>
    </font>
    <font>
      <sz val="12"/>
      <name val="Calibri"/>
      <family val="2"/>
      <scheme val="minor"/>
    </font>
    <font>
      <b/>
      <sz val="12"/>
      <color rgb="FFFF0000"/>
      <name val="Times New Roman"/>
      <family val="1"/>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FFCC99"/>
        <bgColor indexed="64"/>
      </patternFill>
    </fill>
    <fill>
      <patternFill patternType="solid">
        <fgColor rgb="FFCCECFF"/>
        <bgColor indexed="64"/>
      </patternFill>
    </fill>
    <fill>
      <patternFill patternType="solid">
        <fgColor theme="7" tint="0.79998168889431442"/>
        <bgColor indexed="64"/>
      </patternFill>
    </fill>
  </fills>
  <borders count="2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right style="thin">
        <color indexed="64"/>
      </right>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hair">
        <color indexed="64"/>
      </top>
      <bottom/>
      <diagonal/>
    </border>
  </borders>
  <cellStyleXfs count="42">
    <xf numFmtId="0" fontId="0" fillId="0" borderId="0"/>
    <xf numFmtId="43" fontId="3" fillId="0" borderId="0" applyFont="0" applyFill="0" applyBorder="0" applyAlignment="0" applyProtection="0"/>
    <xf numFmtId="0" fontId="3" fillId="0" borderId="0"/>
    <xf numFmtId="0" fontId="3" fillId="0" borderId="0"/>
    <xf numFmtId="0" fontId="19" fillId="0" borderId="0"/>
    <xf numFmtId="168" fontId="19" fillId="0" borderId="0" applyFont="0" applyFill="0" applyBorder="0" applyAlignment="0" applyProtection="0"/>
    <xf numFmtId="0" fontId="24" fillId="0" borderId="0"/>
    <xf numFmtId="0" fontId="25" fillId="0" borderId="0"/>
    <xf numFmtId="164" fontId="19" fillId="0" borderId="0" applyFont="0" applyFill="0" applyBorder="0" applyAlignment="0" applyProtection="0"/>
    <xf numFmtId="0" fontId="27" fillId="0" borderId="0"/>
    <xf numFmtId="0" fontId="28" fillId="0" borderId="0"/>
    <xf numFmtId="0" fontId="25" fillId="0" borderId="0"/>
    <xf numFmtId="0" fontId="25" fillId="0" borderId="0"/>
    <xf numFmtId="0" fontId="25" fillId="0" borderId="0"/>
    <xf numFmtId="0" fontId="19" fillId="0" borderId="0"/>
    <xf numFmtId="0" fontId="3" fillId="0" borderId="0"/>
    <xf numFmtId="0" fontId="7" fillId="0" borderId="0"/>
    <xf numFmtId="0" fontId="3" fillId="0" borderId="0"/>
    <xf numFmtId="164" fontId="3" fillId="0" borderId="0" applyFont="0" applyFill="0" applyBorder="0" applyAlignment="0" applyProtection="0"/>
    <xf numFmtId="170" fontId="25" fillId="0" borderId="0" applyFont="0" applyFill="0" applyBorder="0" applyAlignment="0" applyProtection="0"/>
    <xf numFmtId="0" fontId="32" fillId="0" borderId="0"/>
    <xf numFmtId="0" fontId="33" fillId="0" borderId="0"/>
    <xf numFmtId="41" fontId="3" fillId="0" borderId="0" applyFont="0" applyFill="0" applyBorder="0" applyAlignment="0" applyProtection="0"/>
    <xf numFmtId="164" fontId="4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5" fillId="0" borderId="0" applyFont="0" applyFill="0" applyBorder="0" applyAlignment="0" applyProtection="0"/>
    <xf numFmtId="0" fontId="45" fillId="0" borderId="0"/>
    <xf numFmtId="170" fontId="48" fillId="0" borderId="0" applyFont="0" applyFill="0" applyBorder="0" applyAlignment="0" applyProtection="0"/>
    <xf numFmtId="172" fontId="49" fillId="0" borderId="0" applyFont="0" applyFill="0" applyBorder="0" applyAlignment="0" applyProtection="0"/>
    <xf numFmtId="43" fontId="19" fillId="0" borderId="0" applyFont="0" applyFill="0" applyBorder="0" applyAlignment="0" applyProtection="0"/>
    <xf numFmtId="0" fontId="50" fillId="0" borderId="0" applyFill="0" applyProtection="0"/>
    <xf numFmtId="168" fontId="51" fillId="0" borderId="0" applyFont="0" applyFill="0" applyBorder="0" applyAlignment="0" applyProtection="0"/>
    <xf numFmtId="164" fontId="25" fillId="0" borderId="0" applyFont="0" applyFill="0" applyBorder="0" applyAlignment="0" applyProtection="0"/>
    <xf numFmtId="0" fontId="52" fillId="0" borderId="0"/>
    <xf numFmtId="0" fontId="52" fillId="0" borderId="0"/>
    <xf numFmtId="164" fontId="19" fillId="0" borderId="0" applyFont="0" applyFill="0" applyBorder="0" applyAlignment="0" applyProtection="0"/>
    <xf numFmtId="0" fontId="25" fillId="0" borderId="0"/>
    <xf numFmtId="164" fontId="45" fillId="0" borderId="0" applyFont="0" applyFill="0" applyBorder="0" applyAlignment="0" applyProtection="0"/>
    <xf numFmtId="164" fontId="4" fillId="0" borderId="0" applyFont="0" applyFill="0" applyBorder="0" applyAlignment="0" applyProtection="0"/>
    <xf numFmtId="0" fontId="56" fillId="0" borderId="0" applyNumberFormat="0" applyFont="0" applyFill="0" applyAlignment="0"/>
    <xf numFmtId="9" fontId="3" fillId="0" borderId="0" applyFont="0" applyFill="0" applyBorder="0" applyAlignment="0" applyProtection="0"/>
  </cellStyleXfs>
  <cellXfs count="1177">
    <xf numFmtId="0" fontId="0" fillId="0" borderId="0" xfId="0"/>
    <xf numFmtId="0" fontId="14" fillId="0" borderId="0" xfId="0" applyFont="1" applyAlignment="1">
      <alignment vertical="center" wrapText="1"/>
    </xf>
    <xf numFmtId="0" fontId="14" fillId="0" borderId="0" xfId="0" applyFont="1" applyAlignment="1">
      <alignment horizontal="center" vertical="center" wrapText="1"/>
    </xf>
    <xf numFmtId="166" fontId="14" fillId="0" borderId="0" xfId="18" applyNumberFormat="1" applyFont="1" applyAlignment="1">
      <alignment vertical="center" wrapText="1"/>
    </xf>
    <xf numFmtId="167" fontId="14" fillId="0" borderId="0" xfId="18" applyNumberFormat="1" applyFont="1" applyAlignment="1">
      <alignment vertical="center" wrapText="1"/>
    </xf>
    <xf numFmtId="169" fontId="14" fillId="0" borderId="0" xfId="18" applyNumberFormat="1" applyFont="1" applyAlignment="1">
      <alignment vertical="center" wrapText="1"/>
    </xf>
    <xf numFmtId="169" fontId="7" fillId="0" borderId="3" xfId="18" applyNumberFormat="1" applyFont="1" applyFill="1" applyBorder="1" applyAlignment="1">
      <alignment horizontal="center" vertical="center" wrapText="1"/>
    </xf>
    <xf numFmtId="166" fontId="7" fillId="0" borderId="3" xfId="18" applyNumberFormat="1" applyFont="1" applyFill="1" applyBorder="1" applyAlignment="1">
      <alignment horizontal="center" vertical="center" wrapText="1"/>
    </xf>
    <xf numFmtId="166" fontId="7" fillId="0" borderId="3" xfId="18" quotePrefix="1" applyNumberFormat="1" applyFont="1" applyFill="1" applyBorder="1" applyAlignment="1">
      <alignment horizontal="center" vertical="center" wrapText="1"/>
    </xf>
    <xf numFmtId="169" fontId="7" fillId="0" borderId="3" xfId="18" quotePrefix="1" applyNumberFormat="1" applyFont="1" applyFill="1" applyBorder="1" applyAlignment="1">
      <alignment horizontal="center" vertical="center" wrapText="1"/>
    </xf>
    <xf numFmtId="169" fontId="5" fillId="0" borderId="3" xfId="18" applyNumberFormat="1" applyFont="1" applyFill="1" applyBorder="1" applyAlignment="1">
      <alignment horizontal="center" vertical="center" wrapText="1"/>
    </xf>
    <xf numFmtId="169" fontId="7" fillId="0" borderId="3" xfId="18" applyNumberFormat="1" applyFont="1" applyFill="1" applyBorder="1" applyAlignment="1">
      <alignment vertical="center" wrapText="1"/>
    </xf>
    <xf numFmtId="166" fontId="14" fillId="0" borderId="0" xfId="18" applyNumberFormat="1" applyFont="1" applyFill="1" applyAlignment="1">
      <alignment vertical="center" wrapText="1"/>
    </xf>
    <xf numFmtId="0" fontId="8" fillId="3" borderId="0" xfId="0" applyFont="1" applyFill="1" applyAlignment="1">
      <alignment horizontal="center" vertical="center"/>
    </xf>
    <xf numFmtId="0" fontId="8" fillId="3" borderId="0" xfId="0" applyFont="1" applyFill="1" applyAlignment="1">
      <alignment vertical="center"/>
    </xf>
    <xf numFmtId="0" fontId="8" fillId="3" borderId="0" xfId="0" applyFont="1" applyFill="1" applyAlignment="1">
      <alignment vertical="center" wrapText="1"/>
    </xf>
    <xf numFmtId="0" fontId="12" fillId="0" borderId="0" xfId="0" applyFont="1"/>
    <xf numFmtId="0" fontId="13" fillId="0" borderId="0" xfId="0" applyFont="1"/>
    <xf numFmtId="0" fontId="34" fillId="3" borderId="0" xfId="0" applyFont="1" applyFill="1" applyAlignment="1">
      <alignment horizontal="center" vertical="center"/>
    </xf>
    <xf numFmtId="0" fontId="16" fillId="3" borderId="0" xfId="0" applyFont="1" applyFill="1" applyAlignment="1">
      <alignment horizontal="center" vertical="center"/>
    </xf>
    <xf numFmtId="0" fontId="0" fillId="0" borderId="0" xfId="0" applyAlignment="1">
      <alignment vertical="center"/>
    </xf>
    <xf numFmtId="0" fontId="35" fillId="0" borderId="0" xfId="0" applyFont="1" applyAlignment="1">
      <alignment vertical="center"/>
    </xf>
    <xf numFmtId="0" fontId="35" fillId="0" borderId="0" xfId="0" applyFont="1"/>
    <xf numFmtId="0" fontId="23" fillId="0" borderId="0" xfId="0" applyFont="1" applyAlignment="1">
      <alignment vertical="center"/>
    </xf>
    <xf numFmtId="0" fontId="16" fillId="3" borderId="0" xfId="0" applyFont="1" applyFill="1" applyAlignment="1">
      <alignment horizontal="center" vertical="center" wrapText="1"/>
    </xf>
    <xf numFmtId="0" fontId="35" fillId="4" borderId="0" xfId="0" applyFont="1" applyFill="1" applyAlignment="1">
      <alignment horizontal="center" vertical="center" wrapText="1"/>
    </xf>
    <xf numFmtId="0" fontId="16" fillId="3" borderId="3" xfId="0" applyFont="1" applyFill="1" applyBorder="1" applyAlignment="1">
      <alignment horizontal="center" vertical="center" wrapText="1"/>
    </xf>
    <xf numFmtId="3" fontId="16" fillId="3" borderId="3" xfId="0" applyNumberFormat="1" applyFont="1" applyFill="1" applyBorder="1" applyAlignment="1">
      <alignment horizontal="center" vertical="center" wrapText="1"/>
    </xf>
    <xf numFmtId="3" fontId="16" fillId="3" borderId="0" xfId="0" applyNumberFormat="1" applyFont="1" applyFill="1" applyAlignment="1">
      <alignment horizontal="center" vertical="center" wrapText="1"/>
    </xf>
    <xf numFmtId="3" fontId="8" fillId="3" borderId="3" xfId="0" applyNumberFormat="1" applyFont="1" applyFill="1" applyBorder="1" applyAlignment="1">
      <alignment horizontal="center" vertical="center" wrapText="1"/>
    </xf>
    <xf numFmtId="3" fontId="8" fillId="3" borderId="0" xfId="0" applyNumberFormat="1" applyFont="1" applyFill="1" applyAlignment="1">
      <alignment horizontal="center" vertical="center" wrapText="1"/>
    </xf>
    <xf numFmtId="3" fontId="16" fillId="5" borderId="3" xfId="0" applyNumberFormat="1" applyFont="1" applyFill="1" applyBorder="1" applyAlignment="1">
      <alignment horizontal="center" vertical="center" wrapText="1"/>
    </xf>
    <xf numFmtId="3" fontId="16" fillId="5" borderId="0" xfId="0" applyNumberFormat="1" applyFont="1" applyFill="1" applyAlignment="1">
      <alignment horizontal="center" vertical="center" wrapText="1"/>
    </xf>
    <xf numFmtId="3" fontId="29" fillId="3" borderId="3" xfId="0" applyNumberFormat="1" applyFont="1" applyFill="1" applyBorder="1" applyAlignment="1">
      <alignment horizontal="center" vertical="center" wrapText="1"/>
    </xf>
    <xf numFmtId="3" fontId="29" fillId="3" borderId="0" xfId="0" applyNumberFormat="1" applyFont="1" applyFill="1" applyAlignment="1">
      <alignment horizontal="center" vertical="center" wrapText="1"/>
    </xf>
    <xf numFmtId="3" fontId="8" fillId="2" borderId="3" xfId="0" applyNumberFormat="1" applyFont="1" applyFill="1" applyBorder="1" applyAlignment="1">
      <alignment horizontal="center" vertical="center" wrapText="1"/>
    </xf>
    <xf numFmtId="3" fontId="8" fillId="0" borderId="3" xfId="0" applyNumberFormat="1" applyFont="1" applyBorder="1" applyAlignment="1">
      <alignment horizontal="center" vertical="center" wrapText="1"/>
    </xf>
    <xf numFmtId="3" fontId="8" fillId="0" borderId="0" xfId="0" applyNumberFormat="1" applyFont="1" applyAlignment="1">
      <alignment horizontal="center" vertical="center" wrapText="1"/>
    </xf>
    <xf numFmtId="0" fontId="35" fillId="0" borderId="0" xfId="0" applyFont="1" applyAlignment="1">
      <alignment horizontal="center" vertical="center" wrapText="1"/>
    </xf>
    <xf numFmtId="3" fontId="36" fillId="3" borderId="3" xfId="0" applyNumberFormat="1" applyFont="1" applyFill="1" applyBorder="1" applyAlignment="1">
      <alignment horizontal="center" vertical="center" wrapText="1"/>
    </xf>
    <xf numFmtId="3" fontId="36" fillId="3" borderId="0" xfId="0" applyNumberFormat="1" applyFont="1" applyFill="1" applyAlignment="1">
      <alignment horizontal="center" vertical="center" wrapText="1"/>
    </xf>
    <xf numFmtId="0" fontId="37" fillId="4" borderId="0" xfId="0" applyFont="1" applyFill="1" applyAlignment="1">
      <alignment horizontal="center" vertical="center" wrapText="1"/>
    </xf>
    <xf numFmtId="0" fontId="37" fillId="0" borderId="0" xfId="0" applyFont="1"/>
    <xf numFmtId="3" fontId="29" fillId="2" borderId="0" xfId="0" applyNumberFormat="1" applyFont="1" applyFill="1" applyAlignment="1">
      <alignment horizontal="center" vertical="center" wrapText="1"/>
    </xf>
    <xf numFmtId="0" fontId="0" fillId="3" borderId="0" xfId="0" applyFill="1" applyAlignment="1">
      <alignment horizontal="center" vertical="center"/>
    </xf>
    <xf numFmtId="0" fontId="35" fillId="4" borderId="3" xfId="0" applyFont="1" applyFill="1" applyBorder="1" applyAlignment="1">
      <alignment horizontal="center" vertical="center" wrapText="1"/>
    </xf>
    <xf numFmtId="0" fontId="0" fillId="4" borderId="3" xfId="0" applyFill="1" applyBorder="1"/>
    <xf numFmtId="0" fontId="38" fillId="4" borderId="3" xfId="0" applyFont="1" applyFill="1" applyBorder="1" applyAlignment="1">
      <alignment horizontal="center" vertical="center" wrapText="1"/>
    </xf>
    <xf numFmtId="3" fontId="39" fillId="3" borderId="3" xfId="0" applyNumberFormat="1" applyFont="1" applyFill="1" applyBorder="1" applyAlignment="1">
      <alignment horizontal="center" vertical="center" wrapText="1"/>
    </xf>
    <xf numFmtId="3" fontId="39" fillId="3" borderId="0" xfId="0" applyNumberFormat="1" applyFont="1" applyFill="1" applyAlignment="1">
      <alignment horizontal="center" vertical="center" wrapText="1"/>
    </xf>
    <xf numFmtId="0" fontId="38" fillId="3" borderId="0" xfId="0" applyFont="1" applyFill="1" applyAlignment="1">
      <alignment horizontal="center" vertical="center"/>
    </xf>
    <xf numFmtId="0" fontId="38" fillId="4" borderId="3" xfId="0" applyFont="1" applyFill="1" applyBorder="1"/>
    <xf numFmtId="164" fontId="20" fillId="0" borderId="0" xfId="0" applyNumberFormat="1" applyFont="1" applyAlignment="1">
      <alignment vertical="top"/>
    </xf>
    <xf numFmtId="0" fontId="0" fillId="0" borderId="0" xfId="0" applyAlignment="1">
      <alignment wrapText="1"/>
    </xf>
    <xf numFmtId="166" fontId="5" fillId="0" borderId="7" xfId="18" applyNumberFormat="1" applyFont="1" applyFill="1" applyBorder="1" applyAlignment="1">
      <alignment horizontal="center" vertical="center" wrapText="1"/>
    </xf>
    <xf numFmtId="166" fontId="7" fillId="0" borderId="7" xfId="18" applyNumberFormat="1" applyFont="1" applyFill="1" applyBorder="1" applyAlignment="1">
      <alignment vertical="center" wrapText="1"/>
    </xf>
    <xf numFmtId="166" fontId="5" fillId="0" borderId="7" xfId="18" quotePrefix="1" applyNumberFormat="1" applyFont="1" applyFill="1" applyBorder="1" applyAlignment="1">
      <alignment horizontal="center" vertical="center" wrapText="1"/>
    </xf>
    <xf numFmtId="166" fontId="7" fillId="0" borderId="7" xfId="18" applyNumberFormat="1" applyFont="1" applyFill="1" applyBorder="1" applyAlignment="1">
      <alignment horizontal="center" vertical="center" wrapText="1"/>
    </xf>
    <xf numFmtId="166" fontId="7" fillId="0" borderId="7" xfId="18" quotePrefix="1" applyNumberFormat="1" applyFont="1" applyFill="1" applyBorder="1" applyAlignment="1">
      <alignment horizontal="center" vertical="center" wrapText="1"/>
    </xf>
    <xf numFmtId="166" fontId="5" fillId="0" borderId="7" xfId="18" applyNumberFormat="1" applyFont="1" applyFill="1" applyBorder="1" applyAlignment="1">
      <alignment vertical="center" wrapText="1"/>
    </xf>
    <xf numFmtId="166" fontId="7" fillId="0" borderId="7" xfId="18" applyNumberFormat="1" applyFont="1" applyFill="1" applyBorder="1" applyAlignment="1">
      <alignment horizontal="left" vertical="center" wrapText="1"/>
    </xf>
    <xf numFmtId="166" fontId="30" fillId="0" borderId="3" xfId="18" applyNumberFormat="1" applyFont="1" applyFill="1" applyBorder="1" applyAlignment="1">
      <alignment horizontal="center" vertical="center" wrapText="1"/>
    </xf>
    <xf numFmtId="0" fontId="38" fillId="0" borderId="0" xfId="0" applyFont="1" applyAlignment="1">
      <alignment vertical="center"/>
    </xf>
    <xf numFmtId="0" fontId="14" fillId="3" borderId="0" xfId="0" applyFont="1" applyFill="1"/>
    <xf numFmtId="0" fontId="0" fillId="4" borderId="3" xfId="0" applyFill="1" applyBorder="1" applyAlignment="1">
      <alignment vertical="center"/>
    </xf>
    <xf numFmtId="166" fontId="43" fillId="0" borderId="7" xfId="18" quotePrefix="1" applyNumberFormat="1" applyFont="1" applyFill="1" applyBorder="1" applyAlignment="1">
      <alignment horizontal="right" vertical="center" wrapText="1"/>
    </xf>
    <xf numFmtId="166" fontId="43" fillId="0" borderId="7" xfId="18" applyNumberFormat="1" applyFont="1" applyFill="1" applyBorder="1" applyAlignment="1">
      <alignment horizontal="center" vertical="center" wrapText="1"/>
    </xf>
    <xf numFmtId="41" fontId="7" fillId="0" borderId="7" xfId="22" applyFont="1" applyFill="1" applyBorder="1" applyAlignment="1">
      <alignment horizontal="center" vertical="center"/>
    </xf>
    <xf numFmtId="41" fontId="7" fillId="0" borderId="7" xfId="22" applyFont="1" applyFill="1" applyBorder="1" applyAlignment="1">
      <alignment horizontal="center" vertical="center" wrapText="1"/>
    </xf>
    <xf numFmtId="166" fontId="7" fillId="0" borderId="7" xfId="18" applyNumberFormat="1" applyFont="1" applyFill="1" applyBorder="1" applyAlignment="1">
      <alignment horizontal="center" wrapText="1"/>
    </xf>
    <xf numFmtId="0" fontId="46" fillId="0" borderId="0" xfId="0" applyFont="1"/>
    <xf numFmtId="167" fontId="14" fillId="0" borderId="0" xfId="18" applyNumberFormat="1" applyFont="1" applyFill="1" applyAlignment="1">
      <alignment vertical="center" wrapText="1"/>
    </xf>
    <xf numFmtId="169" fontId="14" fillId="0" borderId="0" xfId="18" applyNumberFormat="1" applyFont="1" applyFill="1" applyAlignment="1">
      <alignment vertical="center" wrapText="1"/>
    </xf>
    <xf numFmtId="167" fontId="6" fillId="0" borderId="0" xfId="18" applyNumberFormat="1" applyFont="1" applyFill="1" applyAlignment="1">
      <alignment vertical="center" wrapText="1"/>
    </xf>
    <xf numFmtId="169" fontId="6" fillId="0" borderId="0" xfId="18" applyNumberFormat="1" applyFont="1" applyFill="1" applyAlignment="1">
      <alignment vertical="center" wrapText="1"/>
    </xf>
    <xf numFmtId="167" fontId="9" fillId="0" borderId="0" xfId="18" applyNumberFormat="1" applyFont="1" applyFill="1" applyAlignment="1">
      <alignment horizontal="center" vertical="center" wrapText="1"/>
    </xf>
    <xf numFmtId="169" fontId="9" fillId="0" borderId="0" xfId="18" applyNumberFormat="1" applyFont="1" applyFill="1" applyAlignment="1">
      <alignment horizontal="center" vertical="center" wrapText="1"/>
    </xf>
    <xf numFmtId="165" fontId="5" fillId="0" borderId="7" xfId="18" applyNumberFormat="1" applyFont="1" applyFill="1" applyBorder="1" applyAlignment="1">
      <alignment horizontal="right" vertical="center" wrapText="1"/>
    </xf>
    <xf numFmtId="165" fontId="5" fillId="0" borderId="7" xfId="18" applyNumberFormat="1" applyFont="1" applyFill="1" applyBorder="1" applyAlignment="1">
      <alignment horizontal="center" vertical="center" wrapText="1"/>
    </xf>
    <xf numFmtId="166" fontId="5" fillId="0" borderId="7" xfId="18" applyNumberFormat="1" applyFont="1" applyFill="1" applyBorder="1" applyAlignment="1">
      <alignment horizontal="right" vertical="center" wrapText="1"/>
    </xf>
    <xf numFmtId="166" fontId="5" fillId="0" borderId="6" xfId="18" applyNumberFormat="1" applyFont="1" applyFill="1" applyBorder="1" applyAlignment="1">
      <alignment horizontal="center" vertical="center" wrapText="1"/>
    </xf>
    <xf numFmtId="167" fontId="9" fillId="0" borderId="0" xfId="18" applyNumberFormat="1" applyFont="1" applyFill="1" applyAlignment="1">
      <alignment vertical="center" wrapText="1"/>
    </xf>
    <xf numFmtId="166" fontId="5" fillId="0" borderId="7" xfId="18" applyNumberFormat="1" applyFont="1" applyFill="1" applyBorder="1" applyAlignment="1">
      <alignment horizontal="left" vertical="center" wrapText="1"/>
    </xf>
    <xf numFmtId="166" fontId="5" fillId="0" borderId="7" xfId="18" applyNumberFormat="1" applyFont="1" applyFill="1" applyBorder="1" applyAlignment="1">
      <alignment horizontal="center" vertical="top" wrapText="1"/>
    </xf>
    <xf numFmtId="166" fontId="5" fillId="0" borderId="7" xfId="18" applyNumberFormat="1" applyFont="1" applyFill="1" applyBorder="1" applyAlignment="1">
      <alignment horizontal="center" vertical="center"/>
    </xf>
    <xf numFmtId="166" fontId="5" fillId="0" borderId="7" xfId="18" applyNumberFormat="1" applyFont="1" applyFill="1" applyBorder="1" applyAlignment="1">
      <alignment horizontal="center" vertical="top"/>
    </xf>
    <xf numFmtId="166" fontId="5" fillId="0" borderId="7" xfId="18" quotePrefix="1" applyNumberFormat="1" applyFont="1" applyFill="1" applyBorder="1" applyAlignment="1">
      <alignment horizontal="left" vertical="center" wrapText="1"/>
    </xf>
    <xf numFmtId="166" fontId="5" fillId="0" borderId="7" xfId="18" quotePrefix="1" applyNumberFormat="1" applyFont="1" applyFill="1" applyBorder="1" applyAlignment="1">
      <alignment horizontal="left" vertical="top" wrapText="1"/>
    </xf>
    <xf numFmtId="166" fontId="7" fillId="0" borderId="7" xfId="18" applyNumberFormat="1" applyFont="1" applyFill="1" applyBorder="1" applyAlignment="1">
      <alignment horizontal="right" vertical="center" wrapText="1"/>
    </xf>
    <xf numFmtId="166" fontId="7" fillId="0" borderId="7" xfId="18" applyNumberFormat="1" applyFont="1" applyFill="1" applyBorder="1" applyAlignment="1">
      <alignment vertical="center"/>
    </xf>
    <xf numFmtId="49" fontId="7" fillId="0" borderId="7" xfId="18" applyNumberFormat="1" applyFont="1" applyFill="1" applyBorder="1" applyAlignment="1">
      <alignment horizontal="center" vertical="center" wrapText="1"/>
    </xf>
    <xf numFmtId="166" fontId="0" fillId="0" borderId="0" xfId="0" applyNumberFormat="1"/>
    <xf numFmtId="0" fontId="21" fillId="0" borderId="0" xfId="14" applyFont="1"/>
    <xf numFmtId="0" fontId="22" fillId="0" borderId="0" xfId="14" applyFont="1"/>
    <xf numFmtId="166" fontId="7" fillId="0" borderId="0" xfId="30" applyNumberFormat="1" applyFont="1" applyFill="1" applyAlignment="1">
      <alignment horizontal="center" vertical="center"/>
    </xf>
    <xf numFmtId="166" fontId="7" fillId="0" borderId="0" xfId="30" applyNumberFormat="1" applyFont="1" applyFill="1" applyAlignment="1">
      <alignment vertical="center"/>
    </xf>
    <xf numFmtId="166" fontId="7" fillId="0" borderId="0" xfId="30" applyNumberFormat="1" applyFont="1" applyFill="1" applyAlignment="1">
      <alignment vertical="center" wrapText="1"/>
    </xf>
    <xf numFmtId="49" fontId="7" fillId="0" borderId="0" xfId="30" applyNumberFormat="1" applyFont="1" applyFill="1" applyAlignment="1">
      <alignment vertical="center"/>
    </xf>
    <xf numFmtId="166" fontId="7" fillId="0" borderId="0" xfId="30" applyNumberFormat="1" applyFont="1" applyFill="1"/>
    <xf numFmtId="166" fontId="5" fillId="0" borderId="10" xfId="30" applyNumberFormat="1" applyFont="1" applyFill="1" applyBorder="1" applyAlignment="1">
      <alignment vertical="center" wrapText="1"/>
    </xf>
    <xf numFmtId="166" fontId="5" fillId="0" borderId="14" xfId="30" applyNumberFormat="1" applyFont="1" applyFill="1" applyBorder="1" applyAlignment="1">
      <alignment vertical="center" wrapText="1"/>
    </xf>
    <xf numFmtId="166" fontId="5" fillId="0" borderId="3" xfId="30" applyNumberFormat="1" applyFont="1" applyFill="1" applyBorder="1" applyAlignment="1">
      <alignment vertical="center" wrapText="1"/>
    </xf>
    <xf numFmtId="166" fontId="7" fillId="0" borderId="13" xfId="30" applyNumberFormat="1" applyFont="1" applyFill="1" applyBorder="1" applyAlignment="1">
      <alignment horizontal="center" vertical="center" wrapText="1"/>
    </xf>
    <xf numFmtId="166" fontId="7" fillId="0" borderId="7" xfId="30" applyNumberFormat="1" applyFont="1" applyFill="1" applyBorder="1" applyAlignment="1">
      <alignment horizontal="center" vertical="center"/>
    </xf>
    <xf numFmtId="166" fontId="7" fillId="0" borderId="7" xfId="30" applyNumberFormat="1" applyFont="1" applyFill="1" applyBorder="1" applyAlignment="1">
      <alignment horizontal="center" vertical="center" wrapText="1"/>
    </xf>
    <xf numFmtId="166" fontId="7" fillId="0" borderId="15" xfId="30" applyNumberFormat="1" applyFont="1" applyFill="1" applyBorder="1" applyAlignment="1">
      <alignment horizontal="center" vertical="center" wrapText="1"/>
    </xf>
    <xf numFmtId="49" fontId="7" fillId="0" borderId="7" xfId="30" applyNumberFormat="1" applyFont="1" applyFill="1" applyBorder="1" applyAlignment="1">
      <alignment horizontal="center" vertical="center"/>
    </xf>
    <xf numFmtId="0" fontId="21" fillId="0" borderId="0" xfId="14" applyFont="1" applyAlignment="1">
      <alignment horizontal="center"/>
    </xf>
    <xf numFmtId="0" fontId="19" fillId="0" borderId="0" xfId="14"/>
    <xf numFmtId="0" fontId="12" fillId="0" borderId="0" xfId="14" applyFont="1"/>
    <xf numFmtId="165" fontId="7" fillId="0" borderId="7" xfId="30" applyNumberFormat="1" applyFont="1" applyFill="1" applyBorder="1" applyAlignment="1">
      <alignment horizontal="center" vertical="center" wrapText="1"/>
    </xf>
    <xf numFmtId="174" fontId="7" fillId="0" borderId="7" xfId="30" applyNumberFormat="1" applyFont="1" applyFill="1" applyBorder="1" applyAlignment="1">
      <alignment horizontal="center" vertical="center" wrapText="1"/>
    </xf>
    <xf numFmtId="0" fontId="12" fillId="0" borderId="0" xfId="14" applyFont="1" applyAlignment="1">
      <alignment vertical="center"/>
    </xf>
    <xf numFmtId="0" fontId="12" fillId="0" borderId="0" xfId="14" applyFont="1" applyAlignment="1">
      <alignment horizontal="center" vertical="center"/>
    </xf>
    <xf numFmtId="0" fontId="12" fillId="0" borderId="0" xfId="14" applyFont="1" applyAlignment="1">
      <alignment horizontal="justify" vertical="center"/>
    </xf>
    <xf numFmtId="0" fontId="12" fillId="0" borderId="0" xfId="14" applyFont="1" applyAlignment="1">
      <alignment vertical="center" wrapText="1"/>
    </xf>
    <xf numFmtId="0" fontId="12" fillId="3" borderId="0" xfId="14" applyFont="1" applyFill="1" applyAlignment="1">
      <alignment vertical="center" wrapText="1"/>
    </xf>
    <xf numFmtId="3" fontId="12" fillId="0" borderId="0" xfId="14" applyNumberFormat="1" applyFont="1"/>
    <xf numFmtId="0" fontId="7" fillId="3" borderId="0" xfId="14" applyFont="1" applyFill="1"/>
    <xf numFmtId="166" fontId="7" fillId="0" borderId="7" xfId="23" applyNumberFormat="1" applyFont="1" applyFill="1" applyBorder="1" applyAlignment="1">
      <alignment horizontal="center" vertical="center" wrapText="1"/>
    </xf>
    <xf numFmtId="166" fontId="7" fillId="0" borderId="7" xfId="36" applyNumberFormat="1" applyFont="1" applyFill="1" applyBorder="1" applyAlignment="1">
      <alignment horizontal="center" vertical="center" wrapText="1"/>
    </xf>
    <xf numFmtId="166" fontId="7" fillId="0" borderId="7" xfId="36" applyNumberFormat="1" applyFont="1" applyFill="1" applyBorder="1" applyAlignment="1">
      <alignment vertical="center" wrapText="1"/>
    </xf>
    <xf numFmtId="166" fontId="7" fillId="0" borderId="7" xfId="36" applyNumberFormat="1" applyFont="1" applyFill="1" applyBorder="1" applyAlignment="1">
      <alignment horizontal="right" vertical="center" wrapText="1"/>
    </xf>
    <xf numFmtId="166" fontId="7" fillId="0" borderId="7" xfId="23" applyNumberFormat="1" applyFont="1" applyFill="1" applyBorder="1" applyAlignment="1">
      <alignment horizontal="right" vertical="center" wrapText="1"/>
    </xf>
    <xf numFmtId="166" fontId="7" fillId="0" borderId="7" xfId="36" applyNumberFormat="1" applyFont="1" applyFill="1" applyBorder="1" applyAlignment="1">
      <alignment horizontal="center" vertical="center"/>
    </xf>
    <xf numFmtId="166" fontId="7" fillId="0" borderId="7" xfId="36" applyNumberFormat="1" applyFont="1" applyFill="1" applyBorder="1" applyAlignment="1">
      <alignment vertical="center"/>
    </xf>
    <xf numFmtId="166" fontId="7" fillId="0" borderId="7" xfId="23" applyNumberFormat="1" applyFont="1" applyFill="1" applyBorder="1" applyAlignment="1">
      <alignment vertical="center" wrapText="1"/>
    </xf>
    <xf numFmtId="166" fontId="7" fillId="0" borderId="7" xfId="23" applyNumberFormat="1" applyFont="1" applyFill="1" applyBorder="1" applyAlignment="1">
      <alignment vertical="center"/>
    </xf>
    <xf numFmtId="166" fontId="7" fillId="0" borderId="7" xfId="23" applyNumberFormat="1" applyFont="1" applyFill="1" applyBorder="1" applyAlignment="1">
      <alignment horizontal="center" vertical="center"/>
    </xf>
    <xf numFmtId="166" fontId="7" fillId="0" borderId="7" xfId="24" applyNumberFormat="1" applyFont="1" applyFill="1" applyBorder="1" applyAlignment="1">
      <alignment vertical="center" wrapText="1"/>
    </xf>
    <xf numFmtId="166" fontId="7" fillId="0" borderId="7" xfId="36" applyNumberFormat="1" applyFont="1" applyFill="1" applyBorder="1"/>
    <xf numFmtId="2" fontId="7" fillId="0" borderId="7" xfId="23" applyNumberFormat="1" applyFont="1" applyFill="1" applyBorder="1" applyAlignment="1">
      <alignment horizontal="justify" vertical="center" wrapText="1"/>
    </xf>
    <xf numFmtId="0" fontId="55" fillId="0" borderId="0" xfId="31" applyFont="1" applyFill="1" applyAlignment="1" applyProtection="1">
      <alignment vertical="center"/>
    </xf>
    <xf numFmtId="0" fontId="10" fillId="0" borderId="0" xfId="31" applyFont="1" applyFill="1" applyAlignment="1" applyProtection="1">
      <alignment horizontal="center" vertical="center"/>
    </xf>
    <xf numFmtId="3" fontId="15" fillId="0" borderId="0" xfId="31" applyNumberFormat="1" applyFont="1" applyFill="1" applyAlignment="1" applyProtection="1">
      <alignment vertical="center"/>
    </xf>
    <xf numFmtId="0" fontId="15" fillId="0" borderId="0" xfId="31" applyFont="1" applyFill="1" applyAlignment="1" applyProtection="1">
      <alignment vertical="center"/>
    </xf>
    <xf numFmtId="0" fontId="10" fillId="0" borderId="0" xfId="31" applyFont="1" applyFill="1" applyAlignment="1" applyProtection="1">
      <alignment vertical="center"/>
    </xf>
    <xf numFmtId="167" fontId="0" fillId="0" borderId="0" xfId="18" applyNumberFormat="1" applyFont="1"/>
    <xf numFmtId="166" fontId="0" fillId="0" borderId="0" xfId="18" applyNumberFormat="1" applyFont="1"/>
    <xf numFmtId="2" fontId="0" fillId="0" borderId="0" xfId="0" applyNumberFormat="1"/>
    <xf numFmtId="0" fontId="57" fillId="0" borderId="0" xfId="14" applyFont="1" applyAlignment="1">
      <alignment wrapText="1"/>
    </xf>
    <xf numFmtId="0" fontId="58" fillId="0" borderId="0" xfId="14" applyFont="1" applyAlignment="1">
      <alignment wrapText="1"/>
    </xf>
    <xf numFmtId="166" fontId="7" fillId="0" borderId="7" xfId="18" applyNumberFormat="1" applyFont="1" applyFill="1" applyBorder="1" applyAlignment="1">
      <alignment horizontal="center" vertical="center"/>
    </xf>
    <xf numFmtId="166" fontId="5" fillId="0" borderId="15" xfId="30" applyNumberFormat="1" applyFont="1" applyFill="1" applyBorder="1" applyAlignment="1">
      <alignment horizontal="center" vertical="center" wrapText="1"/>
    </xf>
    <xf numFmtId="166" fontId="7" fillId="0" borderId="21" xfId="30" applyNumberFormat="1" applyFont="1" applyFill="1" applyBorder="1" applyAlignment="1">
      <alignment horizontal="center" vertical="center" wrapText="1"/>
    </xf>
    <xf numFmtId="166" fontId="5" fillId="0" borderId="7" xfId="30" applyNumberFormat="1" applyFont="1" applyFill="1" applyBorder="1" applyAlignment="1">
      <alignment horizontal="center" vertical="center" wrapText="1"/>
    </xf>
    <xf numFmtId="49" fontId="5" fillId="0" borderId="7" xfId="30" applyNumberFormat="1" applyFont="1" applyFill="1" applyBorder="1" applyAlignment="1">
      <alignment horizontal="center" vertical="center" wrapText="1"/>
    </xf>
    <xf numFmtId="166" fontId="7" fillId="0" borderId="7" xfId="18" applyNumberFormat="1" applyFont="1" applyFill="1" applyBorder="1" applyAlignment="1">
      <alignment horizontal="right" vertical="center" wrapText="1" shrinkToFit="1"/>
    </xf>
    <xf numFmtId="166" fontId="7" fillId="0" borderId="7" xfId="18" applyNumberFormat="1" applyFont="1" applyFill="1" applyBorder="1" applyAlignment="1">
      <alignment horizontal="right" vertical="center"/>
    </xf>
    <xf numFmtId="173" fontId="7" fillId="0" borderId="7" xfId="30" applyNumberFormat="1" applyFont="1" applyFill="1" applyBorder="1" applyAlignment="1">
      <alignment horizontal="center" vertical="center" wrapText="1"/>
    </xf>
    <xf numFmtId="3" fontId="7" fillId="0" borderId="7" xfId="30" applyNumberFormat="1" applyFont="1" applyFill="1" applyBorder="1" applyAlignment="1">
      <alignment horizontal="center" vertical="center" wrapText="1"/>
    </xf>
    <xf numFmtId="166" fontId="7" fillId="0" borderId="7" xfId="30" applyNumberFormat="1" applyFont="1" applyFill="1" applyBorder="1" applyAlignment="1">
      <alignment vertical="center" wrapText="1"/>
    </xf>
    <xf numFmtId="0" fontId="7" fillId="0" borderId="7" xfId="31" applyFont="1" applyFill="1" applyBorder="1" applyAlignment="1" applyProtection="1">
      <alignment horizontal="center" vertical="center" wrapText="1"/>
    </xf>
    <xf numFmtId="3" fontId="7" fillId="0" borderId="7" xfId="31" applyNumberFormat="1" applyFont="1" applyFill="1" applyBorder="1" applyAlignment="1" applyProtection="1">
      <alignment horizontal="center" vertical="center" wrapText="1"/>
    </xf>
    <xf numFmtId="166" fontId="7" fillId="0" borderId="7" xfId="18" applyNumberFormat="1" applyFont="1" applyFill="1" applyBorder="1" applyAlignment="1" applyProtection="1">
      <alignment horizontal="right" vertical="center"/>
    </xf>
    <xf numFmtId="3" fontId="7" fillId="0" borderId="7" xfId="31" applyNumberFormat="1" applyFont="1" applyFill="1" applyBorder="1" applyAlignment="1" applyProtection="1">
      <alignment horizontal="right" vertical="center"/>
    </xf>
    <xf numFmtId="166" fontId="7" fillId="0" borderId="7" xfId="30" applyNumberFormat="1" applyFont="1" applyFill="1" applyBorder="1"/>
    <xf numFmtId="175" fontId="7" fillId="0" borderId="7" xfId="30" applyNumberFormat="1" applyFont="1" applyFill="1" applyBorder="1" applyAlignment="1">
      <alignment horizontal="center" vertical="center" wrapText="1"/>
    </xf>
    <xf numFmtId="166" fontId="7" fillId="0" borderId="7" xfId="30" quotePrefix="1" applyNumberFormat="1" applyFont="1" applyFill="1" applyBorder="1" applyAlignment="1">
      <alignment horizontal="center" vertical="center" wrapText="1"/>
    </xf>
    <xf numFmtId="0" fontId="5" fillId="0" borderId="7" xfId="31" applyFont="1" applyFill="1" applyBorder="1" applyAlignment="1" applyProtection="1">
      <alignment horizontal="center" vertical="center" wrapText="1"/>
    </xf>
    <xf numFmtId="3" fontId="5" fillId="0" borderId="7" xfId="31" applyNumberFormat="1" applyFont="1" applyFill="1" applyBorder="1" applyAlignment="1" applyProtection="1">
      <alignment horizontal="center" vertical="center" wrapText="1"/>
    </xf>
    <xf numFmtId="166" fontId="5" fillId="0" borderId="7" xfId="18" applyNumberFormat="1" applyFont="1" applyFill="1" applyBorder="1" applyAlignment="1" applyProtection="1">
      <alignment horizontal="right" vertical="center"/>
    </xf>
    <xf numFmtId="3" fontId="5" fillId="0" borderId="7" xfId="31" applyNumberFormat="1" applyFont="1" applyFill="1" applyBorder="1" applyAlignment="1" applyProtection="1">
      <alignment vertical="center"/>
    </xf>
    <xf numFmtId="166" fontId="7" fillId="0" borderId="8" xfId="30" applyNumberFormat="1" applyFont="1" applyFill="1" applyBorder="1" applyAlignment="1">
      <alignment horizontal="center" vertical="center"/>
    </xf>
    <xf numFmtId="166" fontId="7" fillId="0" borderId="8" xfId="30" applyNumberFormat="1" applyFont="1" applyFill="1" applyBorder="1" applyAlignment="1">
      <alignment vertical="center" wrapText="1"/>
    </xf>
    <xf numFmtId="166" fontId="7" fillId="0" borderId="8" xfId="30" applyNumberFormat="1" applyFont="1" applyFill="1" applyBorder="1" applyAlignment="1">
      <alignment horizontal="center" vertical="center" wrapText="1"/>
    </xf>
    <xf numFmtId="49" fontId="7" fillId="0" borderId="8" xfId="30" applyNumberFormat="1" applyFont="1" applyFill="1" applyBorder="1" applyAlignment="1">
      <alignment horizontal="center" vertical="center"/>
    </xf>
    <xf numFmtId="166" fontId="7" fillId="0" borderId="8" xfId="30" applyNumberFormat="1" applyFont="1" applyFill="1" applyBorder="1" applyAlignment="1">
      <alignment horizontal="right" vertical="center"/>
    </xf>
    <xf numFmtId="166" fontId="7" fillId="0" borderId="8" xfId="30" applyNumberFormat="1" applyFont="1" applyFill="1" applyBorder="1" applyAlignment="1">
      <alignment horizontal="right" vertical="center" wrapText="1" shrinkToFit="1"/>
    </xf>
    <xf numFmtId="166" fontId="7" fillId="0" borderId="8" xfId="18" applyNumberFormat="1" applyFont="1" applyFill="1" applyBorder="1" applyAlignment="1">
      <alignment horizontal="center" vertical="center" wrapText="1"/>
    </xf>
    <xf numFmtId="165" fontId="7" fillId="0" borderId="7" xfId="30" applyNumberFormat="1" applyFont="1" applyFill="1" applyBorder="1" applyAlignment="1">
      <alignment horizontal="center" vertical="center"/>
    </xf>
    <xf numFmtId="165" fontId="5" fillId="0" borderId="7" xfId="30" applyNumberFormat="1" applyFont="1" applyFill="1" applyBorder="1" applyAlignment="1">
      <alignment horizontal="center" vertical="center" wrapText="1"/>
    </xf>
    <xf numFmtId="167" fontId="26" fillId="0" borderId="3" xfId="18" applyNumberFormat="1" applyFont="1" applyFill="1" applyBorder="1" applyAlignment="1">
      <alignment vertical="center" wrapText="1"/>
    </xf>
    <xf numFmtId="166" fontId="5" fillId="0" borderId="7" xfId="18" applyNumberFormat="1" applyFont="1" applyFill="1" applyBorder="1" applyAlignment="1">
      <alignment vertical="center"/>
    </xf>
    <xf numFmtId="0" fontId="0" fillId="6" borderId="0" xfId="0" applyFill="1"/>
    <xf numFmtId="166" fontId="5" fillId="0" borderId="20" xfId="30" applyNumberFormat="1" applyFont="1" applyFill="1" applyBorder="1" applyAlignment="1">
      <alignment vertical="center" wrapText="1"/>
    </xf>
    <xf numFmtId="0" fontId="59" fillId="0" borderId="0" xfId="0" applyFont="1"/>
    <xf numFmtId="167" fontId="41" fillId="0" borderId="3" xfId="18" applyNumberFormat="1" applyFont="1" applyFill="1" applyBorder="1" applyAlignment="1">
      <alignment horizontal="center" vertical="center" wrapText="1"/>
    </xf>
    <xf numFmtId="0" fontId="2" fillId="0" borderId="0" xfId="0" applyFont="1"/>
    <xf numFmtId="166" fontId="41" fillId="0" borderId="3" xfId="18" applyNumberFormat="1" applyFont="1" applyFill="1" applyBorder="1" applyAlignment="1">
      <alignment horizontal="center" vertical="center" wrapText="1"/>
    </xf>
    <xf numFmtId="167" fontId="62" fillId="0" borderId="0" xfId="18" applyNumberFormat="1" applyFont="1" applyFill="1" applyAlignment="1">
      <alignment vertical="center" wrapText="1"/>
    </xf>
    <xf numFmtId="169" fontId="41" fillId="0" borderId="3" xfId="18" applyNumberFormat="1" applyFont="1" applyFill="1" applyBorder="1" applyAlignment="1">
      <alignment horizontal="center" vertical="center" wrapText="1"/>
    </xf>
    <xf numFmtId="0" fontId="59" fillId="0" borderId="0" xfId="0" applyFont="1" applyAlignment="1">
      <alignment vertical="center"/>
    </xf>
    <xf numFmtId="166" fontId="21" fillId="0" borderId="0" xfId="14" applyNumberFormat="1" applyFont="1"/>
    <xf numFmtId="166" fontId="0" fillId="0" borderId="0" xfId="0" applyNumberFormat="1" applyAlignment="1">
      <alignment vertical="center"/>
    </xf>
    <xf numFmtId="165" fontId="0" fillId="0" borderId="0" xfId="0" applyNumberFormat="1"/>
    <xf numFmtId="41" fontId="0" fillId="0" borderId="0" xfId="0" applyNumberFormat="1"/>
    <xf numFmtId="165" fontId="5" fillId="7" borderId="0" xfId="30" applyNumberFormat="1" applyFont="1" applyFill="1" applyBorder="1" applyAlignment="1">
      <alignment horizontal="center" vertical="center" wrapText="1"/>
    </xf>
    <xf numFmtId="3" fontId="5" fillId="7" borderId="0" xfId="14" applyNumberFormat="1" applyFont="1" applyFill="1" applyAlignment="1">
      <alignment horizontal="center" vertical="center" wrapText="1"/>
    </xf>
    <xf numFmtId="0" fontId="5" fillId="7" borderId="0" xfId="14" applyFont="1" applyFill="1" applyAlignment="1">
      <alignment horizontal="center" vertical="center" wrapText="1"/>
    </xf>
    <xf numFmtId="166" fontId="2" fillId="0" borderId="0" xfId="0" applyNumberFormat="1" applyFont="1"/>
    <xf numFmtId="165" fontId="59" fillId="0" borderId="0" xfId="0" applyNumberFormat="1" applyFont="1"/>
    <xf numFmtId="0" fontId="0" fillId="0" borderId="0" xfId="0" applyAlignment="1">
      <alignment horizontal="center" vertical="center"/>
    </xf>
    <xf numFmtId="3" fontId="7" fillId="0" borderId="7" xfId="36" applyNumberFormat="1" applyFont="1" applyFill="1" applyBorder="1" applyAlignment="1">
      <alignment horizontal="center" vertical="center" wrapText="1"/>
    </xf>
    <xf numFmtId="3" fontId="7" fillId="0" borderId="7" xfId="36" applyNumberFormat="1" applyFont="1" applyFill="1" applyBorder="1" applyAlignment="1">
      <alignment vertical="center"/>
    </xf>
    <xf numFmtId="3" fontId="7" fillId="0" borderId="7" xfId="36" applyNumberFormat="1" applyFont="1" applyFill="1" applyBorder="1"/>
    <xf numFmtId="167" fontId="7" fillId="0" borderId="7" xfId="18" applyNumberFormat="1" applyFont="1" applyFill="1" applyBorder="1" applyAlignment="1">
      <alignment horizontal="center" vertical="center" wrapText="1"/>
    </xf>
    <xf numFmtId="167" fontId="7" fillId="0" borderId="7" xfId="30" applyNumberFormat="1"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0" xfId="0" applyFont="1" applyFill="1" applyAlignment="1">
      <alignment horizontal="center" vertical="center" wrapText="1"/>
    </xf>
    <xf numFmtId="0" fontId="64" fillId="4" borderId="0" xfId="0" applyFont="1" applyFill="1" applyAlignment="1">
      <alignment horizontal="center" vertical="center" wrapText="1"/>
    </xf>
    <xf numFmtId="0" fontId="13" fillId="0" borderId="0" xfId="14" applyFont="1" applyAlignment="1">
      <alignment horizontal="center" vertical="center" wrapText="1"/>
    </xf>
    <xf numFmtId="166" fontId="4" fillId="0" borderId="0" xfId="36" applyNumberFormat="1" applyFont="1" applyFill="1" applyBorder="1" applyAlignment="1">
      <alignment horizontal="right" vertical="center" wrapText="1"/>
    </xf>
    <xf numFmtId="166" fontId="4" fillId="0" borderId="0" xfId="36" quotePrefix="1" applyNumberFormat="1" applyFont="1" applyFill="1" applyBorder="1" applyAlignment="1">
      <alignment horizontal="right" vertical="center"/>
    </xf>
    <xf numFmtId="166" fontId="4" fillId="0" borderId="0" xfId="36" applyNumberFormat="1" applyFont="1" applyFill="1" applyBorder="1" applyAlignment="1">
      <alignment horizontal="right" vertical="center"/>
    </xf>
    <xf numFmtId="165" fontId="5" fillId="0" borderId="3" xfId="30" applyNumberFormat="1" applyFont="1" applyFill="1" applyBorder="1" applyAlignment="1">
      <alignment horizontal="center" vertical="center" wrapText="1"/>
    </xf>
    <xf numFmtId="165" fontId="46" fillId="0" borderId="0" xfId="0" applyNumberFormat="1" applyFont="1"/>
    <xf numFmtId="166" fontId="7" fillId="0" borderId="7" xfId="18" quotePrefix="1" applyNumberFormat="1" applyFont="1" applyFill="1" applyBorder="1" applyAlignment="1">
      <alignment horizontal="right" vertical="center" wrapText="1"/>
    </xf>
    <xf numFmtId="166" fontId="7" fillId="0" borderId="7" xfId="18" quotePrefix="1" applyNumberFormat="1" applyFont="1" applyFill="1" applyBorder="1" applyAlignment="1">
      <alignment horizontal="right" vertical="center"/>
    </xf>
    <xf numFmtId="0" fontId="0" fillId="0" borderId="0" xfId="0" applyAlignment="1">
      <alignment horizontal="left"/>
    </xf>
    <xf numFmtId="166" fontId="7" fillId="0" borderId="7" xfId="23" quotePrefix="1" applyNumberFormat="1" applyFont="1" applyFill="1" applyBorder="1" applyAlignment="1">
      <alignment horizontal="center" vertical="center" wrapText="1"/>
    </xf>
    <xf numFmtId="166" fontId="31" fillId="0" borderId="7" xfId="23" applyNumberFormat="1" applyFont="1" applyFill="1" applyBorder="1" applyAlignment="1">
      <alignment horizontal="right" vertical="center" wrapText="1"/>
    </xf>
    <xf numFmtId="169" fontId="7" fillId="0" borderId="7" xfId="23" applyNumberFormat="1" applyFont="1" applyFill="1" applyBorder="1" applyAlignment="1">
      <alignment horizontal="center" vertical="center" wrapText="1"/>
    </xf>
    <xf numFmtId="166" fontId="7" fillId="0" borderId="7" xfId="23" applyNumberFormat="1" applyFont="1" applyFill="1" applyBorder="1" applyAlignment="1">
      <alignment horizontal="right" vertical="center"/>
    </xf>
    <xf numFmtId="166" fontId="7" fillId="0" borderId="8" xfId="18" applyNumberFormat="1" applyFont="1" applyFill="1" applyBorder="1" applyAlignment="1">
      <alignment horizontal="left" vertical="center" wrapText="1"/>
    </xf>
    <xf numFmtId="166" fontId="7" fillId="0" borderId="8" xfId="18" quotePrefix="1" applyNumberFormat="1" applyFont="1" applyFill="1" applyBorder="1" applyAlignment="1">
      <alignment horizontal="center" vertical="center" wrapText="1"/>
    </xf>
    <xf numFmtId="166" fontId="7" fillId="0" borderId="8" xfId="18" applyNumberFormat="1" applyFont="1" applyFill="1" applyBorder="1" applyAlignment="1">
      <alignment vertical="center" wrapText="1"/>
    </xf>
    <xf numFmtId="166" fontId="5" fillId="0" borderId="8" xfId="18" quotePrefix="1" applyNumberFormat="1" applyFont="1" applyFill="1" applyBorder="1" applyAlignment="1">
      <alignment horizontal="center" vertical="center" wrapText="1"/>
    </xf>
    <xf numFmtId="166" fontId="5" fillId="0" borderId="8" xfId="18" applyNumberFormat="1" applyFont="1" applyFill="1" applyBorder="1" applyAlignment="1">
      <alignment horizontal="center" vertical="center" wrapText="1"/>
    </xf>
    <xf numFmtId="166" fontId="5" fillId="0" borderId="8" xfId="18" applyNumberFormat="1" applyFont="1" applyFill="1" applyBorder="1" applyAlignment="1">
      <alignment vertical="center" wrapText="1"/>
    </xf>
    <xf numFmtId="166" fontId="43" fillId="0" borderId="8" xfId="18" quotePrefix="1" applyNumberFormat="1" applyFont="1" applyFill="1" applyBorder="1" applyAlignment="1">
      <alignment horizontal="right" vertical="center" wrapText="1"/>
    </xf>
    <xf numFmtId="166" fontId="5" fillId="0" borderId="16" xfId="18" applyNumberFormat="1" applyFont="1" applyFill="1" applyBorder="1" applyAlignment="1">
      <alignment horizontal="center" vertical="center" wrapText="1"/>
    </xf>
    <xf numFmtId="166" fontId="5" fillId="0" borderId="16" xfId="18" applyNumberFormat="1" applyFont="1" applyFill="1" applyBorder="1" applyAlignment="1">
      <alignment horizontal="right" vertical="center" wrapText="1"/>
    </xf>
    <xf numFmtId="0" fontId="5" fillId="0" borderId="19" xfId="31" applyFont="1" applyFill="1" applyBorder="1" applyAlignment="1" applyProtection="1">
      <alignment vertical="center" wrapText="1"/>
    </xf>
    <xf numFmtId="164" fontId="5" fillId="0" borderId="19" xfId="31" applyNumberFormat="1" applyFont="1" applyFill="1" applyBorder="1" applyAlignment="1" applyProtection="1">
      <alignment vertical="center" wrapText="1"/>
    </xf>
    <xf numFmtId="0" fontId="26" fillId="0" borderId="22" xfId="31" applyFont="1" applyFill="1" applyBorder="1" applyAlignment="1" applyProtection="1">
      <alignment horizontal="center" vertical="center" wrapText="1"/>
    </xf>
    <xf numFmtId="0" fontId="26" fillId="0" borderId="23" xfId="31" applyFont="1" applyFill="1" applyBorder="1" applyAlignment="1" applyProtection="1">
      <alignment horizontal="center" vertical="center" wrapText="1"/>
    </xf>
    <xf numFmtId="0" fontId="26" fillId="0" borderId="5" xfId="31" applyFont="1" applyFill="1" applyBorder="1" applyAlignment="1" applyProtection="1">
      <alignment horizontal="center" vertical="center" wrapText="1"/>
    </xf>
    <xf numFmtId="0" fontId="5" fillId="0" borderId="5" xfId="31" applyFont="1" applyFill="1" applyBorder="1" applyAlignment="1" applyProtection="1">
      <alignment horizontal="center" vertical="center" wrapText="1"/>
    </xf>
    <xf numFmtId="0" fontId="31" fillId="0" borderId="5" xfId="31" applyFont="1" applyFill="1" applyBorder="1" applyAlignment="1" applyProtection="1">
      <alignment vertical="center"/>
    </xf>
    <xf numFmtId="0" fontId="5" fillId="0" borderId="2" xfId="31" applyFont="1" applyFill="1" applyBorder="1" applyAlignment="1" applyProtection="1">
      <alignment horizontal="center" vertical="center" wrapText="1"/>
    </xf>
    <xf numFmtId="0" fontId="5" fillId="0" borderId="2" xfId="31" applyFont="1" applyFill="1" applyBorder="1" applyAlignment="1" applyProtection="1">
      <alignment horizontal="center" vertical="center"/>
    </xf>
    <xf numFmtId="49" fontId="5" fillId="0" borderId="6" xfId="31" applyNumberFormat="1" applyFont="1" applyFill="1" applyBorder="1" applyAlignment="1" applyProtection="1">
      <alignment horizontal="center" vertical="center" wrapText="1"/>
    </xf>
    <xf numFmtId="0" fontId="5" fillId="0" borderId="6" xfId="31" applyFont="1" applyFill="1" applyBorder="1" applyAlignment="1" applyProtection="1">
      <alignment horizontal="center" vertical="center" wrapText="1"/>
    </xf>
    <xf numFmtId="171" fontId="5" fillId="0" borderId="6" xfId="31" applyNumberFormat="1" applyFont="1" applyFill="1" applyBorder="1" applyAlignment="1" applyProtection="1">
      <alignment horizontal="center" vertical="center" wrapText="1"/>
    </xf>
    <xf numFmtId="3" fontId="5" fillId="0" borderId="6" xfId="31" applyNumberFormat="1" applyFont="1" applyFill="1" applyBorder="1" applyAlignment="1" applyProtection="1">
      <alignment horizontal="right" vertical="center" wrapText="1"/>
    </xf>
    <xf numFmtId="166" fontId="5" fillId="0" borderId="6" xfId="18" applyNumberFormat="1" applyFont="1" applyFill="1" applyBorder="1" applyAlignment="1" applyProtection="1">
      <alignment horizontal="center" vertical="center" wrapText="1"/>
    </xf>
    <xf numFmtId="166" fontId="5" fillId="0" borderId="6" xfId="18" applyNumberFormat="1" applyFont="1" applyFill="1" applyBorder="1" applyAlignment="1" applyProtection="1">
      <alignment horizontal="right" vertical="center" wrapText="1"/>
    </xf>
    <xf numFmtId="0" fontId="7" fillId="0" borderId="6" xfId="31" applyFont="1" applyFill="1" applyBorder="1" applyAlignment="1" applyProtection="1">
      <alignment vertical="center"/>
    </xf>
    <xf numFmtId="0" fontId="7" fillId="0" borderId="7" xfId="31" applyFont="1" applyFill="1" applyBorder="1" applyAlignment="1" applyProtection="1">
      <alignment vertical="center" wrapText="1"/>
    </xf>
    <xf numFmtId="1" fontId="7" fillId="0" borderId="7" xfId="31" applyNumberFormat="1" applyFont="1" applyFill="1" applyBorder="1" applyAlignment="1" applyProtection="1">
      <alignment horizontal="center" vertical="center" wrapText="1"/>
    </xf>
    <xf numFmtId="0" fontId="7" fillId="0" borderId="7" xfId="31" applyFont="1" applyFill="1" applyBorder="1" applyAlignment="1" applyProtection="1">
      <alignment horizontal="center" vertical="center"/>
    </xf>
    <xf numFmtId="166" fontId="7" fillId="0" borderId="7" xfId="18" applyNumberFormat="1" applyFont="1" applyFill="1" applyBorder="1" applyAlignment="1" applyProtection="1">
      <alignment horizontal="center" vertical="center" wrapText="1"/>
    </xf>
    <xf numFmtId="166" fontId="7" fillId="0" borderId="7" xfId="18" applyNumberFormat="1" applyFont="1" applyFill="1" applyBorder="1" applyAlignment="1" applyProtection="1">
      <alignment horizontal="right" vertical="center" wrapText="1"/>
    </xf>
    <xf numFmtId="166" fontId="7" fillId="0" borderId="7" xfId="18" applyNumberFormat="1" applyFont="1" applyFill="1" applyBorder="1" applyAlignment="1" applyProtection="1">
      <alignment vertical="center"/>
    </xf>
    <xf numFmtId="166" fontId="7" fillId="0" borderId="7" xfId="18" applyNumberFormat="1" applyFont="1" applyFill="1" applyBorder="1" applyAlignment="1" applyProtection="1">
      <alignment horizontal="center" vertical="center"/>
    </xf>
    <xf numFmtId="3" fontId="7" fillId="0" borderId="7" xfId="31" applyNumberFormat="1" applyFont="1" applyFill="1" applyBorder="1" applyAlignment="1" applyProtection="1">
      <alignment vertical="center"/>
    </xf>
    <xf numFmtId="3" fontId="7" fillId="0" borderId="7" xfId="31" applyNumberFormat="1" applyFont="1" applyFill="1" applyBorder="1" applyAlignment="1" applyProtection="1">
      <alignment horizontal="right" vertical="center" wrapText="1"/>
    </xf>
    <xf numFmtId="4" fontId="7" fillId="0" borderId="7" xfId="31" applyNumberFormat="1" applyFont="1" applyFill="1" applyBorder="1" applyAlignment="1" applyProtection="1">
      <alignment horizontal="center" vertical="center"/>
    </xf>
    <xf numFmtId="166" fontId="7" fillId="0" borderId="7" xfId="31" applyNumberFormat="1" applyFont="1" applyFill="1" applyBorder="1" applyAlignment="1" applyProtection="1">
      <alignment horizontal="center" vertical="center" wrapText="1"/>
    </xf>
    <xf numFmtId="167" fontId="7" fillId="0" borderId="7" xfId="31" applyNumberFormat="1" applyFont="1" applyFill="1" applyBorder="1" applyAlignment="1" applyProtection="1">
      <alignment horizontal="center" vertical="center" wrapText="1"/>
    </xf>
    <xf numFmtId="0" fontId="7" fillId="0" borderId="7" xfId="31" applyFont="1" applyFill="1" applyBorder="1" applyAlignment="1" applyProtection="1">
      <alignment vertical="center"/>
    </xf>
    <xf numFmtId="0" fontId="7" fillId="0" borderId="7" xfId="31" applyFont="1" applyFill="1" applyBorder="1" applyAlignment="1" applyProtection="1">
      <alignment horizontal="left" vertical="center" wrapText="1"/>
    </xf>
    <xf numFmtId="167" fontId="5" fillId="0" borderId="7" xfId="18" applyNumberFormat="1" applyFont="1" applyFill="1" applyBorder="1" applyAlignment="1">
      <alignment horizontal="right" vertical="center" wrapText="1"/>
    </xf>
    <xf numFmtId="166" fontId="5" fillId="0" borderId="7" xfId="18" applyNumberFormat="1" applyFont="1" applyFill="1" applyBorder="1" applyAlignment="1" applyProtection="1">
      <alignment horizontal="center" vertical="center" wrapText="1"/>
    </xf>
    <xf numFmtId="166" fontId="5" fillId="0" borderId="7" xfId="18" applyNumberFormat="1" applyFont="1" applyFill="1" applyBorder="1" applyAlignment="1" applyProtection="1">
      <alignment horizontal="center" vertical="center"/>
    </xf>
    <xf numFmtId="0" fontId="5" fillId="0" borderId="7" xfId="31" applyFont="1" applyFill="1" applyBorder="1" applyAlignment="1" applyProtection="1">
      <alignment vertical="center"/>
    </xf>
    <xf numFmtId="171" fontId="7" fillId="0" borderId="7" xfId="31" applyNumberFormat="1" applyFont="1" applyFill="1" applyBorder="1" applyAlignment="1" applyProtection="1">
      <alignment horizontal="center" vertical="center" wrapText="1"/>
    </xf>
    <xf numFmtId="166" fontId="5" fillId="0" borderId="7" xfId="18" applyNumberFormat="1" applyFont="1" applyFill="1" applyBorder="1" applyAlignment="1" applyProtection="1">
      <alignment horizontal="right" vertical="center" wrapText="1"/>
    </xf>
    <xf numFmtId="166" fontId="7" fillId="0" borderId="7" xfId="31" applyNumberFormat="1" applyFont="1" applyFill="1" applyBorder="1" applyAlignment="1" applyProtection="1">
      <alignment horizontal="center" vertical="center"/>
    </xf>
    <xf numFmtId="166" fontId="7" fillId="0" borderId="7" xfId="18" applyNumberFormat="1" applyFont="1" applyFill="1" applyBorder="1" applyAlignment="1" applyProtection="1">
      <alignment horizontal="center" vertical="center" wrapText="1"/>
      <protection locked="0"/>
    </xf>
    <xf numFmtId="3" fontId="7" fillId="0" borderId="7" xfId="31" applyNumberFormat="1" applyFont="1" applyFill="1" applyBorder="1" applyAlignment="1" applyProtection="1">
      <alignment horizontal="center" vertical="center"/>
    </xf>
    <xf numFmtId="1" fontId="5" fillId="0" borderId="7" xfId="31" applyNumberFormat="1" applyFont="1" applyFill="1" applyBorder="1" applyAlignment="1" applyProtection="1">
      <alignment horizontal="center" vertical="center" wrapText="1"/>
    </xf>
    <xf numFmtId="166" fontId="5" fillId="0" borderId="7" xfId="31" applyNumberFormat="1" applyFont="1" applyFill="1" applyBorder="1" applyAlignment="1" applyProtection="1">
      <alignment horizontal="center" vertical="center"/>
    </xf>
    <xf numFmtId="166" fontId="5" fillId="0" borderId="7" xfId="18" applyNumberFormat="1" applyFont="1" applyFill="1" applyBorder="1" applyAlignment="1" applyProtection="1">
      <alignment vertical="center"/>
    </xf>
    <xf numFmtId="1" fontId="7" fillId="0" borderId="7" xfId="31" applyNumberFormat="1" applyFont="1" applyFill="1" applyBorder="1" applyAlignment="1" applyProtection="1">
      <alignment vertical="center" wrapText="1"/>
    </xf>
    <xf numFmtId="166" fontId="7" fillId="0" borderId="7" xfId="18" applyNumberFormat="1" applyFont="1" applyFill="1" applyBorder="1" applyAlignment="1" applyProtection="1">
      <alignment vertical="center" wrapText="1"/>
    </xf>
    <xf numFmtId="3" fontId="7" fillId="0" borderId="7" xfId="31" applyNumberFormat="1" applyFont="1" applyFill="1" applyBorder="1" applyAlignment="1" applyProtection="1">
      <alignment vertical="center" wrapText="1"/>
    </xf>
    <xf numFmtId="0" fontId="31" fillId="0" borderId="7" xfId="31" applyFont="1" applyFill="1" applyBorder="1" applyAlignment="1" applyProtection="1">
      <alignment vertical="center"/>
    </xf>
    <xf numFmtId="166" fontId="7" fillId="0" borderId="7" xfId="18" applyNumberFormat="1" applyFont="1" applyFill="1" applyBorder="1" applyAlignment="1" applyProtection="1">
      <alignment horizontal="right" vertical="center"/>
      <protection locked="0"/>
    </xf>
    <xf numFmtId="0" fontId="7" fillId="0" borderId="7" xfId="31" applyFont="1" applyFill="1" applyBorder="1" applyAlignment="1" applyProtection="1">
      <alignment horizontal="left" vertical="center" wrapText="1"/>
      <protection locked="0"/>
    </xf>
    <xf numFmtId="0" fontId="7" fillId="0" borderId="7" xfId="31" applyFont="1" applyFill="1" applyBorder="1" applyAlignment="1" applyProtection="1">
      <alignment horizontal="center" vertical="center" wrapText="1"/>
      <protection locked="0"/>
    </xf>
    <xf numFmtId="166" fontId="7" fillId="0" borderId="7" xfId="18" applyNumberFormat="1" applyFont="1" applyFill="1" applyBorder="1" applyAlignment="1" applyProtection="1">
      <alignment horizontal="right" vertical="center" wrapText="1"/>
      <protection locked="0"/>
    </xf>
    <xf numFmtId="3" fontId="7" fillId="0" borderId="7" xfId="31" applyNumberFormat="1" applyFont="1" applyFill="1" applyBorder="1" applyAlignment="1" applyProtection="1">
      <alignment horizontal="right" vertical="center" wrapText="1"/>
      <protection locked="0"/>
    </xf>
    <xf numFmtId="164" fontId="7" fillId="0" borderId="7" xfId="31" applyNumberFormat="1" applyFont="1" applyFill="1" applyBorder="1" applyAlignment="1" applyProtection="1">
      <alignment horizontal="left" vertical="center" wrapText="1"/>
      <protection locked="0"/>
    </xf>
    <xf numFmtId="0" fontId="7" fillId="0" borderId="7" xfId="31" applyFont="1" applyFill="1" applyBorder="1" applyAlignment="1" applyProtection="1">
      <alignment vertical="center" wrapText="1"/>
      <protection locked="0"/>
    </xf>
    <xf numFmtId="1" fontId="7" fillId="0" borderId="7" xfId="31" applyNumberFormat="1" applyFont="1" applyFill="1" applyBorder="1" applyAlignment="1" applyProtection="1">
      <alignment horizontal="center" vertical="center" wrapText="1"/>
      <protection locked="0"/>
    </xf>
    <xf numFmtId="166" fontId="7" fillId="0" borderId="7" xfId="31" applyNumberFormat="1" applyFont="1" applyFill="1" applyBorder="1" applyAlignment="1" applyProtection="1">
      <alignment horizontal="left" vertical="center" wrapText="1"/>
      <protection locked="0"/>
    </xf>
    <xf numFmtId="3" fontId="7" fillId="0" borderId="7" xfId="31" applyNumberFormat="1" applyFont="1" applyFill="1" applyBorder="1" applyAlignment="1" applyProtection="1">
      <alignment horizontal="center" vertical="center" wrapText="1"/>
      <protection locked="0"/>
    </xf>
    <xf numFmtId="164" fontId="7" fillId="0" borderId="7" xfId="31" applyNumberFormat="1" applyFont="1" applyFill="1" applyBorder="1" applyAlignment="1" applyProtection="1">
      <alignment horizontal="center" vertical="center" wrapText="1"/>
      <protection locked="0"/>
    </xf>
    <xf numFmtId="0" fontId="31" fillId="0" borderId="7" xfId="31" applyFont="1" applyFill="1" applyBorder="1" applyAlignment="1" applyProtection="1">
      <alignment horizontal="center" vertical="center" wrapText="1"/>
      <protection locked="0"/>
    </xf>
    <xf numFmtId="166" fontId="31" fillId="0" borderId="7" xfId="18" applyNumberFormat="1" applyFont="1" applyFill="1" applyBorder="1" applyAlignment="1" applyProtection="1">
      <alignment horizontal="right" vertical="center"/>
    </xf>
    <xf numFmtId="0" fontId="31" fillId="0" borderId="7" xfId="31" quotePrefix="1" applyFont="1" applyFill="1" applyBorder="1" applyAlignment="1" applyProtection="1">
      <alignment horizontal="center" vertical="center" wrapText="1"/>
    </xf>
    <xf numFmtId="0" fontId="31" fillId="0" borderId="7" xfId="31" applyFont="1" applyFill="1" applyBorder="1" applyAlignment="1" applyProtection="1">
      <alignment horizontal="center" vertical="center" wrapText="1"/>
    </xf>
    <xf numFmtId="3" fontId="31" fillId="0" borderId="7" xfId="31" applyNumberFormat="1" applyFont="1" applyFill="1" applyBorder="1" applyAlignment="1" applyProtection="1">
      <alignment horizontal="center" vertical="center" wrapText="1"/>
    </xf>
    <xf numFmtId="3" fontId="31" fillId="0" borderId="7" xfId="31" applyNumberFormat="1" applyFont="1" applyFill="1" applyBorder="1" applyAlignment="1" applyProtection="1">
      <alignment horizontal="center" vertical="center" wrapText="1"/>
      <protection locked="0"/>
    </xf>
    <xf numFmtId="166" fontId="31" fillId="0" borderId="7" xfId="18" applyNumberFormat="1" applyFont="1" applyFill="1" applyBorder="1" applyAlignment="1" applyProtection="1">
      <alignment horizontal="center" vertical="center" wrapText="1"/>
      <protection locked="0"/>
    </xf>
    <xf numFmtId="166" fontId="31" fillId="0" borderId="7" xfId="18" applyNumberFormat="1" applyFont="1" applyFill="1" applyBorder="1" applyAlignment="1" applyProtection="1">
      <alignment horizontal="right" vertical="center" wrapText="1"/>
      <protection locked="0"/>
    </xf>
    <xf numFmtId="166" fontId="31" fillId="0" borderId="7" xfId="18" applyNumberFormat="1" applyFont="1" applyFill="1" applyBorder="1" applyAlignment="1" applyProtection="1">
      <alignment horizontal="center" vertical="center" wrapText="1"/>
    </xf>
    <xf numFmtId="166" fontId="31" fillId="0" borderId="7" xfId="18" applyNumberFormat="1" applyFont="1" applyFill="1" applyBorder="1" applyAlignment="1" applyProtection="1">
      <alignment horizontal="right" vertical="center" wrapText="1"/>
    </xf>
    <xf numFmtId="166" fontId="31" fillId="0" borderId="7" xfId="18" applyNumberFormat="1" applyFont="1" applyFill="1" applyBorder="1" applyAlignment="1" applyProtection="1">
      <alignment vertical="center"/>
    </xf>
    <xf numFmtId="166" fontId="31" fillId="0" borderId="7" xfId="18" applyNumberFormat="1" applyFont="1" applyFill="1" applyBorder="1" applyAlignment="1" applyProtection="1">
      <alignment horizontal="center" vertical="center"/>
    </xf>
    <xf numFmtId="3" fontId="31" fillId="0" borderId="7" xfId="31" applyNumberFormat="1" applyFont="1" applyFill="1" applyBorder="1" applyAlignment="1" applyProtection="1">
      <alignment vertical="center"/>
    </xf>
    <xf numFmtId="3" fontId="31" fillId="0" borderId="7" xfId="31" applyNumberFormat="1" applyFont="1" applyFill="1" applyBorder="1" applyAlignment="1" applyProtection="1">
      <alignment horizontal="right" vertical="center" wrapText="1"/>
      <protection locked="0"/>
    </xf>
    <xf numFmtId="3" fontId="31" fillId="0" borderId="7" xfId="31" applyNumberFormat="1" applyFont="1" applyFill="1" applyBorder="1" applyAlignment="1" applyProtection="1">
      <alignment horizontal="right" vertical="center"/>
    </xf>
    <xf numFmtId="4" fontId="31" fillId="0" borderId="7" xfId="31" applyNumberFormat="1" applyFont="1" applyFill="1" applyBorder="1" applyAlignment="1" applyProtection="1">
      <alignment horizontal="center" vertical="center"/>
    </xf>
    <xf numFmtId="166" fontId="31" fillId="0" borderId="7" xfId="31" applyNumberFormat="1" applyFont="1" applyFill="1" applyBorder="1" applyAlignment="1" applyProtection="1">
      <alignment horizontal="center" vertical="center" wrapText="1"/>
    </xf>
    <xf numFmtId="3" fontId="31" fillId="0" borderId="7" xfId="31" applyNumberFormat="1" applyFont="1" applyFill="1" applyBorder="1" applyAlignment="1" applyProtection="1">
      <alignment horizontal="right" vertical="center" wrapText="1"/>
    </xf>
    <xf numFmtId="166" fontId="31" fillId="0" borderId="7" xfId="31" applyNumberFormat="1" applyFont="1" applyFill="1" applyBorder="1" applyAlignment="1" applyProtection="1">
      <alignment horizontal="left" vertical="center" wrapText="1"/>
      <protection locked="0"/>
    </xf>
    <xf numFmtId="0" fontId="31" fillId="0" borderId="7" xfId="31" applyFont="1" applyFill="1" applyBorder="1" applyAlignment="1" applyProtection="1">
      <alignment vertical="center" wrapText="1"/>
    </xf>
    <xf numFmtId="0" fontId="7" fillId="0" borderId="8" xfId="31" applyFont="1" applyFill="1" applyBorder="1" applyAlignment="1" applyProtection="1">
      <alignment horizontal="center" vertical="center" wrapText="1"/>
    </xf>
    <xf numFmtId="0" fontId="7" fillId="0" borderId="8" xfId="40" applyNumberFormat="1" applyFont="1" applyFill="1" applyBorder="1" applyAlignment="1">
      <alignment horizontal="left" vertical="center" wrapText="1"/>
    </xf>
    <xf numFmtId="1" fontId="7" fillId="0" borderId="8" xfId="31" applyNumberFormat="1" applyFont="1" applyFill="1" applyBorder="1" applyAlignment="1" applyProtection="1">
      <alignment horizontal="center" vertical="center" wrapText="1"/>
    </xf>
    <xf numFmtId="3" fontId="7" fillId="0" borderId="8" xfId="31" applyNumberFormat="1" applyFont="1" applyFill="1" applyBorder="1" applyAlignment="1" applyProtection="1">
      <alignment horizontal="center" vertical="center" wrapText="1"/>
    </xf>
    <xf numFmtId="166" fontId="7" fillId="0" borderId="8" xfId="18" applyNumberFormat="1" applyFont="1" applyFill="1" applyBorder="1" applyAlignment="1" applyProtection="1">
      <alignment horizontal="center" vertical="center" wrapText="1"/>
    </xf>
    <xf numFmtId="166" fontId="7" fillId="0" borderId="8" xfId="18" applyNumberFormat="1" applyFont="1" applyFill="1" applyBorder="1" applyAlignment="1" applyProtection="1">
      <alignment horizontal="right" vertical="center"/>
    </xf>
    <xf numFmtId="166" fontId="7" fillId="0" borderId="8" xfId="18" applyNumberFormat="1" applyFont="1" applyFill="1" applyBorder="1" applyAlignment="1" applyProtection="1">
      <alignment horizontal="right" vertical="center" wrapText="1"/>
    </xf>
    <xf numFmtId="166" fontId="7" fillId="0" borderId="8" xfId="18" applyNumberFormat="1" applyFont="1" applyFill="1" applyBorder="1" applyAlignment="1" applyProtection="1">
      <alignment vertical="center"/>
    </xf>
    <xf numFmtId="166" fontId="7" fillId="0" borderId="8" xfId="18" applyNumberFormat="1" applyFont="1" applyFill="1" applyBorder="1" applyAlignment="1" applyProtection="1">
      <alignment horizontal="center" vertical="center"/>
    </xf>
    <xf numFmtId="3" fontId="7" fillId="0" borderId="8" xfId="31" applyNumberFormat="1" applyFont="1" applyFill="1" applyBorder="1" applyAlignment="1" applyProtection="1">
      <alignment vertical="center"/>
    </xf>
    <xf numFmtId="3" fontId="7" fillId="0" borderId="8" xfId="31" applyNumberFormat="1" applyFont="1" applyFill="1" applyBorder="1" applyAlignment="1" applyProtection="1">
      <alignment horizontal="right" vertical="center"/>
    </xf>
    <xf numFmtId="4" fontId="7" fillId="0" borderId="8" xfId="31" applyNumberFormat="1" applyFont="1" applyFill="1" applyBorder="1" applyAlignment="1" applyProtection="1">
      <alignment horizontal="center" vertical="center"/>
    </xf>
    <xf numFmtId="166" fontId="7" fillId="0" borderId="8" xfId="31" applyNumberFormat="1" applyFont="1" applyFill="1" applyBorder="1" applyAlignment="1" applyProtection="1">
      <alignment horizontal="center" vertical="center" wrapText="1"/>
    </xf>
    <xf numFmtId="0" fontId="7" fillId="0" borderId="8" xfId="31" applyFont="1" applyFill="1" applyBorder="1" applyAlignment="1" applyProtection="1">
      <alignment vertical="center"/>
    </xf>
    <xf numFmtId="0" fontId="5" fillId="0" borderId="3" xfId="31" applyFont="1" applyFill="1" applyBorder="1" applyAlignment="1" applyProtection="1">
      <alignment horizontal="center" vertical="center" wrapText="1"/>
    </xf>
    <xf numFmtId="166" fontId="7" fillId="0" borderId="8" xfId="18" applyNumberFormat="1" applyFont="1" applyFill="1" applyBorder="1" applyAlignment="1">
      <alignment horizontal="center" vertical="center"/>
    </xf>
    <xf numFmtId="165" fontId="7" fillId="0" borderId="8" xfId="30" applyNumberFormat="1" applyFont="1" applyFill="1" applyBorder="1" applyAlignment="1">
      <alignment horizontal="center" vertical="center" wrapText="1"/>
    </xf>
    <xf numFmtId="3" fontId="7" fillId="0" borderId="7" xfId="36" applyNumberFormat="1" applyFont="1" applyFill="1" applyBorder="1" applyAlignment="1">
      <alignment horizontal="right" vertical="center"/>
    </xf>
    <xf numFmtId="169" fontId="7" fillId="0" borderId="7" xfId="36" applyNumberFormat="1" applyFont="1" applyFill="1" applyBorder="1" applyAlignment="1">
      <alignment horizontal="right" vertical="center" wrapText="1"/>
    </xf>
    <xf numFmtId="166" fontId="7" fillId="0" borderId="7" xfId="36" applyNumberFormat="1" applyFont="1" applyFill="1" applyBorder="1" applyAlignment="1">
      <alignment horizontal="right" vertical="center"/>
    </xf>
    <xf numFmtId="166" fontId="7" fillId="0" borderId="7" xfId="36" quotePrefix="1" applyNumberFormat="1" applyFont="1" applyFill="1" applyBorder="1" applyAlignment="1">
      <alignment horizontal="right" vertical="center" wrapText="1"/>
    </xf>
    <xf numFmtId="169" fontId="7" fillId="0" borderId="7" xfId="36" applyNumberFormat="1" applyFont="1" applyFill="1" applyBorder="1" applyAlignment="1">
      <alignment vertical="center"/>
    </xf>
    <xf numFmtId="3" fontId="7" fillId="0" borderId="7" xfId="36" applyNumberFormat="1" applyFont="1" applyFill="1" applyBorder="1" applyAlignment="1">
      <alignment horizontal="right" vertical="center" wrapText="1"/>
    </xf>
    <xf numFmtId="3" fontId="5" fillId="0" borderId="7" xfId="36" applyNumberFormat="1" applyFont="1" applyFill="1" applyBorder="1" applyAlignment="1">
      <alignment horizontal="right" vertical="center" wrapText="1"/>
    </xf>
    <xf numFmtId="169" fontId="7" fillId="0" borderId="7" xfId="36" applyNumberFormat="1" applyFont="1" applyFill="1" applyBorder="1" applyAlignment="1">
      <alignment horizontal="center" vertical="center" wrapText="1"/>
    </xf>
    <xf numFmtId="166" fontId="7" fillId="0" borderId="8" xfId="36" applyNumberFormat="1" applyFont="1" applyFill="1" applyBorder="1" applyAlignment="1">
      <alignment horizontal="right" vertical="center" wrapText="1"/>
    </xf>
    <xf numFmtId="166" fontId="7" fillId="0" borderId="8" xfId="36" quotePrefix="1" applyNumberFormat="1" applyFont="1" applyFill="1" applyBorder="1" applyAlignment="1">
      <alignment horizontal="right" vertical="center"/>
    </xf>
    <xf numFmtId="166" fontId="7" fillId="0" borderId="8" xfId="36" applyNumberFormat="1" applyFont="1" applyFill="1" applyBorder="1" applyAlignment="1">
      <alignment horizontal="right" vertical="center"/>
    </xf>
    <xf numFmtId="0" fontId="5" fillId="0" borderId="19" xfId="31" applyFont="1" applyFill="1" applyBorder="1" applyAlignment="1" applyProtection="1">
      <alignment horizontal="center" vertical="center" wrapText="1"/>
    </xf>
    <xf numFmtId="166" fontId="5" fillId="0" borderId="3" xfId="30" applyNumberFormat="1" applyFont="1" applyFill="1" applyBorder="1" applyAlignment="1">
      <alignment horizontal="center" vertical="center" wrapText="1"/>
    </xf>
    <xf numFmtId="166" fontId="26" fillId="0" borderId="3" xfId="30" applyNumberFormat="1" applyFont="1" applyFill="1" applyBorder="1" applyAlignment="1">
      <alignment horizontal="center" vertical="center" wrapText="1"/>
    </xf>
    <xf numFmtId="166" fontId="26" fillId="0" borderId="2" xfId="30" applyNumberFormat="1" applyFont="1" applyFill="1" applyBorder="1" applyAlignment="1">
      <alignment horizontal="center" vertical="center" wrapText="1"/>
    </xf>
    <xf numFmtId="166" fontId="5" fillId="0" borderId="3" xfId="18" applyNumberFormat="1" applyFont="1" applyFill="1" applyBorder="1" applyAlignment="1">
      <alignment horizontal="center" vertical="center" wrapText="1"/>
    </xf>
    <xf numFmtId="0" fontId="7" fillId="0" borderId="0" xfId="14" applyFont="1"/>
    <xf numFmtId="0" fontId="31" fillId="0" borderId="0" xfId="14" applyFont="1"/>
    <xf numFmtId="0" fontId="14" fillId="0" borderId="0" xfId="14" applyFont="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wrapText="1"/>
    </xf>
    <xf numFmtId="166" fontId="14" fillId="0" borderId="0" xfId="14" applyNumberFormat="1" applyFont="1" applyAlignment="1">
      <alignment vertical="center"/>
    </xf>
    <xf numFmtId="0" fontId="5" fillId="0" borderId="3" xfId="14" applyFont="1" applyBorder="1" applyAlignment="1">
      <alignment vertical="center" wrapText="1"/>
    </xf>
    <xf numFmtId="0" fontId="5" fillId="0" borderId="0" xfId="14" applyFont="1" applyAlignment="1">
      <alignment horizontal="center" vertical="center"/>
    </xf>
    <xf numFmtId="0" fontId="5" fillId="0" borderId="11" xfId="14" applyFont="1" applyBorder="1" applyAlignment="1">
      <alignment vertical="center" wrapText="1"/>
    </xf>
    <xf numFmtId="0" fontId="5" fillId="0" borderId="12" xfId="14" applyFont="1" applyBorder="1" applyAlignment="1">
      <alignment vertical="center" wrapText="1"/>
    </xf>
    <xf numFmtId="0" fontId="5" fillId="0" borderId="11" xfId="14" applyFont="1" applyBorder="1" applyAlignment="1">
      <alignment horizontal="center" vertical="center" wrapText="1"/>
    </xf>
    <xf numFmtId="0" fontId="5" fillId="0" borderId="12" xfId="14" applyFont="1" applyBorder="1" applyAlignment="1">
      <alignment horizontal="center" vertical="center" wrapText="1"/>
    </xf>
    <xf numFmtId="0" fontId="5" fillId="0" borderId="10" xfId="14" applyFont="1" applyBorder="1" applyAlignment="1">
      <alignment horizontal="center" vertical="center" wrapText="1"/>
    </xf>
    <xf numFmtId="0" fontId="5" fillId="0" borderId="9" xfId="14" applyFont="1" applyBorder="1" applyAlignment="1">
      <alignment horizontal="center" vertical="center" wrapText="1"/>
    </xf>
    <xf numFmtId="0" fontId="5" fillId="0" borderId="15" xfId="14" applyFont="1" applyBorder="1" applyAlignment="1">
      <alignment horizontal="center" vertical="center" wrapText="1"/>
    </xf>
    <xf numFmtId="0" fontId="5" fillId="0" borderId="14" xfId="14" applyFont="1" applyBorder="1" applyAlignment="1">
      <alignment horizontal="center" vertical="center" wrapText="1"/>
    </xf>
    <xf numFmtId="0" fontId="5" fillId="0" borderId="1" xfId="14" applyFont="1" applyBorder="1" applyAlignment="1">
      <alignment horizontal="center" vertical="center" wrapText="1"/>
    </xf>
    <xf numFmtId="0" fontId="5" fillId="0" borderId="17" xfId="14" applyFont="1" applyBorder="1" applyAlignment="1">
      <alignment horizontal="center" vertical="center" wrapText="1"/>
    </xf>
    <xf numFmtId="0" fontId="26" fillId="0" borderId="3" xfId="14" applyFont="1" applyBorder="1" applyAlignment="1">
      <alignment horizontal="center" vertical="center" wrapText="1"/>
    </xf>
    <xf numFmtId="0" fontId="7" fillId="0" borderId="4" xfId="14" applyFont="1" applyBorder="1" applyAlignment="1">
      <alignment horizontal="center" vertical="center" wrapText="1"/>
    </xf>
    <xf numFmtId="0" fontId="26" fillId="0" borderId="3" xfId="14" applyFont="1" applyBorder="1" applyAlignment="1">
      <alignment vertical="center" wrapText="1"/>
    </xf>
    <xf numFmtId="0" fontId="26" fillId="0" borderId="5" xfId="14" applyFont="1" applyBorder="1" applyAlignment="1">
      <alignment vertical="center" wrapText="1"/>
    </xf>
    <xf numFmtId="3" fontId="7" fillId="0" borderId="4" xfId="14" applyNumberFormat="1" applyFont="1" applyBorder="1" applyAlignment="1">
      <alignment horizontal="center" vertical="center" wrapText="1"/>
    </xf>
    <xf numFmtId="0" fontId="54" fillId="0" borderId="0" xfId="14" applyFont="1"/>
    <xf numFmtId="0" fontId="5" fillId="0" borderId="6" xfId="14" applyFont="1" applyBorder="1" applyAlignment="1">
      <alignment horizontal="center" vertical="center" wrapText="1"/>
    </xf>
    <xf numFmtId="166" fontId="5" fillId="0" borderId="6" xfId="14" applyNumberFormat="1" applyFont="1" applyBorder="1" applyAlignment="1">
      <alignment horizontal="center" vertical="center" wrapText="1"/>
    </xf>
    <xf numFmtId="166" fontId="5" fillId="0" borderId="0" xfId="14" applyNumberFormat="1" applyFont="1"/>
    <xf numFmtId="0" fontId="5" fillId="0" borderId="0" xfId="14" applyFont="1"/>
    <xf numFmtId="0" fontId="5" fillId="0" borderId="7" xfId="14" applyFont="1" applyBorder="1" applyAlignment="1">
      <alignment horizontal="center" vertical="center" wrapText="1"/>
    </xf>
    <xf numFmtId="166" fontId="5" fillId="0" borderId="7" xfId="14" applyNumberFormat="1" applyFont="1" applyBorder="1" applyAlignment="1">
      <alignment horizontal="center" vertical="center" wrapText="1"/>
    </xf>
    <xf numFmtId="0" fontId="7" fillId="0" borderId="7" xfId="14" applyFont="1" applyBorder="1" applyAlignment="1">
      <alignment horizontal="center" vertical="center" wrapText="1"/>
    </xf>
    <xf numFmtId="0" fontId="7" fillId="0" borderId="7" xfId="14" applyFont="1" applyBorder="1" applyAlignment="1">
      <alignment vertical="center" wrapText="1"/>
    </xf>
    <xf numFmtId="0" fontId="7" fillId="0" borderId="7" xfId="14" applyFont="1" applyBorder="1" applyAlignment="1">
      <alignment horizontal="center" vertical="center"/>
    </xf>
    <xf numFmtId="1" fontId="7" fillId="0" borderId="7" xfId="14" applyNumberFormat="1" applyFont="1" applyBorder="1" applyAlignment="1">
      <alignment horizontal="center" vertical="center" wrapText="1"/>
    </xf>
    <xf numFmtId="0" fontId="7" fillId="0" borderId="7" xfId="14" applyFont="1" applyBorder="1" applyAlignment="1">
      <alignment vertical="center"/>
    </xf>
    <xf numFmtId="164" fontId="7" fillId="0" borderId="7" xfId="23" applyFont="1" applyFill="1" applyBorder="1" applyAlignment="1">
      <alignment horizontal="center" vertical="center" wrapText="1"/>
    </xf>
    <xf numFmtId="0" fontId="7" fillId="0" borderId="7" xfId="14" applyFont="1" applyBorder="1"/>
    <xf numFmtId="166" fontId="7" fillId="0" borderId="0" xfId="14" applyNumberFormat="1" applyFont="1"/>
    <xf numFmtId="1" fontId="7" fillId="0" borderId="7" xfId="37" applyNumberFormat="1" applyFont="1" applyBorder="1" applyAlignment="1">
      <alignment horizontal="center" vertical="center" wrapText="1"/>
    </xf>
    <xf numFmtId="3" fontId="5" fillId="0" borderId="7" xfId="14" applyNumberFormat="1" applyFont="1" applyBorder="1" applyAlignment="1">
      <alignment horizontal="right" vertical="center" wrapText="1"/>
    </xf>
    <xf numFmtId="0" fontId="5" fillId="0" borderId="7" xfId="14" quotePrefix="1" applyFont="1" applyBorder="1" applyAlignment="1">
      <alignment horizontal="center" vertical="center" wrapText="1"/>
    </xf>
    <xf numFmtId="0" fontId="7" fillId="0" borderId="7" xfId="6" applyFont="1" applyBorder="1" applyAlignment="1">
      <alignment horizontal="center" vertical="center" wrapText="1"/>
    </xf>
    <xf numFmtId="3" fontId="7" fillId="0" borderId="7" xfId="37" applyNumberFormat="1" applyFont="1" applyBorder="1" applyAlignment="1">
      <alignment horizontal="center" vertical="center" wrapText="1"/>
    </xf>
    <xf numFmtId="3" fontId="7" fillId="0" borderId="7" xfId="14" applyNumberFormat="1" applyFont="1" applyBorder="1" applyAlignment="1">
      <alignment horizontal="center" vertical="center"/>
    </xf>
    <xf numFmtId="3" fontId="7" fillId="0" borderId="7" xfId="14" applyNumberFormat="1" applyFont="1" applyBorder="1" applyAlignment="1">
      <alignment horizontal="center" vertical="center" wrapText="1"/>
    </xf>
    <xf numFmtId="0" fontId="7" fillId="0" borderId="7" xfId="14" applyFont="1" applyBorder="1" applyAlignment="1">
      <alignment horizontal="left" vertical="center" wrapText="1"/>
    </xf>
    <xf numFmtId="2" fontId="7" fillId="0" borderId="7" xfId="14" applyNumberFormat="1" applyFont="1" applyBorder="1" applyAlignment="1">
      <alignment horizontal="center" vertical="center" wrapText="1"/>
    </xf>
    <xf numFmtId="49" fontId="7" fillId="0" borderId="7" xfId="14" applyNumberFormat="1" applyFont="1" applyBorder="1" applyAlignment="1">
      <alignment horizontal="center" vertical="center" wrapText="1"/>
    </xf>
    <xf numFmtId="0" fontId="7" fillId="0" borderId="7" xfId="14" quotePrefix="1" applyFont="1" applyBorder="1" applyAlignment="1">
      <alignment horizontal="center" vertical="center" wrapText="1"/>
    </xf>
    <xf numFmtId="3" fontId="7" fillId="0" borderId="7" xfId="14" applyNumberFormat="1" applyFont="1" applyBorder="1" applyAlignment="1">
      <alignment vertical="center" wrapText="1"/>
    </xf>
    <xf numFmtId="49" fontId="7" fillId="0" borderId="7" xfId="14" applyNumberFormat="1" applyFont="1" applyBorder="1" applyAlignment="1">
      <alignment horizontal="left" vertical="center" wrapText="1"/>
    </xf>
    <xf numFmtId="49" fontId="31" fillId="0" borderId="7" xfId="14" applyNumberFormat="1" applyFont="1" applyBorder="1" applyAlignment="1">
      <alignment horizontal="center" vertical="center" wrapText="1"/>
    </xf>
    <xf numFmtId="166" fontId="7" fillId="0" borderId="7" xfId="23" applyNumberFormat="1" applyFont="1" applyFill="1" applyBorder="1" applyAlignment="1">
      <alignment horizontal="left" vertical="center" wrapText="1"/>
    </xf>
    <xf numFmtId="169" fontId="7" fillId="0" borderId="7" xfId="23" applyNumberFormat="1" applyFont="1" applyFill="1" applyBorder="1" applyAlignment="1">
      <alignment horizontal="left" vertical="center" wrapText="1"/>
    </xf>
    <xf numFmtId="3" fontId="7" fillId="0" borderId="7" xfId="14" applyNumberFormat="1" applyFont="1" applyBorder="1" applyAlignment="1">
      <alignment horizontal="right" vertical="center"/>
    </xf>
    <xf numFmtId="0" fontId="7" fillId="0" borderId="7" xfId="14" applyFont="1" applyBorder="1" applyAlignment="1">
      <alignment horizontal="justify" vertical="center"/>
    </xf>
    <xf numFmtId="171" fontId="7" fillId="0" borderId="7" xfId="14" applyNumberFormat="1" applyFont="1" applyBorder="1" applyAlignment="1">
      <alignment horizontal="center" vertical="center" wrapText="1"/>
    </xf>
    <xf numFmtId="3" fontId="5" fillId="0" borderId="7" xfId="14" applyNumberFormat="1" applyFont="1" applyBorder="1" applyAlignment="1">
      <alignment horizontal="center" vertical="center" wrapText="1"/>
    </xf>
    <xf numFmtId="0" fontId="5" fillId="0" borderId="7" xfId="14" applyFont="1" applyBorder="1" applyAlignment="1">
      <alignment horizontal="left" vertical="center" wrapText="1"/>
    </xf>
    <xf numFmtId="0" fontId="5" fillId="0" borderId="0" xfId="14" applyFont="1" applyAlignment="1">
      <alignment vertical="top"/>
    </xf>
    <xf numFmtId="165" fontId="7" fillId="0" borderId="7" xfId="25" applyNumberFormat="1" applyFont="1" applyFill="1" applyBorder="1" applyAlignment="1">
      <alignment horizontal="right" vertical="center" wrapText="1"/>
    </xf>
    <xf numFmtId="3" fontId="7" fillId="0" borderId="7" xfId="36" applyNumberFormat="1" applyFont="1" applyFill="1" applyBorder="1" applyAlignment="1">
      <alignment vertical="center" wrapText="1"/>
    </xf>
    <xf numFmtId="3" fontId="7" fillId="0" borderId="7" xfId="14" applyNumberFormat="1" applyFont="1" applyBorder="1" applyAlignment="1">
      <alignment horizontal="right" vertical="center" wrapText="1"/>
    </xf>
    <xf numFmtId="166" fontId="7" fillId="0" borderId="7" xfId="23" applyNumberFormat="1" applyFont="1" applyFill="1" applyBorder="1" applyAlignment="1">
      <alignment horizontal="left" vertical="center"/>
    </xf>
    <xf numFmtId="167" fontId="5" fillId="0" borderId="7" xfId="14" applyNumberFormat="1" applyFont="1" applyBorder="1" applyAlignment="1">
      <alignment horizontal="center" vertical="center" wrapText="1"/>
    </xf>
    <xf numFmtId="0" fontId="7" fillId="0" borderId="0" xfId="14" applyFont="1" applyAlignment="1">
      <alignment horizontal="center" vertical="center"/>
    </xf>
    <xf numFmtId="0" fontId="7" fillId="0" borderId="0" xfId="14" applyFont="1" applyAlignment="1">
      <alignment vertical="center"/>
    </xf>
    <xf numFmtId="0" fontId="7" fillId="0" borderId="0" xfId="14" applyFont="1" applyAlignment="1">
      <alignment horizontal="center" vertical="center" wrapText="1"/>
    </xf>
    <xf numFmtId="0" fontId="7" fillId="0" borderId="0" xfId="14" applyFont="1" applyAlignment="1">
      <alignment vertical="center" wrapText="1"/>
    </xf>
    <xf numFmtId="166" fontId="7" fillId="0" borderId="0" xfId="14" applyNumberFormat="1" applyFont="1" applyAlignment="1">
      <alignment vertical="center" wrapText="1"/>
    </xf>
    <xf numFmtId="3" fontId="7" fillId="0" borderId="0" xfId="14" applyNumberFormat="1" applyFont="1"/>
    <xf numFmtId="0" fontId="5" fillId="0" borderId="4" xfId="14" applyFont="1" applyBorder="1" applyAlignment="1">
      <alignment horizontal="center" vertical="center" wrapText="1"/>
    </xf>
    <xf numFmtId="0" fontId="26" fillId="0" borderId="2" xfId="14" applyFont="1" applyBorder="1" applyAlignment="1">
      <alignment vertical="center" wrapText="1"/>
    </xf>
    <xf numFmtId="0" fontId="26" fillId="0" borderId="4" xfId="14" applyFont="1" applyBorder="1" applyAlignment="1">
      <alignment vertical="center" wrapText="1"/>
    </xf>
    <xf numFmtId="3" fontId="5" fillId="0" borderId="4" xfId="14" applyNumberFormat="1" applyFont="1" applyBorder="1" applyAlignment="1">
      <alignment horizontal="center" vertical="center" wrapText="1"/>
    </xf>
    <xf numFmtId="0" fontId="65" fillId="0" borderId="0" xfId="14" applyFont="1"/>
    <xf numFmtId="49" fontId="5" fillId="0" borderId="7" xfId="31" applyNumberFormat="1" applyFont="1" applyFill="1" applyBorder="1" applyAlignment="1" applyProtection="1">
      <alignment horizontal="center" vertical="center" wrapText="1"/>
    </xf>
    <xf numFmtId="171" fontId="5" fillId="0" borderId="7" xfId="31" applyNumberFormat="1" applyFont="1" applyFill="1" applyBorder="1" applyAlignment="1" applyProtection="1">
      <alignment horizontal="center" vertical="center" wrapText="1"/>
    </xf>
    <xf numFmtId="3" fontId="5" fillId="0" borderId="7" xfId="31" applyNumberFormat="1" applyFont="1" applyFill="1" applyBorder="1" applyAlignment="1" applyProtection="1">
      <alignment horizontal="right" vertical="center" wrapText="1"/>
    </xf>
    <xf numFmtId="1" fontId="7" fillId="0" borderId="7" xfId="37" applyNumberFormat="1" applyFont="1" applyBorder="1" applyAlignment="1">
      <alignment horizontal="left" vertical="center" wrapText="1"/>
    </xf>
    <xf numFmtId="0" fontId="5" fillId="0" borderId="7" xfId="14" applyFont="1" applyBorder="1" applyAlignment="1">
      <alignment wrapText="1"/>
    </xf>
    <xf numFmtId="3" fontId="5" fillId="0" borderId="7" xfId="14" applyNumberFormat="1" applyFont="1" applyBorder="1" applyAlignment="1">
      <alignment wrapText="1"/>
    </xf>
    <xf numFmtId="166" fontId="5" fillId="0" borderId="7" xfId="18" applyNumberFormat="1" applyFont="1" applyFill="1" applyBorder="1" applyAlignment="1">
      <alignment wrapText="1"/>
    </xf>
    <xf numFmtId="0" fontId="5" fillId="0" borderId="7" xfId="14" applyFont="1" applyBorder="1" applyAlignment="1">
      <alignment vertical="center" wrapText="1"/>
    </xf>
    <xf numFmtId="1" fontId="5" fillId="0" borderId="7" xfId="37" applyNumberFormat="1" applyFont="1" applyBorder="1" applyAlignment="1">
      <alignment horizontal="center" vertical="center" wrapText="1"/>
    </xf>
    <xf numFmtId="0" fontId="7" fillId="0" borderId="7" xfId="14" applyFont="1" applyBorder="1" applyAlignment="1">
      <alignment wrapText="1"/>
    </xf>
    <xf numFmtId="0" fontId="5" fillId="0" borderId="7" xfId="4" quotePrefix="1" applyFont="1" applyBorder="1" applyAlignment="1">
      <alignment horizontal="center" vertical="center" wrapText="1"/>
    </xf>
    <xf numFmtId="166" fontId="5" fillId="0" borderId="7" xfId="31" applyNumberFormat="1" applyFont="1" applyFill="1" applyBorder="1" applyAlignment="1" applyProtection="1">
      <alignment horizontal="center" vertical="center" wrapText="1"/>
    </xf>
    <xf numFmtId="0" fontId="7" fillId="0" borderId="7" xfId="14" applyFont="1" applyBorder="1" applyAlignment="1" applyProtection="1">
      <alignment vertical="center" wrapText="1"/>
      <protection locked="0"/>
    </xf>
    <xf numFmtId="0" fontId="7" fillId="0" borderId="7" xfId="14" applyFont="1" applyBorder="1" applyAlignment="1" applyProtection="1">
      <alignment horizontal="center" vertical="center" wrapText="1"/>
      <protection locked="0"/>
    </xf>
    <xf numFmtId="0" fontId="35" fillId="0" borderId="0" xfId="14" applyFont="1"/>
    <xf numFmtId="0" fontId="35" fillId="0" borderId="0" xfId="14" applyFont="1" applyAlignment="1">
      <alignment horizontal="center"/>
    </xf>
    <xf numFmtId="0" fontId="5" fillId="0" borderId="3" xfId="14" applyFont="1" applyBorder="1" applyAlignment="1">
      <alignment horizontal="center" vertical="center" wrapText="1"/>
    </xf>
    <xf numFmtId="0" fontId="5" fillId="0" borderId="0" xfId="14" applyFont="1" applyAlignment="1">
      <alignment vertical="center"/>
    </xf>
    <xf numFmtId="0" fontId="5" fillId="0" borderId="13" xfId="14" applyFont="1" applyBorder="1" applyAlignment="1">
      <alignment horizontal="center" vertical="center" wrapText="1"/>
    </xf>
    <xf numFmtId="0" fontId="5" fillId="0" borderId="13" xfId="14" applyFont="1" applyBorder="1" applyAlignment="1">
      <alignment wrapText="1"/>
    </xf>
    <xf numFmtId="166" fontId="5" fillId="0" borderId="7" xfId="30" applyNumberFormat="1" applyFont="1" applyFill="1" applyBorder="1" applyAlignment="1">
      <alignment horizontal="center" vertical="top" wrapText="1"/>
    </xf>
    <xf numFmtId="49" fontId="5" fillId="0" borderId="7" xfId="30" applyNumberFormat="1" applyFont="1" applyFill="1" applyBorder="1" applyAlignment="1">
      <alignment horizontal="center" vertical="top" wrapText="1"/>
    </xf>
    <xf numFmtId="166" fontId="5" fillId="0" borderId="7" xfId="33" applyNumberFormat="1" applyFont="1" applyFill="1" applyBorder="1" applyAlignment="1">
      <alignment vertical="center"/>
    </xf>
    <xf numFmtId="167" fontId="5" fillId="0" borderId="7" xfId="18" applyNumberFormat="1" applyFont="1" applyFill="1" applyBorder="1" applyAlignment="1">
      <alignment horizontal="center" vertical="center" wrapText="1"/>
    </xf>
    <xf numFmtId="3" fontId="7" fillId="0" borderId="8" xfId="35" applyNumberFormat="1" applyFont="1" applyBorder="1" applyAlignment="1">
      <alignment horizontal="left" vertical="center" wrapText="1"/>
    </xf>
    <xf numFmtId="0" fontId="7" fillId="0" borderId="0" xfId="14" applyFont="1" applyAlignment="1">
      <alignment wrapText="1"/>
    </xf>
    <xf numFmtId="0" fontId="14" fillId="0" borderId="0" xfId="0" applyFont="1"/>
    <xf numFmtId="0" fontId="9" fillId="0" borderId="0" xfId="0" applyFont="1" applyAlignment="1">
      <alignment horizontal="center" vertical="center" wrapText="1"/>
    </xf>
    <xf numFmtId="0" fontId="6" fillId="0" borderId="0" xfId="0" applyFont="1"/>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vertical="center" wrapText="1"/>
    </xf>
    <xf numFmtId="0" fontId="8" fillId="0" borderId="0" xfId="0" applyFont="1"/>
    <xf numFmtId="0" fontId="5" fillId="0" borderId="3" xfId="0" applyFont="1" applyBorder="1" applyAlignment="1">
      <alignment horizontal="center" vertical="center" wrapText="1"/>
    </xf>
    <xf numFmtId="0" fontId="26" fillId="0" borderId="3" xfId="0" applyFont="1" applyBorder="1" applyAlignment="1">
      <alignment horizontal="center" vertical="center" wrapText="1"/>
    </xf>
    <xf numFmtId="0" fontId="5" fillId="0" borderId="16" xfId="0" applyFont="1" applyBorder="1" applyAlignment="1">
      <alignment horizontal="center" vertical="center" wrapText="1"/>
    </xf>
    <xf numFmtId="0" fontId="46" fillId="0" borderId="0" xfId="0" applyFont="1" applyAlignment="1">
      <alignment vertical="center"/>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quotePrefix="1" applyFont="1" applyBorder="1" applyAlignment="1">
      <alignment horizontal="center" vertical="center" wrapText="1"/>
    </xf>
    <xf numFmtId="0" fontId="7" fillId="0" borderId="7" xfId="0" applyFont="1" applyBorder="1" applyAlignment="1">
      <alignment horizontal="center" vertical="center" wrapText="1"/>
    </xf>
    <xf numFmtId="0" fontId="5" fillId="0" borderId="7" xfId="7" applyFont="1" applyBorder="1" applyAlignment="1">
      <alignment horizontal="center" vertical="center"/>
    </xf>
    <xf numFmtId="0" fontId="5" fillId="0" borderId="7" xfId="0" quotePrefix="1" applyFont="1" applyBorder="1" applyAlignment="1">
      <alignment horizontal="center" vertical="center" wrapText="1"/>
    </xf>
    <xf numFmtId="0" fontId="5" fillId="0" borderId="7" xfId="7" applyFont="1" applyBorder="1" applyAlignment="1">
      <alignment horizontal="left" vertical="center" wrapText="1"/>
    </xf>
    <xf numFmtId="0" fontId="7" fillId="0" borderId="7" xfId="0" applyFont="1" applyBorder="1" applyAlignment="1">
      <alignment horizontal="left" vertical="center" wrapText="1"/>
    </xf>
    <xf numFmtId="0" fontId="7" fillId="0" borderId="7" xfId="0" applyFont="1" applyBorder="1" applyAlignment="1">
      <alignment horizontal="center" vertical="center"/>
    </xf>
    <xf numFmtId="3" fontId="7" fillId="0" borderId="7" xfId="0" applyNumberFormat="1" applyFont="1" applyBorder="1" applyAlignment="1">
      <alignment horizontal="center" vertical="center" wrapText="1"/>
    </xf>
    <xf numFmtId="0" fontId="8" fillId="0" borderId="0" xfId="0" applyFont="1" applyAlignment="1">
      <alignment vertical="top"/>
    </xf>
    <xf numFmtId="0" fontId="5" fillId="0" borderId="7" xfId="0" quotePrefix="1" applyFont="1" applyBorder="1" applyAlignment="1">
      <alignment horizontal="left" vertical="center" wrapText="1"/>
    </xf>
    <xf numFmtId="0" fontId="16" fillId="0" borderId="0" xfId="0" applyFont="1"/>
    <xf numFmtId="3" fontId="5" fillId="0" borderId="7" xfId="0" applyNumberFormat="1" applyFont="1" applyBorder="1" applyAlignment="1">
      <alignment horizontal="center" vertical="center" wrapText="1"/>
    </xf>
    <xf numFmtId="0" fontId="7" fillId="0" borderId="8" xfId="0" applyFont="1" applyBorder="1" applyAlignment="1">
      <alignment horizontal="center" vertical="center" wrapText="1"/>
    </xf>
    <xf numFmtId="0" fontId="26" fillId="0" borderId="0" xfId="0" applyFont="1" applyAlignment="1">
      <alignment vertical="center"/>
    </xf>
    <xf numFmtId="0" fontId="41" fillId="0" borderId="3" xfId="14" applyFont="1" applyBorder="1" applyAlignment="1">
      <alignment horizontal="center" vertical="center" wrapText="1"/>
    </xf>
    <xf numFmtId="0" fontId="41" fillId="0" borderId="5" xfId="14" applyFont="1" applyBorder="1" applyAlignment="1">
      <alignment horizontal="center" vertical="center" wrapText="1"/>
    </xf>
    <xf numFmtId="0" fontId="41" fillId="0" borderId="3" xfId="14" applyFont="1" applyBorder="1" applyAlignment="1">
      <alignment vertical="center" wrapText="1"/>
    </xf>
    <xf numFmtId="0" fontId="7" fillId="0" borderId="7" xfId="6" applyFont="1" applyBorder="1" applyAlignment="1">
      <alignment vertical="center" wrapText="1"/>
    </xf>
    <xf numFmtId="3" fontId="7" fillId="0" borderId="7" xfId="14" quotePrefix="1" applyNumberFormat="1" applyFont="1" applyBorder="1" applyAlignment="1">
      <alignment horizontal="center" vertical="center"/>
    </xf>
    <xf numFmtId="0" fontId="5" fillId="0" borderId="7" xfId="14" applyFont="1" applyBorder="1" applyAlignment="1">
      <alignment horizontal="center" vertical="center"/>
    </xf>
    <xf numFmtId="0" fontId="5" fillId="0" borderId="7" xfId="14" applyFont="1" applyBorder="1" applyAlignment="1">
      <alignment vertical="center"/>
    </xf>
    <xf numFmtId="0" fontId="5" fillId="0" borderId="7" xfId="14" quotePrefix="1" applyFont="1" applyBorder="1" applyAlignment="1">
      <alignment horizontal="center" vertical="center"/>
    </xf>
    <xf numFmtId="3" fontId="5" fillId="0" borderId="7" xfId="14" applyNumberFormat="1" applyFont="1" applyBorder="1" applyAlignment="1">
      <alignment horizontal="center" vertical="center"/>
    </xf>
    <xf numFmtId="0" fontId="5" fillId="0" borderId="7" xfId="6" applyFont="1" applyBorder="1" applyAlignment="1">
      <alignment horizontal="center" vertical="center" wrapText="1"/>
    </xf>
    <xf numFmtId="177" fontId="5" fillId="0" borderId="7" xfId="31" applyNumberFormat="1" applyFont="1" applyFill="1" applyBorder="1" applyAlignment="1" applyProtection="1">
      <alignment horizontal="right" vertical="center" wrapText="1"/>
    </xf>
    <xf numFmtId="3" fontId="60" fillId="0" borderId="7" xfId="31" applyNumberFormat="1" applyFont="1" applyFill="1" applyBorder="1" applyAlignment="1" applyProtection="1">
      <alignment horizontal="center" vertical="center" wrapText="1"/>
    </xf>
    <xf numFmtId="3" fontId="7" fillId="0" borderId="8" xfId="14" quotePrefix="1" applyNumberFormat="1" applyFont="1" applyBorder="1" applyAlignment="1">
      <alignment horizontal="center" vertical="center"/>
    </xf>
    <xf numFmtId="0" fontId="7" fillId="0" borderId="8" xfId="6" applyFont="1" applyBorder="1" applyAlignment="1">
      <alignment vertical="center" wrapText="1"/>
    </xf>
    <xf numFmtId="0" fontId="7" fillId="0" borderId="8" xfId="14" applyFont="1" applyBorder="1" applyAlignment="1">
      <alignment horizontal="center" vertical="center" wrapText="1"/>
    </xf>
    <xf numFmtId="0" fontId="7" fillId="0" borderId="8" xfId="6" applyFont="1" applyBorder="1" applyAlignment="1">
      <alignment horizontal="center" vertical="center" wrapText="1"/>
    </xf>
    <xf numFmtId="0" fontId="7" fillId="0" borderId="8" xfId="14" applyFont="1" applyBorder="1" applyAlignment="1">
      <alignment horizontal="center" vertical="center"/>
    </xf>
    <xf numFmtId="3" fontId="7" fillId="0" borderId="8" xfId="14" applyNumberFormat="1" applyFont="1" applyBorder="1" applyAlignment="1">
      <alignment horizontal="center" vertical="center"/>
    </xf>
    <xf numFmtId="0" fontId="66" fillId="0" borderId="0" xfId="14" applyFont="1" applyAlignment="1">
      <alignment horizontal="center" vertical="center"/>
    </xf>
    <xf numFmtId="0" fontId="66" fillId="0" borderId="0" xfId="14" applyFont="1"/>
    <xf numFmtId="0" fontId="66" fillId="0" borderId="0" xfId="14" applyFont="1" applyAlignment="1">
      <alignment wrapText="1"/>
    </xf>
    <xf numFmtId="2" fontId="66" fillId="0" borderId="0" xfId="14" applyNumberFormat="1" applyFont="1"/>
    <xf numFmtId="167" fontId="66" fillId="0" borderId="0" xfId="18" applyNumberFormat="1" applyFont="1" applyFill="1"/>
    <xf numFmtId="0" fontId="6" fillId="0" borderId="0" xfId="0" applyFont="1" applyAlignment="1">
      <alignment vertical="center" wrapText="1"/>
    </xf>
    <xf numFmtId="166" fontId="14" fillId="0" borderId="0" xfId="0" applyNumberFormat="1" applyFont="1" applyAlignment="1">
      <alignment vertical="center" wrapText="1"/>
    </xf>
    <xf numFmtId="0" fontId="5" fillId="0" borderId="3" xfId="0" applyFont="1" applyBorder="1" applyAlignment="1">
      <alignment vertical="center" wrapText="1"/>
    </xf>
    <xf numFmtId="0" fontId="41" fillId="0" borderId="3" xfId="0" applyFont="1" applyBorder="1" applyAlignment="1">
      <alignment horizontal="center" vertical="center" wrapText="1"/>
    </xf>
    <xf numFmtId="0" fontId="62" fillId="0" borderId="0" xfId="0" applyFont="1" applyAlignment="1">
      <alignment vertical="center" wrapText="1"/>
    </xf>
    <xf numFmtId="3" fontId="5" fillId="0" borderId="6" xfId="0" applyNumberFormat="1" applyFont="1" applyBorder="1" applyAlignment="1">
      <alignment horizontal="center" vertical="center" wrapText="1"/>
    </xf>
    <xf numFmtId="0" fontId="9" fillId="0" borderId="0" xfId="0" applyFont="1" applyAlignment="1">
      <alignment vertical="center" wrapText="1"/>
    </xf>
    <xf numFmtId="166" fontId="5" fillId="0" borderId="3" xfId="0" applyNumberFormat="1" applyFont="1" applyBorder="1" applyAlignment="1">
      <alignment horizontal="center" vertical="center" wrapText="1"/>
    </xf>
    <xf numFmtId="0" fontId="7" fillId="0" borderId="7" xfId="0" applyFont="1" applyBorder="1" applyAlignment="1">
      <alignment vertical="center" wrapText="1"/>
    </xf>
    <xf numFmtId="0" fontId="7" fillId="0" borderId="3" xfId="0" applyFont="1" applyBorder="1" applyAlignment="1">
      <alignment vertical="center" wrapText="1"/>
    </xf>
    <xf numFmtId="0" fontId="30" fillId="0" borderId="0" xfId="0" applyFont="1" applyAlignment="1">
      <alignment vertical="center" wrapText="1"/>
    </xf>
    <xf numFmtId="49" fontId="7" fillId="0" borderId="7" xfId="0" applyNumberFormat="1" applyFont="1" applyBorder="1" applyAlignment="1">
      <alignment horizontal="center" vertical="center" wrapText="1"/>
    </xf>
    <xf numFmtId="1" fontId="7" fillId="0" borderId="7" xfId="11" applyNumberFormat="1" applyFont="1" applyBorder="1" applyAlignment="1">
      <alignment horizontal="center" vertical="center" wrapText="1"/>
    </xf>
    <xf numFmtId="0" fontId="7" fillId="0" borderId="7" xfId="9" applyFont="1" applyBorder="1" applyAlignment="1">
      <alignment horizontal="center" vertical="center" wrapText="1"/>
    </xf>
    <xf numFmtId="0" fontId="5" fillId="0" borderId="16" xfId="6" applyFont="1" applyBorder="1" applyAlignment="1">
      <alignment horizontal="center" vertical="center" wrapText="1"/>
    </xf>
    <xf numFmtId="3" fontId="5" fillId="0" borderId="16" xfId="0" applyNumberFormat="1" applyFont="1" applyBorder="1" applyAlignment="1">
      <alignment horizontal="center" vertical="center" wrapText="1"/>
    </xf>
    <xf numFmtId="0" fontId="5" fillId="0" borderId="8" xfId="0" applyFont="1" applyBorder="1" applyAlignment="1">
      <alignment horizontal="center" vertical="center" wrapText="1"/>
    </xf>
    <xf numFmtId="3" fontId="14" fillId="0" borderId="0" xfId="14" applyNumberFormat="1" applyFont="1" applyAlignment="1">
      <alignment horizontal="center" vertical="center"/>
    </xf>
    <xf numFmtId="3" fontId="14" fillId="0" borderId="0" xfId="14" applyNumberFormat="1" applyFont="1" applyAlignment="1">
      <alignment horizontal="justify" vertical="center"/>
    </xf>
    <xf numFmtId="3" fontId="14" fillId="0" borderId="0" xfId="14" applyNumberFormat="1" applyFont="1" applyAlignment="1">
      <alignment vertical="center"/>
    </xf>
    <xf numFmtId="3" fontId="14" fillId="0" borderId="0" xfId="14" applyNumberFormat="1" applyFont="1" applyAlignment="1">
      <alignment vertical="center" wrapText="1"/>
    </xf>
    <xf numFmtId="3" fontId="5" fillId="0" borderId="10" xfId="14" applyNumberFormat="1" applyFont="1" applyBorder="1" applyAlignment="1">
      <alignment vertical="center" wrapText="1"/>
    </xf>
    <xf numFmtId="3" fontId="5" fillId="0" borderId="14" xfId="14" applyNumberFormat="1" applyFont="1" applyBorder="1" applyAlignment="1">
      <alignment vertical="center" wrapText="1"/>
    </xf>
    <xf numFmtId="3" fontId="5" fillId="0" borderId="3" xfId="14" applyNumberFormat="1" applyFont="1" applyBorder="1" applyAlignment="1">
      <alignment vertical="center" wrapText="1"/>
    </xf>
    <xf numFmtId="3" fontId="26" fillId="0" borderId="14" xfId="14" applyNumberFormat="1" applyFont="1" applyBorder="1" applyAlignment="1">
      <alignment horizontal="center" vertical="center" wrapText="1"/>
    </xf>
    <xf numFmtId="3" fontId="26" fillId="0" borderId="17" xfId="14" applyNumberFormat="1" applyFont="1" applyBorder="1" applyAlignment="1">
      <alignment horizontal="center" vertical="center" wrapText="1"/>
    </xf>
    <xf numFmtId="3" fontId="26" fillId="0" borderId="3" xfId="14" applyNumberFormat="1" applyFont="1" applyBorder="1" applyAlignment="1">
      <alignment horizontal="center" vertical="center" wrapText="1"/>
    </xf>
    <xf numFmtId="3" fontId="5" fillId="0" borderId="3" xfId="14" applyNumberFormat="1" applyFont="1" applyBorder="1" applyAlignment="1">
      <alignment horizontal="center" vertical="center" wrapText="1"/>
    </xf>
    <xf numFmtId="3" fontId="5" fillId="0" borderId="6" xfId="14" applyNumberFormat="1" applyFont="1" applyBorder="1" applyAlignment="1">
      <alignment horizontal="center" vertical="center" wrapText="1"/>
    </xf>
    <xf numFmtId="165" fontId="5" fillId="0" borderId="6" xfId="30" applyNumberFormat="1" applyFont="1" applyFill="1" applyBorder="1" applyAlignment="1">
      <alignment horizontal="center" vertical="center" wrapText="1"/>
    </xf>
    <xf numFmtId="3" fontId="7" fillId="0" borderId="7" xfId="14" applyNumberFormat="1" applyFont="1" applyBorder="1" applyAlignment="1">
      <alignment horizontal="justify" vertical="center" wrapText="1"/>
    </xf>
    <xf numFmtId="3" fontId="5" fillId="0" borderId="7" xfId="14" applyNumberFormat="1" applyFont="1" applyBorder="1" applyAlignment="1">
      <alignment horizontal="justify" vertical="center" wrapText="1"/>
    </xf>
    <xf numFmtId="3" fontId="7" fillId="0" borderId="7" xfId="14" applyNumberFormat="1" applyFont="1" applyBorder="1" applyAlignment="1">
      <alignment horizontal="left" vertical="center" wrapText="1"/>
    </xf>
    <xf numFmtId="165" fontId="7" fillId="0" borderId="7" xfId="14" applyNumberFormat="1" applyFont="1" applyBorder="1" applyAlignment="1">
      <alignment horizontal="center" vertical="center" wrapText="1"/>
    </xf>
    <xf numFmtId="3" fontId="5" fillId="0" borderId="8" xfId="14" applyNumberFormat="1" applyFont="1" applyBorder="1" applyAlignment="1">
      <alignment horizontal="center" vertical="center" wrapText="1"/>
    </xf>
    <xf numFmtId="0" fontId="5" fillId="0" borderId="8" xfId="14" applyFont="1" applyBorder="1" applyAlignment="1">
      <alignment horizontal="center" vertical="center" wrapText="1"/>
    </xf>
    <xf numFmtId="165" fontId="5" fillId="0" borderId="8" xfId="30" applyNumberFormat="1" applyFont="1" applyFill="1" applyBorder="1" applyAlignment="1">
      <alignment horizontal="center" vertical="center" wrapText="1"/>
    </xf>
    <xf numFmtId="173" fontId="5" fillId="0" borderId="8" xfId="30" applyNumberFormat="1" applyFont="1" applyFill="1" applyBorder="1" applyAlignment="1">
      <alignment horizontal="center" vertical="center" wrapText="1"/>
    </xf>
    <xf numFmtId="0" fontId="14" fillId="0" borderId="0" xfId="0" applyFont="1" applyAlignment="1">
      <alignment vertical="center"/>
    </xf>
    <xf numFmtId="0" fontId="6" fillId="0" borderId="0" xfId="0" applyFont="1" applyAlignment="1">
      <alignment vertical="center"/>
    </xf>
    <xf numFmtId="0" fontId="34" fillId="0" borderId="0" xfId="0" applyFont="1" applyAlignment="1">
      <alignment horizontal="center" vertical="center"/>
    </xf>
    <xf numFmtId="0" fontId="16" fillId="0" borderId="0" xfId="0" applyFont="1" applyAlignment="1">
      <alignment horizontal="center" vertical="center" wrapText="1"/>
    </xf>
    <xf numFmtId="0" fontId="41" fillId="0" borderId="11" xfId="0" applyFont="1" applyBorder="1" applyAlignment="1">
      <alignment horizontal="center" vertical="center" wrapText="1"/>
    </xf>
    <xf numFmtId="0" fontId="61" fillId="0" borderId="3" xfId="0" applyFont="1" applyBorder="1" applyAlignment="1">
      <alignment horizontal="center" vertical="center" wrapText="1"/>
    </xf>
    <xf numFmtId="0" fontId="5" fillId="0" borderId="6" xfId="0" applyFont="1" applyBorder="1" applyAlignment="1">
      <alignment horizontal="center" vertical="center" wrapText="1"/>
    </xf>
    <xf numFmtId="41" fontId="5" fillId="0" borderId="7" xfId="22" applyFont="1" applyFill="1" applyBorder="1" applyAlignment="1">
      <alignment horizontal="center" vertical="center" wrapText="1"/>
    </xf>
    <xf numFmtId="3" fontId="16" fillId="0" borderId="3" xfId="0" applyNumberFormat="1" applyFont="1" applyBorder="1" applyAlignment="1">
      <alignment horizontal="center" vertical="center" wrapText="1"/>
    </xf>
    <xf numFmtId="3" fontId="7" fillId="0" borderId="7" xfId="0" applyNumberFormat="1" applyFont="1" applyBorder="1" applyAlignment="1">
      <alignment horizontal="center" vertical="center"/>
    </xf>
    <xf numFmtId="0" fontId="7" fillId="0" borderId="7" xfId="6" applyFont="1" applyBorder="1" applyAlignment="1">
      <alignment horizontal="left" vertical="center" wrapText="1"/>
    </xf>
    <xf numFmtId="0" fontId="7" fillId="0" borderId="7" xfId="0" applyFont="1" applyBorder="1" applyAlignment="1">
      <alignment vertical="center"/>
    </xf>
    <xf numFmtId="3" fontId="7" fillId="0" borderId="7" xfId="0" applyNumberFormat="1" applyFont="1" applyBorder="1" applyAlignment="1">
      <alignment horizontal="center" wrapText="1"/>
    </xf>
    <xf numFmtId="41" fontId="7" fillId="0" borderId="7" xfId="22" applyFont="1" applyFill="1" applyBorder="1" applyAlignment="1">
      <alignment vertical="center" wrapText="1"/>
    </xf>
    <xf numFmtId="0" fontId="5" fillId="0" borderId="7" xfId="7" applyFont="1" applyBorder="1" applyAlignment="1">
      <alignment horizontal="center" vertical="center" wrapText="1"/>
    </xf>
    <xf numFmtId="0" fontId="5" fillId="0" borderId="7" xfId="7" applyFont="1" applyBorder="1" applyAlignment="1">
      <alignment vertical="center" wrapText="1"/>
    </xf>
    <xf numFmtId="41" fontId="5" fillId="0" borderId="7" xfId="22" applyFont="1" applyFill="1" applyBorder="1" applyAlignment="1">
      <alignment vertical="center" wrapText="1"/>
    </xf>
    <xf numFmtId="41" fontId="5" fillId="0" borderId="7" xfId="22" applyFont="1" applyFill="1" applyBorder="1" applyAlignment="1">
      <alignment horizontal="left" vertical="center" wrapText="1"/>
    </xf>
    <xf numFmtId="178" fontId="7" fillId="0" borderId="7" xfId="22" applyNumberFormat="1" applyFont="1" applyFill="1" applyBorder="1" applyAlignment="1">
      <alignment horizontal="center" vertical="center" wrapText="1"/>
    </xf>
    <xf numFmtId="178" fontId="5" fillId="0" borderId="7" xfId="22" applyNumberFormat="1" applyFont="1" applyFill="1" applyBorder="1" applyAlignment="1">
      <alignment horizontal="center" vertical="center" wrapText="1"/>
    </xf>
    <xf numFmtId="0" fontId="41" fillId="0" borderId="7" xfId="0" applyFont="1" applyBorder="1" applyAlignment="1">
      <alignment horizontal="center" vertical="center" wrapText="1"/>
    </xf>
    <xf numFmtId="3" fontId="7" fillId="0" borderId="7" xfId="0" quotePrefix="1" applyNumberFormat="1" applyFont="1" applyBorder="1" applyAlignment="1">
      <alignment horizontal="center" vertical="center"/>
    </xf>
    <xf numFmtId="3" fontId="7" fillId="0" borderId="8" xfId="0" quotePrefix="1" applyNumberFormat="1" applyFont="1" applyBorder="1" applyAlignment="1">
      <alignment horizontal="center" vertical="center"/>
    </xf>
    <xf numFmtId="3" fontId="7" fillId="0" borderId="8" xfId="0" applyNumberFormat="1" applyFont="1" applyBorder="1" applyAlignment="1">
      <alignment horizontal="center" vertical="center" wrapText="1"/>
    </xf>
    <xf numFmtId="0" fontId="7" fillId="0" borderId="8" xfId="0" applyFont="1" applyBorder="1" applyAlignment="1">
      <alignment horizontal="center" vertical="center"/>
    </xf>
    <xf numFmtId="41" fontId="7" fillId="0" borderId="8" xfId="22" applyFont="1" applyFill="1" applyBorder="1" applyAlignment="1">
      <alignment horizontal="center" vertical="center"/>
    </xf>
    <xf numFmtId="41" fontId="7" fillId="0" borderId="8" xfId="22" applyFont="1" applyFill="1" applyBorder="1" applyAlignment="1">
      <alignment horizontal="center" vertical="center" wrapText="1"/>
    </xf>
    <xf numFmtId="0" fontId="15" fillId="0" borderId="8" xfId="0" applyFont="1" applyBorder="1" applyAlignment="1">
      <alignment horizontal="center" vertical="center" wrapText="1"/>
    </xf>
    <xf numFmtId="2" fontId="14" fillId="0" borderId="0" xfId="0" applyNumberFormat="1" applyFont="1" applyAlignment="1">
      <alignment horizontal="center" vertical="center"/>
    </xf>
    <xf numFmtId="0" fontId="47" fillId="0" borderId="0" xfId="0" applyFont="1" applyAlignment="1">
      <alignment vertical="center"/>
    </xf>
    <xf numFmtId="49" fontId="14" fillId="0" borderId="0" xfId="0" applyNumberFormat="1" applyFont="1" applyAlignment="1">
      <alignment vertical="center"/>
    </xf>
    <xf numFmtId="0" fontId="41" fillId="0" borderId="3" xfId="0" applyFont="1" applyBorder="1" applyAlignment="1">
      <alignment vertical="center" wrapText="1"/>
    </xf>
    <xf numFmtId="0" fontId="42" fillId="0" borderId="3" xfId="0" applyFont="1" applyBorder="1" applyAlignment="1">
      <alignment horizontal="center" vertical="center" wrapText="1"/>
    </xf>
    <xf numFmtId="0" fontId="40" fillId="0" borderId="3" xfId="0" applyFont="1" applyBorder="1" applyAlignment="1">
      <alignment horizontal="center" vertical="center" wrapText="1"/>
    </xf>
    <xf numFmtId="1" fontId="41" fillId="0" borderId="4" xfId="18" applyNumberFormat="1" applyFont="1" applyFill="1" applyBorder="1" applyAlignment="1">
      <alignment horizontal="center" vertical="center" wrapText="1"/>
    </xf>
    <xf numFmtId="49" fontId="63" fillId="0" borderId="4" xfId="18" applyNumberFormat="1" applyFont="1" applyFill="1" applyBorder="1" applyAlignment="1">
      <alignment horizontal="center" vertical="center" wrapText="1"/>
    </xf>
    <xf numFmtId="2" fontId="41" fillId="0" borderId="7" xfId="0" applyNumberFormat="1" applyFont="1" applyBorder="1" applyAlignment="1">
      <alignment horizontal="center" vertical="center" wrapText="1"/>
    </xf>
    <xf numFmtId="166" fontId="41" fillId="0" borderId="7" xfId="18" applyNumberFormat="1" applyFont="1" applyFill="1" applyBorder="1" applyAlignment="1">
      <alignment horizontal="center" vertical="center" wrapText="1"/>
    </xf>
    <xf numFmtId="1" fontId="43" fillId="0" borderId="7" xfId="18" quotePrefix="1" applyNumberFormat="1" applyFont="1" applyFill="1" applyBorder="1" applyAlignment="1">
      <alignment horizontal="center" vertical="center"/>
    </xf>
    <xf numFmtId="166" fontId="43" fillId="0" borderId="7" xfId="18" quotePrefix="1" applyNumberFormat="1" applyFont="1" applyFill="1" applyBorder="1" applyAlignment="1">
      <alignment horizontal="left" vertical="center" wrapText="1"/>
    </xf>
    <xf numFmtId="166" fontId="43" fillId="0" borderId="7" xfId="18" quotePrefix="1" applyNumberFormat="1" applyFont="1" applyFill="1" applyBorder="1" applyAlignment="1">
      <alignment horizontal="center" vertical="center" wrapText="1"/>
    </xf>
    <xf numFmtId="49" fontId="43" fillId="0" borderId="7" xfId="18" quotePrefix="1" applyNumberFormat="1" applyFont="1" applyFill="1" applyBorder="1" applyAlignment="1">
      <alignment horizontal="center" vertical="center" wrapText="1"/>
    </xf>
    <xf numFmtId="166" fontId="4" fillId="0" borderId="3" xfId="18" applyNumberFormat="1" applyFont="1" applyFill="1" applyBorder="1" applyAlignment="1">
      <alignment horizontal="center" vertical="center" wrapText="1"/>
    </xf>
    <xf numFmtId="166" fontId="43" fillId="0" borderId="7" xfId="18" applyNumberFormat="1" applyFont="1" applyFill="1" applyBorder="1" applyAlignment="1">
      <alignment horizontal="right" vertical="center" wrapText="1"/>
    </xf>
    <xf numFmtId="166" fontId="43" fillId="0" borderId="7" xfId="18" applyNumberFormat="1" applyFont="1" applyFill="1" applyBorder="1" applyAlignment="1">
      <alignment horizontal="left" vertical="center" wrapText="1"/>
    </xf>
    <xf numFmtId="166" fontId="43" fillId="0" borderId="7" xfId="18" quotePrefix="1" applyNumberFormat="1" applyFont="1" applyFill="1" applyBorder="1" applyAlignment="1">
      <alignment horizontal="right" vertical="center"/>
    </xf>
    <xf numFmtId="0" fontId="43" fillId="0" borderId="7" xfId="0" quotePrefix="1" applyFont="1" applyBorder="1" applyAlignment="1">
      <alignment horizontal="left" vertical="center" wrapText="1"/>
    </xf>
    <xf numFmtId="0" fontId="43" fillId="0" borderId="7" xfId="0" quotePrefix="1" applyFont="1" applyBorder="1" applyAlignment="1">
      <alignment horizontal="center" vertical="center" wrapText="1"/>
    </xf>
    <xf numFmtId="0" fontId="43" fillId="0" borderId="7" xfId="6" applyFont="1" applyBorder="1" applyAlignment="1">
      <alignment horizontal="center" vertical="center" wrapText="1"/>
    </xf>
    <xf numFmtId="0" fontId="43" fillId="0" borderId="7" xfId="0" applyFont="1" applyBorder="1" applyAlignment="1">
      <alignment horizontal="center" vertical="center"/>
    </xf>
    <xf numFmtId="0" fontId="43" fillId="0" borderId="7" xfId="0" applyFont="1" applyBorder="1" applyAlignment="1">
      <alignment horizontal="center" vertical="center" wrapText="1"/>
    </xf>
    <xf numFmtId="1" fontId="43" fillId="0" borderId="7" xfId="11" applyNumberFormat="1" applyFont="1" applyBorder="1" applyAlignment="1">
      <alignment horizontal="center" vertical="center" wrapText="1"/>
    </xf>
    <xf numFmtId="166" fontId="43" fillId="0" borderId="7" xfId="18" applyNumberFormat="1" applyFont="1" applyFill="1" applyBorder="1" applyAlignment="1">
      <alignment horizontal="center" vertical="center"/>
    </xf>
    <xf numFmtId="166" fontId="43" fillId="0" borderId="7" xfId="18" applyNumberFormat="1" applyFont="1" applyFill="1" applyBorder="1" applyAlignment="1">
      <alignment horizontal="right" vertical="center"/>
    </xf>
    <xf numFmtId="4" fontId="43" fillId="0" borderId="7" xfId="0" applyNumberFormat="1" applyFont="1" applyBorder="1" applyAlignment="1">
      <alignment horizontal="center" vertical="center"/>
    </xf>
    <xf numFmtId="0" fontId="41" fillId="0" borderId="7" xfId="0" applyFont="1" applyBorder="1" applyAlignment="1">
      <alignment horizontal="left" vertical="center" wrapText="1"/>
    </xf>
    <xf numFmtId="49" fontId="41" fillId="0" borderId="7" xfId="18" applyNumberFormat="1" applyFont="1" applyFill="1" applyBorder="1" applyAlignment="1">
      <alignment horizontal="center" vertical="center" wrapText="1"/>
    </xf>
    <xf numFmtId="166" fontId="4" fillId="0" borderId="3" xfId="18" quotePrefix="1" applyNumberFormat="1" applyFont="1" applyFill="1" applyBorder="1" applyAlignment="1">
      <alignment horizontal="right" vertical="center" wrapText="1"/>
    </xf>
    <xf numFmtId="166" fontId="4" fillId="0" borderId="3" xfId="18" applyNumberFormat="1" applyFont="1" applyFill="1" applyBorder="1" applyAlignment="1">
      <alignment horizontal="right" vertical="center" wrapText="1"/>
    </xf>
    <xf numFmtId="3" fontId="43" fillId="0" borderId="7" xfId="0" applyNumberFormat="1" applyFont="1" applyBorder="1" applyAlignment="1">
      <alignment horizontal="center" vertical="center" wrapText="1"/>
    </xf>
    <xf numFmtId="4" fontId="43" fillId="0" borderId="7" xfId="0" quotePrefix="1" applyNumberFormat="1" applyFont="1" applyBorder="1" applyAlignment="1">
      <alignment horizontal="right" vertical="center" wrapText="1"/>
    </xf>
    <xf numFmtId="41" fontId="41" fillId="0" borderId="7" xfId="22" applyFont="1" applyFill="1" applyBorder="1" applyAlignment="1">
      <alignment horizontal="left" vertical="center" wrapText="1"/>
    </xf>
    <xf numFmtId="166" fontId="41" fillId="0" borderId="7" xfId="18" applyNumberFormat="1" applyFont="1" applyFill="1" applyBorder="1" applyAlignment="1">
      <alignment horizontal="left" vertical="center" wrapText="1"/>
    </xf>
    <xf numFmtId="167" fontId="41" fillId="0" borderId="7" xfId="18" applyNumberFormat="1" applyFont="1" applyFill="1" applyBorder="1" applyAlignment="1">
      <alignment horizontal="center" vertical="center" wrapText="1"/>
    </xf>
    <xf numFmtId="166" fontId="30" fillId="0" borderId="3" xfId="18" quotePrefix="1" applyNumberFormat="1" applyFont="1" applyFill="1" applyBorder="1" applyAlignment="1">
      <alignment horizontal="right" vertical="center" wrapText="1"/>
    </xf>
    <xf numFmtId="166" fontId="30" fillId="0" borderId="3" xfId="18" quotePrefix="1" applyNumberFormat="1" applyFont="1" applyFill="1" applyBorder="1" applyAlignment="1">
      <alignment horizontal="center" vertical="center" wrapText="1"/>
    </xf>
    <xf numFmtId="4" fontId="43" fillId="0" borderId="7" xfId="0" applyNumberFormat="1" applyFont="1" applyBorder="1" applyAlignment="1">
      <alignment horizontal="center" vertical="center" wrapText="1"/>
    </xf>
    <xf numFmtId="3" fontId="43" fillId="0" borderId="7" xfId="0" quotePrefix="1" applyNumberFormat="1" applyFont="1" applyBorder="1" applyAlignment="1">
      <alignment horizontal="right" vertical="center" wrapText="1"/>
    </xf>
    <xf numFmtId="3" fontId="43" fillId="0" borderId="7" xfId="0" applyNumberFormat="1" applyFont="1" applyBorder="1" applyAlignment="1">
      <alignment horizontal="right" vertical="center" wrapText="1"/>
    </xf>
    <xf numFmtId="0" fontId="43" fillId="0" borderId="7" xfId="0" applyFont="1" applyBorder="1" applyAlignment="1">
      <alignment vertical="center"/>
    </xf>
    <xf numFmtId="0" fontId="43" fillId="0" borderId="8" xfId="0" quotePrefix="1" applyFont="1" applyBorder="1" applyAlignment="1">
      <alignment horizontal="center" vertical="center" wrapText="1"/>
    </xf>
    <xf numFmtId="0" fontId="43" fillId="0" borderId="8" xfId="0" quotePrefix="1" applyFont="1" applyBorder="1" applyAlignment="1">
      <alignment horizontal="left" vertical="center" wrapText="1"/>
    </xf>
    <xf numFmtId="0" fontId="43" fillId="0" borderId="8" xfId="6" applyFont="1" applyBorder="1" applyAlignment="1">
      <alignment horizontal="center" vertical="center" wrapText="1"/>
    </xf>
    <xf numFmtId="0" fontId="43" fillId="0" borderId="8" xfId="0" applyFont="1" applyBorder="1" applyAlignment="1">
      <alignment horizontal="center" vertical="center"/>
    </xf>
    <xf numFmtId="3" fontId="43" fillId="0" borderId="8" xfId="0" applyNumberFormat="1" applyFont="1" applyBorder="1" applyAlignment="1">
      <alignment horizontal="center" vertical="center" wrapText="1"/>
    </xf>
    <xf numFmtId="3" fontId="43" fillId="0" borderId="8" xfId="0" quotePrefix="1" applyNumberFormat="1" applyFont="1" applyBorder="1" applyAlignment="1">
      <alignment horizontal="right" vertical="center" wrapText="1"/>
    </xf>
    <xf numFmtId="0" fontId="43" fillId="0" borderId="8" xfId="0" quotePrefix="1" applyFont="1" applyBorder="1" applyAlignment="1">
      <alignment horizontal="right" vertical="center" wrapText="1"/>
    </xf>
    <xf numFmtId="0" fontId="9" fillId="0" borderId="0" xfId="14" applyFont="1" applyAlignment="1">
      <alignment horizontal="center" vertical="center"/>
    </xf>
    <xf numFmtId="0" fontId="6" fillId="0" borderId="1" xfId="14" applyFont="1" applyBorder="1" applyAlignment="1">
      <alignment vertical="center"/>
    </xf>
    <xf numFmtId="3" fontId="5" fillId="0" borderId="6" xfId="14" applyNumberFormat="1" applyFont="1" applyBorder="1" applyAlignment="1">
      <alignment horizontal="right" vertical="center" wrapText="1"/>
    </xf>
    <xf numFmtId="3" fontId="35" fillId="0" borderId="0" xfId="14" applyNumberFormat="1" applyFont="1"/>
    <xf numFmtId="0" fontId="7" fillId="0" borderId="7" xfId="14" applyFont="1" applyBorder="1" applyAlignment="1">
      <alignment horizontal="justify" vertical="center" wrapText="1"/>
    </xf>
    <xf numFmtId="0" fontId="7" fillId="0" borderId="7" xfId="14" applyFont="1" applyBorder="1" applyAlignment="1">
      <alignment horizontal="right" vertical="center"/>
    </xf>
    <xf numFmtId="3" fontId="7" fillId="0" borderId="7" xfId="27" quotePrefix="1" applyNumberFormat="1" applyFont="1" applyBorder="1" applyAlignment="1">
      <alignment horizontal="center" vertical="center" wrapText="1"/>
    </xf>
    <xf numFmtId="3" fontId="5" fillId="0" borderId="7" xfId="14" applyNumberFormat="1" applyFont="1" applyBorder="1" applyAlignment="1">
      <alignment horizontal="right" vertical="center"/>
    </xf>
    <xf numFmtId="0" fontId="5" fillId="0" borderId="7" xfId="14" applyFont="1" applyBorder="1" applyAlignment="1">
      <alignment horizontal="justify" vertical="center" wrapText="1"/>
    </xf>
    <xf numFmtId="3" fontId="7" fillId="0" borderId="7" xfId="14" applyNumberFormat="1" applyFont="1" applyBorder="1" applyAlignment="1">
      <alignment vertical="center"/>
    </xf>
    <xf numFmtId="0" fontId="7" fillId="0" borderId="8" xfId="14" applyFont="1" applyBorder="1" applyAlignment="1">
      <alignment horizontal="justify" vertical="center" wrapText="1"/>
    </xf>
    <xf numFmtId="3" fontId="5" fillId="0" borderId="8" xfId="14" applyNumberFormat="1" applyFont="1" applyBorder="1" applyAlignment="1">
      <alignment horizontal="right" vertical="center" wrapText="1"/>
    </xf>
    <xf numFmtId="3" fontId="7" fillId="0" borderId="8" xfId="14" applyNumberFormat="1" applyFont="1" applyBorder="1" applyAlignment="1">
      <alignment vertical="center"/>
    </xf>
    <xf numFmtId="0" fontId="7" fillId="0" borderId="8" xfId="14" applyFont="1" applyBorder="1" applyAlignment="1">
      <alignment vertical="center"/>
    </xf>
    <xf numFmtId="0" fontId="4" fillId="0" borderId="0" xfId="14" applyFont="1" applyAlignment="1">
      <alignment horizontal="center" vertical="center" wrapText="1"/>
    </xf>
    <xf numFmtId="0" fontId="4" fillId="0" borderId="0" xfId="14" applyFont="1" applyAlignment="1">
      <alignment horizontal="justify" vertical="center" wrapText="1"/>
    </xf>
    <xf numFmtId="0" fontId="30" fillId="0" borderId="0" xfId="14" applyFont="1" applyAlignment="1">
      <alignment horizontal="center" vertical="center" wrapText="1"/>
    </xf>
    <xf numFmtId="3" fontId="30" fillId="0" borderId="0" xfId="14" applyNumberFormat="1" applyFont="1" applyAlignment="1">
      <alignment horizontal="center" vertical="center" wrapText="1"/>
    </xf>
    <xf numFmtId="3" fontId="30" fillId="0" borderId="0" xfId="14" applyNumberFormat="1" applyFont="1" applyAlignment="1">
      <alignment horizontal="right" vertical="center" wrapText="1"/>
    </xf>
    <xf numFmtId="3" fontId="4" fillId="0" borderId="0" xfId="14" applyNumberFormat="1" applyFont="1" applyAlignment="1">
      <alignment vertical="center"/>
    </xf>
    <xf numFmtId="0" fontId="4" fillId="0" borderId="0" xfId="14" applyFont="1" applyAlignment="1">
      <alignment vertical="center"/>
    </xf>
    <xf numFmtId="0" fontId="5" fillId="0" borderId="3" xfId="14" applyFont="1" applyBorder="1" applyAlignment="1">
      <alignment horizontal="center" vertical="center"/>
    </xf>
    <xf numFmtId="0" fontId="64" fillId="0" borderId="0" xfId="14" applyFont="1" applyAlignment="1">
      <alignment horizontal="center"/>
    </xf>
    <xf numFmtId="0" fontId="5" fillId="0" borderId="7" xfId="9" applyFont="1" applyBorder="1" applyAlignment="1">
      <alignment horizontal="center" vertical="center" wrapText="1"/>
    </xf>
    <xf numFmtId="1" fontId="5" fillId="0" borderId="7" xfId="14" applyNumberFormat="1" applyFont="1" applyBorder="1" applyAlignment="1">
      <alignment horizontal="center" vertical="center"/>
    </xf>
    <xf numFmtId="0" fontId="7" fillId="0" borderId="7" xfId="9" quotePrefix="1" applyFont="1" applyBorder="1" applyAlignment="1">
      <alignment horizontal="center" vertical="center" wrapText="1"/>
    </xf>
    <xf numFmtId="1" fontId="7" fillId="0" borderId="7" xfId="11" quotePrefix="1" applyNumberFormat="1" applyFont="1" applyBorder="1" applyAlignment="1">
      <alignment horizontal="center" vertical="center" wrapText="1"/>
    </xf>
    <xf numFmtId="3" fontId="7" fillId="0" borderId="7" xfId="11" quotePrefix="1" applyNumberFormat="1" applyFont="1" applyBorder="1" applyAlignment="1">
      <alignment horizontal="center" vertical="center" wrapText="1"/>
    </xf>
    <xf numFmtId="167" fontId="7" fillId="0" borderId="7" xfId="36" applyNumberFormat="1" applyFont="1" applyFill="1" applyBorder="1" applyAlignment="1">
      <alignment horizontal="right" vertical="center"/>
    </xf>
    <xf numFmtId="0" fontId="7" fillId="0" borderId="7" xfId="27" quotePrefix="1" applyFont="1" applyBorder="1" applyAlignment="1">
      <alignment horizontal="center" vertical="center" wrapText="1"/>
    </xf>
    <xf numFmtId="176" fontId="7" fillId="0" borderId="7" xfId="29" quotePrefix="1" applyNumberFormat="1" applyFont="1" applyFill="1" applyBorder="1" applyAlignment="1">
      <alignment horizontal="center" vertical="center" wrapText="1"/>
    </xf>
    <xf numFmtId="0" fontId="67" fillId="0" borderId="0" xfId="0" applyFont="1" applyAlignment="1">
      <alignment horizontal="center"/>
    </xf>
    <xf numFmtId="0" fontId="68" fillId="0" borderId="0" xfId="0" applyFont="1"/>
    <xf numFmtId="0" fontId="67" fillId="0" borderId="0" xfId="0" applyFont="1"/>
    <xf numFmtId="165" fontId="67" fillId="0" borderId="0" xfId="1" applyNumberFormat="1" applyFont="1" applyAlignment="1">
      <alignment horizontal="right" vertical="center"/>
    </xf>
    <xf numFmtId="165" fontId="67" fillId="0" borderId="0" xfId="0" applyNumberFormat="1" applyFont="1" applyAlignment="1">
      <alignment horizontal="right"/>
    </xf>
    <xf numFmtId="0" fontId="68" fillId="0" borderId="0" xfId="0" applyFont="1" applyAlignment="1">
      <alignment vertical="center"/>
    </xf>
    <xf numFmtId="165" fontId="68" fillId="0" borderId="0" xfId="0" applyNumberFormat="1" applyFont="1" applyAlignment="1">
      <alignment horizontal="right" vertical="center"/>
    </xf>
    <xf numFmtId="166" fontId="67" fillId="0" borderId="0" xfId="0" applyNumberFormat="1" applyFont="1" applyAlignment="1">
      <alignment vertical="center"/>
    </xf>
    <xf numFmtId="166" fontId="68" fillId="0" borderId="0" xfId="0" applyNumberFormat="1" applyFont="1" applyAlignment="1">
      <alignment vertical="center"/>
    </xf>
    <xf numFmtId="165" fontId="68" fillId="0" borderId="0" xfId="0" applyNumberFormat="1" applyFont="1" applyAlignment="1">
      <alignment vertical="center"/>
    </xf>
    <xf numFmtId="0" fontId="70" fillId="0" borderId="0" xfId="0" applyFont="1" applyAlignment="1">
      <alignment horizontal="center"/>
    </xf>
    <xf numFmtId="0" fontId="4" fillId="0" borderId="0" xfId="0" applyFont="1"/>
    <xf numFmtId="166" fontId="5" fillId="0" borderId="0" xfId="0" applyNumberFormat="1" applyFont="1"/>
    <xf numFmtId="166" fontId="4" fillId="0" borderId="0" xfId="0" applyNumberFormat="1" applyFont="1"/>
    <xf numFmtId="165" fontId="4" fillId="0" borderId="0" xfId="0" applyNumberFormat="1" applyFont="1"/>
    <xf numFmtId="0" fontId="6" fillId="0" borderId="0" xfId="0" applyFont="1" applyAlignment="1">
      <alignment horizontal="center"/>
    </xf>
    <xf numFmtId="0" fontId="7" fillId="0" borderId="0" xfId="0" applyFont="1"/>
    <xf numFmtId="166" fontId="7" fillId="0" borderId="0" xfId="0" applyNumberFormat="1" applyFont="1"/>
    <xf numFmtId="0" fontId="9" fillId="0" borderId="3"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5" fillId="0" borderId="0" xfId="0" applyFont="1"/>
    <xf numFmtId="0" fontId="5" fillId="0" borderId="0" xfId="0" applyFont="1" applyAlignment="1">
      <alignment vertical="center"/>
    </xf>
    <xf numFmtId="3" fontId="5" fillId="0" borderId="0" xfId="0" applyNumberFormat="1" applyFont="1" applyAlignment="1">
      <alignment vertical="center"/>
    </xf>
    <xf numFmtId="165" fontId="5" fillId="0" borderId="0" xfId="0" applyNumberFormat="1" applyFont="1" applyAlignment="1">
      <alignment horizontal="left" vertical="center" wrapText="1"/>
    </xf>
    <xf numFmtId="165" fontId="5" fillId="0" borderId="0" xfId="0" applyNumberFormat="1" applyFont="1" applyAlignment="1">
      <alignment vertical="center"/>
    </xf>
    <xf numFmtId="166" fontId="5" fillId="0" borderId="0" xfId="0" applyNumberFormat="1" applyFont="1" applyAlignment="1">
      <alignment vertical="center"/>
    </xf>
    <xf numFmtId="0" fontId="5" fillId="0" borderId="0" xfId="0" applyFont="1" applyAlignment="1">
      <alignment horizontal="center" vertical="center"/>
    </xf>
    <xf numFmtId="0" fontId="9"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9" fillId="0" borderId="0" xfId="0" applyFont="1" applyAlignment="1">
      <alignment horizontal="left" vertical="center" wrapText="1"/>
    </xf>
    <xf numFmtId="0" fontId="9" fillId="0" borderId="5" xfId="0" applyFont="1" applyBorder="1" applyAlignment="1">
      <alignment horizontal="center" vertical="center" wrapText="1"/>
    </xf>
    <xf numFmtId="165" fontId="5" fillId="0" borderId="0" xfId="1" applyNumberFormat="1" applyFont="1" applyFill="1" applyAlignment="1">
      <alignment vertical="center"/>
    </xf>
    <xf numFmtId="165" fontId="5" fillId="0" borderId="0" xfId="1" applyNumberFormat="1" applyFont="1" applyFill="1" applyAlignment="1">
      <alignment horizontal="center" vertical="center" wrapText="1"/>
    </xf>
    <xf numFmtId="0" fontId="5" fillId="0" borderId="0" xfId="0" applyFont="1" applyAlignment="1">
      <alignment horizontal="center" vertical="center" wrapText="1"/>
    </xf>
    <xf numFmtId="165" fontId="5" fillId="0" borderId="0" xfId="1" applyNumberFormat="1" applyFont="1" applyFill="1"/>
    <xf numFmtId="165" fontId="5" fillId="0" borderId="0" xfId="0" applyNumberFormat="1" applyFont="1" applyAlignment="1">
      <alignment vertical="top"/>
    </xf>
    <xf numFmtId="9" fontId="5" fillId="0" borderId="0" xfId="41" applyFont="1" applyFill="1"/>
    <xf numFmtId="0" fontId="9" fillId="0" borderId="6" xfId="0" applyFont="1" applyBorder="1" applyAlignment="1">
      <alignment horizontal="center" vertical="center" wrapText="1"/>
    </xf>
    <xf numFmtId="166" fontId="9" fillId="0" borderId="6" xfId="0" applyNumberFormat="1" applyFont="1" applyBorder="1" applyAlignment="1">
      <alignment horizontal="center" vertical="center" wrapText="1"/>
    </xf>
    <xf numFmtId="166" fontId="9" fillId="0" borderId="0" xfId="0" applyNumberFormat="1" applyFont="1" applyAlignment="1">
      <alignment horizontal="center" vertical="center" wrapText="1"/>
    </xf>
    <xf numFmtId="9" fontId="5" fillId="0" borderId="0" xfId="41" applyFont="1" applyFill="1" applyAlignment="1">
      <alignment vertical="center"/>
    </xf>
    <xf numFmtId="0" fontId="9" fillId="0" borderId="16" xfId="0" applyFont="1" applyBorder="1" applyAlignment="1">
      <alignment horizontal="center" vertical="top" wrapText="1"/>
    </xf>
    <xf numFmtId="0" fontId="9" fillId="0" borderId="16" xfId="0" applyFont="1" applyBorder="1" applyAlignment="1">
      <alignment horizontal="left" vertical="top" wrapText="1"/>
    </xf>
    <xf numFmtId="166" fontId="9" fillId="0" borderId="16" xfId="0" applyNumberFormat="1" applyFont="1" applyBorder="1" applyAlignment="1">
      <alignment horizontal="center" vertical="top" wrapText="1"/>
    </xf>
    <xf numFmtId="0" fontId="5" fillId="0" borderId="0" xfId="0" applyFont="1" applyAlignment="1">
      <alignment vertical="top"/>
    </xf>
    <xf numFmtId="165" fontId="5" fillId="0" borderId="0" xfId="1" applyNumberFormat="1" applyFont="1" applyFill="1" applyAlignment="1">
      <alignment vertical="top"/>
    </xf>
    <xf numFmtId="0" fontId="10" fillId="0" borderId="4" xfId="0" applyFont="1" applyBorder="1" applyAlignment="1">
      <alignment horizontal="center" vertical="top" wrapText="1"/>
    </xf>
    <xf numFmtId="3" fontId="5" fillId="0" borderId="0" xfId="0" applyNumberFormat="1" applyFont="1" applyAlignment="1">
      <alignment horizontal="right" vertical="top"/>
    </xf>
    <xf numFmtId="165" fontId="5" fillId="0" borderId="0" xfId="0" applyNumberFormat="1" applyFont="1" applyAlignment="1">
      <alignment horizontal="left" vertical="top" wrapText="1"/>
    </xf>
    <xf numFmtId="165" fontId="5" fillId="0" borderId="0" xfId="0" applyNumberFormat="1" applyFont="1" applyAlignment="1">
      <alignment horizontal="left" vertical="top"/>
    </xf>
    <xf numFmtId="0" fontId="5" fillId="0" borderId="0" xfId="0" applyFont="1" applyAlignment="1">
      <alignment horizontal="left" vertical="top"/>
    </xf>
    <xf numFmtId="166" fontId="5" fillId="0" borderId="0" xfId="0" applyNumberFormat="1" applyFont="1" applyAlignment="1">
      <alignment horizontal="left" vertical="top"/>
    </xf>
    <xf numFmtId="0" fontId="9" fillId="0" borderId="0" xfId="0" applyFont="1" applyAlignment="1">
      <alignment horizontal="left" vertical="top" wrapText="1"/>
    </xf>
    <xf numFmtId="0" fontId="6" fillId="0" borderId="16" xfId="0" quotePrefix="1" applyFont="1" applyBorder="1" applyAlignment="1">
      <alignment horizontal="center" vertical="top" wrapText="1"/>
    </xf>
    <xf numFmtId="0" fontId="6" fillId="0" borderId="16" xfId="0" applyFont="1" applyBorder="1" applyAlignment="1">
      <alignment horizontal="left" vertical="top" wrapText="1"/>
    </xf>
    <xf numFmtId="0" fontId="71" fillId="0" borderId="16" xfId="0" applyFont="1" applyBorder="1" applyAlignment="1">
      <alignment horizontal="center" vertical="top" wrapText="1"/>
    </xf>
    <xf numFmtId="166" fontId="6" fillId="0" borderId="16" xfId="0" applyNumberFormat="1" applyFont="1" applyBorder="1" applyAlignment="1">
      <alignment horizontal="center" vertical="top" wrapText="1"/>
    </xf>
    <xf numFmtId="166" fontId="14" fillId="0" borderId="16" xfId="0" applyNumberFormat="1" applyFont="1" applyBorder="1" applyAlignment="1">
      <alignment horizontal="center" vertical="top" wrapText="1"/>
    </xf>
    <xf numFmtId="166" fontId="71" fillId="0" borderId="16" xfId="0" applyNumberFormat="1" applyFont="1" applyBorder="1" applyAlignment="1">
      <alignment horizontal="center" vertical="top" wrapText="1"/>
    </xf>
    <xf numFmtId="0" fontId="26" fillId="0" borderId="0" xfId="0" applyFont="1" applyAlignment="1">
      <alignment vertical="top"/>
    </xf>
    <xf numFmtId="165" fontId="26" fillId="0" borderId="0" xfId="1" applyNumberFormat="1" applyFont="1" applyFill="1" applyAlignment="1">
      <alignment vertical="top"/>
    </xf>
    <xf numFmtId="0" fontId="72" fillId="0" borderId="4" xfId="0" applyFont="1" applyBorder="1" applyAlignment="1">
      <alignment horizontal="center" vertical="top" wrapText="1"/>
    </xf>
    <xf numFmtId="0" fontId="71" fillId="0" borderId="0" xfId="0" applyFont="1" applyAlignment="1">
      <alignment vertical="center" wrapText="1"/>
    </xf>
    <xf numFmtId="3" fontId="26" fillId="0" borderId="0" xfId="0" applyNumberFormat="1" applyFont="1" applyAlignment="1">
      <alignment horizontal="right" vertical="top"/>
    </xf>
    <xf numFmtId="0" fontId="71" fillId="0" borderId="0" xfId="0" applyFont="1" applyAlignment="1">
      <alignment horizontal="left" vertical="top" wrapText="1"/>
    </xf>
    <xf numFmtId="0" fontId="26" fillId="0" borderId="0" xfId="0" applyFont="1" applyAlignment="1">
      <alignment horizontal="left" vertical="top"/>
    </xf>
    <xf numFmtId="166" fontId="26" fillId="0" borderId="0" xfId="0" applyNumberFormat="1" applyFont="1" applyAlignment="1">
      <alignment horizontal="left" vertical="top"/>
    </xf>
    <xf numFmtId="0" fontId="26" fillId="0" borderId="0" xfId="0" applyFont="1" applyAlignment="1">
      <alignment horizontal="center" vertical="center"/>
    </xf>
    <xf numFmtId="166" fontId="26" fillId="0" borderId="0" xfId="0" applyNumberFormat="1" applyFont="1" applyAlignment="1">
      <alignment vertical="top"/>
    </xf>
    <xf numFmtId="0" fontId="9" fillId="0" borderId="16" xfId="0" applyFont="1" applyBorder="1" applyAlignment="1">
      <alignment horizontal="center" vertical="center" wrapText="1"/>
    </xf>
    <xf numFmtId="0" fontId="9" fillId="0" borderId="16" xfId="0" applyFont="1" applyBorder="1" applyAlignment="1">
      <alignment horizontal="left" vertical="center" wrapText="1"/>
    </xf>
    <xf numFmtId="166" fontId="9" fillId="0" borderId="16" xfId="0" applyNumberFormat="1" applyFont="1" applyBorder="1" applyAlignment="1">
      <alignment horizontal="center" vertical="center" wrapText="1"/>
    </xf>
    <xf numFmtId="165" fontId="5" fillId="0" borderId="0" xfId="0" applyNumberFormat="1" applyFont="1" applyAlignment="1">
      <alignment horizontal="center" vertical="center"/>
    </xf>
    <xf numFmtId="9" fontId="5" fillId="0" borderId="0" xfId="41" applyFont="1" applyFill="1" applyAlignment="1">
      <alignment horizontal="center" vertical="center"/>
    </xf>
    <xf numFmtId="0" fontId="5" fillId="0" borderId="0" xfId="0" applyFont="1" applyAlignment="1">
      <alignment horizontal="center"/>
    </xf>
    <xf numFmtId="0" fontId="9" fillId="0" borderId="7" xfId="0" applyFont="1" applyBorder="1" applyAlignment="1">
      <alignment horizontal="center" vertical="top" wrapText="1"/>
    </xf>
    <xf numFmtId="0" fontId="9" fillId="0" borderId="7" xfId="0" applyFont="1" applyBorder="1" applyAlignment="1">
      <alignment horizontal="left" vertical="top" wrapText="1"/>
    </xf>
    <xf numFmtId="179" fontId="9" fillId="0" borderId="7" xfId="0" applyNumberFormat="1" applyFont="1" applyBorder="1" applyAlignment="1">
      <alignment horizontal="center" vertical="top" wrapText="1"/>
    </xf>
    <xf numFmtId="166" fontId="9" fillId="0" borderId="7" xfId="0" applyNumberFormat="1" applyFont="1" applyBorder="1" applyAlignment="1">
      <alignment horizontal="center" vertical="top" wrapText="1"/>
    </xf>
    <xf numFmtId="166" fontId="9" fillId="0" borderId="6" xfId="0" applyNumberFormat="1" applyFont="1" applyBorder="1" applyAlignment="1">
      <alignment horizontal="center" vertical="top" wrapText="1"/>
    </xf>
    <xf numFmtId="0" fontId="14" fillId="0" borderId="16" xfId="0" applyFont="1" applyBorder="1" applyAlignment="1">
      <alignment horizontal="left" vertical="top" wrapText="1"/>
    </xf>
    <xf numFmtId="165" fontId="7" fillId="0" borderId="0" xfId="0" applyNumberFormat="1" applyFont="1" applyAlignment="1">
      <alignment vertical="top"/>
    </xf>
    <xf numFmtId="0" fontId="20" fillId="0" borderId="0" xfId="0" applyFont="1" applyAlignment="1">
      <alignment vertical="top"/>
    </xf>
    <xf numFmtId="166" fontId="20" fillId="0" borderId="0" xfId="0" applyNumberFormat="1" applyFont="1" applyAlignment="1">
      <alignment vertical="top"/>
    </xf>
    <xf numFmtId="0" fontId="9" fillId="0" borderId="7" xfId="0" applyFont="1" applyBorder="1" applyAlignment="1">
      <alignment horizontal="center" vertical="top"/>
    </xf>
    <xf numFmtId="0" fontId="9" fillId="0" borderId="7" xfId="0" applyFont="1" applyBorder="1" applyAlignment="1">
      <alignment wrapText="1"/>
    </xf>
    <xf numFmtId="179" fontId="9" fillId="0" borderId="7" xfId="41" applyNumberFormat="1" applyFont="1" applyFill="1" applyBorder="1" applyAlignment="1">
      <alignment horizontal="center" vertical="center" wrapText="1"/>
    </xf>
    <xf numFmtId="166" fontId="9" fillId="0" borderId="7" xfId="1" applyNumberFormat="1" applyFont="1" applyFill="1" applyBorder="1"/>
    <xf numFmtId="3" fontId="9" fillId="0" borderId="7" xfId="0" applyNumberFormat="1" applyFont="1" applyBorder="1" applyAlignment="1">
      <alignment horizontal="center"/>
    </xf>
    <xf numFmtId="180" fontId="5" fillId="0" borderId="0" xfId="0" applyNumberFormat="1" applyFont="1"/>
    <xf numFmtId="166" fontId="10" fillId="0" borderId="7" xfId="1" applyNumberFormat="1" applyFont="1" applyFill="1" applyBorder="1"/>
    <xf numFmtId="0" fontId="20" fillId="0" borderId="0" xfId="0" applyFont="1"/>
    <xf numFmtId="166" fontId="20" fillId="0" borderId="0" xfId="0" applyNumberFormat="1" applyFont="1"/>
    <xf numFmtId="0" fontId="6" fillId="0" borderId="7" xfId="0" quotePrefix="1" applyFont="1" applyBorder="1" applyAlignment="1">
      <alignment horizontal="center" vertical="top"/>
    </xf>
    <xf numFmtId="0" fontId="6" fillId="0" borderId="7" xfId="0" applyFont="1" applyBorder="1" applyAlignment="1">
      <alignment wrapText="1"/>
    </xf>
    <xf numFmtId="179" fontId="71" fillId="0" borderId="7" xfId="41" applyNumberFormat="1" applyFont="1" applyFill="1" applyBorder="1" applyAlignment="1">
      <alignment horizontal="center" vertical="center" wrapText="1"/>
    </xf>
    <xf numFmtId="166" fontId="71" fillId="0" borderId="7" xfId="1" applyNumberFormat="1" applyFont="1" applyFill="1" applyBorder="1"/>
    <xf numFmtId="166" fontId="6" fillId="0" borderId="7" xfId="1" applyNumberFormat="1" applyFont="1" applyFill="1" applyBorder="1"/>
    <xf numFmtId="3" fontId="71" fillId="0" borderId="7" xfId="0" applyNumberFormat="1" applyFont="1" applyBorder="1"/>
    <xf numFmtId="180" fontId="26" fillId="0" borderId="0" xfId="0" applyNumberFormat="1" applyFont="1"/>
    <xf numFmtId="165" fontId="26" fillId="0" borderId="0" xfId="1" applyNumberFormat="1" applyFont="1" applyFill="1"/>
    <xf numFmtId="166" fontId="72" fillId="0" borderId="7" xfId="1" applyNumberFormat="1" applyFont="1" applyFill="1" applyBorder="1"/>
    <xf numFmtId="0" fontId="26" fillId="0" borderId="0" xfId="0" applyFont="1"/>
    <xf numFmtId="166" fontId="26" fillId="0" borderId="0" xfId="0" applyNumberFormat="1" applyFont="1"/>
    <xf numFmtId="0" fontId="23" fillId="0" borderId="0" xfId="0" applyFont="1"/>
    <xf numFmtId="0" fontId="6" fillId="0" borderId="7" xfId="0" applyFont="1" applyBorder="1" applyAlignment="1">
      <alignment vertical="top" wrapText="1"/>
    </xf>
    <xf numFmtId="165" fontId="26" fillId="0" borderId="0" xfId="0" applyNumberFormat="1" applyFont="1" applyAlignment="1">
      <alignment vertical="top"/>
    </xf>
    <xf numFmtId="166" fontId="6" fillId="0" borderId="0" xfId="1" applyNumberFormat="1" applyFont="1" applyFill="1" applyBorder="1"/>
    <xf numFmtId="166" fontId="9" fillId="0" borderId="7" xfId="1" applyNumberFormat="1" applyFont="1" applyFill="1" applyBorder="1" applyAlignment="1">
      <alignment horizontal="right"/>
    </xf>
    <xf numFmtId="166" fontId="9" fillId="0" borderId="7" xfId="1" applyNumberFormat="1" applyFont="1" applyFill="1" applyBorder="1" applyAlignment="1">
      <alignment vertical="top"/>
    </xf>
    <xf numFmtId="179" fontId="6" fillId="0" borderId="7" xfId="41" applyNumberFormat="1" applyFont="1" applyFill="1" applyBorder="1" applyAlignment="1">
      <alignment horizontal="center" vertical="center" wrapText="1"/>
    </xf>
    <xf numFmtId="3" fontId="6" fillId="0" borderId="7" xfId="0" applyNumberFormat="1" applyFont="1" applyBorder="1"/>
    <xf numFmtId="180" fontId="31" fillId="0" borderId="0" xfId="0" applyNumberFormat="1" applyFont="1"/>
    <xf numFmtId="165" fontId="31" fillId="0" borderId="0" xfId="1" applyNumberFormat="1" applyFont="1" applyFill="1"/>
    <xf numFmtId="166" fontId="55" fillId="0" borderId="7" xfId="1" applyNumberFormat="1" applyFont="1" applyFill="1" applyBorder="1"/>
    <xf numFmtId="0" fontId="31" fillId="0" borderId="0" xfId="0" applyFont="1"/>
    <xf numFmtId="0" fontId="22" fillId="0" borderId="0" xfId="0" applyFont="1"/>
    <xf numFmtId="179" fontId="6" fillId="0" borderId="7" xfId="41" applyNumberFormat="1" applyFont="1" applyFill="1" applyBorder="1" applyAlignment="1">
      <alignment horizontal="center" vertical="top" wrapText="1"/>
    </xf>
    <xf numFmtId="166" fontId="6" fillId="0" borderId="7" xfId="1" applyNumberFormat="1" applyFont="1" applyFill="1" applyBorder="1" applyAlignment="1">
      <alignment vertical="top"/>
    </xf>
    <xf numFmtId="3" fontId="6" fillId="0" borderId="7" xfId="0" applyNumberFormat="1" applyFont="1" applyBorder="1" applyAlignment="1">
      <alignment vertical="top"/>
    </xf>
    <xf numFmtId="180" fontId="31" fillId="0" borderId="0" xfId="0" applyNumberFormat="1" applyFont="1" applyAlignment="1">
      <alignment vertical="top"/>
    </xf>
    <xf numFmtId="165" fontId="31" fillId="0" borderId="0" xfId="1" applyNumberFormat="1" applyFont="1" applyFill="1" applyAlignment="1">
      <alignment vertical="top"/>
    </xf>
    <xf numFmtId="166" fontId="55" fillId="0" borderId="7" xfId="1" applyNumberFormat="1" applyFont="1" applyFill="1" applyBorder="1" applyAlignment="1">
      <alignment vertical="top"/>
    </xf>
    <xf numFmtId="0" fontId="31" fillId="0" borderId="0" xfId="0" applyFont="1" applyAlignment="1">
      <alignment vertical="top"/>
    </xf>
    <xf numFmtId="0" fontId="22" fillId="0" borderId="0" xfId="0" applyFont="1" applyAlignment="1">
      <alignment vertical="top"/>
    </xf>
    <xf numFmtId="166" fontId="9" fillId="0" borderId="0" xfId="0" quotePrefix="1" applyNumberFormat="1" applyFont="1" applyAlignment="1">
      <alignment horizontal="center" vertical="center" wrapText="1"/>
    </xf>
    <xf numFmtId="0" fontId="9" fillId="0" borderId="7" xfId="0" applyFont="1" applyBorder="1" applyAlignment="1">
      <alignment vertical="top" wrapText="1"/>
    </xf>
    <xf numFmtId="179" fontId="9" fillId="0" borderId="7" xfId="41" applyNumberFormat="1" applyFont="1" applyFill="1" applyBorder="1" applyAlignment="1">
      <alignment horizontal="center" vertical="top" wrapText="1"/>
    </xf>
    <xf numFmtId="180" fontId="5" fillId="0" borderId="0" xfId="0" applyNumberFormat="1" applyFont="1" applyAlignment="1">
      <alignment vertical="top"/>
    </xf>
    <xf numFmtId="166" fontId="10" fillId="0" borderId="7" xfId="1" applyNumberFormat="1" applyFont="1" applyFill="1" applyBorder="1" applyAlignment="1">
      <alignment vertical="top"/>
    </xf>
    <xf numFmtId="0" fontId="14" fillId="0" borderId="0" xfId="0" applyFont="1" applyAlignment="1">
      <alignment horizontal="left" vertical="top" wrapText="1"/>
    </xf>
    <xf numFmtId="166" fontId="6" fillId="0" borderId="7" xfId="1" applyNumberFormat="1" applyFont="1" applyFill="1" applyBorder="1" applyAlignment="1">
      <alignment horizontal="right"/>
    </xf>
    <xf numFmtId="166" fontId="6" fillId="0" borderId="7" xfId="1" applyNumberFormat="1" applyFont="1" applyFill="1" applyBorder="1" applyAlignment="1">
      <alignment horizontal="right" vertical="top"/>
    </xf>
    <xf numFmtId="166" fontId="6" fillId="0" borderId="0" xfId="1" applyNumberFormat="1" applyFont="1" applyFill="1" applyBorder="1" applyAlignment="1">
      <alignment vertical="top"/>
    </xf>
    <xf numFmtId="166" fontId="31" fillId="0" borderId="0" xfId="0" applyNumberFormat="1" applyFont="1" applyAlignment="1">
      <alignment vertical="top"/>
    </xf>
    <xf numFmtId="166" fontId="9" fillId="0" borderId="0" xfId="1" applyNumberFormat="1" applyFont="1" applyFill="1" applyBorder="1"/>
    <xf numFmtId="0" fontId="6" fillId="0" borderId="7" xfId="0" applyFont="1" applyBorder="1" applyAlignment="1">
      <alignment horizontal="center" vertical="top"/>
    </xf>
    <xf numFmtId="0" fontId="71" fillId="0" borderId="7" xfId="0" applyFont="1" applyBorder="1" applyAlignment="1">
      <alignment horizontal="center" vertical="top"/>
    </xf>
    <xf numFmtId="0" fontId="71" fillId="0" borderId="7" xfId="0" applyFont="1" applyBorder="1" applyAlignment="1">
      <alignment wrapText="1"/>
    </xf>
    <xf numFmtId="166" fontId="71" fillId="0" borderId="7" xfId="1" applyNumberFormat="1" applyFont="1" applyFill="1" applyBorder="1" applyAlignment="1">
      <alignment horizontal="right"/>
    </xf>
    <xf numFmtId="166" fontId="71" fillId="0" borderId="7" xfId="1" applyNumberFormat="1" applyFont="1" applyFill="1" applyBorder="1" applyAlignment="1">
      <alignment vertical="top"/>
    </xf>
    <xf numFmtId="166" fontId="71" fillId="0" borderId="0" xfId="1" applyNumberFormat="1" applyFont="1" applyFill="1" applyBorder="1"/>
    <xf numFmtId="166" fontId="31" fillId="0" borderId="0" xfId="0" applyNumberFormat="1" applyFont="1"/>
    <xf numFmtId="166" fontId="22" fillId="0" borderId="0" xfId="0" applyNumberFormat="1" applyFont="1"/>
    <xf numFmtId="0" fontId="9" fillId="0" borderId="7" xfId="0" applyFont="1" applyBorder="1" applyAlignment="1">
      <alignment horizontal="center" vertical="center"/>
    </xf>
    <xf numFmtId="0" fontId="9" fillId="0" borderId="7" xfId="0" applyFont="1" applyBorder="1" applyAlignment="1">
      <alignment horizontal="left" vertical="center" wrapText="1"/>
    </xf>
    <xf numFmtId="166" fontId="9" fillId="0" borderId="7" xfId="1" applyNumberFormat="1" applyFont="1" applyFill="1" applyBorder="1" applyAlignment="1">
      <alignment vertical="center"/>
    </xf>
    <xf numFmtId="166" fontId="9" fillId="0" borderId="27" xfId="1" applyNumberFormat="1" applyFont="1" applyFill="1" applyBorder="1" applyAlignment="1">
      <alignment vertical="center"/>
    </xf>
    <xf numFmtId="179" fontId="5" fillId="0" borderId="0" xfId="41" applyNumberFormat="1" applyFont="1" applyFill="1" applyAlignment="1">
      <alignment vertical="center"/>
    </xf>
    <xf numFmtId="9" fontId="5" fillId="0" borderId="0" xfId="41" applyFont="1" applyFill="1" applyBorder="1" applyAlignment="1">
      <alignment vertical="center"/>
    </xf>
    <xf numFmtId="0" fontId="20" fillId="0" borderId="0" xfId="0" applyFont="1" applyAlignment="1">
      <alignment vertical="center"/>
    </xf>
    <xf numFmtId="166" fontId="20" fillId="0" borderId="0" xfId="0" applyNumberFormat="1" applyFont="1" applyAlignment="1">
      <alignment vertical="center"/>
    </xf>
    <xf numFmtId="179" fontId="26" fillId="0" borderId="0" xfId="41" applyNumberFormat="1" applyFont="1" applyFill="1"/>
    <xf numFmtId="9" fontId="26" fillId="0" borderId="0" xfId="41" applyFont="1" applyFill="1" applyBorder="1"/>
    <xf numFmtId="9" fontId="26" fillId="0" borderId="0" xfId="41" applyFont="1" applyFill="1"/>
    <xf numFmtId="166" fontId="23" fillId="0" borderId="0" xfId="0" applyNumberFormat="1" applyFont="1"/>
    <xf numFmtId="179" fontId="31" fillId="0" borderId="0" xfId="41" applyNumberFormat="1" applyFont="1" applyFill="1" applyAlignment="1">
      <alignment vertical="top"/>
    </xf>
    <xf numFmtId="9" fontId="31" fillId="0" borderId="0" xfId="41" applyFont="1" applyFill="1" applyBorder="1" applyAlignment="1">
      <alignment vertical="top"/>
    </xf>
    <xf numFmtId="9" fontId="31" fillId="0" borderId="0" xfId="41" applyFont="1" applyFill="1" applyAlignment="1">
      <alignment vertical="top"/>
    </xf>
    <xf numFmtId="179" fontId="31" fillId="0" borderId="0" xfId="41" applyNumberFormat="1" applyFont="1" applyFill="1"/>
    <xf numFmtId="9" fontId="31" fillId="0" borderId="0" xfId="41" applyFont="1" applyFill="1" applyBorder="1"/>
    <xf numFmtId="9" fontId="31" fillId="0" borderId="0" xfId="41" applyFont="1" applyFill="1"/>
    <xf numFmtId="166" fontId="6" fillId="0" borderId="7" xfId="1" applyNumberFormat="1" applyFont="1" applyFill="1" applyBorder="1" applyAlignment="1">
      <alignment vertical="center"/>
    </xf>
    <xf numFmtId="175" fontId="31" fillId="0" borderId="0" xfId="18" applyNumberFormat="1" applyFont="1" applyFill="1" applyAlignment="1">
      <alignment vertical="top"/>
    </xf>
    <xf numFmtId="0" fontId="73" fillId="0" borderId="0" xfId="0" applyFont="1"/>
    <xf numFmtId="181" fontId="31" fillId="0" borderId="0" xfId="41" applyNumberFormat="1" applyFont="1" applyFill="1" applyBorder="1" applyAlignment="1">
      <alignment vertical="top"/>
    </xf>
    <xf numFmtId="166" fontId="6" fillId="0" borderId="7" xfId="1" applyNumberFormat="1" applyFont="1" applyFill="1" applyBorder="1" applyAlignment="1">
      <alignment horizontal="right" vertical="center"/>
    </xf>
    <xf numFmtId="182" fontId="31" fillId="0" borderId="0" xfId="18" applyNumberFormat="1" applyFont="1" applyFill="1" applyBorder="1"/>
    <xf numFmtId="164" fontId="31" fillId="0" borderId="0" xfId="18" applyFont="1" applyFill="1"/>
    <xf numFmtId="0" fontId="14" fillId="0" borderId="8" xfId="0" applyFont="1" applyBorder="1" applyAlignment="1">
      <alignment horizontal="center" vertical="top"/>
    </xf>
    <xf numFmtId="0" fontId="14" fillId="0" borderId="8" xfId="0" applyFont="1" applyBorder="1" applyAlignment="1">
      <alignment wrapText="1"/>
    </xf>
    <xf numFmtId="179" fontId="14" fillId="0" borderId="8" xfId="41" applyNumberFormat="1" applyFont="1" applyFill="1" applyBorder="1" applyAlignment="1">
      <alignment horizontal="center" vertical="center" wrapText="1"/>
    </xf>
    <xf numFmtId="166" fontId="6" fillId="0" borderId="8" xfId="1" applyNumberFormat="1" applyFont="1" applyFill="1" applyBorder="1"/>
    <xf numFmtId="166" fontId="6" fillId="0" borderId="8" xfId="1" applyNumberFormat="1" applyFont="1" applyFill="1" applyBorder="1" applyAlignment="1">
      <alignment vertical="center"/>
    </xf>
    <xf numFmtId="3" fontId="9" fillId="0" borderId="8" xfId="0" applyNumberFormat="1" applyFont="1" applyBorder="1"/>
    <xf numFmtId="180" fontId="7" fillId="0" borderId="0" xfId="0" applyNumberFormat="1" applyFont="1"/>
    <xf numFmtId="165" fontId="7" fillId="0" borderId="0" xfId="1" applyNumberFormat="1" applyFont="1" applyFill="1"/>
    <xf numFmtId="166" fontId="55" fillId="0" borderId="27" xfId="1" applyNumberFormat="1" applyFont="1" applyFill="1" applyBorder="1"/>
    <xf numFmtId="179" fontId="7" fillId="0" borderId="0" xfId="41" applyNumberFormat="1" applyFont="1" applyFill="1"/>
    <xf numFmtId="183" fontId="7" fillId="0" borderId="0" xfId="18" applyNumberFormat="1" applyFont="1" applyFill="1" applyBorder="1"/>
    <xf numFmtId="9" fontId="7" fillId="0" borderId="0" xfId="41" applyFont="1" applyFill="1"/>
    <xf numFmtId="0" fontId="21" fillId="0" borderId="0" xfId="0" applyFont="1"/>
    <xf numFmtId="0" fontId="76" fillId="0" borderId="7" xfId="0" applyFont="1" applyBorder="1" applyAlignment="1">
      <alignment vertical="top" wrapText="1"/>
    </xf>
    <xf numFmtId="179" fontId="76" fillId="0" borderId="7" xfId="41" applyNumberFormat="1" applyFont="1" applyFill="1" applyBorder="1" applyAlignment="1">
      <alignment horizontal="center" vertical="top" wrapText="1"/>
    </xf>
    <xf numFmtId="166" fontId="76" fillId="0" borderId="7" xfId="1" applyNumberFormat="1" applyFont="1" applyFill="1" applyBorder="1" applyAlignment="1">
      <alignment vertical="top"/>
    </xf>
    <xf numFmtId="41" fontId="5" fillId="0" borderId="16" xfId="22" applyFont="1" applyFill="1" applyBorder="1" applyAlignment="1">
      <alignment horizontal="center" vertical="center" wrapText="1"/>
    </xf>
    <xf numFmtId="41" fontId="77" fillId="0" borderId="3" xfId="22" applyFont="1" applyBorder="1"/>
    <xf numFmtId="41" fontId="79" fillId="8" borderId="3" xfId="22" applyFont="1" applyFill="1" applyBorder="1"/>
    <xf numFmtId="0" fontId="79" fillId="0" borderId="0" xfId="0" applyFont="1"/>
    <xf numFmtId="41" fontId="79" fillId="8" borderId="3" xfId="22" applyFont="1" applyFill="1" applyBorder="1" applyAlignment="1">
      <alignment horizontal="left"/>
    </xf>
    <xf numFmtId="41" fontId="80" fillId="0" borderId="3" xfId="22" applyFont="1" applyBorder="1" applyAlignment="1">
      <alignment horizontal="left" vertical="center" wrapText="1"/>
    </xf>
    <xf numFmtId="41" fontId="80" fillId="0" borderId="3" xfId="22" applyFont="1" applyBorder="1" applyAlignment="1">
      <alignment horizontal="center" vertical="center" wrapText="1"/>
    </xf>
    <xf numFmtId="0" fontId="1" fillId="0" borderId="0" xfId="0" applyFont="1"/>
    <xf numFmtId="41" fontId="80" fillId="0" borderId="3" xfId="22" applyFont="1" applyFill="1" applyBorder="1" applyAlignment="1">
      <alignment horizontal="center" vertical="center" wrapText="1"/>
    </xf>
    <xf numFmtId="41" fontId="80" fillId="0" borderId="3" xfId="22" applyFont="1" applyFill="1" applyBorder="1" applyAlignment="1">
      <alignment horizontal="right" vertical="center" wrapText="1"/>
    </xf>
    <xf numFmtId="41" fontId="80" fillId="0" borderId="3" xfId="22" applyFont="1" applyFill="1" applyBorder="1" applyAlignment="1">
      <alignment horizontal="left" vertical="center" wrapText="1"/>
    </xf>
    <xf numFmtId="41" fontId="80" fillId="0" borderId="3" xfId="22" applyFont="1" applyBorder="1" applyAlignment="1">
      <alignment horizontal="left" vertical="center"/>
    </xf>
    <xf numFmtId="41" fontId="80" fillId="0" borderId="3" xfId="22" applyFont="1" applyFill="1" applyBorder="1" applyAlignment="1">
      <alignment vertical="center"/>
    </xf>
    <xf numFmtId="41" fontId="80" fillId="0" borderId="3" xfId="22" applyFont="1" applyFill="1" applyBorder="1" applyAlignment="1">
      <alignment horizontal="center" vertical="center"/>
    </xf>
    <xf numFmtId="41" fontId="80" fillId="0" borderId="3" xfId="22" applyFont="1" applyFill="1" applyBorder="1" applyAlignment="1">
      <alignment vertical="center" wrapText="1"/>
    </xf>
    <xf numFmtId="41" fontId="80" fillId="0" borderId="3" xfId="22" applyFont="1" applyFill="1" applyBorder="1" applyAlignment="1">
      <alignment horizontal="left" vertical="center"/>
    </xf>
    <xf numFmtId="41" fontId="80" fillId="0" borderId="3" xfId="22" applyFont="1" applyBorder="1" applyAlignment="1">
      <alignment horizontal="right" vertical="center"/>
    </xf>
    <xf numFmtId="9" fontId="79" fillId="8" borderId="3" xfId="41" applyFont="1" applyFill="1" applyBorder="1"/>
    <xf numFmtId="9" fontId="77" fillId="0" borderId="3" xfId="41" applyFont="1" applyBorder="1"/>
    <xf numFmtId="0" fontId="20" fillId="3" borderId="3"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0" fillId="3" borderId="16" xfId="0" applyFont="1" applyFill="1" applyBorder="1" applyAlignment="1">
      <alignment horizontal="center" vertical="center" wrapText="1"/>
    </xf>
    <xf numFmtId="165" fontId="20" fillId="3" borderId="16" xfId="18" applyNumberFormat="1" applyFont="1" applyFill="1" applyBorder="1" applyAlignment="1">
      <alignment horizontal="right" vertical="center" wrapText="1"/>
    </xf>
    <xf numFmtId="165" fontId="20" fillId="3" borderId="16" xfId="18" applyNumberFormat="1" applyFont="1" applyFill="1" applyBorder="1" applyAlignment="1">
      <alignment horizontal="center" vertical="center" wrapText="1"/>
    </xf>
    <xf numFmtId="166" fontId="20" fillId="3" borderId="16" xfId="18" applyNumberFormat="1" applyFont="1" applyFill="1" applyBorder="1" applyAlignment="1">
      <alignment horizontal="center" vertical="center" wrapText="1"/>
    </xf>
    <xf numFmtId="166" fontId="20" fillId="3" borderId="16" xfId="18" applyNumberFormat="1" applyFont="1" applyFill="1" applyBorder="1" applyAlignment="1">
      <alignment horizontal="right" vertical="center" wrapText="1"/>
    </xf>
    <xf numFmtId="0" fontId="20" fillId="3" borderId="7" xfId="0" applyFont="1" applyFill="1" applyBorder="1" applyAlignment="1">
      <alignment horizontal="center" vertical="center" wrapText="1"/>
    </xf>
    <xf numFmtId="0" fontId="20" fillId="3" borderId="7" xfId="0" applyFont="1" applyFill="1" applyBorder="1" applyAlignment="1">
      <alignment horizontal="left" vertical="center" wrapText="1"/>
    </xf>
    <xf numFmtId="166" fontId="20" fillId="3" borderId="7" xfId="18" applyNumberFormat="1" applyFont="1" applyFill="1" applyBorder="1" applyAlignment="1">
      <alignment horizontal="center" vertical="center" wrapText="1"/>
    </xf>
    <xf numFmtId="0" fontId="21" fillId="3" borderId="7" xfId="0" quotePrefix="1" applyFont="1" applyFill="1" applyBorder="1" applyAlignment="1">
      <alignment horizontal="center" vertical="center" wrapText="1"/>
    </xf>
    <xf numFmtId="0" fontId="21" fillId="3" borderId="7" xfId="0" applyFont="1" applyFill="1" applyBorder="1" applyAlignment="1">
      <alignment horizontal="center" vertical="center" wrapText="1"/>
    </xf>
    <xf numFmtId="166" fontId="21" fillId="3" borderId="7" xfId="18" applyNumberFormat="1" applyFont="1" applyFill="1" applyBorder="1" applyAlignment="1">
      <alignment horizontal="center" vertical="center" wrapText="1"/>
    </xf>
    <xf numFmtId="166" fontId="21" fillId="3" borderId="7" xfId="18" applyNumberFormat="1" applyFont="1" applyFill="1" applyBorder="1" applyAlignment="1">
      <alignment horizontal="right" vertical="center" wrapText="1"/>
    </xf>
    <xf numFmtId="0" fontId="20" fillId="3" borderId="7" xfId="7" applyFont="1" applyFill="1" applyBorder="1" applyAlignment="1">
      <alignment horizontal="center" vertical="center"/>
    </xf>
    <xf numFmtId="166" fontId="20" fillId="3" borderId="7" xfId="18" applyNumberFormat="1" applyFont="1" applyFill="1" applyBorder="1" applyAlignment="1">
      <alignment horizontal="left" vertical="center" wrapText="1"/>
    </xf>
    <xf numFmtId="166" fontId="20" fillId="3" borderId="7" xfId="18" applyNumberFormat="1" applyFont="1" applyFill="1" applyBorder="1" applyAlignment="1">
      <alignment vertical="center" wrapText="1"/>
    </xf>
    <xf numFmtId="0" fontId="20" fillId="3" borderId="7" xfId="0" quotePrefix="1" applyFont="1" applyFill="1" applyBorder="1" applyAlignment="1">
      <alignment horizontal="center" vertical="center" wrapText="1"/>
    </xf>
    <xf numFmtId="0" fontId="20" fillId="3" borderId="7" xfId="7" applyFont="1" applyFill="1" applyBorder="1" applyAlignment="1">
      <alignment horizontal="left" vertical="center" wrapText="1"/>
    </xf>
    <xf numFmtId="166" fontId="20" fillId="3" borderId="7" xfId="18" applyNumberFormat="1" applyFont="1" applyFill="1" applyBorder="1" applyAlignment="1">
      <alignment horizontal="right" vertical="center" wrapText="1"/>
    </xf>
    <xf numFmtId="3" fontId="20" fillId="3" borderId="7" xfId="0" quotePrefix="1" applyNumberFormat="1" applyFont="1" applyFill="1" applyBorder="1" applyAlignment="1">
      <alignment horizontal="center" vertical="center" wrapText="1"/>
    </xf>
    <xf numFmtId="165" fontId="21" fillId="3" borderId="7" xfId="18" applyNumberFormat="1" applyFont="1" applyFill="1" applyBorder="1" applyAlignment="1">
      <alignment horizontal="center" vertical="center" wrapText="1"/>
    </xf>
    <xf numFmtId="3" fontId="21" fillId="3" borderId="7" xfId="0" applyNumberFormat="1" applyFont="1" applyFill="1" applyBorder="1" applyAlignment="1">
      <alignment horizontal="center" vertical="center" wrapText="1"/>
    </xf>
    <xf numFmtId="0" fontId="21" fillId="3" borderId="7" xfId="0" applyFont="1" applyFill="1" applyBorder="1" applyAlignment="1">
      <alignment horizontal="left" vertical="center" wrapText="1"/>
    </xf>
    <xf numFmtId="3" fontId="21" fillId="3" borderId="7" xfId="0" quotePrefix="1" applyNumberFormat="1" applyFont="1" applyFill="1" applyBorder="1" applyAlignment="1">
      <alignment horizontal="center" vertical="center" wrapText="1"/>
    </xf>
    <xf numFmtId="166" fontId="20" fillId="3" borderId="7" xfId="18" quotePrefix="1" applyNumberFormat="1" applyFont="1" applyFill="1" applyBorder="1" applyAlignment="1">
      <alignment horizontal="center" vertical="center" wrapText="1"/>
    </xf>
    <xf numFmtId="0" fontId="20" fillId="3" borderId="7" xfId="0" quotePrefix="1" applyFont="1" applyFill="1" applyBorder="1" applyAlignment="1">
      <alignment horizontal="left" vertical="center" wrapText="1"/>
    </xf>
    <xf numFmtId="3" fontId="20" fillId="3" borderId="7" xfId="0" applyNumberFormat="1" applyFont="1" applyFill="1" applyBorder="1" applyAlignment="1">
      <alignment horizontal="left" vertical="center" wrapText="1"/>
    </xf>
    <xf numFmtId="3" fontId="20" fillId="3" borderId="7" xfId="0" applyNumberFormat="1" applyFont="1" applyFill="1" applyBorder="1" applyAlignment="1">
      <alignment horizontal="center" vertical="center" wrapText="1"/>
    </xf>
    <xf numFmtId="0" fontId="21" fillId="3" borderId="8" xfId="0" quotePrefix="1" applyFont="1" applyFill="1" applyBorder="1" applyAlignment="1">
      <alignment horizontal="center" vertical="center" wrapText="1"/>
    </xf>
    <xf numFmtId="0" fontId="21" fillId="3" borderId="8" xfId="0" applyFont="1" applyFill="1" applyBorder="1" applyAlignment="1">
      <alignment horizontal="left" vertical="center" wrapText="1"/>
    </xf>
    <xf numFmtId="0" fontId="21" fillId="3" borderId="8" xfId="0" applyFont="1" applyFill="1" applyBorder="1" applyAlignment="1">
      <alignment horizontal="center" vertical="center" wrapText="1"/>
    </xf>
    <xf numFmtId="165" fontId="21" fillId="3" borderId="8" xfId="18" applyNumberFormat="1" applyFont="1" applyFill="1" applyBorder="1" applyAlignment="1">
      <alignment horizontal="center" vertical="center" wrapText="1"/>
    </xf>
    <xf numFmtId="166" fontId="21" fillId="3" borderId="8" xfId="18" applyNumberFormat="1" applyFont="1" applyFill="1" applyBorder="1" applyAlignment="1">
      <alignment horizontal="center" vertical="center" wrapText="1"/>
    </xf>
    <xf numFmtId="166" fontId="21" fillId="3" borderId="8" xfId="18" applyNumberFormat="1" applyFont="1" applyFill="1" applyBorder="1" applyAlignment="1">
      <alignment horizontal="right" vertical="center" wrapText="1"/>
    </xf>
    <xf numFmtId="0" fontId="23" fillId="3" borderId="0" xfId="0" applyFont="1" applyFill="1" applyAlignment="1">
      <alignment vertical="center"/>
    </xf>
    <xf numFmtId="0" fontId="22" fillId="3" borderId="1"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20" fillId="3" borderId="0" xfId="0" applyFont="1" applyFill="1" applyAlignment="1">
      <alignment horizontal="center" vertical="center"/>
    </xf>
    <xf numFmtId="0" fontId="21" fillId="3" borderId="0" xfId="0" applyFont="1" applyFill="1"/>
    <xf numFmtId="0" fontId="82" fillId="3" borderId="0" xfId="0" applyFont="1" applyFill="1"/>
    <xf numFmtId="0" fontId="20" fillId="3" borderId="0" xfId="0" applyFont="1" applyFill="1" applyAlignment="1">
      <alignment horizontal="center" vertical="center" wrapText="1"/>
    </xf>
    <xf numFmtId="0" fontId="22" fillId="3" borderId="0" xfId="0" applyFont="1" applyFill="1" applyAlignment="1">
      <alignment horizontal="center" vertical="center" wrapText="1"/>
    </xf>
    <xf numFmtId="0" fontId="22" fillId="3" borderId="0" xfId="0" applyFont="1" applyFill="1"/>
    <xf numFmtId="0" fontId="21" fillId="3" borderId="0" xfId="0" applyFont="1" applyFill="1" applyAlignment="1">
      <alignment horizontal="center" vertical="center"/>
    </xf>
    <xf numFmtId="0" fontId="21" fillId="3" borderId="0" xfId="0" applyFont="1" applyFill="1" applyAlignment="1">
      <alignment horizontal="left" vertical="center"/>
    </xf>
    <xf numFmtId="0" fontId="21" fillId="3" borderId="0" xfId="0" applyFont="1" applyFill="1" applyAlignment="1">
      <alignment horizontal="center" vertical="center" wrapText="1"/>
    </xf>
    <xf numFmtId="0" fontId="21" fillId="3" borderId="0" xfId="0" applyFont="1" applyFill="1" applyAlignment="1">
      <alignment vertical="center"/>
    </xf>
    <xf numFmtId="0" fontId="21" fillId="3" borderId="0" xfId="0" applyFont="1" applyFill="1" applyAlignment="1">
      <alignment vertical="center" wrapText="1"/>
    </xf>
    <xf numFmtId="165" fontId="21" fillId="3" borderId="0" xfId="0" applyNumberFormat="1" applyFont="1" applyFill="1" applyAlignment="1">
      <alignment vertical="center" wrapText="1"/>
    </xf>
    <xf numFmtId="0" fontId="20" fillId="3" borderId="3" xfId="0" applyFont="1" applyFill="1" applyBorder="1" applyAlignment="1">
      <alignment horizontal="center" vertical="center"/>
    </xf>
    <xf numFmtId="0" fontId="83" fillId="3" borderId="0" xfId="0" applyFont="1" applyFill="1" applyAlignment="1">
      <alignment horizontal="center"/>
    </xf>
    <xf numFmtId="0" fontId="83" fillId="3" borderId="3" xfId="0" applyFont="1" applyFill="1" applyBorder="1" applyAlignment="1">
      <alignment horizontal="center"/>
    </xf>
    <xf numFmtId="0" fontId="84" fillId="3" borderId="0" xfId="0" applyFont="1" applyFill="1"/>
    <xf numFmtId="0" fontId="82" fillId="3" borderId="0" xfId="0" applyFont="1" applyFill="1" applyAlignment="1">
      <alignment vertical="center"/>
    </xf>
    <xf numFmtId="0" fontId="82" fillId="3" borderId="3" xfId="0" applyFont="1" applyFill="1" applyBorder="1" applyAlignment="1">
      <alignment vertical="center"/>
    </xf>
    <xf numFmtId="0" fontId="20" fillId="3" borderId="0" xfId="0" applyFont="1" applyFill="1" applyAlignment="1">
      <alignment vertical="center"/>
    </xf>
    <xf numFmtId="166" fontId="82" fillId="3" borderId="0" xfId="0" applyNumberFormat="1" applyFont="1" applyFill="1" applyAlignment="1">
      <alignment vertical="center"/>
    </xf>
    <xf numFmtId="166" fontId="82" fillId="3" borderId="3" xfId="0" applyNumberFormat="1" applyFont="1" applyFill="1" applyBorder="1" applyAlignment="1">
      <alignment vertical="center"/>
    </xf>
    <xf numFmtId="0" fontId="85" fillId="3" borderId="0" xfId="0" applyFont="1" applyFill="1" applyAlignment="1">
      <alignment vertical="center"/>
    </xf>
    <xf numFmtId="0" fontId="85" fillId="3" borderId="3" xfId="0" applyFont="1" applyFill="1" applyBorder="1" applyAlignment="1">
      <alignment vertical="center"/>
    </xf>
    <xf numFmtId="164" fontId="82" fillId="3" borderId="0" xfId="0" applyNumberFormat="1" applyFont="1" applyFill="1" applyAlignment="1">
      <alignment vertical="center"/>
    </xf>
    <xf numFmtId="0" fontId="85" fillId="3" borderId="0" xfId="0" applyFont="1" applyFill="1"/>
    <xf numFmtId="0" fontId="85" fillId="3" borderId="3" xfId="0" applyFont="1" applyFill="1" applyBorder="1"/>
    <xf numFmtId="0" fontId="21" fillId="3" borderId="0" xfId="0" applyFont="1" applyFill="1" applyAlignment="1">
      <alignment vertical="top"/>
    </xf>
    <xf numFmtId="166" fontId="85" fillId="3" borderId="3" xfId="18" applyNumberFormat="1" applyFont="1" applyFill="1" applyBorder="1" applyAlignment="1">
      <alignment vertical="center"/>
    </xf>
    <xf numFmtId="166" fontId="82" fillId="3" borderId="3" xfId="18" applyNumberFormat="1" applyFont="1" applyFill="1" applyBorder="1" applyAlignment="1">
      <alignment vertical="center"/>
    </xf>
    <xf numFmtId="0" fontId="82" fillId="3" borderId="0" xfId="0" applyFont="1" applyFill="1" applyAlignment="1">
      <alignment horizontal="left"/>
    </xf>
    <xf numFmtId="0" fontId="82" fillId="3" borderId="0" xfId="0" applyFont="1" applyFill="1" applyAlignment="1">
      <alignment horizontal="center" wrapText="1"/>
    </xf>
    <xf numFmtId="0" fontId="82" fillId="3" borderId="0" xfId="0" applyFont="1" applyFill="1" applyAlignment="1">
      <alignment wrapText="1"/>
    </xf>
    <xf numFmtId="0" fontId="7" fillId="3" borderId="0" xfId="0" applyFont="1" applyFill="1" applyAlignment="1">
      <alignment vertical="center" wrapText="1"/>
    </xf>
    <xf numFmtId="0" fontId="31" fillId="3" borderId="0" xfId="0" applyFont="1" applyFill="1" applyBorder="1" applyAlignment="1">
      <alignment horizontal="center" vertical="center" wrapText="1"/>
    </xf>
    <xf numFmtId="0" fontId="86" fillId="3" borderId="0" xfId="0" applyFont="1" applyFill="1"/>
    <xf numFmtId="0" fontId="7" fillId="3" borderId="0" xfId="0" applyFont="1" applyFill="1" applyAlignment="1">
      <alignment horizontal="center" vertical="center"/>
    </xf>
    <xf numFmtId="0" fontId="7" fillId="3" borderId="0" xfId="0" applyFont="1" applyFill="1" applyAlignment="1">
      <alignment horizontal="left" vertical="center"/>
    </xf>
    <xf numFmtId="0" fontId="31" fillId="3" borderId="1" xfId="0" applyFont="1" applyFill="1" applyBorder="1" applyAlignment="1">
      <alignment horizontal="center" vertical="center" wrapText="1"/>
    </xf>
    <xf numFmtId="0" fontId="5" fillId="3" borderId="3" xfId="7" applyFont="1" applyFill="1" applyBorder="1" applyAlignment="1">
      <alignment horizontal="center" vertical="center"/>
    </xf>
    <xf numFmtId="166" fontId="5" fillId="3" borderId="3" xfId="18" applyNumberFormat="1" applyFont="1" applyFill="1" applyBorder="1" applyAlignment="1">
      <alignment horizontal="left" vertical="center" wrapText="1"/>
    </xf>
    <xf numFmtId="166" fontId="5" fillId="3" borderId="3" xfId="18" applyNumberFormat="1" applyFont="1" applyFill="1" applyBorder="1" applyAlignment="1">
      <alignment horizontal="center" vertical="center" wrapText="1"/>
    </xf>
    <xf numFmtId="164" fontId="5" fillId="3" borderId="3" xfId="18" applyNumberFormat="1" applyFont="1" applyFill="1" applyBorder="1" applyAlignment="1">
      <alignment horizontal="center" vertical="center" wrapText="1"/>
    </xf>
    <xf numFmtId="166" fontId="5" fillId="3" borderId="3" xfId="18" applyNumberFormat="1" applyFont="1" applyFill="1" applyBorder="1" applyAlignment="1">
      <alignment vertical="center" wrapText="1"/>
    </xf>
    <xf numFmtId="0" fontId="86" fillId="3" borderId="0" xfId="0" applyFont="1" applyFill="1" applyAlignment="1">
      <alignment vertical="center"/>
    </xf>
    <xf numFmtId="0" fontId="5" fillId="3" borderId="3" xfId="0" quotePrefix="1" applyFont="1" applyFill="1" applyBorder="1" applyAlignment="1">
      <alignment horizontal="center" vertical="center" wrapText="1"/>
    </xf>
    <xf numFmtId="0" fontId="5" fillId="3" borderId="3" xfId="0" applyFont="1" applyFill="1" applyBorder="1" applyAlignment="1">
      <alignment horizontal="left" vertical="center" wrapText="1"/>
    </xf>
    <xf numFmtId="166" fontId="5" fillId="3" borderId="3" xfId="18" applyNumberFormat="1" applyFont="1" applyFill="1" applyBorder="1" applyAlignment="1">
      <alignment horizontal="right" vertical="center" wrapText="1"/>
    </xf>
    <xf numFmtId="166" fontId="86" fillId="3" borderId="0" xfId="0" applyNumberFormat="1" applyFont="1" applyFill="1" applyAlignment="1">
      <alignment vertical="center"/>
    </xf>
    <xf numFmtId="3" fontId="5" fillId="3" borderId="3" xfId="0" quotePrefix="1" applyNumberFormat="1" applyFont="1" applyFill="1" applyBorder="1" applyAlignment="1">
      <alignment horizontal="center" vertical="center" wrapText="1"/>
    </xf>
    <xf numFmtId="166" fontId="7" fillId="3" borderId="3" xfId="18" applyNumberFormat="1" applyFont="1" applyFill="1" applyBorder="1" applyAlignment="1">
      <alignment horizontal="right" vertical="center" wrapText="1"/>
    </xf>
    <xf numFmtId="3" fontId="7" fillId="3" borderId="3" xfId="0" applyNumberFormat="1" applyFont="1" applyFill="1" applyBorder="1" applyAlignment="1">
      <alignment horizontal="center" vertical="center" wrapText="1"/>
    </xf>
    <xf numFmtId="0" fontId="7" fillId="3" borderId="3" xfId="0" applyFont="1" applyFill="1" applyBorder="1" applyAlignment="1">
      <alignment horizontal="left" vertical="center" wrapText="1"/>
    </xf>
    <xf numFmtId="166" fontId="7" fillId="3" borderId="3" xfId="18" applyNumberFormat="1" applyFont="1" applyFill="1" applyBorder="1" applyAlignment="1">
      <alignment horizontal="center" vertical="center" wrapText="1"/>
    </xf>
    <xf numFmtId="0" fontId="86" fillId="3" borderId="0" xfId="0" applyFont="1" applyFill="1" applyAlignment="1">
      <alignment horizontal="left"/>
    </xf>
    <xf numFmtId="3" fontId="86" fillId="3" borderId="0" xfId="0" applyNumberFormat="1" applyFont="1" applyFill="1" applyAlignment="1">
      <alignment vertical="center"/>
    </xf>
    <xf numFmtId="166" fontId="86" fillId="3" borderId="0" xfId="0" applyNumberFormat="1" applyFont="1" applyFill="1"/>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 xfId="0" applyFont="1" applyBorder="1" applyAlignment="1">
      <alignment horizontal="center" vertical="center" wrapText="1"/>
    </xf>
    <xf numFmtId="0" fontId="67" fillId="0" borderId="0" xfId="0" applyFont="1" applyAlignment="1">
      <alignment horizontal="center"/>
    </xf>
    <xf numFmtId="0" fontId="67" fillId="0" borderId="0" xfId="0" applyFont="1" applyAlignment="1">
      <alignment horizontal="center" wrapText="1"/>
    </xf>
    <xf numFmtId="0" fontId="67" fillId="0" borderId="0" xfId="0" applyFont="1" applyAlignment="1">
      <alignment horizontal="center" vertical="center" wrapText="1"/>
    </xf>
    <xf numFmtId="0" fontId="67" fillId="0" borderId="0" xfId="0" applyFont="1" applyAlignment="1">
      <alignment horizontal="center" vertical="center"/>
    </xf>
    <xf numFmtId="0" fontId="69" fillId="0" borderId="0" xfId="0" applyFont="1" applyAlignment="1">
      <alignment horizontal="center" vertical="center"/>
    </xf>
    <xf numFmtId="0" fontId="6" fillId="0" borderId="1" xfId="0" applyFont="1" applyBorder="1" applyAlignment="1">
      <alignment horizontal="right"/>
    </xf>
    <xf numFmtId="0" fontId="5" fillId="0" borderId="0" xfId="0" applyFont="1" applyAlignment="1">
      <alignment horizontal="center" vertical="center"/>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5" fillId="0" borderId="0" xfId="0" quotePrefix="1" applyFont="1" applyAlignment="1">
      <alignment horizontal="center" vertical="center"/>
    </xf>
    <xf numFmtId="0" fontId="5" fillId="0" borderId="0" xfId="0" applyFont="1" applyAlignment="1">
      <alignment horizontal="left" vertical="top"/>
    </xf>
    <xf numFmtId="0" fontId="5" fillId="0" borderId="20" xfId="0" applyFont="1" applyBorder="1" applyAlignment="1">
      <alignment horizontal="center" vertical="center"/>
    </xf>
    <xf numFmtId="0" fontId="5" fillId="0" borderId="0" xfId="0" applyFont="1" applyAlignment="1">
      <alignment horizontal="left" vertical="center"/>
    </xf>
    <xf numFmtId="41" fontId="60" fillId="0" borderId="3" xfId="22" applyFont="1" applyFill="1" applyBorder="1" applyAlignment="1">
      <alignment horizontal="center" vertical="center" wrapText="1"/>
    </xf>
    <xf numFmtId="41" fontId="78" fillId="0" borderId="3" xfId="22" applyFont="1" applyFill="1" applyBorder="1" applyAlignment="1">
      <alignment horizontal="center" vertical="center" wrapText="1"/>
    </xf>
    <xf numFmtId="0" fontId="81" fillId="2" borderId="0" xfId="0" applyFont="1" applyFill="1" applyAlignment="1">
      <alignment horizontal="center" vertical="center"/>
    </xf>
    <xf numFmtId="41" fontId="75" fillId="0" borderId="2" xfId="22" applyFont="1" applyBorder="1" applyAlignment="1">
      <alignment horizontal="center" vertical="center"/>
    </xf>
    <xf numFmtId="41" fontId="75" fillId="0" borderId="4" xfId="22" applyFont="1" applyBorder="1" applyAlignment="1">
      <alignment horizontal="center" vertical="center"/>
    </xf>
    <xf numFmtId="41" fontId="75" fillId="0" borderId="5" xfId="22" applyFont="1" applyBorder="1" applyAlignment="1">
      <alignment horizontal="center" vertical="center"/>
    </xf>
    <xf numFmtId="41" fontId="60" fillId="0" borderId="2" xfId="22" applyFont="1" applyFill="1" applyBorder="1" applyAlignment="1">
      <alignment horizontal="center" vertical="center" wrapText="1"/>
    </xf>
    <xf numFmtId="41" fontId="60" fillId="0" borderId="4" xfId="22" applyFont="1" applyFill="1" applyBorder="1" applyAlignment="1">
      <alignment horizontal="center" vertical="center" wrapText="1"/>
    </xf>
    <xf numFmtId="41" fontId="60" fillId="0" borderId="5" xfId="22" applyFont="1" applyFill="1" applyBorder="1" applyAlignment="1">
      <alignment horizontal="center" vertical="center" wrapText="1"/>
    </xf>
    <xf numFmtId="0" fontId="9" fillId="0" borderId="0" xfId="14" applyFont="1" applyAlignment="1">
      <alignment horizontal="center" vertical="center"/>
    </xf>
    <xf numFmtId="0" fontId="9" fillId="0" borderId="0" xfId="14" applyFont="1" applyAlignment="1">
      <alignment horizontal="center" vertical="center" wrapText="1"/>
    </xf>
    <xf numFmtId="0" fontId="6" fillId="0" borderId="0" xfId="14" applyFont="1" applyAlignment="1">
      <alignment horizontal="center" vertical="center" wrapText="1"/>
    </xf>
    <xf numFmtId="0" fontId="5" fillId="0" borderId="3" xfId="14" applyFont="1" applyBorder="1" applyAlignment="1">
      <alignment horizontal="center" vertical="center" wrapText="1"/>
    </xf>
    <xf numFmtId="0" fontId="5" fillId="0" borderId="2" xfId="14" applyFont="1" applyBorder="1" applyAlignment="1">
      <alignment horizontal="center" vertical="center" wrapText="1"/>
    </xf>
    <xf numFmtId="0" fontId="5" fillId="0" borderId="4" xfId="14" applyFont="1" applyBorder="1" applyAlignment="1">
      <alignment horizontal="center" vertical="center" wrapText="1"/>
    </xf>
    <xf numFmtId="0" fontId="5" fillId="0" borderId="5" xfId="14" applyFont="1" applyBorder="1" applyAlignment="1">
      <alignment horizontal="center" vertical="center" wrapText="1"/>
    </xf>
    <xf numFmtId="0" fontId="5" fillId="0" borderId="10" xfId="14" applyFont="1" applyBorder="1" applyAlignment="1">
      <alignment horizontal="center" vertical="center" wrapText="1"/>
    </xf>
    <xf numFmtId="0" fontId="5" fillId="0" borderId="9" xfId="14" applyFont="1" applyBorder="1" applyAlignment="1">
      <alignment horizontal="center" vertical="center" wrapText="1"/>
    </xf>
    <xf numFmtId="0" fontId="5" fillId="0" borderId="15" xfId="14" applyFont="1" applyBorder="1" applyAlignment="1">
      <alignment horizontal="center" vertical="center" wrapText="1"/>
    </xf>
    <xf numFmtId="0" fontId="5" fillId="0" borderId="18" xfId="14" applyFont="1" applyBorder="1" applyAlignment="1">
      <alignment horizontal="center" vertical="center" wrapText="1"/>
    </xf>
    <xf numFmtId="0" fontId="5" fillId="0" borderId="0" xfId="14" applyFont="1" applyAlignment="1">
      <alignment horizontal="center" vertical="center" wrapText="1"/>
    </xf>
    <xf numFmtId="0" fontId="5" fillId="0" borderId="20" xfId="14" applyFont="1" applyBorder="1" applyAlignment="1">
      <alignment horizontal="center" vertical="center" wrapText="1"/>
    </xf>
    <xf numFmtId="0" fontId="26" fillId="0" borderId="2" xfId="14" applyFont="1" applyBorder="1" applyAlignment="1">
      <alignment horizontal="center" vertical="center" wrapText="1"/>
    </xf>
    <xf numFmtId="0" fontId="26" fillId="0" borderId="4" xfId="14" applyFont="1" applyBorder="1" applyAlignment="1">
      <alignment horizontal="center" vertical="center" wrapText="1"/>
    </xf>
    <xf numFmtId="0" fontId="26" fillId="0" borderId="5" xfId="14" applyFont="1" applyBorder="1" applyAlignment="1">
      <alignment horizontal="center" vertical="center" wrapText="1"/>
    </xf>
    <xf numFmtId="0" fontId="26" fillId="0" borderId="9" xfId="14" applyFont="1" applyBorder="1" applyAlignment="1">
      <alignment horizontal="center" vertical="center" wrapText="1"/>
    </xf>
    <xf numFmtId="0" fontId="26" fillId="0" borderId="15" xfId="14" applyFont="1" applyBorder="1" applyAlignment="1">
      <alignment horizontal="center" vertical="center" wrapText="1"/>
    </xf>
    <xf numFmtId="0" fontId="26" fillId="0" borderId="20" xfId="14" applyFont="1" applyBorder="1" applyAlignment="1">
      <alignment horizontal="center" vertical="center" wrapText="1"/>
    </xf>
    <xf numFmtId="0" fontId="26" fillId="0" borderId="17" xfId="14" applyFont="1" applyBorder="1" applyAlignment="1">
      <alignment horizontal="center" vertical="center" wrapText="1"/>
    </xf>
    <xf numFmtId="0" fontId="5" fillId="0" borderId="14" xfId="14" applyFont="1" applyBorder="1" applyAlignment="1">
      <alignment horizontal="center" vertical="center" wrapText="1"/>
    </xf>
    <xf numFmtId="0" fontId="5" fillId="0" borderId="1" xfId="14" applyFont="1" applyBorder="1" applyAlignment="1">
      <alignment horizontal="center" vertical="center" wrapText="1"/>
    </xf>
    <xf numFmtId="0" fontId="5" fillId="0" borderId="17" xfId="14" applyFont="1" applyBorder="1" applyAlignment="1">
      <alignment horizontal="center" vertical="center" wrapText="1"/>
    </xf>
    <xf numFmtId="0" fontId="5" fillId="2" borderId="10" xfId="14" applyFont="1" applyFill="1" applyBorder="1" applyAlignment="1">
      <alignment horizontal="center" vertical="center" wrapText="1"/>
    </xf>
    <xf numFmtId="0" fontId="5" fillId="2" borderId="9" xfId="14" applyFont="1" applyFill="1" applyBorder="1" applyAlignment="1">
      <alignment horizontal="center" vertical="center" wrapText="1"/>
    </xf>
    <xf numFmtId="0" fontId="5" fillId="2" borderId="15" xfId="14" applyFont="1" applyFill="1" applyBorder="1" applyAlignment="1">
      <alignment horizontal="center" vertical="center" wrapText="1"/>
    </xf>
    <xf numFmtId="0" fontId="5" fillId="2" borderId="14" xfId="14" applyFont="1" applyFill="1" applyBorder="1" applyAlignment="1">
      <alignment horizontal="center" vertical="center" wrapText="1"/>
    </xf>
    <xf numFmtId="0" fontId="5" fillId="2" borderId="1" xfId="14" applyFont="1" applyFill="1" applyBorder="1" applyAlignment="1">
      <alignment horizontal="center" vertical="center" wrapText="1"/>
    </xf>
    <xf numFmtId="0" fontId="5" fillId="2" borderId="17" xfId="14" applyFont="1" applyFill="1" applyBorder="1" applyAlignment="1">
      <alignment horizontal="center" vertical="center" wrapText="1"/>
    </xf>
    <xf numFmtId="0" fontId="5" fillId="0" borderId="11" xfId="14" applyFont="1" applyBorder="1" applyAlignment="1">
      <alignment horizontal="center" vertical="center" wrapText="1"/>
    </xf>
    <xf numFmtId="0" fontId="5" fillId="0" borderId="12" xfId="14" applyFont="1" applyBorder="1" applyAlignment="1">
      <alignment horizontal="center" vertical="center" wrapText="1"/>
    </xf>
    <xf numFmtId="0" fontId="26" fillId="0" borderId="11" xfId="14" applyFont="1" applyBorder="1" applyAlignment="1">
      <alignment horizontal="center" vertical="center" wrapText="1"/>
    </xf>
    <xf numFmtId="0" fontId="26" fillId="0" borderId="12" xfId="14" applyFont="1" applyBorder="1" applyAlignment="1">
      <alignment horizontal="center" vertical="center" wrapText="1"/>
    </xf>
    <xf numFmtId="0" fontId="26" fillId="0" borderId="13" xfId="14" applyFont="1" applyBorder="1" applyAlignment="1">
      <alignment horizontal="center" vertical="center" wrapText="1"/>
    </xf>
    <xf numFmtId="3" fontId="5" fillId="2" borderId="10" xfId="14" applyNumberFormat="1" applyFont="1" applyFill="1" applyBorder="1" applyAlignment="1">
      <alignment horizontal="center" vertical="center" wrapText="1"/>
    </xf>
    <xf numFmtId="3" fontId="5" fillId="2" borderId="9" xfId="14" applyNumberFormat="1" applyFont="1" applyFill="1" applyBorder="1" applyAlignment="1">
      <alignment horizontal="center" vertical="center" wrapText="1"/>
    </xf>
    <xf numFmtId="3" fontId="5" fillId="2" borderId="15" xfId="14" applyNumberFormat="1" applyFont="1" applyFill="1" applyBorder="1" applyAlignment="1">
      <alignment horizontal="center" vertical="center" wrapText="1"/>
    </xf>
    <xf numFmtId="3" fontId="5" fillId="2" borderId="14" xfId="14" applyNumberFormat="1" applyFont="1" applyFill="1" applyBorder="1" applyAlignment="1">
      <alignment horizontal="center" vertical="center" wrapText="1"/>
    </xf>
    <xf numFmtId="3" fontId="5" fillId="2" borderId="1" xfId="14" applyNumberFormat="1" applyFont="1" applyFill="1" applyBorder="1" applyAlignment="1">
      <alignment horizontal="center" vertical="center" wrapText="1"/>
    </xf>
    <xf numFmtId="3" fontId="5" fillId="2" borderId="17" xfId="14" applyNumberFormat="1" applyFont="1" applyFill="1" applyBorder="1" applyAlignment="1">
      <alignment horizontal="center" vertical="center" wrapText="1"/>
    </xf>
    <xf numFmtId="0" fontId="31" fillId="0" borderId="1" xfId="14" applyFont="1" applyBorder="1" applyAlignment="1">
      <alignment horizontal="center" vertical="center"/>
    </xf>
    <xf numFmtId="3" fontId="5" fillId="0" borderId="2" xfId="14" applyNumberFormat="1" applyFont="1" applyBorder="1" applyAlignment="1">
      <alignment horizontal="center" vertical="center" wrapText="1"/>
    </xf>
    <xf numFmtId="3" fontId="5" fillId="0" borderId="4" xfId="14" applyNumberFormat="1" applyFont="1" applyBorder="1" applyAlignment="1">
      <alignment horizontal="center" vertical="center" wrapText="1"/>
    </xf>
    <xf numFmtId="3" fontId="5" fillId="0" borderId="5" xfId="14" applyNumberFormat="1" applyFont="1" applyBorder="1" applyAlignment="1">
      <alignment horizontal="center" vertical="center" wrapText="1"/>
    </xf>
    <xf numFmtId="0" fontId="26" fillId="0" borderId="9" xfId="14" applyFont="1" applyBorder="1" applyAlignment="1">
      <alignment horizontal="left" vertical="center" wrapText="1"/>
    </xf>
    <xf numFmtId="0" fontId="7" fillId="0" borderId="9" xfId="14" applyFont="1" applyBorder="1" applyAlignment="1">
      <alignment horizontal="left" vertical="center"/>
    </xf>
    <xf numFmtId="0" fontId="7" fillId="0" borderId="0" xfId="14" applyFont="1" applyAlignment="1">
      <alignment horizontal="left" vertical="center"/>
    </xf>
    <xf numFmtId="0" fontId="26" fillId="0" borderId="3" xfId="14" applyFont="1" applyBorder="1" applyAlignment="1">
      <alignment horizontal="center" vertical="center" wrapText="1"/>
    </xf>
    <xf numFmtId="0" fontId="11" fillId="0" borderId="0" xfId="14" applyFont="1" applyAlignment="1">
      <alignment horizontal="center" vertical="center"/>
    </xf>
    <xf numFmtId="0" fontId="11" fillId="0" borderId="0" xfId="14" applyFont="1" applyAlignment="1">
      <alignment horizontal="center" vertical="center" wrapText="1"/>
    </xf>
    <xf numFmtId="0" fontId="13" fillId="0" borderId="0" xfId="14" applyFont="1" applyAlignment="1">
      <alignment horizontal="center" vertical="center" wrapText="1"/>
    </xf>
    <xf numFmtId="0" fontId="31" fillId="0" borderId="0" xfId="14" applyFont="1" applyAlignment="1">
      <alignment horizontal="center" vertical="center"/>
    </xf>
    <xf numFmtId="0" fontId="5" fillId="0" borderId="19" xfId="31" applyFont="1" applyFill="1" applyBorder="1" applyAlignment="1" applyProtection="1">
      <alignment horizontal="center" vertical="center" wrapText="1"/>
    </xf>
    <xf numFmtId="0" fontId="26" fillId="0" borderId="19" xfId="31" applyFont="1" applyFill="1" applyBorder="1" applyAlignment="1" applyProtection="1">
      <alignment horizontal="center" vertical="center" wrapText="1"/>
    </xf>
    <xf numFmtId="3" fontId="5" fillId="0" borderId="19" xfId="31" applyNumberFormat="1" applyFont="1" applyFill="1" applyBorder="1" applyAlignment="1" applyProtection="1">
      <alignment horizontal="center" vertical="center" wrapText="1"/>
    </xf>
    <xf numFmtId="0" fontId="5" fillId="0" borderId="19" xfId="31" applyFont="1" applyFill="1" applyBorder="1" applyAlignment="1" applyProtection="1">
      <alignment horizontal="center" vertical="center"/>
    </xf>
    <xf numFmtId="0" fontId="5" fillId="2" borderId="19" xfId="31" applyFont="1" applyFill="1" applyBorder="1" applyAlignment="1" applyProtection="1">
      <alignment horizontal="center" vertical="center" wrapText="1"/>
    </xf>
    <xf numFmtId="164" fontId="5" fillId="0" borderId="19" xfId="31" applyNumberFormat="1" applyFont="1" applyFill="1" applyBorder="1" applyAlignment="1" applyProtection="1">
      <alignment horizontal="center" vertical="center" wrapText="1"/>
    </xf>
    <xf numFmtId="0" fontId="5" fillId="2" borderId="24" xfId="31" applyFont="1" applyFill="1" applyBorder="1" applyAlignment="1" applyProtection="1">
      <alignment horizontal="center" vertical="center" wrapText="1"/>
    </xf>
    <xf numFmtId="0" fontId="5" fillId="2" borderId="25" xfId="31" applyFont="1" applyFill="1" applyBorder="1" applyAlignment="1" applyProtection="1">
      <alignment horizontal="center" vertical="center" wrapText="1"/>
    </xf>
    <xf numFmtId="0" fontId="5" fillId="2" borderId="26" xfId="31" applyFont="1" applyFill="1" applyBorder="1" applyAlignment="1" applyProtection="1">
      <alignment horizontal="center" vertical="center" wrapText="1"/>
    </xf>
    <xf numFmtId="49" fontId="5" fillId="0" borderId="2" xfId="30" applyNumberFormat="1" applyFont="1" applyFill="1" applyBorder="1" applyAlignment="1">
      <alignment horizontal="center" vertical="center" wrapText="1"/>
    </xf>
    <xf numFmtId="49" fontId="5" fillId="0" borderId="4" xfId="30" applyNumberFormat="1" applyFont="1" applyFill="1" applyBorder="1" applyAlignment="1">
      <alignment horizontal="center" vertical="center" wrapText="1"/>
    </xf>
    <xf numFmtId="166" fontId="5" fillId="0" borderId="3" xfId="30" applyNumberFormat="1" applyFont="1" applyFill="1" applyBorder="1" applyAlignment="1">
      <alignment horizontal="center" vertical="center" wrapText="1"/>
    </xf>
    <xf numFmtId="166" fontId="5" fillId="0" borderId="2" xfId="30" applyNumberFormat="1" applyFont="1" applyFill="1" applyBorder="1" applyAlignment="1">
      <alignment horizontal="center" vertical="center" wrapText="1"/>
    </xf>
    <xf numFmtId="166" fontId="5" fillId="0" borderId="4" xfId="30" applyNumberFormat="1" applyFont="1" applyFill="1" applyBorder="1" applyAlignment="1">
      <alignment horizontal="center" vertical="center" wrapText="1"/>
    </xf>
    <xf numFmtId="166" fontId="5" fillId="0" borderId="5" xfId="30" applyNumberFormat="1" applyFont="1" applyFill="1" applyBorder="1" applyAlignment="1">
      <alignment horizontal="center" vertical="center" wrapText="1"/>
    </xf>
    <xf numFmtId="166" fontId="5" fillId="2" borderId="3" xfId="30" applyNumberFormat="1" applyFont="1" applyFill="1" applyBorder="1" applyAlignment="1">
      <alignment horizontal="center" vertical="center" wrapText="1"/>
    </xf>
    <xf numFmtId="166" fontId="5" fillId="0" borderId="10" xfId="30" applyNumberFormat="1" applyFont="1" applyFill="1" applyBorder="1" applyAlignment="1">
      <alignment horizontal="center" vertical="center" wrapText="1"/>
    </xf>
    <xf numFmtId="166" fontId="5" fillId="0" borderId="18" xfId="30" applyNumberFormat="1" applyFont="1" applyFill="1" applyBorder="1" applyAlignment="1">
      <alignment horizontal="center" vertical="center" wrapText="1"/>
    </xf>
    <xf numFmtId="166" fontId="26" fillId="0" borderId="10" xfId="30" applyNumberFormat="1" applyFont="1" applyFill="1" applyBorder="1" applyAlignment="1">
      <alignment horizontal="center" vertical="center" wrapText="1"/>
    </xf>
    <xf numFmtId="166" fontId="26" fillId="0" borderId="9" xfId="30" applyNumberFormat="1" applyFont="1" applyFill="1" applyBorder="1" applyAlignment="1">
      <alignment horizontal="center" vertical="center" wrapText="1"/>
    </xf>
    <xf numFmtId="166" fontId="26" fillId="0" borderId="15" xfId="30" applyNumberFormat="1" applyFont="1" applyFill="1" applyBorder="1" applyAlignment="1">
      <alignment horizontal="center" vertical="center" wrapText="1"/>
    </xf>
    <xf numFmtId="166" fontId="26" fillId="0" borderId="14" xfId="30" applyNumberFormat="1" applyFont="1" applyFill="1" applyBorder="1" applyAlignment="1">
      <alignment horizontal="center" vertical="center" wrapText="1"/>
    </xf>
    <xf numFmtId="166" fontId="26" fillId="0" borderId="1" xfId="30" applyNumberFormat="1" applyFont="1" applyFill="1" applyBorder="1" applyAlignment="1">
      <alignment horizontal="center" vertical="center" wrapText="1"/>
    </xf>
    <xf numFmtId="166" fontId="26" fillId="0" borderId="17" xfId="30" applyNumberFormat="1" applyFont="1" applyFill="1" applyBorder="1" applyAlignment="1">
      <alignment horizontal="center" vertical="center" wrapText="1"/>
    </xf>
    <xf numFmtId="166" fontId="5" fillId="0" borderId="11" xfId="30" applyNumberFormat="1" applyFont="1" applyFill="1" applyBorder="1" applyAlignment="1">
      <alignment horizontal="center" vertical="center" wrapText="1"/>
    </xf>
    <xf numFmtId="166" fontId="5" fillId="0" borderId="12" xfId="30" applyNumberFormat="1" applyFont="1" applyFill="1" applyBorder="1" applyAlignment="1">
      <alignment horizontal="center" vertical="center" wrapText="1"/>
    </xf>
    <xf numFmtId="166" fontId="5" fillId="0" borderId="13" xfId="30" applyNumberFormat="1" applyFont="1" applyFill="1" applyBorder="1" applyAlignment="1">
      <alignment horizontal="center" vertical="center" wrapText="1"/>
    </xf>
    <xf numFmtId="166" fontId="26" fillId="0" borderId="3" xfId="30" applyNumberFormat="1" applyFont="1" applyFill="1" applyBorder="1" applyAlignment="1">
      <alignment horizontal="center" vertical="center" wrapText="1"/>
    </xf>
    <xf numFmtId="166" fontId="26" fillId="0" borderId="2" xfId="30" applyNumberFormat="1" applyFont="1" applyFill="1" applyBorder="1" applyAlignment="1">
      <alignment horizontal="center" vertical="center" wrapText="1"/>
    </xf>
    <xf numFmtId="166" fontId="31" fillId="0" borderId="1" xfId="30" applyNumberFormat="1" applyFont="1" applyFill="1" applyBorder="1" applyAlignment="1">
      <alignment horizontal="center" vertical="center"/>
    </xf>
    <xf numFmtId="0" fontId="20" fillId="3" borderId="0" xfId="0" applyFont="1" applyFill="1" applyBorder="1" applyAlignment="1">
      <alignment horizontal="center" vertical="center"/>
    </xf>
    <xf numFmtId="0" fontId="23" fillId="3" borderId="9" xfId="14" applyFont="1" applyFill="1" applyBorder="1" applyAlignment="1">
      <alignment horizontal="left" vertical="center" wrapText="1"/>
    </xf>
    <xf numFmtId="0" fontId="21" fillId="3" borderId="9" xfId="14" applyFont="1" applyFill="1" applyBorder="1" applyAlignment="1">
      <alignment horizontal="left" vertical="center"/>
    </xf>
    <xf numFmtId="0" fontId="21" fillId="3" borderId="0" xfId="14" applyFont="1" applyFill="1" applyAlignment="1">
      <alignment horizontal="left" vertical="center"/>
    </xf>
    <xf numFmtId="0" fontId="20" fillId="3" borderId="0" xfId="0" applyFont="1" applyFill="1" applyAlignment="1">
      <alignment horizontal="center" vertical="center" wrapText="1"/>
    </xf>
    <xf numFmtId="0" fontId="20" fillId="3" borderId="0" xfId="0" applyFont="1" applyFill="1" applyAlignment="1">
      <alignment horizontal="center" vertical="center"/>
    </xf>
    <xf numFmtId="0" fontId="22" fillId="3" borderId="0" xfId="0" applyFont="1" applyFill="1" applyAlignment="1">
      <alignment horizontal="center" vertical="center" wrapText="1"/>
    </xf>
    <xf numFmtId="0" fontId="20" fillId="3" borderId="3" xfId="0" applyFont="1" applyFill="1" applyBorder="1" applyAlignment="1">
      <alignment horizontal="center" vertical="center" wrapText="1"/>
    </xf>
    <xf numFmtId="0" fontId="23" fillId="3" borderId="2" xfId="14" applyFont="1" applyFill="1" applyBorder="1" applyAlignment="1">
      <alignment horizontal="center" vertical="center" wrapText="1"/>
    </xf>
    <xf numFmtId="0" fontId="23" fillId="3" borderId="4" xfId="14" applyFont="1" applyFill="1" applyBorder="1" applyAlignment="1">
      <alignment horizontal="center" vertical="center" wrapText="1"/>
    </xf>
    <xf numFmtId="0" fontId="23" fillId="3" borderId="5" xfId="14"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0" fillId="3" borderId="24" xfId="31" applyFont="1" applyFill="1" applyBorder="1" applyAlignment="1" applyProtection="1">
      <alignment horizontal="center" vertical="center" wrapText="1"/>
    </xf>
    <xf numFmtId="0" fontId="20" fillId="3" borderId="25" xfId="31" applyFont="1" applyFill="1" applyBorder="1" applyAlignment="1" applyProtection="1">
      <alignment horizontal="center" vertical="center" wrapText="1"/>
    </xf>
    <xf numFmtId="0" fontId="20" fillId="3" borderId="26" xfId="31" applyFont="1" applyFill="1" applyBorder="1" applyAlignment="1" applyProtection="1">
      <alignment horizontal="center" vertical="center" wrapText="1"/>
    </xf>
    <xf numFmtId="0" fontId="20" fillId="3" borderId="3" xfId="14" applyFont="1" applyFill="1" applyBorder="1" applyAlignment="1">
      <alignment horizontal="center" vertical="center" wrapText="1"/>
    </xf>
    <xf numFmtId="0" fontId="23" fillId="3" borderId="11" xfId="14" applyFont="1" applyFill="1" applyBorder="1" applyAlignment="1">
      <alignment horizontal="center" vertical="center" wrapText="1"/>
    </xf>
    <xf numFmtId="0" fontId="23" fillId="3" borderId="12" xfId="14" applyFont="1" applyFill="1" applyBorder="1" applyAlignment="1">
      <alignment horizontal="center" vertical="center" wrapText="1"/>
    </xf>
    <xf numFmtId="0" fontId="23" fillId="3" borderId="13" xfId="14"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3" xfId="14" applyFont="1" applyFill="1" applyBorder="1" applyAlignment="1">
      <alignment horizontal="center" vertical="center" wrapText="1"/>
    </xf>
    <xf numFmtId="0" fontId="26" fillId="3" borderId="3" xfId="14"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31" fillId="3" borderId="1" xfId="0" applyFont="1" applyFill="1" applyBorder="1" applyAlignment="1">
      <alignment horizontal="center" vertical="center" wrapText="1"/>
    </xf>
    <xf numFmtId="0" fontId="87" fillId="3" borderId="3" xfId="31" applyFont="1" applyFill="1" applyBorder="1" applyAlignment="1" applyProtection="1">
      <alignment horizontal="center" vertical="center" wrapText="1"/>
    </xf>
    <xf numFmtId="0" fontId="5" fillId="3" borderId="2" xfId="31" applyFont="1" applyFill="1" applyBorder="1" applyAlignment="1" applyProtection="1">
      <alignment horizontal="center" vertical="center" wrapText="1"/>
    </xf>
    <xf numFmtId="0" fontId="5" fillId="3" borderId="4" xfId="31" applyFont="1" applyFill="1" applyBorder="1" applyAlignment="1" applyProtection="1">
      <alignment horizontal="center" vertical="center" wrapText="1"/>
    </xf>
    <xf numFmtId="0" fontId="5" fillId="3" borderId="5" xfId="31" applyFont="1" applyFill="1" applyBorder="1" applyAlignment="1" applyProtection="1">
      <alignment horizontal="center" vertical="center" wrapText="1"/>
    </xf>
    <xf numFmtId="0" fontId="5" fillId="3" borderId="0" xfId="0" applyFont="1" applyFill="1" applyAlignment="1">
      <alignment horizontal="center" vertical="center"/>
    </xf>
    <xf numFmtId="0" fontId="26" fillId="0" borderId="0" xfId="14" applyFont="1" applyAlignment="1">
      <alignment horizontal="left" vertical="center" wrapText="1"/>
    </xf>
    <xf numFmtId="0" fontId="26" fillId="0" borderId="0" xfId="14" applyFont="1" applyAlignment="1">
      <alignment horizontal="left" vertical="center"/>
    </xf>
    <xf numFmtId="0" fontId="5" fillId="0" borderId="13" xfId="14" applyFont="1" applyBorder="1" applyAlignment="1">
      <alignment horizontal="center" vertical="center" wrapText="1"/>
    </xf>
    <xf numFmtId="167" fontId="26" fillId="0" borderId="3" xfId="18" applyNumberFormat="1" applyFont="1" applyFill="1" applyBorder="1" applyAlignment="1">
      <alignment horizontal="center" vertical="center" wrapText="1"/>
    </xf>
    <xf numFmtId="2" fontId="26" fillId="0" borderId="3" xfId="14" applyNumberFormat="1" applyFont="1" applyBorder="1" applyAlignment="1">
      <alignment horizontal="center" vertical="center" wrapText="1"/>
    </xf>
    <xf numFmtId="166" fontId="5" fillId="0" borderId="3" xfId="18"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5" fillId="0" borderId="3" xfId="0" applyFont="1" applyBorder="1" applyAlignment="1">
      <alignment horizontal="center" vertical="center" wrapText="1"/>
    </xf>
    <xf numFmtId="0" fontId="5" fillId="2" borderId="3" xfId="0" applyFont="1" applyFill="1" applyBorder="1" applyAlignment="1">
      <alignment horizontal="center" vertical="center" wrapText="1"/>
    </xf>
    <xf numFmtId="169" fontId="26" fillId="0" borderId="3" xfId="18" applyNumberFormat="1" applyFont="1" applyFill="1" applyBorder="1" applyAlignment="1">
      <alignment horizontal="center" vertical="center" wrapText="1"/>
    </xf>
    <xf numFmtId="0" fontId="9" fillId="0" borderId="1" xfId="0" applyFont="1" applyBorder="1" applyAlignment="1">
      <alignment horizontal="center" vertical="center" wrapText="1"/>
    </xf>
    <xf numFmtId="169" fontId="9" fillId="0" borderId="1" xfId="18" applyNumberFormat="1" applyFont="1" applyFill="1" applyBorder="1" applyAlignment="1">
      <alignment horizontal="center" vertical="center" wrapText="1"/>
    </xf>
    <xf numFmtId="166" fontId="26" fillId="0" borderId="2" xfId="18" applyNumberFormat="1" applyFont="1" applyFill="1" applyBorder="1" applyAlignment="1">
      <alignment horizontal="center" vertical="center" wrapText="1"/>
    </xf>
    <xf numFmtId="166" fontId="26" fillId="0" borderId="4" xfId="18" applyNumberFormat="1" applyFont="1" applyFill="1" applyBorder="1" applyAlignment="1">
      <alignment horizontal="center" vertical="center" wrapText="1"/>
    </xf>
    <xf numFmtId="166" fontId="26" fillId="0" borderId="5" xfId="18" applyNumberFormat="1" applyFont="1" applyFill="1" applyBorder="1" applyAlignment="1">
      <alignment horizontal="center" vertical="center" wrapText="1"/>
    </xf>
    <xf numFmtId="0" fontId="9" fillId="0" borderId="0" xfId="0" applyFont="1" applyAlignment="1">
      <alignment horizontal="center" vertical="center" wrapText="1"/>
    </xf>
    <xf numFmtId="0" fontId="6" fillId="0" borderId="0" xfId="0" applyFont="1" applyAlignment="1">
      <alignment horizontal="center" vertical="center" wrapText="1"/>
    </xf>
    <xf numFmtId="164" fontId="6" fillId="0" borderId="0" xfId="18" applyFont="1" applyFill="1" applyAlignment="1">
      <alignment horizontal="center" vertical="center" wrapText="1"/>
    </xf>
    <xf numFmtId="0" fontId="31" fillId="0" borderId="0" xfId="0" applyFont="1" applyAlignment="1">
      <alignment horizontal="center" vertical="center" wrapText="1"/>
    </xf>
    <xf numFmtId="164" fontId="5" fillId="0" borderId="3" xfId="18" applyFont="1" applyFill="1" applyBorder="1" applyAlignment="1">
      <alignment horizontal="center" vertical="center" wrapText="1"/>
    </xf>
    <xf numFmtId="3" fontId="26" fillId="0" borderId="2" xfId="14" applyNumberFormat="1" applyFont="1" applyBorder="1" applyAlignment="1">
      <alignment horizontal="center" vertical="center" wrapText="1"/>
    </xf>
    <xf numFmtId="3" fontId="26" fillId="0" borderId="4" xfId="14" applyNumberFormat="1" applyFont="1" applyBorder="1" applyAlignment="1">
      <alignment horizontal="center" vertical="center" wrapText="1"/>
    </xf>
    <xf numFmtId="3" fontId="26" fillId="0" borderId="5" xfId="14" applyNumberFormat="1" applyFont="1" applyBorder="1" applyAlignment="1">
      <alignment horizontal="center" vertical="center" wrapText="1"/>
    </xf>
    <xf numFmtId="3" fontId="5" fillId="0" borderId="3" xfId="14" applyNumberFormat="1" applyFont="1" applyBorder="1" applyAlignment="1">
      <alignment horizontal="center" vertical="center" wrapText="1"/>
    </xf>
    <xf numFmtId="3" fontId="26" fillId="0" borderId="3" xfId="14" applyNumberFormat="1" applyFont="1" applyBorder="1" applyAlignment="1">
      <alignment horizontal="center" vertical="center" wrapText="1"/>
    </xf>
    <xf numFmtId="3" fontId="26" fillId="0" borderId="14" xfId="14" applyNumberFormat="1" applyFont="1" applyBorder="1" applyAlignment="1">
      <alignment horizontal="center" vertical="center" wrapText="1"/>
    </xf>
    <xf numFmtId="3" fontId="26" fillId="0" borderId="17" xfId="14" applyNumberFormat="1" applyFont="1" applyBorder="1" applyAlignment="1">
      <alignment horizontal="center" vertical="center" wrapText="1"/>
    </xf>
    <xf numFmtId="3" fontId="26" fillId="0" borderId="11" xfId="14" applyNumberFormat="1" applyFont="1" applyBorder="1" applyAlignment="1">
      <alignment horizontal="center" vertical="center" wrapText="1"/>
    </xf>
    <xf numFmtId="3" fontId="26" fillId="0" borderId="12" xfId="14" applyNumberFormat="1" applyFont="1" applyBorder="1" applyAlignment="1">
      <alignment horizontal="center" vertical="center" wrapText="1"/>
    </xf>
    <xf numFmtId="3" fontId="26" fillId="0" borderId="13" xfId="14" applyNumberFormat="1" applyFont="1" applyBorder="1" applyAlignment="1">
      <alignment horizontal="center" vertical="center" wrapText="1"/>
    </xf>
    <xf numFmtId="3" fontId="26" fillId="0" borderId="15" xfId="14" applyNumberFormat="1" applyFont="1" applyBorder="1" applyAlignment="1">
      <alignment horizontal="center" vertical="center" wrapText="1"/>
    </xf>
    <xf numFmtId="3" fontId="26" fillId="0" borderId="20" xfId="14" applyNumberFormat="1" applyFont="1" applyBorder="1" applyAlignment="1">
      <alignment horizontal="center" vertical="center" wrapText="1"/>
    </xf>
    <xf numFmtId="3" fontId="5" fillId="0" borderId="10" xfId="14" applyNumberFormat="1" applyFont="1" applyBorder="1" applyAlignment="1">
      <alignment horizontal="center" vertical="center" wrapText="1"/>
    </xf>
    <xf numFmtId="3" fontId="5" fillId="0" borderId="18" xfId="14" applyNumberFormat="1" applyFont="1" applyBorder="1" applyAlignment="1">
      <alignment horizontal="center" vertical="center" wrapText="1"/>
    </xf>
    <xf numFmtId="3" fontId="5" fillId="0" borderId="14" xfId="14" applyNumberFormat="1" applyFont="1" applyBorder="1" applyAlignment="1">
      <alignment horizontal="center" vertical="center" wrapText="1"/>
    </xf>
    <xf numFmtId="3" fontId="5" fillId="0" borderId="11" xfId="14" applyNumberFormat="1" applyFont="1" applyBorder="1" applyAlignment="1">
      <alignment horizontal="center" vertical="center" wrapText="1"/>
    </xf>
    <xf numFmtId="3" fontId="5" fillId="0" borderId="12" xfId="14" applyNumberFormat="1" applyFont="1" applyBorder="1" applyAlignment="1">
      <alignment horizontal="center" vertical="center" wrapText="1"/>
    </xf>
    <xf numFmtId="3" fontId="5" fillId="0" borderId="13" xfId="14" applyNumberFormat="1" applyFont="1" applyBorder="1" applyAlignment="1">
      <alignment horizontal="center" vertical="center" wrapText="1"/>
    </xf>
    <xf numFmtId="3" fontId="26" fillId="0" borderId="10" xfId="14" applyNumberFormat="1" applyFont="1" applyBorder="1" applyAlignment="1">
      <alignment horizontal="center" vertical="center" wrapText="1"/>
    </xf>
    <xf numFmtId="3" fontId="26" fillId="0" borderId="9" xfId="14" applyNumberFormat="1" applyFont="1" applyBorder="1" applyAlignment="1">
      <alignment horizontal="center" vertical="center" wrapText="1"/>
    </xf>
    <xf numFmtId="3" fontId="5" fillId="0" borderId="9" xfId="14" applyNumberFormat="1" applyFont="1" applyBorder="1" applyAlignment="1">
      <alignment horizontal="center" vertical="center" wrapText="1"/>
    </xf>
    <xf numFmtId="3" fontId="5" fillId="0" borderId="15" xfId="14" applyNumberFormat="1" applyFont="1" applyBorder="1" applyAlignment="1">
      <alignment horizontal="center" vertical="center" wrapText="1"/>
    </xf>
    <xf numFmtId="3" fontId="5" fillId="0" borderId="20" xfId="14" applyNumberFormat="1" applyFont="1" applyBorder="1" applyAlignment="1">
      <alignment horizontal="center" vertical="center" wrapText="1"/>
    </xf>
    <xf numFmtId="3" fontId="5" fillId="0" borderId="17" xfId="14" applyNumberFormat="1" applyFont="1" applyBorder="1" applyAlignment="1">
      <alignment horizontal="center" vertical="center" wrapText="1"/>
    </xf>
    <xf numFmtId="3" fontId="6" fillId="0" borderId="1" xfId="14" applyNumberFormat="1" applyFont="1" applyBorder="1" applyAlignment="1">
      <alignment horizontal="center" vertical="center" wrapText="1"/>
    </xf>
    <xf numFmtId="3" fontId="5" fillId="2" borderId="3" xfId="14" applyNumberFormat="1" applyFont="1" applyFill="1" applyBorder="1" applyAlignment="1">
      <alignment horizontal="center" vertical="center" wrapText="1"/>
    </xf>
    <xf numFmtId="0" fontId="9" fillId="0" borderId="0" xfId="0" applyFont="1" applyAlignment="1">
      <alignment horizontal="center" vertical="center"/>
    </xf>
    <xf numFmtId="0" fontId="5" fillId="2" borderId="10"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3" fontId="23" fillId="0" borderId="0" xfId="0" applyNumberFormat="1" applyFont="1" applyAlignment="1">
      <alignment vertical="top" wrapText="1"/>
    </xf>
    <xf numFmtId="3" fontId="23" fillId="0" borderId="0" xfId="0" applyNumberFormat="1" applyFont="1" applyAlignment="1">
      <alignment vertical="top"/>
    </xf>
    <xf numFmtId="0" fontId="31" fillId="0" borderId="1" xfId="0" applyFont="1" applyBorder="1" applyAlignment="1">
      <alignment horizontal="center" vertical="center"/>
    </xf>
    <xf numFmtId="0" fontId="5"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3" borderId="3" xfId="0" applyFont="1" applyFill="1" applyBorder="1" applyAlignment="1">
      <alignment horizontal="center" vertical="center"/>
    </xf>
    <xf numFmtId="3" fontId="6" fillId="0" borderId="0" xfId="0" applyNumberFormat="1" applyFont="1" applyAlignment="1">
      <alignment horizontal="center" vertical="center" wrapText="1"/>
    </xf>
    <xf numFmtId="2" fontId="41" fillId="0" borderId="3" xfId="0" applyNumberFormat="1" applyFont="1" applyBorder="1" applyAlignment="1">
      <alignment horizontal="center" vertical="center" wrapText="1"/>
    </xf>
    <xf numFmtId="0" fontId="41" fillId="0" borderId="3" xfId="0" applyFont="1" applyBorder="1" applyAlignment="1">
      <alignment horizontal="center" vertical="center" wrapText="1"/>
    </xf>
    <xf numFmtId="0" fontId="42" fillId="0" borderId="3" xfId="0" applyFont="1" applyBorder="1" applyAlignment="1">
      <alignment horizontal="center" vertical="center" wrapText="1"/>
    </xf>
    <xf numFmtId="49" fontId="41" fillId="0" borderId="3" xfId="0" applyNumberFormat="1" applyFont="1" applyBorder="1" applyAlignment="1">
      <alignment horizontal="center" vertical="center" wrapText="1"/>
    </xf>
    <xf numFmtId="0" fontId="46" fillId="0" borderId="1" xfId="0" applyFont="1" applyBorder="1" applyAlignment="1">
      <alignment horizontal="center" vertical="center"/>
    </xf>
    <xf numFmtId="0" fontId="40" fillId="0" borderId="4" xfId="0" applyFont="1" applyBorder="1" applyAlignment="1">
      <alignment horizontal="center" vertical="center" wrapText="1"/>
    </xf>
    <xf numFmtId="0" fontId="40" fillId="0" borderId="5"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3" fontId="26" fillId="0" borderId="0" xfId="0" applyNumberFormat="1" applyFont="1" applyAlignment="1">
      <alignment horizontal="left" vertical="center" wrapText="1"/>
    </xf>
    <xf numFmtId="3" fontId="26" fillId="0" borderId="0" xfId="0" applyNumberFormat="1" applyFont="1" applyAlignment="1">
      <alignment horizontal="left" vertical="center"/>
    </xf>
    <xf numFmtId="166" fontId="42" fillId="0" borderId="3" xfId="18" applyNumberFormat="1" applyFont="1" applyFill="1" applyBorder="1" applyAlignment="1">
      <alignment horizontal="center" vertical="center" wrapText="1"/>
    </xf>
    <xf numFmtId="0" fontId="46" fillId="0" borderId="3" xfId="0" applyFont="1" applyBorder="1" applyAlignment="1">
      <alignment horizontal="center" vertical="center"/>
    </xf>
    <xf numFmtId="0" fontId="6" fillId="0" borderId="1" xfId="0" applyFont="1" applyBorder="1" applyAlignment="1">
      <alignment horizontal="center" vertical="center"/>
    </xf>
    <xf numFmtId="0" fontId="6" fillId="0" borderId="0" xfId="14" applyFont="1" applyAlignment="1">
      <alignment horizontal="center" vertical="center"/>
    </xf>
    <xf numFmtId="0" fontId="6" fillId="0" borderId="1" xfId="14" applyFont="1" applyBorder="1" applyAlignment="1">
      <alignment horizontal="center" vertical="center"/>
    </xf>
    <xf numFmtId="3" fontId="26" fillId="0" borderId="0" xfId="0" applyNumberFormat="1" applyFont="1" applyAlignment="1">
      <alignment vertical="top" wrapText="1"/>
    </xf>
    <xf numFmtId="3" fontId="26" fillId="0" borderId="0" xfId="0" applyNumberFormat="1" applyFont="1" applyAlignment="1">
      <alignment vertical="top"/>
    </xf>
    <xf numFmtId="0" fontId="5" fillId="0" borderId="11" xfId="14" applyFont="1" applyBorder="1" applyAlignment="1">
      <alignment horizontal="center" vertical="center"/>
    </xf>
    <xf numFmtId="0" fontId="5" fillId="0" borderId="12" xfId="14" applyFont="1" applyBorder="1" applyAlignment="1">
      <alignment horizontal="center" vertical="center"/>
    </xf>
    <xf numFmtId="0" fontId="5" fillId="0" borderId="13" xfId="14" applyFont="1" applyBorder="1" applyAlignment="1">
      <alignment horizontal="center" vertical="center"/>
    </xf>
    <xf numFmtId="2" fontId="86" fillId="3" borderId="0" xfId="0" applyNumberFormat="1" applyFont="1" applyFill="1"/>
  </cellXfs>
  <cellStyles count="42">
    <cellStyle name="_KT_TG_2_PGIA-phieu tham tra Kho bac" xfId="28"/>
    <cellStyle name="Bình thường 2" xfId="4"/>
    <cellStyle name="Bình thường 3" xfId="7"/>
    <cellStyle name="Comma" xfId="18" builtinId="3"/>
    <cellStyle name="Comma [0]" xfId="22" builtinId="6"/>
    <cellStyle name="Comma 10" xfId="23"/>
    <cellStyle name="Comma 10 10" xfId="26"/>
    <cellStyle name="Comma 10 3" xfId="33"/>
    <cellStyle name="Comma 12" xfId="38"/>
    <cellStyle name="Comma 16 3" xfId="24"/>
    <cellStyle name="Comma 2" xfId="19"/>
    <cellStyle name="Comma 2 2" xfId="39"/>
    <cellStyle name="Comma 2 5" xfId="25"/>
    <cellStyle name="Comma 3" xfId="30"/>
    <cellStyle name="Comma 4" xfId="36"/>
    <cellStyle name="Comma 60" xfId="29"/>
    <cellStyle name="Comma 60 2" xfId="32"/>
    <cellStyle name="Dấu phẩy 2" xfId="1"/>
    <cellStyle name="Dấu phẩy 3" xfId="5"/>
    <cellStyle name="Dấu phẩy 4" xfId="8"/>
    <cellStyle name="Normal" xfId="0" builtinId="0"/>
    <cellStyle name="Normal 10" xfId="10"/>
    <cellStyle name="Normal 10 2 4 2 5 2 2" xfId="3"/>
    <cellStyle name="Normal 10 2 4 2 7 2" xfId="2"/>
    <cellStyle name="Normal 10 4" xfId="16"/>
    <cellStyle name="Normal 10 5" xfId="13"/>
    <cellStyle name="Normal 11 3 4" xfId="15"/>
    <cellStyle name="Normal 12" xfId="9"/>
    <cellStyle name="Normal 2" xfId="31"/>
    <cellStyle name="Normal 2 28" xfId="20"/>
    <cellStyle name="Normal 2 44" xfId="21"/>
    <cellStyle name="Normal 3 2" xfId="35"/>
    <cellStyle name="Normal 4" xfId="34"/>
    <cellStyle name="Normal 4 2" xfId="12"/>
    <cellStyle name="Normal 4 4" xfId="6"/>
    <cellStyle name="Normal 58" xfId="17"/>
    <cellStyle name="Normal 69_Phu bieur theo CV 71 của Phòng dan toc" xfId="27"/>
    <cellStyle name="Normal 80 2 2 5" xfId="14"/>
    <cellStyle name="Normal_Bieu mau (CV )" xfId="11"/>
    <cellStyle name="Normal_Bieu mau (CV ) 2 2" xfId="37"/>
    <cellStyle name="Percent" xfId="41" builtinId="5"/>
    <cellStyle name="Style 1 4" xfId="4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s>
  <tableStyles count="0" defaultTableStyle="TableStyleMedium2" defaultPivotStyle="PivotStyleLight16"/>
  <colors>
    <mruColors>
      <color rgb="FFCCECFF"/>
      <color rgb="FFFFCC99"/>
      <color rgb="FFFFCCCC"/>
      <color rgb="FFFF99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xdr:col>
      <xdr:colOff>1270000</xdr:colOff>
      <xdr:row>25</xdr:row>
      <xdr:rowOff>0</xdr:rowOff>
    </xdr:from>
    <xdr:ext cx="0" cy="718457"/>
    <xdr:sp macro="" textlink="">
      <xdr:nvSpPr>
        <xdr:cNvPr id="2" name="Text Box 2">
          <a:extLst>
            <a:ext uri="{FF2B5EF4-FFF2-40B4-BE49-F238E27FC236}">
              <a16:creationId xmlns:a16="http://schemas.microsoft.com/office/drawing/2014/main" id="{D33520DD-CFEB-4196-B0CC-81AB762BAED0}"/>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 name="Text Box 1">
          <a:extLst>
            <a:ext uri="{FF2B5EF4-FFF2-40B4-BE49-F238E27FC236}">
              <a16:creationId xmlns:a16="http://schemas.microsoft.com/office/drawing/2014/main" id="{EA5F2CE5-9142-488F-BB47-3C923F780B6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 name="Text Box 2">
          <a:extLst>
            <a:ext uri="{FF2B5EF4-FFF2-40B4-BE49-F238E27FC236}">
              <a16:creationId xmlns:a16="http://schemas.microsoft.com/office/drawing/2014/main" id="{5F3940B9-D6B4-4440-A3FC-151500C7CA3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 name="Text Box 1">
          <a:extLst>
            <a:ext uri="{FF2B5EF4-FFF2-40B4-BE49-F238E27FC236}">
              <a16:creationId xmlns:a16="http://schemas.microsoft.com/office/drawing/2014/main" id="{41B5792F-4865-421F-A30B-6614FEE30DB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 name="Text Box 2">
          <a:extLst>
            <a:ext uri="{FF2B5EF4-FFF2-40B4-BE49-F238E27FC236}">
              <a16:creationId xmlns:a16="http://schemas.microsoft.com/office/drawing/2014/main" id="{043F3BC5-ACEB-47E6-9136-91501EB7554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 name="Text Box 1">
          <a:extLst>
            <a:ext uri="{FF2B5EF4-FFF2-40B4-BE49-F238E27FC236}">
              <a16:creationId xmlns:a16="http://schemas.microsoft.com/office/drawing/2014/main" id="{BC25FBBF-EE15-4A2C-9B01-1A3DE49A43B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 name="Text Box 2">
          <a:extLst>
            <a:ext uri="{FF2B5EF4-FFF2-40B4-BE49-F238E27FC236}">
              <a16:creationId xmlns:a16="http://schemas.microsoft.com/office/drawing/2014/main" id="{2F953ABC-C46B-4B75-BFC7-4ABB7DDF0B5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 name="Text Box 1">
          <a:extLst>
            <a:ext uri="{FF2B5EF4-FFF2-40B4-BE49-F238E27FC236}">
              <a16:creationId xmlns:a16="http://schemas.microsoft.com/office/drawing/2014/main" id="{D58C717F-168B-4295-ACD6-C1479930B00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 name="Text Box 2">
          <a:extLst>
            <a:ext uri="{FF2B5EF4-FFF2-40B4-BE49-F238E27FC236}">
              <a16:creationId xmlns:a16="http://schemas.microsoft.com/office/drawing/2014/main" id="{4473D83F-0DF8-4F92-BCF0-B7142ABC426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1" name="Text Box 2">
          <a:extLst>
            <a:ext uri="{FF2B5EF4-FFF2-40B4-BE49-F238E27FC236}">
              <a16:creationId xmlns:a16="http://schemas.microsoft.com/office/drawing/2014/main" id="{7178A415-C43E-4D9D-9472-B2EA08C275C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 name="Text Box 1">
          <a:extLst>
            <a:ext uri="{FF2B5EF4-FFF2-40B4-BE49-F238E27FC236}">
              <a16:creationId xmlns:a16="http://schemas.microsoft.com/office/drawing/2014/main" id="{E165C759-E79A-4DBB-9841-2561AE046FF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 name="Text Box 2">
          <a:extLst>
            <a:ext uri="{FF2B5EF4-FFF2-40B4-BE49-F238E27FC236}">
              <a16:creationId xmlns:a16="http://schemas.microsoft.com/office/drawing/2014/main" id="{4B4F8E1F-BC5D-4E8C-BB27-84E25AC2857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 name="Text Box 2">
          <a:extLst>
            <a:ext uri="{FF2B5EF4-FFF2-40B4-BE49-F238E27FC236}">
              <a16:creationId xmlns:a16="http://schemas.microsoft.com/office/drawing/2014/main" id="{EA8F1C37-FB71-4415-8B47-0D9D89C44903}"/>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5" name="Text Box 1">
          <a:extLst>
            <a:ext uri="{FF2B5EF4-FFF2-40B4-BE49-F238E27FC236}">
              <a16:creationId xmlns:a16="http://schemas.microsoft.com/office/drawing/2014/main" id="{A8B72768-ED7C-4AD8-BB59-813C429CA7B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6" name="Text Box 2">
          <a:extLst>
            <a:ext uri="{FF2B5EF4-FFF2-40B4-BE49-F238E27FC236}">
              <a16:creationId xmlns:a16="http://schemas.microsoft.com/office/drawing/2014/main" id="{3039A3F4-2C57-40E2-82E6-DA6026E5EC6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7" name="Text Box 2">
          <a:extLst>
            <a:ext uri="{FF2B5EF4-FFF2-40B4-BE49-F238E27FC236}">
              <a16:creationId xmlns:a16="http://schemas.microsoft.com/office/drawing/2014/main" id="{CA994449-8F91-4EAA-9FEB-6A7FA96AD0E7}"/>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 name="Text Box 1">
          <a:extLst>
            <a:ext uri="{FF2B5EF4-FFF2-40B4-BE49-F238E27FC236}">
              <a16:creationId xmlns:a16="http://schemas.microsoft.com/office/drawing/2014/main" id="{32451412-5459-41E2-9D05-6D7D888BE13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9" name="Text Box 2">
          <a:extLst>
            <a:ext uri="{FF2B5EF4-FFF2-40B4-BE49-F238E27FC236}">
              <a16:creationId xmlns:a16="http://schemas.microsoft.com/office/drawing/2014/main" id="{8A64A607-783C-44C7-8B09-66DF3EC8967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20" name="Text Box 2">
          <a:extLst>
            <a:ext uri="{FF2B5EF4-FFF2-40B4-BE49-F238E27FC236}">
              <a16:creationId xmlns:a16="http://schemas.microsoft.com/office/drawing/2014/main" id="{615E0116-AD24-4BBE-954C-6E2BCA0B04E8}"/>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1" name="Text Box 1">
          <a:extLst>
            <a:ext uri="{FF2B5EF4-FFF2-40B4-BE49-F238E27FC236}">
              <a16:creationId xmlns:a16="http://schemas.microsoft.com/office/drawing/2014/main" id="{FF666004-E886-4DEA-BE4D-1E596FE7A57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 name="Text Box 2">
          <a:extLst>
            <a:ext uri="{FF2B5EF4-FFF2-40B4-BE49-F238E27FC236}">
              <a16:creationId xmlns:a16="http://schemas.microsoft.com/office/drawing/2014/main" id="{92E1F159-91B7-4B43-BF29-D253F750294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23" name="Text Box 2">
          <a:extLst>
            <a:ext uri="{FF2B5EF4-FFF2-40B4-BE49-F238E27FC236}">
              <a16:creationId xmlns:a16="http://schemas.microsoft.com/office/drawing/2014/main" id="{1095A21B-FE60-4C80-8B15-A535B5BDB5FA}"/>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4" name="Text Box 1">
          <a:extLst>
            <a:ext uri="{FF2B5EF4-FFF2-40B4-BE49-F238E27FC236}">
              <a16:creationId xmlns:a16="http://schemas.microsoft.com/office/drawing/2014/main" id="{42FCD4D2-F06D-407C-A3F6-49D6F12745F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5" name="Text Box 2">
          <a:extLst>
            <a:ext uri="{FF2B5EF4-FFF2-40B4-BE49-F238E27FC236}">
              <a16:creationId xmlns:a16="http://schemas.microsoft.com/office/drawing/2014/main" id="{D19A88F7-87E6-46D4-B430-D84FA60343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26" name="Text Box 2">
          <a:extLst>
            <a:ext uri="{FF2B5EF4-FFF2-40B4-BE49-F238E27FC236}">
              <a16:creationId xmlns:a16="http://schemas.microsoft.com/office/drawing/2014/main" id="{47EBBDF6-19BE-41D6-8F8B-DDF311168611}"/>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7" name="Text Box 1">
          <a:extLst>
            <a:ext uri="{FF2B5EF4-FFF2-40B4-BE49-F238E27FC236}">
              <a16:creationId xmlns:a16="http://schemas.microsoft.com/office/drawing/2014/main" id="{4E418C7D-388C-48E6-9812-D64F851A19A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8" name="Text Box 2">
          <a:extLst>
            <a:ext uri="{FF2B5EF4-FFF2-40B4-BE49-F238E27FC236}">
              <a16:creationId xmlns:a16="http://schemas.microsoft.com/office/drawing/2014/main" id="{613CFE46-05A8-4EE1-A9D2-13A509E23AF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9" name="Text Box 1">
          <a:extLst>
            <a:ext uri="{FF2B5EF4-FFF2-40B4-BE49-F238E27FC236}">
              <a16:creationId xmlns:a16="http://schemas.microsoft.com/office/drawing/2014/main" id="{89DC6654-6506-4E93-B56C-230ACA3F420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0" name="Text Box 2">
          <a:extLst>
            <a:ext uri="{FF2B5EF4-FFF2-40B4-BE49-F238E27FC236}">
              <a16:creationId xmlns:a16="http://schemas.microsoft.com/office/drawing/2014/main" id="{158B0AED-DED6-48C8-A0F9-38D2D352345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1" name="Text Box 1">
          <a:extLst>
            <a:ext uri="{FF2B5EF4-FFF2-40B4-BE49-F238E27FC236}">
              <a16:creationId xmlns:a16="http://schemas.microsoft.com/office/drawing/2014/main" id="{E4189A62-681C-4FB0-BB89-A7D823D52BB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2" name="Text Box 2">
          <a:extLst>
            <a:ext uri="{FF2B5EF4-FFF2-40B4-BE49-F238E27FC236}">
              <a16:creationId xmlns:a16="http://schemas.microsoft.com/office/drawing/2014/main" id="{6144003C-1DD0-480F-9023-59D6C0D9B4A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3" name="Text Box 1">
          <a:extLst>
            <a:ext uri="{FF2B5EF4-FFF2-40B4-BE49-F238E27FC236}">
              <a16:creationId xmlns:a16="http://schemas.microsoft.com/office/drawing/2014/main" id="{6C4FE578-3734-4F60-A105-26DAE3DBE6A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4" name="Text Box 2">
          <a:extLst>
            <a:ext uri="{FF2B5EF4-FFF2-40B4-BE49-F238E27FC236}">
              <a16:creationId xmlns:a16="http://schemas.microsoft.com/office/drawing/2014/main" id="{E1B3E028-F305-417E-B3F9-B2447ACD635A}"/>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5" name="Text Box 1">
          <a:extLst>
            <a:ext uri="{FF2B5EF4-FFF2-40B4-BE49-F238E27FC236}">
              <a16:creationId xmlns:a16="http://schemas.microsoft.com/office/drawing/2014/main" id="{BA8023E8-3479-47F8-9679-6A1B0729677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6" name="Text Box 2">
          <a:extLst>
            <a:ext uri="{FF2B5EF4-FFF2-40B4-BE49-F238E27FC236}">
              <a16:creationId xmlns:a16="http://schemas.microsoft.com/office/drawing/2014/main" id="{08A3B62D-D8CB-459F-915C-B23377754E5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7" name="Text Box 1">
          <a:extLst>
            <a:ext uri="{FF2B5EF4-FFF2-40B4-BE49-F238E27FC236}">
              <a16:creationId xmlns:a16="http://schemas.microsoft.com/office/drawing/2014/main" id="{15F0628E-887B-46AA-8087-5D35CB76CED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8" name="Text Box 2">
          <a:extLst>
            <a:ext uri="{FF2B5EF4-FFF2-40B4-BE49-F238E27FC236}">
              <a16:creationId xmlns:a16="http://schemas.microsoft.com/office/drawing/2014/main" id="{475456E7-D6DB-4634-A440-28558B1708F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9" name="Text Box 1">
          <a:extLst>
            <a:ext uri="{FF2B5EF4-FFF2-40B4-BE49-F238E27FC236}">
              <a16:creationId xmlns:a16="http://schemas.microsoft.com/office/drawing/2014/main" id="{72EE63B2-D0E1-402A-851E-B442536940E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0" name="Text Box 2">
          <a:extLst>
            <a:ext uri="{FF2B5EF4-FFF2-40B4-BE49-F238E27FC236}">
              <a16:creationId xmlns:a16="http://schemas.microsoft.com/office/drawing/2014/main" id="{E812099B-0E93-48F2-95B6-B8E413A9157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1" name="Text Box 1">
          <a:extLst>
            <a:ext uri="{FF2B5EF4-FFF2-40B4-BE49-F238E27FC236}">
              <a16:creationId xmlns:a16="http://schemas.microsoft.com/office/drawing/2014/main" id="{F7A154CD-130A-46AA-8615-71B4B9C8CBF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2" name="Text Box 2">
          <a:extLst>
            <a:ext uri="{FF2B5EF4-FFF2-40B4-BE49-F238E27FC236}">
              <a16:creationId xmlns:a16="http://schemas.microsoft.com/office/drawing/2014/main" id="{4D721F51-FD4B-4040-A512-FCAC277D3C6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3" name="Text Box 1">
          <a:extLst>
            <a:ext uri="{FF2B5EF4-FFF2-40B4-BE49-F238E27FC236}">
              <a16:creationId xmlns:a16="http://schemas.microsoft.com/office/drawing/2014/main" id="{D26085DE-C9D7-4B34-BD97-DE584E7DBD8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4" name="Text Box 2">
          <a:extLst>
            <a:ext uri="{FF2B5EF4-FFF2-40B4-BE49-F238E27FC236}">
              <a16:creationId xmlns:a16="http://schemas.microsoft.com/office/drawing/2014/main" id="{E4E21B1A-755A-4A61-809E-B1B94E8E7F0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5" name="Text Box 2">
          <a:extLst>
            <a:ext uri="{FF2B5EF4-FFF2-40B4-BE49-F238E27FC236}">
              <a16:creationId xmlns:a16="http://schemas.microsoft.com/office/drawing/2014/main" id="{C8387D88-8A84-4C20-8F03-F72B545D7B93}"/>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6" name="Text Box 1">
          <a:extLst>
            <a:ext uri="{FF2B5EF4-FFF2-40B4-BE49-F238E27FC236}">
              <a16:creationId xmlns:a16="http://schemas.microsoft.com/office/drawing/2014/main" id="{0305FFF4-8F03-4005-92A4-729183A12C8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7" name="Text Box 2">
          <a:extLst>
            <a:ext uri="{FF2B5EF4-FFF2-40B4-BE49-F238E27FC236}">
              <a16:creationId xmlns:a16="http://schemas.microsoft.com/office/drawing/2014/main" id="{0D007E26-9753-42F8-9C1F-BD75B67B7D5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8" name="Text Box 1">
          <a:extLst>
            <a:ext uri="{FF2B5EF4-FFF2-40B4-BE49-F238E27FC236}">
              <a16:creationId xmlns:a16="http://schemas.microsoft.com/office/drawing/2014/main" id="{6AF5672A-8ACD-45FF-A257-694BC1A3088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9" name="Text Box 2">
          <a:extLst>
            <a:ext uri="{FF2B5EF4-FFF2-40B4-BE49-F238E27FC236}">
              <a16:creationId xmlns:a16="http://schemas.microsoft.com/office/drawing/2014/main" id="{5A49A783-2587-4557-90FF-860330FC666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0" name="Text Box 1">
          <a:extLst>
            <a:ext uri="{FF2B5EF4-FFF2-40B4-BE49-F238E27FC236}">
              <a16:creationId xmlns:a16="http://schemas.microsoft.com/office/drawing/2014/main" id="{A9FEAA8F-0C6F-49CF-8FA5-E7D82981602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1" name="Text Box 2">
          <a:extLst>
            <a:ext uri="{FF2B5EF4-FFF2-40B4-BE49-F238E27FC236}">
              <a16:creationId xmlns:a16="http://schemas.microsoft.com/office/drawing/2014/main" id="{79F2FEB2-6E03-43AF-B367-4BD32DDBC7D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2" name="Text Box 1">
          <a:extLst>
            <a:ext uri="{FF2B5EF4-FFF2-40B4-BE49-F238E27FC236}">
              <a16:creationId xmlns:a16="http://schemas.microsoft.com/office/drawing/2014/main" id="{757522EE-96CC-487C-9E71-CABB91247BE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3" name="Text Box 2">
          <a:extLst>
            <a:ext uri="{FF2B5EF4-FFF2-40B4-BE49-F238E27FC236}">
              <a16:creationId xmlns:a16="http://schemas.microsoft.com/office/drawing/2014/main" id="{4D516101-DD39-4751-992E-3221686EE55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54" name="Text Box 2">
          <a:extLst>
            <a:ext uri="{FF2B5EF4-FFF2-40B4-BE49-F238E27FC236}">
              <a16:creationId xmlns:a16="http://schemas.microsoft.com/office/drawing/2014/main" id="{17FA7415-6ADB-4A5C-B5B1-841148AAF67C}"/>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 name="Text Box 1">
          <a:extLst>
            <a:ext uri="{FF2B5EF4-FFF2-40B4-BE49-F238E27FC236}">
              <a16:creationId xmlns:a16="http://schemas.microsoft.com/office/drawing/2014/main" id="{6DBB0EFC-5446-4E27-B3AD-BB4B9CD94DB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 name="Text Box 2">
          <a:extLst>
            <a:ext uri="{FF2B5EF4-FFF2-40B4-BE49-F238E27FC236}">
              <a16:creationId xmlns:a16="http://schemas.microsoft.com/office/drawing/2014/main" id="{1E1AA3B4-CCA4-4A74-96B0-933BDA68EC4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57" name="Text Box 2">
          <a:extLst>
            <a:ext uri="{FF2B5EF4-FFF2-40B4-BE49-F238E27FC236}">
              <a16:creationId xmlns:a16="http://schemas.microsoft.com/office/drawing/2014/main" id="{6B964369-93C9-4395-A1B5-4BE93F9064C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8" name="Text Box 1">
          <a:extLst>
            <a:ext uri="{FF2B5EF4-FFF2-40B4-BE49-F238E27FC236}">
              <a16:creationId xmlns:a16="http://schemas.microsoft.com/office/drawing/2014/main" id="{87DD8576-F44D-4144-8135-B0078D3A2F8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 name="Text Box 2">
          <a:extLst>
            <a:ext uri="{FF2B5EF4-FFF2-40B4-BE49-F238E27FC236}">
              <a16:creationId xmlns:a16="http://schemas.microsoft.com/office/drawing/2014/main" id="{436A2C99-89C9-45AA-8300-58691D6DA9D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0" name="Text Box 2">
          <a:extLst>
            <a:ext uri="{FF2B5EF4-FFF2-40B4-BE49-F238E27FC236}">
              <a16:creationId xmlns:a16="http://schemas.microsoft.com/office/drawing/2014/main" id="{14275219-CB03-41E3-AA98-71D19F210198}"/>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1" name="Text Box 1">
          <a:extLst>
            <a:ext uri="{FF2B5EF4-FFF2-40B4-BE49-F238E27FC236}">
              <a16:creationId xmlns:a16="http://schemas.microsoft.com/office/drawing/2014/main" id="{3C67A65E-E183-4ECD-A6AA-87C9DAA5BE1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2" name="Text Box 2">
          <a:extLst>
            <a:ext uri="{FF2B5EF4-FFF2-40B4-BE49-F238E27FC236}">
              <a16:creationId xmlns:a16="http://schemas.microsoft.com/office/drawing/2014/main" id="{7FE5EA3B-AABC-412F-BFDD-F8A1DAE151F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3" name="Text Box 2">
          <a:extLst>
            <a:ext uri="{FF2B5EF4-FFF2-40B4-BE49-F238E27FC236}">
              <a16:creationId xmlns:a16="http://schemas.microsoft.com/office/drawing/2014/main" id="{AC7C94FA-86EB-4BA5-895A-548FDBFAE1F2}"/>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4" name="Text Box 1">
          <a:extLst>
            <a:ext uri="{FF2B5EF4-FFF2-40B4-BE49-F238E27FC236}">
              <a16:creationId xmlns:a16="http://schemas.microsoft.com/office/drawing/2014/main" id="{D272BB51-7ED4-4B6F-BD83-A7C95ABA2EE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5" name="Text Box 2">
          <a:extLst>
            <a:ext uri="{FF2B5EF4-FFF2-40B4-BE49-F238E27FC236}">
              <a16:creationId xmlns:a16="http://schemas.microsoft.com/office/drawing/2014/main" id="{E168A65B-6AD9-4E22-84E8-75D3151A154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6" name="Text Box 2">
          <a:extLst>
            <a:ext uri="{FF2B5EF4-FFF2-40B4-BE49-F238E27FC236}">
              <a16:creationId xmlns:a16="http://schemas.microsoft.com/office/drawing/2014/main" id="{0373E1C5-608D-4E99-941F-AF9377D1500A}"/>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7" name="Text Box 1">
          <a:extLst>
            <a:ext uri="{FF2B5EF4-FFF2-40B4-BE49-F238E27FC236}">
              <a16:creationId xmlns:a16="http://schemas.microsoft.com/office/drawing/2014/main" id="{2C639771-40FB-4F3D-B754-6F5E21F7AC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8" name="Text Box 2">
          <a:extLst>
            <a:ext uri="{FF2B5EF4-FFF2-40B4-BE49-F238E27FC236}">
              <a16:creationId xmlns:a16="http://schemas.microsoft.com/office/drawing/2014/main" id="{9AD099C3-B280-4682-BAB6-7A759C79CAA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9" name="Text Box 2">
          <a:extLst>
            <a:ext uri="{FF2B5EF4-FFF2-40B4-BE49-F238E27FC236}">
              <a16:creationId xmlns:a16="http://schemas.microsoft.com/office/drawing/2014/main" id="{4240E52D-A245-4467-A4DF-C9FC42ABC1E3}"/>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0" name="Text Box 1">
          <a:extLst>
            <a:ext uri="{FF2B5EF4-FFF2-40B4-BE49-F238E27FC236}">
              <a16:creationId xmlns:a16="http://schemas.microsoft.com/office/drawing/2014/main" id="{098583A7-9231-4E82-9308-FF8CF134FF6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1" name="Text Box 2">
          <a:extLst>
            <a:ext uri="{FF2B5EF4-FFF2-40B4-BE49-F238E27FC236}">
              <a16:creationId xmlns:a16="http://schemas.microsoft.com/office/drawing/2014/main" id="{D6659F13-9463-4EB6-882B-C1CF7141DE2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2" name="Text Box 1">
          <a:extLst>
            <a:ext uri="{FF2B5EF4-FFF2-40B4-BE49-F238E27FC236}">
              <a16:creationId xmlns:a16="http://schemas.microsoft.com/office/drawing/2014/main" id="{E9E964F0-B20B-406C-A37D-EF1BB058399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3" name="Text Box 2">
          <a:extLst>
            <a:ext uri="{FF2B5EF4-FFF2-40B4-BE49-F238E27FC236}">
              <a16:creationId xmlns:a16="http://schemas.microsoft.com/office/drawing/2014/main" id="{FA09BFFC-D813-416D-8C1A-73903208725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4" name="Text Box 1">
          <a:extLst>
            <a:ext uri="{FF2B5EF4-FFF2-40B4-BE49-F238E27FC236}">
              <a16:creationId xmlns:a16="http://schemas.microsoft.com/office/drawing/2014/main" id="{52D9D3B2-AB05-4244-91B4-2BB8AA1A137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5" name="Text Box 2">
          <a:extLst>
            <a:ext uri="{FF2B5EF4-FFF2-40B4-BE49-F238E27FC236}">
              <a16:creationId xmlns:a16="http://schemas.microsoft.com/office/drawing/2014/main" id="{7890E12D-C4BF-464B-BAF7-B8D8B8A37CF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6" name="Text Box 1">
          <a:extLst>
            <a:ext uri="{FF2B5EF4-FFF2-40B4-BE49-F238E27FC236}">
              <a16:creationId xmlns:a16="http://schemas.microsoft.com/office/drawing/2014/main" id="{6E5BC207-3A76-4789-A077-6F52569367A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7" name="Text Box 2">
          <a:extLst>
            <a:ext uri="{FF2B5EF4-FFF2-40B4-BE49-F238E27FC236}">
              <a16:creationId xmlns:a16="http://schemas.microsoft.com/office/drawing/2014/main" id="{3DE757A6-BAB7-46F5-81F8-728D2E1BC40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8" name="Text Box 1">
          <a:extLst>
            <a:ext uri="{FF2B5EF4-FFF2-40B4-BE49-F238E27FC236}">
              <a16:creationId xmlns:a16="http://schemas.microsoft.com/office/drawing/2014/main" id="{246D6920-A64C-4FFD-9FE2-F59CC94FAFD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9" name="Text Box 2">
          <a:extLst>
            <a:ext uri="{FF2B5EF4-FFF2-40B4-BE49-F238E27FC236}">
              <a16:creationId xmlns:a16="http://schemas.microsoft.com/office/drawing/2014/main" id="{6C8431DB-89EA-4EEF-A132-F6076D3AFC9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0" name="Text Box 1">
          <a:extLst>
            <a:ext uri="{FF2B5EF4-FFF2-40B4-BE49-F238E27FC236}">
              <a16:creationId xmlns:a16="http://schemas.microsoft.com/office/drawing/2014/main" id="{ABC3CD1C-E8AD-4030-841E-6A82F7A0608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1" name="Text Box 2">
          <a:extLst>
            <a:ext uri="{FF2B5EF4-FFF2-40B4-BE49-F238E27FC236}">
              <a16:creationId xmlns:a16="http://schemas.microsoft.com/office/drawing/2014/main" id="{52E00965-AAEC-445C-9385-4F03CFE7603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2" name="Text Box 1">
          <a:extLst>
            <a:ext uri="{FF2B5EF4-FFF2-40B4-BE49-F238E27FC236}">
              <a16:creationId xmlns:a16="http://schemas.microsoft.com/office/drawing/2014/main" id="{F4B226FF-CB08-4FD1-AF41-5E270339A97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3" name="Text Box 2">
          <a:extLst>
            <a:ext uri="{FF2B5EF4-FFF2-40B4-BE49-F238E27FC236}">
              <a16:creationId xmlns:a16="http://schemas.microsoft.com/office/drawing/2014/main" id="{CEE3B43F-40EE-48C3-83C2-F1E266EFB8B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4" name="Text Box 1">
          <a:extLst>
            <a:ext uri="{FF2B5EF4-FFF2-40B4-BE49-F238E27FC236}">
              <a16:creationId xmlns:a16="http://schemas.microsoft.com/office/drawing/2014/main" id="{F684995D-9050-4A9A-A484-046F35E857F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 name="Text Box 2">
          <a:extLst>
            <a:ext uri="{FF2B5EF4-FFF2-40B4-BE49-F238E27FC236}">
              <a16:creationId xmlns:a16="http://schemas.microsoft.com/office/drawing/2014/main" id="{EF6088C4-012B-4DA6-A107-93DC3110B38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6" name="Text Box 1">
          <a:extLst>
            <a:ext uri="{FF2B5EF4-FFF2-40B4-BE49-F238E27FC236}">
              <a16:creationId xmlns:a16="http://schemas.microsoft.com/office/drawing/2014/main" id="{2083F286-F73C-4A8F-B581-E9149BA2D60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7" name="Text Box 2">
          <a:extLst>
            <a:ext uri="{FF2B5EF4-FFF2-40B4-BE49-F238E27FC236}">
              <a16:creationId xmlns:a16="http://schemas.microsoft.com/office/drawing/2014/main" id="{D6EFB9E3-6125-4EA5-B993-E485CC06EB1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8" name="Text Box 1">
          <a:extLst>
            <a:ext uri="{FF2B5EF4-FFF2-40B4-BE49-F238E27FC236}">
              <a16:creationId xmlns:a16="http://schemas.microsoft.com/office/drawing/2014/main" id="{250C30F8-1FBB-485F-9890-D3BC9C90239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 name="Text Box 2">
          <a:extLst>
            <a:ext uri="{FF2B5EF4-FFF2-40B4-BE49-F238E27FC236}">
              <a16:creationId xmlns:a16="http://schemas.microsoft.com/office/drawing/2014/main" id="{2FC764E4-57D3-4772-970B-882E04C25A5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 name="Text Box 2">
          <a:extLst>
            <a:ext uri="{FF2B5EF4-FFF2-40B4-BE49-F238E27FC236}">
              <a16:creationId xmlns:a16="http://schemas.microsoft.com/office/drawing/2014/main" id="{0A5B7C94-04C1-40C7-B6EF-3CBE768D439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1" name="Text Box 1">
          <a:extLst>
            <a:ext uri="{FF2B5EF4-FFF2-40B4-BE49-F238E27FC236}">
              <a16:creationId xmlns:a16="http://schemas.microsoft.com/office/drawing/2014/main" id="{973CA1F3-B7B7-4E65-B34B-C3D414BCE4C6}"/>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2" name="Text Box 2">
          <a:extLst>
            <a:ext uri="{FF2B5EF4-FFF2-40B4-BE49-F238E27FC236}">
              <a16:creationId xmlns:a16="http://schemas.microsoft.com/office/drawing/2014/main" id="{566327B2-9CD1-4E5A-9E75-F53ED28ED1D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 name="Text Box 1">
          <a:extLst>
            <a:ext uri="{FF2B5EF4-FFF2-40B4-BE49-F238E27FC236}">
              <a16:creationId xmlns:a16="http://schemas.microsoft.com/office/drawing/2014/main" id="{FF325D9A-3875-41E4-A8E2-A017F853F65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4" name="Text Box 2">
          <a:extLst>
            <a:ext uri="{FF2B5EF4-FFF2-40B4-BE49-F238E27FC236}">
              <a16:creationId xmlns:a16="http://schemas.microsoft.com/office/drawing/2014/main" id="{7F09DF26-D490-4B10-877F-BB9D12172AB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5" name="Text Box 1">
          <a:extLst>
            <a:ext uri="{FF2B5EF4-FFF2-40B4-BE49-F238E27FC236}">
              <a16:creationId xmlns:a16="http://schemas.microsoft.com/office/drawing/2014/main" id="{EDBB569D-F2EC-4CFE-9F6B-0064FA57E95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6" name="Text Box 2">
          <a:extLst>
            <a:ext uri="{FF2B5EF4-FFF2-40B4-BE49-F238E27FC236}">
              <a16:creationId xmlns:a16="http://schemas.microsoft.com/office/drawing/2014/main" id="{180DAB4C-6540-4510-A688-E7BBD426C76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7" name="Text Box 1">
          <a:extLst>
            <a:ext uri="{FF2B5EF4-FFF2-40B4-BE49-F238E27FC236}">
              <a16:creationId xmlns:a16="http://schemas.microsoft.com/office/drawing/2014/main" id="{84A2CA89-4A30-4ACD-A1CD-CEEF2476A13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8" name="Text Box 2">
          <a:extLst>
            <a:ext uri="{FF2B5EF4-FFF2-40B4-BE49-F238E27FC236}">
              <a16:creationId xmlns:a16="http://schemas.microsoft.com/office/drawing/2014/main" id="{F5C9DF2A-2083-47B9-AB2A-9D3D36FEDCB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9" name="Text Box 1">
          <a:extLst>
            <a:ext uri="{FF2B5EF4-FFF2-40B4-BE49-F238E27FC236}">
              <a16:creationId xmlns:a16="http://schemas.microsoft.com/office/drawing/2014/main" id="{CB426E41-E2C3-4AE5-BAFB-88660B13063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 name="Text Box 2">
          <a:extLst>
            <a:ext uri="{FF2B5EF4-FFF2-40B4-BE49-F238E27FC236}">
              <a16:creationId xmlns:a16="http://schemas.microsoft.com/office/drawing/2014/main" id="{4BCE2780-1516-425A-833B-3DDF630E1F0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1" name="Text Box 1">
          <a:extLst>
            <a:ext uri="{FF2B5EF4-FFF2-40B4-BE49-F238E27FC236}">
              <a16:creationId xmlns:a16="http://schemas.microsoft.com/office/drawing/2014/main" id="{8206ED39-09C8-459F-BDFF-F99411EE756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2" name="Text Box 2">
          <a:extLst>
            <a:ext uri="{FF2B5EF4-FFF2-40B4-BE49-F238E27FC236}">
              <a16:creationId xmlns:a16="http://schemas.microsoft.com/office/drawing/2014/main" id="{21001AB3-1F74-46DA-A525-31E056ED598C}"/>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3" name="Text Box 1">
          <a:extLst>
            <a:ext uri="{FF2B5EF4-FFF2-40B4-BE49-F238E27FC236}">
              <a16:creationId xmlns:a16="http://schemas.microsoft.com/office/drawing/2014/main" id="{1BF39009-CAC6-4576-A78D-7CB5B3A01548}"/>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4" name="Text Box 2">
          <a:extLst>
            <a:ext uri="{FF2B5EF4-FFF2-40B4-BE49-F238E27FC236}">
              <a16:creationId xmlns:a16="http://schemas.microsoft.com/office/drawing/2014/main" id="{7A0BBBBC-9286-483B-A71A-D3EB569DDF37}"/>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5" name="Text Box 1">
          <a:extLst>
            <a:ext uri="{FF2B5EF4-FFF2-40B4-BE49-F238E27FC236}">
              <a16:creationId xmlns:a16="http://schemas.microsoft.com/office/drawing/2014/main" id="{96F044B5-D8CF-404F-A1D2-01A08E534BE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6" name="Text Box 2">
          <a:extLst>
            <a:ext uri="{FF2B5EF4-FFF2-40B4-BE49-F238E27FC236}">
              <a16:creationId xmlns:a16="http://schemas.microsoft.com/office/drawing/2014/main" id="{C9756CEE-BFDD-41CA-A074-52451AC8BF1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7" name="Text Box 1">
          <a:extLst>
            <a:ext uri="{FF2B5EF4-FFF2-40B4-BE49-F238E27FC236}">
              <a16:creationId xmlns:a16="http://schemas.microsoft.com/office/drawing/2014/main" id="{BC5FFBBC-7EA4-401D-8A83-ADA07C236EB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8" name="Text Box 2">
          <a:extLst>
            <a:ext uri="{FF2B5EF4-FFF2-40B4-BE49-F238E27FC236}">
              <a16:creationId xmlns:a16="http://schemas.microsoft.com/office/drawing/2014/main" id="{E3A2DBE5-8D05-4A0A-9E2C-FB01058DF79A}"/>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9" name="Text Box 1">
          <a:extLst>
            <a:ext uri="{FF2B5EF4-FFF2-40B4-BE49-F238E27FC236}">
              <a16:creationId xmlns:a16="http://schemas.microsoft.com/office/drawing/2014/main" id="{B16B1FCC-7B65-467E-9738-72954CB90AA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0" name="Text Box 2">
          <a:extLst>
            <a:ext uri="{FF2B5EF4-FFF2-40B4-BE49-F238E27FC236}">
              <a16:creationId xmlns:a16="http://schemas.microsoft.com/office/drawing/2014/main" id="{7409A513-2E4E-477F-806F-CC88E528AB96}"/>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1" name="Text Box 1">
          <a:extLst>
            <a:ext uri="{FF2B5EF4-FFF2-40B4-BE49-F238E27FC236}">
              <a16:creationId xmlns:a16="http://schemas.microsoft.com/office/drawing/2014/main" id="{0F17B5A9-B026-447C-B532-B8E2B93D1B2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2" name="Text Box 2">
          <a:extLst>
            <a:ext uri="{FF2B5EF4-FFF2-40B4-BE49-F238E27FC236}">
              <a16:creationId xmlns:a16="http://schemas.microsoft.com/office/drawing/2014/main" id="{D2CC0932-F24E-4A97-B227-CDEFD62085D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13" name="Text Box 2">
          <a:extLst>
            <a:ext uri="{FF2B5EF4-FFF2-40B4-BE49-F238E27FC236}">
              <a16:creationId xmlns:a16="http://schemas.microsoft.com/office/drawing/2014/main" id="{3BEFAD26-81FB-44C7-8F10-C75C3A7D8C30}"/>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4" name="Text Box 1">
          <a:extLst>
            <a:ext uri="{FF2B5EF4-FFF2-40B4-BE49-F238E27FC236}">
              <a16:creationId xmlns:a16="http://schemas.microsoft.com/office/drawing/2014/main" id="{85A7E77E-0F70-4F6E-82C7-99705C16380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5" name="Text Box 2">
          <a:extLst>
            <a:ext uri="{FF2B5EF4-FFF2-40B4-BE49-F238E27FC236}">
              <a16:creationId xmlns:a16="http://schemas.microsoft.com/office/drawing/2014/main" id="{730566A4-ACA8-4E1A-8063-B33F5C93AED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6" name="Text Box 1">
          <a:extLst>
            <a:ext uri="{FF2B5EF4-FFF2-40B4-BE49-F238E27FC236}">
              <a16:creationId xmlns:a16="http://schemas.microsoft.com/office/drawing/2014/main" id="{9E2E204A-0690-4DE0-84AA-B064C358363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7" name="Text Box 2">
          <a:extLst>
            <a:ext uri="{FF2B5EF4-FFF2-40B4-BE49-F238E27FC236}">
              <a16:creationId xmlns:a16="http://schemas.microsoft.com/office/drawing/2014/main" id="{7B41364E-91EB-4FC7-ACF9-C00113B60CA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8" name="Text Box 1">
          <a:extLst>
            <a:ext uri="{FF2B5EF4-FFF2-40B4-BE49-F238E27FC236}">
              <a16:creationId xmlns:a16="http://schemas.microsoft.com/office/drawing/2014/main" id="{5371D56A-D9B4-40A1-8127-47F64212FC38}"/>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9" name="Text Box 2">
          <a:extLst>
            <a:ext uri="{FF2B5EF4-FFF2-40B4-BE49-F238E27FC236}">
              <a16:creationId xmlns:a16="http://schemas.microsoft.com/office/drawing/2014/main" id="{F5E95D74-3E74-4E75-9AA4-AE8E0552C15A}"/>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0" name="Text Box 1">
          <a:extLst>
            <a:ext uri="{FF2B5EF4-FFF2-40B4-BE49-F238E27FC236}">
              <a16:creationId xmlns:a16="http://schemas.microsoft.com/office/drawing/2014/main" id="{75D3243C-F48E-4B3E-80E9-B40B147C4FF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1" name="Text Box 2">
          <a:extLst>
            <a:ext uri="{FF2B5EF4-FFF2-40B4-BE49-F238E27FC236}">
              <a16:creationId xmlns:a16="http://schemas.microsoft.com/office/drawing/2014/main" id="{97BBDF6A-D21B-487E-95BC-B984B773993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22" name="Text Box 2">
          <a:extLst>
            <a:ext uri="{FF2B5EF4-FFF2-40B4-BE49-F238E27FC236}">
              <a16:creationId xmlns:a16="http://schemas.microsoft.com/office/drawing/2014/main" id="{45A6BB96-336B-4C03-A308-DCFD86EAFA43}"/>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 name="Text Box 1">
          <a:extLst>
            <a:ext uri="{FF2B5EF4-FFF2-40B4-BE49-F238E27FC236}">
              <a16:creationId xmlns:a16="http://schemas.microsoft.com/office/drawing/2014/main" id="{E8830F18-56EF-41E5-884E-24CD70B722D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 name="Text Box 2">
          <a:extLst>
            <a:ext uri="{FF2B5EF4-FFF2-40B4-BE49-F238E27FC236}">
              <a16:creationId xmlns:a16="http://schemas.microsoft.com/office/drawing/2014/main" id="{F12ABAAE-CE4C-46E8-98DD-C5F739CA14D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25" name="Text Box 2">
          <a:extLst>
            <a:ext uri="{FF2B5EF4-FFF2-40B4-BE49-F238E27FC236}">
              <a16:creationId xmlns:a16="http://schemas.microsoft.com/office/drawing/2014/main" id="{1AA171D4-B7B0-451A-A45F-7F39AEA216C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 name="Text Box 1">
          <a:extLst>
            <a:ext uri="{FF2B5EF4-FFF2-40B4-BE49-F238E27FC236}">
              <a16:creationId xmlns:a16="http://schemas.microsoft.com/office/drawing/2014/main" id="{31677B8A-8E40-4212-9260-C5813056337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 name="Text Box 2">
          <a:extLst>
            <a:ext uri="{FF2B5EF4-FFF2-40B4-BE49-F238E27FC236}">
              <a16:creationId xmlns:a16="http://schemas.microsoft.com/office/drawing/2014/main" id="{E68DC6C6-985E-4695-B73A-630E3F18371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28" name="Text Box 2">
          <a:extLst>
            <a:ext uri="{FF2B5EF4-FFF2-40B4-BE49-F238E27FC236}">
              <a16:creationId xmlns:a16="http://schemas.microsoft.com/office/drawing/2014/main" id="{4E89E390-36FC-4AA6-AA9B-93DBE88613CC}"/>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9" name="Text Box 1">
          <a:extLst>
            <a:ext uri="{FF2B5EF4-FFF2-40B4-BE49-F238E27FC236}">
              <a16:creationId xmlns:a16="http://schemas.microsoft.com/office/drawing/2014/main" id="{85B6E64F-9973-4960-AF08-7F5B90E3FD1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0" name="Text Box 2">
          <a:extLst>
            <a:ext uri="{FF2B5EF4-FFF2-40B4-BE49-F238E27FC236}">
              <a16:creationId xmlns:a16="http://schemas.microsoft.com/office/drawing/2014/main" id="{01C81977-AFD1-4174-A111-DE22D5E2549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1" name="Text Box 2">
          <a:extLst>
            <a:ext uri="{FF2B5EF4-FFF2-40B4-BE49-F238E27FC236}">
              <a16:creationId xmlns:a16="http://schemas.microsoft.com/office/drawing/2014/main" id="{EA106497-1198-4E0F-92A8-FA4DA9306C99}"/>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2" name="Text Box 1">
          <a:extLst>
            <a:ext uri="{FF2B5EF4-FFF2-40B4-BE49-F238E27FC236}">
              <a16:creationId xmlns:a16="http://schemas.microsoft.com/office/drawing/2014/main" id="{A37402CF-EE89-4F8A-8881-400A6736D8F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 name="Text Box 2">
          <a:extLst>
            <a:ext uri="{FF2B5EF4-FFF2-40B4-BE49-F238E27FC236}">
              <a16:creationId xmlns:a16="http://schemas.microsoft.com/office/drawing/2014/main" id="{77A5E807-40D3-4587-88D0-DD88C9E8E87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4" name="Text Box 2">
          <a:extLst>
            <a:ext uri="{FF2B5EF4-FFF2-40B4-BE49-F238E27FC236}">
              <a16:creationId xmlns:a16="http://schemas.microsoft.com/office/drawing/2014/main" id="{58343257-6EE0-4F35-8969-269B6632CBEC}"/>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5" name="Text Box 1">
          <a:extLst>
            <a:ext uri="{FF2B5EF4-FFF2-40B4-BE49-F238E27FC236}">
              <a16:creationId xmlns:a16="http://schemas.microsoft.com/office/drawing/2014/main" id="{A4DD2F7A-9AC2-4D6C-989A-346DCF01DD5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6" name="Text Box 2">
          <a:extLst>
            <a:ext uri="{FF2B5EF4-FFF2-40B4-BE49-F238E27FC236}">
              <a16:creationId xmlns:a16="http://schemas.microsoft.com/office/drawing/2014/main" id="{5841E4F2-373F-4E9E-A9C2-50676DA6F9A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7" name="Text Box 2">
          <a:extLst>
            <a:ext uri="{FF2B5EF4-FFF2-40B4-BE49-F238E27FC236}">
              <a16:creationId xmlns:a16="http://schemas.microsoft.com/office/drawing/2014/main" id="{A861EE20-102E-4529-B1D9-D3C1C236F4E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8" name="Text Box 1">
          <a:extLst>
            <a:ext uri="{FF2B5EF4-FFF2-40B4-BE49-F238E27FC236}">
              <a16:creationId xmlns:a16="http://schemas.microsoft.com/office/drawing/2014/main" id="{885E2A85-F7ED-4C34-9B64-94F8F01F693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9" name="Text Box 2">
          <a:extLst>
            <a:ext uri="{FF2B5EF4-FFF2-40B4-BE49-F238E27FC236}">
              <a16:creationId xmlns:a16="http://schemas.microsoft.com/office/drawing/2014/main" id="{18A65E60-3185-4FF4-8113-75850F9DC49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0" name="Text Box 1">
          <a:extLst>
            <a:ext uri="{FF2B5EF4-FFF2-40B4-BE49-F238E27FC236}">
              <a16:creationId xmlns:a16="http://schemas.microsoft.com/office/drawing/2014/main" id="{3A9D79A4-8B2A-4D3B-801D-19A0A26AD69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1" name="Text Box 2">
          <a:extLst>
            <a:ext uri="{FF2B5EF4-FFF2-40B4-BE49-F238E27FC236}">
              <a16:creationId xmlns:a16="http://schemas.microsoft.com/office/drawing/2014/main" id="{D042B6AD-8005-4B19-AA17-EB2880664FD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2" name="Text Box 1">
          <a:extLst>
            <a:ext uri="{FF2B5EF4-FFF2-40B4-BE49-F238E27FC236}">
              <a16:creationId xmlns:a16="http://schemas.microsoft.com/office/drawing/2014/main" id="{9916F43F-7A88-487C-8D68-CA85F883FC8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3" name="Text Box 2">
          <a:extLst>
            <a:ext uri="{FF2B5EF4-FFF2-40B4-BE49-F238E27FC236}">
              <a16:creationId xmlns:a16="http://schemas.microsoft.com/office/drawing/2014/main" id="{444C96DD-9838-4D8D-81FD-30773A7456B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44" name="Text Box 1">
          <a:extLst>
            <a:ext uri="{FF2B5EF4-FFF2-40B4-BE49-F238E27FC236}">
              <a16:creationId xmlns:a16="http://schemas.microsoft.com/office/drawing/2014/main" id="{FDC5D94A-257F-4AF0-B36F-934057A914F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45" name="Text Box 2">
          <a:extLst>
            <a:ext uri="{FF2B5EF4-FFF2-40B4-BE49-F238E27FC236}">
              <a16:creationId xmlns:a16="http://schemas.microsoft.com/office/drawing/2014/main" id="{4C054C15-0356-4B56-8EA1-C2B8633C9C4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6" name="Text Box 1">
          <a:extLst>
            <a:ext uri="{FF2B5EF4-FFF2-40B4-BE49-F238E27FC236}">
              <a16:creationId xmlns:a16="http://schemas.microsoft.com/office/drawing/2014/main" id="{B8F94540-6CC8-481F-8623-D43BBDB6A43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7" name="Text Box 2">
          <a:extLst>
            <a:ext uri="{FF2B5EF4-FFF2-40B4-BE49-F238E27FC236}">
              <a16:creationId xmlns:a16="http://schemas.microsoft.com/office/drawing/2014/main" id="{E9CB4706-1984-4281-81D2-19C27972174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48" name="Text Box 1">
          <a:extLst>
            <a:ext uri="{FF2B5EF4-FFF2-40B4-BE49-F238E27FC236}">
              <a16:creationId xmlns:a16="http://schemas.microsoft.com/office/drawing/2014/main" id="{258AE0E6-FDB6-4087-BF1B-2DF33D3811D8}"/>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49" name="Text Box 2">
          <a:extLst>
            <a:ext uri="{FF2B5EF4-FFF2-40B4-BE49-F238E27FC236}">
              <a16:creationId xmlns:a16="http://schemas.microsoft.com/office/drawing/2014/main" id="{0A2A2772-DA35-4DCC-A7C4-32C2D46980B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50" name="Text Box 2">
          <a:extLst>
            <a:ext uri="{FF2B5EF4-FFF2-40B4-BE49-F238E27FC236}">
              <a16:creationId xmlns:a16="http://schemas.microsoft.com/office/drawing/2014/main" id="{FC9E52AC-DD88-4E26-A7B8-FDEF12BC484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51" name="Text Box 1">
          <a:extLst>
            <a:ext uri="{FF2B5EF4-FFF2-40B4-BE49-F238E27FC236}">
              <a16:creationId xmlns:a16="http://schemas.microsoft.com/office/drawing/2014/main" id="{D3B8181D-C24D-4B81-837E-D8FD544F1B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52" name="Text Box 2">
          <a:extLst>
            <a:ext uri="{FF2B5EF4-FFF2-40B4-BE49-F238E27FC236}">
              <a16:creationId xmlns:a16="http://schemas.microsoft.com/office/drawing/2014/main" id="{A8DB8E74-8750-4339-95A7-10BC30E7CDF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53" name="Text Box 1">
          <a:extLst>
            <a:ext uri="{FF2B5EF4-FFF2-40B4-BE49-F238E27FC236}">
              <a16:creationId xmlns:a16="http://schemas.microsoft.com/office/drawing/2014/main" id="{B37B7CA8-AE0B-41C2-814B-E9D201B0B14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54" name="Text Box 2">
          <a:extLst>
            <a:ext uri="{FF2B5EF4-FFF2-40B4-BE49-F238E27FC236}">
              <a16:creationId xmlns:a16="http://schemas.microsoft.com/office/drawing/2014/main" id="{9CE5B28C-1456-4EF9-A5D1-1E68ED33B30A}"/>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55" name="Text Box 1">
          <a:extLst>
            <a:ext uri="{FF2B5EF4-FFF2-40B4-BE49-F238E27FC236}">
              <a16:creationId xmlns:a16="http://schemas.microsoft.com/office/drawing/2014/main" id="{4182ABCF-5C32-4917-AEDF-1EB41E3BEAF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56" name="Text Box 2">
          <a:extLst>
            <a:ext uri="{FF2B5EF4-FFF2-40B4-BE49-F238E27FC236}">
              <a16:creationId xmlns:a16="http://schemas.microsoft.com/office/drawing/2014/main" id="{EAAE73CD-B7BB-4865-805C-358227409CB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57" name="Text Box 2">
          <a:extLst>
            <a:ext uri="{FF2B5EF4-FFF2-40B4-BE49-F238E27FC236}">
              <a16:creationId xmlns:a16="http://schemas.microsoft.com/office/drawing/2014/main" id="{361038E1-E965-4DAC-AC32-BB8ADA16562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58" name="Text Box 1">
          <a:extLst>
            <a:ext uri="{FF2B5EF4-FFF2-40B4-BE49-F238E27FC236}">
              <a16:creationId xmlns:a16="http://schemas.microsoft.com/office/drawing/2014/main" id="{331764A3-5492-4863-A261-724D9D414EF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59" name="Text Box 2">
          <a:extLst>
            <a:ext uri="{FF2B5EF4-FFF2-40B4-BE49-F238E27FC236}">
              <a16:creationId xmlns:a16="http://schemas.microsoft.com/office/drawing/2014/main" id="{B0BECF1A-B5DC-4B73-9C98-30976F65F69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60" name="Text Box 1">
          <a:extLst>
            <a:ext uri="{FF2B5EF4-FFF2-40B4-BE49-F238E27FC236}">
              <a16:creationId xmlns:a16="http://schemas.microsoft.com/office/drawing/2014/main" id="{ED9D2213-8AA3-4C6F-AA32-7289AB4AD70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61" name="Text Box 2">
          <a:extLst>
            <a:ext uri="{FF2B5EF4-FFF2-40B4-BE49-F238E27FC236}">
              <a16:creationId xmlns:a16="http://schemas.microsoft.com/office/drawing/2014/main" id="{79A29E27-1F26-42BB-BAC9-AA3F0715BF3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62" name="Text Box 1">
          <a:extLst>
            <a:ext uri="{FF2B5EF4-FFF2-40B4-BE49-F238E27FC236}">
              <a16:creationId xmlns:a16="http://schemas.microsoft.com/office/drawing/2014/main" id="{FE3CB663-4074-4FCB-85D7-D4147FBC310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63" name="Text Box 2">
          <a:extLst>
            <a:ext uri="{FF2B5EF4-FFF2-40B4-BE49-F238E27FC236}">
              <a16:creationId xmlns:a16="http://schemas.microsoft.com/office/drawing/2014/main" id="{47C76450-4060-4B58-B231-9A1C761F654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64" name="Text Box 1">
          <a:extLst>
            <a:ext uri="{FF2B5EF4-FFF2-40B4-BE49-F238E27FC236}">
              <a16:creationId xmlns:a16="http://schemas.microsoft.com/office/drawing/2014/main" id="{BF45828E-CEE3-425D-9CD8-07847A765D8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65" name="Text Box 2">
          <a:extLst>
            <a:ext uri="{FF2B5EF4-FFF2-40B4-BE49-F238E27FC236}">
              <a16:creationId xmlns:a16="http://schemas.microsoft.com/office/drawing/2014/main" id="{CFF70691-DA83-4650-AC74-7EAA5C93698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66" name="Text Box 1">
          <a:extLst>
            <a:ext uri="{FF2B5EF4-FFF2-40B4-BE49-F238E27FC236}">
              <a16:creationId xmlns:a16="http://schemas.microsoft.com/office/drawing/2014/main" id="{9E840ACC-7B79-4EC3-93DF-1728C6D02C3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67" name="Text Box 2">
          <a:extLst>
            <a:ext uri="{FF2B5EF4-FFF2-40B4-BE49-F238E27FC236}">
              <a16:creationId xmlns:a16="http://schemas.microsoft.com/office/drawing/2014/main" id="{53413CA1-7132-4072-AE84-4989294CEAF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68" name="Text Box 1">
          <a:extLst>
            <a:ext uri="{FF2B5EF4-FFF2-40B4-BE49-F238E27FC236}">
              <a16:creationId xmlns:a16="http://schemas.microsoft.com/office/drawing/2014/main" id="{16D27B5A-7F62-49D1-AADE-9CC805E0C6E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69" name="Text Box 2">
          <a:extLst>
            <a:ext uri="{FF2B5EF4-FFF2-40B4-BE49-F238E27FC236}">
              <a16:creationId xmlns:a16="http://schemas.microsoft.com/office/drawing/2014/main" id="{A6808CE1-CAE3-4CF4-A99C-6E903C4C3EF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70" name="Text Box 1">
          <a:extLst>
            <a:ext uri="{FF2B5EF4-FFF2-40B4-BE49-F238E27FC236}">
              <a16:creationId xmlns:a16="http://schemas.microsoft.com/office/drawing/2014/main" id="{0E7CF7D7-CBE0-4A30-BFA5-8F7F2DD87DB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71" name="Text Box 2">
          <a:extLst>
            <a:ext uri="{FF2B5EF4-FFF2-40B4-BE49-F238E27FC236}">
              <a16:creationId xmlns:a16="http://schemas.microsoft.com/office/drawing/2014/main" id="{339D79EA-01CF-4D8A-847B-D0B02D215A6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72" name="Text Box 1">
          <a:extLst>
            <a:ext uri="{FF2B5EF4-FFF2-40B4-BE49-F238E27FC236}">
              <a16:creationId xmlns:a16="http://schemas.microsoft.com/office/drawing/2014/main" id="{0751F6EF-F6C9-4CFD-A966-ABF083F4DE5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73" name="Text Box 2">
          <a:extLst>
            <a:ext uri="{FF2B5EF4-FFF2-40B4-BE49-F238E27FC236}">
              <a16:creationId xmlns:a16="http://schemas.microsoft.com/office/drawing/2014/main" id="{82AA8096-D49E-43B4-A66B-7490108420D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74" name="Text Box 1">
          <a:extLst>
            <a:ext uri="{FF2B5EF4-FFF2-40B4-BE49-F238E27FC236}">
              <a16:creationId xmlns:a16="http://schemas.microsoft.com/office/drawing/2014/main" id="{BDCC5A97-D64D-48CB-A0CB-4110FB56B8F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75" name="Text Box 2">
          <a:extLst>
            <a:ext uri="{FF2B5EF4-FFF2-40B4-BE49-F238E27FC236}">
              <a16:creationId xmlns:a16="http://schemas.microsoft.com/office/drawing/2014/main" id="{CEA66939-2B5D-4EDE-AFDF-B46F53BEE38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76" name="Text Box 1">
          <a:extLst>
            <a:ext uri="{FF2B5EF4-FFF2-40B4-BE49-F238E27FC236}">
              <a16:creationId xmlns:a16="http://schemas.microsoft.com/office/drawing/2014/main" id="{C3A7F96D-2625-4E3C-A55A-EFE34E0986D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77" name="Text Box 2">
          <a:extLst>
            <a:ext uri="{FF2B5EF4-FFF2-40B4-BE49-F238E27FC236}">
              <a16:creationId xmlns:a16="http://schemas.microsoft.com/office/drawing/2014/main" id="{5115176E-CA37-49C8-90C9-25EB1F9E8CB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78" name="Text Box 1">
          <a:extLst>
            <a:ext uri="{FF2B5EF4-FFF2-40B4-BE49-F238E27FC236}">
              <a16:creationId xmlns:a16="http://schemas.microsoft.com/office/drawing/2014/main" id="{77D5D091-7253-4D32-9ED6-AD51D806AAB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79" name="Text Box 2">
          <a:extLst>
            <a:ext uri="{FF2B5EF4-FFF2-40B4-BE49-F238E27FC236}">
              <a16:creationId xmlns:a16="http://schemas.microsoft.com/office/drawing/2014/main" id="{E900B483-F4C3-4481-9B4E-110C5F4DC52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0" name="Text Box 1">
          <a:extLst>
            <a:ext uri="{FF2B5EF4-FFF2-40B4-BE49-F238E27FC236}">
              <a16:creationId xmlns:a16="http://schemas.microsoft.com/office/drawing/2014/main" id="{1A807EF9-7F46-4161-9DB1-CAD00648E85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1" name="Text Box 2">
          <a:extLst>
            <a:ext uri="{FF2B5EF4-FFF2-40B4-BE49-F238E27FC236}">
              <a16:creationId xmlns:a16="http://schemas.microsoft.com/office/drawing/2014/main" id="{6A7ECA2F-FD0C-43E6-8E15-CC35B620D77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2" name="Text Box 1">
          <a:extLst>
            <a:ext uri="{FF2B5EF4-FFF2-40B4-BE49-F238E27FC236}">
              <a16:creationId xmlns:a16="http://schemas.microsoft.com/office/drawing/2014/main" id="{D18D047E-5CE5-4B23-A3CB-16EBC763B60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3" name="Text Box 2">
          <a:extLst>
            <a:ext uri="{FF2B5EF4-FFF2-40B4-BE49-F238E27FC236}">
              <a16:creationId xmlns:a16="http://schemas.microsoft.com/office/drawing/2014/main" id="{31F3780B-9591-45BF-BB08-0756416A2FE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4" name="Text Box 1">
          <a:extLst>
            <a:ext uri="{FF2B5EF4-FFF2-40B4-BE49-F238E27FC236}">
              <a16:creationId xmlns:a16="http://schemas.microsoft.com/office/drawing/2014/main" id="{B43AA947-568A-4CEF-8EA3-D5DB717848D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5" name="Text Box 2">
          <a:extLst>
            <a:ext uri="{FF2B5EF4-FFF2-40B4-BE49-F238E27FC236}">
              <a16:creationId xmlns:a16="http://schemas.microsoft.com/office/drawing/2014/main" id="{EA5250F8-1D44-426C-9DDD-C102545754D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6" name="Text Box 1">
          <a:extLst>
            <a:ext uri="{FF2B5EF4-FFF2-40B4-BE49-F238E27FC236}">
              <a16:creationId xmlns:a16="http://schemas.microsoft.com/office/drawing/2014/main" id="{9208D068-4624-4F1D-91CF-09F37FABF43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7" name="Text Box 2">
          <a:extLst>
            <a:ext uri="{FF2B5EF4-FFF2-40B4-BE49-F238E27FC236}">
              <a16:creationId xmlns:a16="http://schemas.microsoft.com/office/drawing/2014/main" id="{3FB08F67-8892-4273-8E23-29B2B6D921A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8" name="Text Box 1">
          <a:extLst>
            <a:ext uri="{FF2B5EF4-FFF2-40B4-BE49-F238E27FC236}">
              <a16:creationId xmlns:a16="http://schemas.microsoft.com/office/drawing/2014/main" id="{BDB44D15-4819-4F3E-A41E-478F2CE9540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89" name="Text Box 2">
          <a:extLst>
            <a:ext uri="{FF2B5EF4-FFF2-40B4-BE49-F238E27FC236}">
              <a16:creationId xmlns:a16="http://schemas.microsoft.com/office/drawing/2014/main" id="{B2912334-A115-47FD-8CAB-C74D24454A1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90" name="Text Box 1">
          <a:extLst>
            <a:ext uri="{FF2B5EF4-FFF2-40B4-BE49-F238E27FC236}">
              <a16:creationId xmlns:a16="http://schemas.microsoft.com/office/drawing/2014/main" id="{0540FB63-8A33-4BF3-B1B4-9D5C3C670D3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91" name="Text Box 2">
          <a:extLst>
            <a:ext uri="{FF2B5EF4-FFF2-40B4-BE49-F238E27FC236}">
              <a16:creationId xmlns:a16="http://schemas.microsoft.com/office/drawing/2014/main" id="{EEED6559-4AF2-4CA7-AAEA-E24CD8C2217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92" name="Text Box 1">
          <a:extLst>
            <a:ext uri="{FF2B5EF4-FFF2-40B4-BE49-F238E27FC236}">
              <a16:creationId xmlns:a16="http://schemas.microsoft.com/office/drawing/2014/main" id="{FC02D396-26E9-4D27-B435-97CA2A702A9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93" name="Text Box 2">
          <a:extLst>
            <a:ext uri="{FF2B5EF4-FFF2-40B4-BE49-F238E27FC236}">
              <a16:creationId xmlns:a16="http://schemas.microsoft.com/office/drawing/2014/main" id="{F2EB54DF-8E87-4A30-AAB9-78F696FE0EE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94" name="Text Box 1">
          <a:extLst>
            <a:ext uri="{FF2B5EF4-FFF2-40B4-BE49-F238E27FC236}">
              <a16:creationId xmlns:a16="http://schemas.microsoft.com/office/drawing/2014/main" id="{0514BA81-F4A7-49F9-9B4D-D79E5E618A3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95" name="Text Box 2">
          <a:extLst>
            <a:ext uri="{FF2B5EF4-FFF2-40B4-BE49-F238E27FC236}">
              <a16:creationId xmlns:a16="http://schemas.microsoft.com/office/drawing/2014/main" id="{85753F2D-8038-4CB5-AC92-BFAB9A690BA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96" name="Text Box 1">
          <a:extLst>
            <a:ext uri="{FF2B5EF4-FFF2-40B4-BE49-F238E27FC236}">
              <a16:creationId xmlns:a16="http://schemas.microsoft.com/office/drawing/2014/main" id="{BF5B5D66-D3FC-42FE-934D-FDB76C3E53D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97" name="Text Box 2">
          <a:extLst>
            <a:ext uri="{FF2B5EF4-FFF2-40B4-BE49-F238E27FC236}">
              <a16:creationId xmlns:a16="http://schemas.microsoft.com/office/drawing/2014/main" id="{303CE3F5-596B-4189-8FF6-D5DC19E136E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98" name="Text Box 1">
          <a:extLst>
            <a:ext uri="{FF2B5EF4-FFF2-40B4-BE49-F238E27FC236}">
              <a16:creationId xmlns:a16="http://schemas.microsoft.com/office/drawing/2014/main" id="{13AB3BA4-41B4-453B-8DCD-588507E8E48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99" name="Text Box 2">
          <a:extLst>
            <a:ext uri="{FF2B5EF4-FFF2-40B4-BE49-F238E27FC236}">
              <a16:creationId xmlns:a16="http://schemas.microsoft.com/office/drawing/2014/main" id="{305F3C05-9891-43FB-BF2E-8EB519B0AE6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00" name="Text Box 1">
          <a:extLst>
            <a:ext uri="{FF2B5EF4-FFF2-40B4-BE49-F238E27FC236}">
              <a16:creationId xmlns:a16="http://schemas.microsoft.com/office/drawing/2014/main" id="{9EFB9993-F840-49B5-BEBD-14F172B284E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01" name="Text Box 2">
          <a:extLst>
            <a:ext uri="{FF2B5EF4-FFF2-40B4-BE49-F238E27FC236}">
              <a16:creationId xmlns:a16="http://schemas.microsoft.com/office/drawing/2014/main" id="{409021B6-8EA5-4587-A851-E6F9013CB9A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02" name="Text Box 1">
          <a:extLst>
            <a:ext uri="{FF2B5EF4-FFF2-40B4-BE49-F238E27FC236}">
              <a16:creationId xmlns:a16="http://schemas.microsoft.com/office/drawing/2014/main" id="{7AEA4EEF-1776-4F7F-A7E3-265FD9D14FF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03" name="Text Box 2">
          <a:extLst>
            <a:ext uri="{FF2B5EF4-FFF2-40B4-BE49-F238E27FC236}">
              <a16:creationId xmlns:a16="http://schemas.microsoft.com/office/drawing/2014/main" id="{EC86C923-3CDD-49F8-9DC9-3B03264EBB0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04" name="Text Box 1">
          <a:extLst>
            <a:ext uri="{FF2B5EF4-FFF2-40B4-BE49-F238E27FC236}">
              <a16:creationId xmlns:a16="http://schemas.microsoft.com/office/drawing/2014/main" id="{5169769B-72C1-4DBC-8D20-FC4D9B68133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05" name="Text Box 2">
          <a:extLst>
            <a:ext uri="{FF2B5EF4-FFF2-40B4-BE49-F238E27FC236}">
              <a16:creationId xmlns:a16="http://schemas.microsoft.com/office/drawing/2014/main" id="{4A7A24E4-B5F1-409B-9A85-F38EBE80A33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06" name="Text Box 1">
          <a:extLst>
            <a:ext uri="{FF2B5EF4-FFF2-40B4-BE49-F238E27FC236}">
              <a16:creationId xmlns:a16="http://schemas.microsoft.com/office/drawing/2014/main" id="{F69B1454-57B0-4442-8236-163FBC11BFD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07" name="Text Box 2">
          <a:extLst>
            <a:ext uri="{FF2B5EF4-FFF2-40B4-BE49-F238E27FC236}">
              <a16:creationId xmlns:a16="http://schemas.microsoft.com/office/drawing/2014/main" id="{C4D03113-DEC2-4E49-8ABE-DB72D3CCF94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08" name="Text Box 1">
          <a:extLst>
            <a:ext uri="{FF2B5EF4-FFF2-40B4-BE49-F238E27FC236}">
              <a16:creationId xmlns:a16="http://schemas.microsoft.com/office/drawing/2014/main" id="{C0950BB2-ABA4-4EB9-B241-D803F0C00DB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09" name="Text Box 2">
          <a:extLst>
            <a:ext uri="{FF2B5EF4-FFF2-40B4-BE49-F238E27FC236}">
              <a16:creationId xmlns:a16="http://schemas.microsoft.com/office/drawing/2014/main" id="{3F26C3C8-9727-4C54-834F-AE4DBC34FC2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10" name="Text Box 1">
          <a:extLst>
            <a:ext uri="{FF2B5EF4-FFF2-40B4-BE49-F238E27FC236}">
              <a16:creationId xmlns:a16="http://schemas.microsoft.com/office/drawing/2014/main" id="{8CCEE9E3-51CE-4FD0-A188-EA33C3E60E9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11" name="Text Box 2">
          <a:extLst>
            <a:ext uri="{FF2B5EF4-FFF2-40B4-BE49-F238E27FC236}">
              <a16:creationId xmlns:a16="http://schemas.microsoft.com/office/drawing/2014/main" id="{86B3051A-382D-4CBB-A830-1C41BA43745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12" name="Text Box 1">
          <a:extLst>
            <a:ext uri="{FF2B5EF4-FFF2-40B4-BE49-F238E27FC236}">
              <a16:creationId xmlns:a16="http://schemas.microsoft.com/office/drawing/2014/main" id="{8ECE7D5E-506A-4987-8518-4BFA7B14CF81}"/>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13" name="Text Box 2">
          <a:extLst>
            <a:ext uri="{FF2B5EF4-FFF2-40B4-BE49-F238E27FC236}">
              <a16:creationId xmlns:a16="http://schemas.microsoft.com/office/drawing/2014/main" id="{CDDA23A9-AF24-4FB9-BF7D-4565624E3C07}"/>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14" name="Text Box 1">
          <a:extLst>
            <a:ext uri="{FF2B5EF4-FFF2-40B4-BE49-F238E27FC236}">
              <a16:creationId xmlns:a16="http://schemas.microsoft.com/office/drawing/2014/main" id="{9EA0E9B0-228B-42D8-94A8-3370242EB9C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15" name="Text Box 2">
          <a:extLst>
            <a:ext uri="{FF2B5EF4-FFF2-40B4-BE49-F238E27FC236}">
              <a16:creationId xmlns:a16="http://schemas.microsoft.com/office/drawing/2014/main" id="{E40AD5B0-24CD-435F-8A01-B213A15C25B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16" name="Text Box 1">
          <a:extLst>
            <a:ext uri="{FF2B5EF4-FFF2-40B4-BE49-F238E27FC236}">
              <a16:creationId xmlns:a16="http://schemas.microsoft.com/office/drawing/2014/main" id="{0CA5BB99-07E1-4DF7-A406-8AF0C518E10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17" name="Text Box 2">
          <a:extLst>
            <a:ext uri="{FF2B5EF4-FFF2-40B4-BE49-F238E27FC236}">
              <a16:creationId xmlns:a16="http://schemas.microsoft.com/office/drawing/2014/main" id="{719B5C37-3102-48B4-81A6-3938EFBE7CC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18" name="Text Box 1">
          <a:extLst>
            <a:ext uri="{FF2B5EF4-FFF2-40B4-BE49-F238E27FC236}">
              <a16:creationId xmlns:a16="http://schemas.microsoft.com/office/drawing/2014/main" id="{6C5207A1-5583-4E95-A066-DF070980379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19" name="Text Box 2">
          <a:extLst>
            <a:ext uri="{FF2B5EF4-FFF2-40B4-BE49-F238E27FC236}">
              <a16:creationId xmlns:a16="http://schemas.microsoft.com/office/drawing/2014/main" id="{6B470A03-A3BE-4266-BA83-24FF54630B2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0" name="Text Box 1">
          <a:extLst>
            <a:ext uri="{FF2B5EF4-FFF2-40B4-BE49-F238E27FC236}">
              <a16:creationId xmlns:a16="http://schemas.microsoft.com/office/drawing/2014/main" id="{7B4DA590-8B79-4D96-8718-876E8D16220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1" name="Text Box 2">
          <a:extLst>
            <a:ext uri="{FF2B5EF4-FFF2-40B4-BE49-F238E27FC236}">
              <a16:creationId xmlns:a16="http://schemas.microsoft.com/office/drawing/2014/main" id="{0D85027C-476F-4643-BC1B-9A55E30D756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2" name="Text Box 1">
          <a:extLst>
            <a:ext uri="{FF2B5EF4-FFF2-40B4-BE49-F238E27FC236}">
              <a16:creationId xmlns:a16="http://schemas.microsoft.com/office/drawing/2014/main" id="{84AFE6CC-BDF8-46CB-905D-93D9F2612FF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3" name="Text Box 2">
          <a:extLst>
            <a:ext uri="{FF2B5EF4-FFF2-40B4-BE49-F238E27FC236}">
              <a16:creationId xmlns:a16="http://schemas.microsoft.com/office/drawing/2014/main" id="{D8CF0D9A-DF8F-4D1F-AC1E-A38C436AD75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4" name="Text Box 1">
          <a:extLst>
            <a:ext uri="{FF2B5EF4-FFF2-40B4-BE49-F238E27FC236}">
              <a16:creationId xmlns:a16="http://schemas.microsoft.com/office/drawing/2014/main" id="{270FC020-4FD3-401A-9D35-6390FB67E4E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5" name="Text Box 2">
          <a:extLst>
            <a:ext uri="{FF2B5EF4-FFF2-40B4-BE49-F238E27FC236}">
              <a16:creationId xmlns:a16="http://schemas.microsoft.com/office/drawing/2014/main" id="{3A08ECC9-A8B2-4EE2-A8A9-14E05638767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6" name="Text Box 1">
          <a:extLst>
            <a:ext uri="{FF2B5EF4-FFF2-40B4-BE49-F238E27FC236}">
              <a16:creationId xmlns:a16="http://schemas.microsoft.com/office/drawing/2014/main" id="{3BBDB00B-6D36-48DA-90F9-2C22558D40B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7" name="Text Box 2">
          <a:extLst>
            <a:ext uri="{FF2B5EF4-FFF2-40B4-BE49-F238E27FC236}">
              <a16:creationId xmlns:a16="http://schemas.microsoft.com/office/drawing/2014/main" id="{027FBF60-9CE3-4A20-A6D1-78DB43D2308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8" name="Text Box 1">
          <a:extLst>
            <a:ext uri="{FF2B5EF4-FFF2-40B4-BE49-F238E27FC236}">
              <a16:creationId xmlns:a16="http://schemas.microsoft.com/office/drawing/2014/main" id="{0008FD93-6899-4312-89F6-A1FA44226AF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29" name="Text Box 2">
          <a:extLst>
            <a:ext uri="{FF2B5EF4-FFF2-40B4-BE49-F238E27FC236}">
              <a16:creationId xmlns:a16="http://schemas.microsoft.com/office/drawing/2014/main" id="{D73BA951-8E6C-4AB1-A1AB-57AD072D307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0" name="Text Box 1">
          <a:extLst>
            <a:ext uri="{FF2B5EF4-FFF2-40B4-BE49-F238E27FC236}">
              <a16:creationId xmlns:a16="http://schemas.microsoft.com/office/drawing/2014/main" id="{382214DF-8E86-4ABD-A781-B228CBCEDA7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1" name="Text Box 2">
          <a:extLst>
            <a:ext uri="{FF2B5EF4-FFF2-40B4-BE49-F238E27FC236}">
              <a16:creationId xmlns:a16="http://schemas.microsoft.com/office/drawing/2014/main" id="{7C71C3BA-6ABC-47C9-BB04-3FFE8033A5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2" name="Text Box 1">
          <a:extLst>
            <a:ext uri="{FF2B5EF4-FFF2-40B4-BE49-F238E27FC236}">
              <a16:creationId xmlns:a16="http://schemas.microsoft.com/office/drawing/2014/main" id="{E34543BF-173C-4FE9-8419-0D17F9A5FF8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3" name="Text Box 2">
          <a:extLst>
            <a:ext uri="{FF2B5EF4-FFF2-40B4-BE49-F238E27FC236}">
              <a16:creationId xmlns:a16="http://schemas.microsoft.com/office/drawing/2014/main" id="{693D85A0-5162-4933-A134-F457CF66E7D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4" name="Text Box 1">
          <a:extLst>
            <a:ext uri="{FF2B5EF4-FFF2-40B4-BE49-F238E27FC236}">
              <a16:creationId xmlns:a16="http://schemas.microsoft.com/office/drawing/2014/main" id="{5C536B11-AE09-4B65-978C-D20B41992E8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5" name="Text Box 2">
          <a:extLst>
            <a:ext uri="{FF2B5EF4-FFF2-40B4-BE49-F238E27FC236}">
              <a16:creationId xmlns:a16="http://schemas.microsoft.com/office/drawing/2014/main" id="{F8AF7D1E-2740-48D2-A839-B2F63518BCA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6" name="Text Box 1">
          <a:extLst>
            <a:ext uri="{FF2B5EF4-FFF2-40B4-BE49-F238E27FC236}">
              <a16:creationId xmlns:a16="http://schemas.microsoft.com/office/drawing/2014/main" id="{2B4F4724-9061-417B-8759-A9971B6D782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7" name="Text Box 2">
          <a:extLst>
            <a:ext uri="{FF2B5EF4-FFF2-40B4-BE49-F238E27FC236}">
              <a16:creationId xmlns:a16="http://schemas.microsoft.com/office/drawing/2014/main" id="{8AA4044A-2457-4D39-9908-B05D0D216F5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8" name="Text Box 1">
          <a:extLst>
            <a:ext uri="{FF2B5EF4-FFF2-40B4-BE49-F238E27FC236}">
              <a16:creationId xmlns:a16="http://schemas.microsoft.com/office/drawing/2014/main" id="{532EA102-099D-40BA-A61E-BF633CB11E2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39" name="Text Box 2">
          <a:extLst>
            <a:ext uri="{FF2B5EF4-FFF2-40B4-BE49-F238E27FC236}">
              <a16:creationId xmlns:a16="http://schemas.microsoft.com/office/drawing/2014/main" id="{0375B1EA-DBBE-4FA5-AB34-BEAE16D463D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40" name="Text Box 1">
          <a:extLst>
            <a:ext uri="{FF2B5EF4-FFF2-40B4-BE49-F238E27FC236}">
              <a16:creationId xmlns:a16="http://schemas.microsoft.com/office/drawing/2014/main" id="{2F972512-8C80-4BC8-894F-C00F758A482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41" name="Text Box 2">
          <a:extLst>
            <a:ext uri="{FF2B5EF4-FFF2-40B4-BE49-F238E27FC236}">
              <a16:creationId xmlns:a16="http://schemas.microsoft.com/office/drawing/2014/main" id="{F32A7F52-A54B-4286-82D6-CCE41500C6D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42" name="Text Box 1">
          <a:extLst>
            <a:ext uri="{FF2B5EF4-FFF2-40B4-BE49-F238E27FC236}">
              <a16:creationId xmlns:a16="http://schemas.microsoft.com/office/drawing/2014/main" id="{44F4F1C9-0A14-43C9-AFEF-84714AA33B1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43" name="Text Box 2">
          <a:extLst>
            <a:ext uri="{FF2B5EF4-FFF2-40B4-BE49-F238E27FC236}">
              <a16:creationId xmlns:a16="http://schemas.microsoft.com/office/drawing/2014/main" id="{35118412-D117-41E4-8ED3-F4F874019BB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44" name="Text Box 1">
          <a:extLst>
            <a:ext uri="{FF2B5EF4-FFF2-40B4-BE49-F238E27FC236}">
              <a16:creationId xmlns:a16="http://schemas.microsoft.com/office/drawing/2014/main" id="{DF895E8A-EA93-4A36-9D0E-7ECD3520D77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45" name="Text Box 2">
          <a:extLst>
            <a:ext uri="{FF2B5EF4-FFF2-40B4-BE49-F238E27FC236}">
              <a16:creationId xmlns:a16="http://schemas.microsoft.com/office/drawing/2014/main" id="{9F8092E8-908C-4346-94B9-E5D7D832321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46" name="Text Box 1">
          <a:extLst>
            <a:ext uri="{FF2B5EF4-FFF2-40B4-BE49-F238E27FC236}">
              <a16:creationId xmlns:a16="http://schemas.microsoft.com/office/drawing/2014/main" id="{52D9891A-CF88-4522-8253-6D71CDBB2F88}"/>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47" name="Text Box 2">
          <a:extLst>
            <a:ext uri="{FF2B5EF4-FFF2-40B4-BE49-F238E27FC236}">
              <a16:creationId xmlns:a16="http://schemas.microsoft.com/office/drawing/2014/main" id="{F3E78680-C70F-4DDC-BB22-03D8D04E266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48" name="Text Box 1">
          <a:extLst>
            <a:ext uri="{FF2B5EF4-FFF2-40B4-BE49-F238E27FC236}">
              <a16:creationId xmlns:a16="http://schemas.microsoft.com/office/drawing/2014/main" id="{D24D1AE4-4791-4FF2-9B4F-B460714E2F7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49" name="Text Box 2">
          <a:extLst>
            <a:ext uri="{FF2B5EF4-FFF2-40B4-BE49-F238E27FC236}">
              <a16:creationId xmlns:a16="http://schemas.microsoft.com/office/drawing/2014/main" id="{0673F09E-5607-443F-A2D5-DC6005EAA3C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50" name="Text Box 1">
          <a:extLst>
            <a:ext uri="{FF2B5EF4-FFF2-40B4-BE49-F238E27FC236}">
              <a16:creationId xmlns:a16="http://schemas.microsoft.com/office/drawing/2014/main" id="{07FC9A39-237C-489D-BACE-7745AC46301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51" name="Text Box 2">
          <a:extLst>
            <a:ext uri="{FF2B5EF4-FFF2-40B4-BE49-F238E27FC236}">
              <a16:creationId xmlns:a16="http://schemas.microsoft.com/office/drawing/2014/main" id="{444D78BD-B9C6-400F-B81C-AF829E03C73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52" name="Text Box 1">
          <a:extLst>
            <a:ext uri="{FF2B5EF4-FFF2-40B4-BE49-F238E27FC236}">
              <a16:creationId xmlns:a16="http://schemas.microsoft.com/office/drawing/2014/main" id="{624713CC-B078-45AC-ACDE-EFCA34B8DF8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53" name="Text Box 2">
          <a:extLst>
            <a:ext uri="{FF2B5EF4-FFF2-40B4-BE49-F238E27FC236}">
              <a16:creationId xmlns:a16="http://schemas.microsoft.com/office/drawing/2014/main" id="{32BA6F05-9EED-496B-987B-9D92E88DC50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54" name="Text Box 1">
          <a:extLst>
            <a:ext uri="{FF2B5EF4-FFF2-40B4-BE49-F238E27FC236}">
              <a16:creationId xmlns:a16="http://schemas.microsoft.com/office/drawing/2014/main" id="{646E215E-E4AD-4149-955A-BC6EC770D09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55" name="Text Box 2">
          <a:extLst>
            <a:ext uri="{FF2B5EF4-FFF2-40B4-BE49-F238E27FC236}">
              <a16:creationId xmlns:a16="http://schemas.microsoft.com/office/drawing/2014/main" id="{C2C7CB01-7A97-4346-8EEC-699FD411252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56" name="Text Box 1">
          <a:extLst>
            <a:ext uri="{FF2B5EF4-FFF2-40B4-BE49-F238E27FC236}">
              <a16:creationId xmlns:a16="http://schemas.microsoft.com/office/drawing/2014/main" id="{DEA56ACE-92F5-4755-AC9F-9B214BFA7EF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57" name="Text Box 2">
          <a:extLst>
            <a:ext uri="{FF2B5EF4-FFF2-40B4-BE49-F238E27FC236}">
              <a16:creationId xmlns:a16="http://schemas.microsoft.com/office/drawing/2014/main" id="{D8361918-BBAE-4BCE-9565-F0D8666C230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58" name="Text Box 1">
          <a:extLst>
            <a:ext uri="{FF2B5EF4-FFF2-40B4-BE49-F238E27FC236}">
              <a16:creationId xmlns:a16="http://schemas.microsoft.com/office/drawing/2014/main" id="{DAA146FD-0233-42D4-AEA5-4C67307FC53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59" name="Text Box 2">
          <a:extLst>
            <a:ext uri="{FF2B5EF4-FFF2-40B4-BE49-F238E27FC236}">
              <a16:creationId xmlns:a16="http://schemas.microsoft.com/office/drawing/2014/main" id="{8F69726A-4257-4077-A590-7880CD787DC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0" name="Text Box 1">
          <a:extLst>
            <a:ext uri="{FF2B5EF4-FFF2-40B4-BE49-F238E27FC236}">
              <a16:creationId xmlns:a16="http://schemas.microsoft.com/office/drawing/2014/main" id="{4905CC47-9C11-4F2D-9B5D-477D98E84E4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1" name="Text Box 2">
          <a:extLst>
            <a:ext uri="{FF2B5EF4-FFF2-40B4-BE49-F238E27FC236}">
              <a16:creationId xmlns:a16="http://schemas.microsoft.com/office/drawing/2014/main" id="{3FC79B20-2E0E-41D3-9B9C-89ABFCF50A0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2" name="Text Box 1">
          <a:extLst>
            <a:ext uri="{FF2B5EF4-FFF2-40B4-BE49-F238E27FC236}">
              <a16:creationId xmlns:a16="http://schemas.microsoft.com/office/drawing/2014/main" id="{85018F70-7FE5-4D9D-98CB-505DAE47D19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3" name="Text Box 2">
          <a:extLst>
            <a:ext uri="{FF2B5EF4-FFF2-40B4-BE49-F238E27FC236}">
              <a16:creationId xmlns:a16="http://schemas.microsoft.com/office/drawing/2014/main" id="{7EC331ED-11C2-458B-96F6-057181F6ECB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4" name="Text Box 1">
          <a:extLst>
            <a:ext uri="{FF2B5EF4-FFF2-40B4-BE49-F238E27FC236}">
              <a16:creationId xmlns:a16="http://schemas.microsoft.com/office/drawing/2014/main" id="{E17DD8E5-3E03-46CC-BE0F-EC0294FAAB4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5" name="Text Box 2">
          <a:extLst>
            <a:ext uri="{FF2B5EF4-FFF2-40B4-BE49-F238E27FC236}">
              <a16:creationId xmlns:a16="http://schemas.microsoft.com/office/drawing/2014/main" id="{0994C55C-9C53-47A9-A67E-53C6726C04C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6" name="Text Box 1">
          <a:extLst>
            <a:ext uri="{FF2B5EF4-FFF2-40B4-BE49-F238E27FC236}">
              <a16:creationId xmlns:a16="http://schemas.microsoft.com/office/drawing/2014/main" id="{7267D470-C618-47BA-B556-26441F1D909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7" name="Text Box 2">
          <a:extLst>
            <a:ext uri="{FF2B5EF4-FFF2-40B4-BE49-F238E27FC236}">
              <a16:creationId xmlns:a16="http://schemas.microsoft.com/office/drawing/2014/main" id="{FBE243FB-5AEF-4407-9F9E-218DD842240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8" name="Text Box 1">
          <a:extLst>
            <a:ext uri="{FF2B5EF4-FFF2-40B4-BE49-F238E27FC236}">
              <a16:creationId xmlns:a16="http://schemas.microsoft.com/office/drawing/2014/main" id="{3E048F17-869B-4FCD-93FD-B71BB0345C9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69" name="Text Box 2">
          <a:extLst>
            <a:ext uri="{FF2B5EF4-FFF2-40B4-BE49-F238E27FC236}">
              <a16:creationId xmlns:a16="http://schemas.microsoft.com/office/drawing/2014/main" id="{F37DBA23-C5E6-4DF4-AD5A-D3D736F24EA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70" name="Text Box 1">
          <a:extLst>
            <a:ext uri="{FF2B5EF4-FFF2-40B4-BE49-F238E27FC236}">
              <a16:creationId xmlns:a16="http://schemas.microsoft.com/office/drawing/2014/main" id="{D37C5D97-DD6A-4E6A-92D4-325669D0741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71" name="Text Box 2">
          <a:extLst>
            <a:ext uri="{FF2B5EF4-FFF2-40B4-BE49-F238E27FC236}">
              <a16:creationId xmlns:a16="http://schemas.microsoft.com/office/drawing/2014/main" id="{9789CD76-AEAF-4CA3-93A9-C18C1A79E8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72" name="Text Box 1">
          <a:extLst>
            <a:ext uri="{FF2B5EF4-FFF2-40B4-BE49-F238E27FC236}">
              <a16:creationId xmlns:a16="http://schemas.microsoft.com/office/drawing/2014/main" id="{1B7810EC-F757-444B-BE23-2D9D02B63E0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73" name="Text Box 2">
          <a:extLst>
            <a:ext uri="{FF2B5EF4-FFF2-40B4-BE49-F238E27FC236}">
              <a16:creationId xmlns:a16="http://schemas.microsoft.com/office/drawing/2014/main" id="{B468335F-0F01-4B80-8D3C-A4B85CBC012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74" name="Text Box 1">
          <a:extLst>
            <a:ext uri="{FF2B5EF4-FFF2-40B4-BE49-F238E27FC236}">
              <a16:creationId xmlns:a16="http://schemas.microsoft.com/office/drawing/2014/main" id="{34A03B1D-63DC-4038-B48F-A78C4D63E5C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75" name="Text Box 2">
          <a:extLst>
            <a:ext uri="{FF2B5EF4-FFF2-40B4-BE49-F238E27FC236}">
              <a16:creationId xmlns:a16="http://schemas.microsoft.com/office/drawing/2014/main" id="{AA552D98-B6B1-4CDE-9675-BAA1D000376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76" name="Text Box 1">
          <a:extLst>
            <a:ext uri="{FF2B5EF4-FFF2-40B4-BE49-F238E27FC236}">
              <a16:creationId xmlns:a16="http://schemas.microsoft.com/office/drawing/2014/main" id="{C3497238-05E8-4C05-8A4C-9C36B707827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77" name="Text Box 2">
          <a:extLst>
            <a:ext uri="{FF2B5EF4-FFF2-40B4-BE49-F238E27FC236}">
              <a16:creationId xmlns:a16="http://schemas.microsoft.com/office/drawing/2014/main" id="{FBE6DF1E-571E-44E5-A03E-5882003249A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78" name="Text Box 1">
          <a:extLst>
            <a:ext uri="{FF2B5EF4-FFF2-40B4-BE49-F238E27FC236}">
              <a16:creationId xmlns:a16="http://schemas.microsoft.com/office/drawing/2014/main" id="{7218993F-FE1B-45AB-93ED-C77CE950FC3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79" name="Text Box 2">
          <a:extLst>
            <a:ext uri="{FF2B5EF4-FFF2-40B4-BE49-F238E27FC236}">
              <a16:creationId xmlns:a16="http://schemas.microsoft.com/office/drawing/2014/main" id="{894325F8-A297-47B1-9B69-B028D5B5D27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80" name="Text Box 1">
          <a:extLst>
            <a:ext uri="{FF2B5EF4-FFF2-40B4-BE49-F238E27FC236}">
              <a16:creationId xmlns:a16="http://schemas.microsoft.com/office/drawing/2014/main" id="{0D50167B-DDF4-45FE-B355-5F853264E34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81" name="Text Box 2">
          <a:extLst>
            <a:ext uri="{FF2B5EF4-FFF2-40B4-BE49-F238E27FC236}">
              <a16:creationId xmlns:a16="http://schemas.microsoft.com/office/drawing/2014/main" id="{DF3B4B3E-3086-4100-947D-B276929B122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82" name="Text Box 1">
          <a:extLst>
            <a:ext uri="{FF2B5EF4-FFF2-40B4-BE49-F238E27FC236}">
              <a16:creationId xmlns:a16="http://schemas.microsoft.com/office/drawing/2014/main" id="{57D53D37-D029-4CA9-8FB8-A0B5E32493A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83" name="Text Box 2">
          <a:extLst>
            <a:ext uri="{FF2B5EF4-FFF2-40B4-BE49-F238E27FC236}">
              <a16:creationId xmlns:a16="http://schemas.microsoft.com/office/drawing/2014/main" id="{406BEDED-8F51-4F35-93D3-A2F83221E3C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84" name="Text Box 1">
          <a:extLst>
            <a:ext uri="{FF2B5EF4-FFF2-40B4-BE49-F238E27FC236}">
              <a16:creationId xmlns:a16="http://schemas.microsoft.com/office/drawing/2014/main" id="{7CC73CA3-098A-43BB-B791-A609E279D41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85" name="Text Box 2">
          <a:extLst>
            <a:ext uri="{FF2B5EF4-FFF2-40B4-BE49-F238E27FC236}">
              <a16:creationId xmlns:a16="http://schemas.microsoft.com/office/drawing/2014/main" id="{33D5280E-F0A9-4812-9071-7896B648E62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86" name="Text Box 1">
          <a:extLst>
            <a:ext uri="{FF2B5EF4-FFF2-40B4-BE49-F238E27FC236}">
              <a16:creationId xmlns:a16="http://schemas.microsoft.com/office/drawing/2014/main" id="{FFE518EB-C228-4EB4-9336-E75E93351B4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87" name="Text Box 2">
          <a:extLst>
            <a:ext uri="{FF2B5EF4-FFF2-40B4-BE49-F238E27FC236}">
              <a16:creationId xmlns:a16="http://schemas.microsoft.com/office/drawing/2014/main" id="{CCAA630C-4D10-4AB8-B642-574CA9A484A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88" name="Text Box 1">
          <a:extLst>
            <a:ext uri="{FF2B5EF4-FFF2-40B4-BE49-F238E27FC236}">
              <a16:creationId xmlns:a16="http://schemas.microsoft.com/office/drawing/2014/main" id="{5A49EA38-5316-46DC-A416-9ABD1BBB334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89" name="Text Box 2">
          <a:extLst>
            <a:ext uri="{FF2B5EF4-FFF2-40B4-BE49-F238E27FC236}">
              <a16:creationId xmlns:a16="http://schemas.microsoft.com/office/drawing/2014/main" id="{7B3B1596-424A-4455-83FC-88346F28354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90" name="Text Box 1">
          <a:extLst>
            <a:ext uri="{FF2B5EF4-FFF2-40B4-BE49-F238E27FC236}">
              <a16:creationId xmlns:a16="http://schemas.microsoft.com/office/drawing/2014/main" id="{6E49C6BB-615E-4E3B-9F28-7104E85D839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91" name="Text Box 2">
          <a:extLst>
            <a:ext uri="{FF2B5EF4-FFF2-40B4-BE49-F238E27FC236}">
              <a16:creationId xmlns:a16="http://schemas.microsoft.com/office/drawing/2014/main" id="{383CE0E5-4CB2-4979-B3A4-E68DCBF8FC2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92" name="Text Box 1">
          <a:extLst>
            <a:ext uri="{FF2B5EF4-FFF2-40B4-BE49-F238E27FC236}">
              <a16:creationId xmlns:a16="http://schemas.microsoft.com/office/drawing/2014/main" id="{F0628D13-DEB9-4E7C-8EA4-802C6DE958D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93" name="Text Box 2">
          <a:extLst>
            <a:ext uri="{FF2B5EF4-FFF2-40B4-BE49-F238E27FC236}">
              <a16:creationId xmlns:a16="http://schemas.microsoft.com/office/drawing/2014/main" id="{270B0D4F-5B52-41C6-AC59-AD4BC6E1A89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94" name="Text Box 1">
          <a:extLst>
            <a:ext uri="{FF2B5EF4-FFF2-40B4-BE49-F238E27FC236}">
              <a16:creationId xmlns:a16="http://schemas.microsoft.com/office/drawing/2014/main" id="{D4B104D9-B5E4-415B-AFCE-733ED60D4F46}"/>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95" name="Text Box 2">
          <a:extLst>
            <a:ext uri="{FF2B5EF4-FFF2-40B4-BE49-F238E27FC236}">
              <a16:creationId xmlns:a16="http://schemas.microsoft.com/office/drawing/2014/main" id="{C64D2796-9034-4F10-8E5E-B984F5E43B4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296" name="Text Box 1">
          <a:extLst>
            <a:ext uri="{FF2B5EF4-FFF2-40B4-BE49-F238E27FC236}">
              <a16:creationId xmlns:a16="http://schemas.microsoft.com/office/drawing/2014/main" id="{63EA1242-2073-4669-8465-82C07DDF4AF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297" name="Text Box 2">
          <a:extLst>
            <a:ext uri="{FF2B5EF4-FFF2-40B4-BE49-F238E27FC236}">
              <a16:creationId xmlns:a16="http://schemas.microsoft.com/office/drawing/2014/main" id="{04CA7486-1E58-4C48-81A5-980B9895E4C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98" name="Text Box 1">
          <a:extLst>
            <a:ext uri="{FF2B5EF4-FFF2-40B4-BE49-F238E27FC236}">
              <a16:creationId xmlns:a16="http://schemas.microsoft.com/office/drawing/2014/main" id="{48D9FEDE-6FE1-4173-AC70-FEBC19E11FD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299" name="Text Box 2">
          <a:extLst>
            <a:ext uri="{FF2B5EF4-FFF2-40B4-BE49-F238E27FC236}">
              <a16:creationId xmlns:a16="http://schemas.microsoft.com/office/drawing/2014/main" id="{F3ECDA1E-5390-447B-B381-2AE83A00D94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00" name="Text Box 1">
          <a:extLst>
            <a:ext uri="{FF2B5EF4-FFF2-40B4-BE49-F238E27FC236}">
              <a16:creationId xmlns:a16="http://schemas.microsoft.com/office/drawing/2014/main" id="{D42658AD-98D7-41E5-9110-4F7699066A9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01" name="Text Box 2">
          <a:extLst>
            <a:ext uri="{FF2B5EF4-FFF2-40B4-BE49-F238E27FC236}">
              <a16:creationId xmlns:a16="http://schemas.microsoft.com/office/drawing/2014/main" id="{A94E1F0E-865D-478E-8C6E-73D98FE00D8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02" name="Text Box 1">
          <a:extLst>
            <a:ext uri="{FF2B5EF4-FFF2-40B4-BE49-F238E27FC236}">
              <a16:creationId xmlns:a16="http://schemas.microsoft.com/office/drawing/2014/main" id="{50692383-75E2-42E0-B3F8-81F688BA5A6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03" name="Text Box 2">
          <a:extLst>
            <a:ext uri="{FF2B5EF4-FFF2-40B4-BE49-F238E27FC236}">
              <a16:creationId xmlns:a16="http://schemas.microsoft.com/office/drawing/2014/main" id="{F3665DA4-DC97-4AC6-AF6B-C7FA29F27A0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04" name="Text Box 1">
          <a:extLst>
            <a:ext uri="{FF2B5EF4-FFF2-40B4-BE49-F238E27FC236}">
              <a16:creationId xmlns:a16="http://schemas.microsoft.com/office/drawing/2014/main" id="{771827F1-553D-466F-9157-33AE18CC7FB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05" name="Text Box 2">
          <a:extLst>
            <a:ext uri="{FF2B5EF4-FFF2-40B4-BE49-F238E27FC236}">
              <a16:creationId xmlns:a16="http://schemas.microsoft.com/office/drawing/2014/main" id="{0A9C2EC3-C941-4865-A533-226C836F0C6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06" name="Text Box 1">
          <a:extLst>
            <a:ext uri="{FF2B5EF4-FFF2-40B4-BE49-F238E27FC236}">
              <a16:creationId xmlns:a16="http://schemas.microsoft.com/office/drawing/2014/main" id="{56D9B7C4-5B86-42D9-81FD-F7DEA88E905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07" name="Text Box 2">
          <a:extLst>
            <a:ext uri="{FF2B5EF4-FFF2-40B4-BE49-F238E27FC236}">
              <a16:creationId xmlns:a16="http://schemas.microsoft.com/office/drawing/2014/main" id="{47F46D76-88AD-48BB-9BFE-86DCE2F9E74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08" name="Text Box 1">
          <a:extLst>
            <a:ext uri="{FF2B5EF4-FFF2-40B4-BE49-F238E27FC236}">
              <a16:creationId xmlns:a16="http://schemas.microsoft.com/office/drawing/2014/main" id="{735C3763-A6D5-41A6-A486-BCADF06E6368}"/>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09" name="Text Box 2">
          <a:extLst>
            <a:ext uri="{FF2B5EF4-FFF2-40B4-BE49-F238E27FC236}">
              <a16:creationId xmlns:a16="http://schemas.microsoft.com/office/drawing/2014/main" id="{F67CA257-406C-4075-A49B-15FBB13E619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10" name="Text Box 1">
          <a:extLst>
            <a:ext uri="{FF2B5EF4-FFF2-40B4-BE49-F238E27FC236}">
              <a16:creationId xmlns:a16="http://schemas.microsoft.com/office/drawing/2014/main" id="{40B82E21-97B8-42E6-8346-F892E091F1D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11" name="Text Box 2">
          <a:extLst>
            <a:ext uri="{FF2B5EF4-FFF2-40B4-BE49-F238E27FC236}">
              <a16:creationId xmlns:a16="http://schemas.microsoft.com/office/drawing/2014/main" id="{35BF0799-CC74-4E85-8232-87CB0D77DD9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12" name="Text Box 1">
          <a:extLst>
            <a:ext uri="{FF2B5EF4-FFF2-40B4-BE49-F238E27FC236}">
              <a16:creationId xmlns:a16="http://schemas.microsoft.com/office/drawing/2014/main" id="{886B00AE-CD13-4096-98A2-EE2ED1C6D04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13" name="Text Box 2">
          <a:extLst>
            <a:ext uri="{FF2B5EF4-FFF2-40B4-BE49-F238E27FC236}">
              <a16:creationId xmlns:a16="http://schemas.microsoft.com/office/drawing/2014/main" id="{3EEB0E30-A73D-4ED3-9CDC-963B119A7F5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14" name="Text Box 1">
          <a:extLst>
            <a:ext uri="{FF2B5EF4-FFF2-40B4-BE49-F238E27FC236}">
              <a16:creationId xmlns:a16="http://schemas.microsoft.com/office/drawing/2014/main" id="{5BFD2883-622F-4F53-B113-921AC23B27C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15" name="Text Box 2">
          <a:extLst>
            <a:ext uri="{FF2B5EF4-FFF2-40B4-BE49-F238E27FC236}">
              <a16:creationId xmlns:a16="http://schemas.microsoft.com/office/drawing/2014/main" id="{A98F1B6E-4876-42D5-BF52-725E3C85F7F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16" name="Text Box 1">
          <a:extLst>
            <a:ext uri="{FF2B5EF4-FFF2-40B4-BE49-F238E27FC236}">
              <a16:creationId xmlns:a16="http://schemas.microsoft.com/office/drawing/2014/main" id="{49C54114-7CE4-426E-86DC-749AE168591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17" name="Text Box 2">
          <a:extLst>
            <a:ext uri="{FF2B5EF4-FFF2-40B4-BE49-F238E27FC236}">
              <a16:creationId xmlns:a16="http://schemas.microsoft.com/office/drawing/2014/main" id="{F7259A5A-5A2A-4FD4-B54F-14961995147A}"/>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18" name="Text Box 1">
          <a:extLst>
            <a:ext uri="{FF2B5EF4-FFF2-40B4-BE49-F238E27FC236}">
              <a16:creationId xmlns:a16="http://schemas.microsoft.com/office/drawing/2014/main" id="{28885D86-E95C-47ED-9EAB-6A53DA0E0A9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19" name="Text Box 2">
          <a:extLst>
            <a:ext uri="{FF2B5EF4-FFF2-40B4-BE49-F238E27FC236}">
              <a16:creationId xmlns:a16="http://schemas.microsoft.com/office/drawing/2014/main" id="{132F9A7E-8904-4FC7-8A5D-66CBD24AE5C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20" name="Text Box 1">
          <a:extLst>
            <a:ext uri="{FF2B5EF4-FFF2-40B4-BE49-F238E27FC236}">
              <a16:creationId xmlns:a16="http://schemas.microsoft.com/office/drawing/2014/main" id="{25A90F91-635C-4F83-A3EE-027111B2EB0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21" name="Text Box 2">
          <a:extLst>
            <a:ext uri="{FF2B5EF4-FFF2-40B4-BE49-F238E27FC236}">
              <a16:creationId xmlns:a16="http://schemas.microsoft.com/office/drawing/2014/main" id="{DDD98B29-170D-479B-AC3E-8322466409B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22" name="Text Box 1">
          <a:extLst>
            <a:ext uri="{FF2B5EF4-FFF2-40B4-BE49-F238E27FC236}">
              <a16:creationId xmlns:a16="http://schemas.microsoft.com/office/drawing/2014/main" id="{B1EE2BF6-75ED-44E1-8640-EBBA2AFB727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23" name="Text Box 2">
          <a:extLst>
            <a:ext uri="{FF2B5EF4-FFF2-40B4-BE49-F238E27FC236}">
              <a16:creationId xmlns:a16="http://schemas.microsoft.com/office/drawing/2014/main" id="{C1BF4E21-64FF-481F-A279-B768C608F58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24" name="Text Box 1">
          <a:extLst>
            <a:ext uri="{FF2B5EF4-FFF2-40B4-BE49-F238E27FC236}">
              <a16:creationId xmlns:a16="http://schemas.microsoft.com/office/drawing/2014/main" id="{CD7E6ECC-7DB3-4389-ACDA-ADACE3726C5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25" name="Text Box 2">
          <a:extLst>
            <a:ext uri="{FF2B5EF4-FFF2-40B4-BE49-F238E27FC236}">
              <a16:creationId xmlns:a16="http://schemas.microsoft.com/office/drawing/2014/main" id="{91E43F6E-F4DF-4DDF-AA5A-7215BB0506C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26" name="Text Box 1">
          <a:extLst>
            <a:ext uri="{FF2B5EF4-FFF2-40B4-BE49-F238E27FC236}">
              <a16:creationId xmlns:a16="http://schemas.microsoft.com/office/drawing/2014/main" id="{0872553B-0EEE-4901-A7B6-5FF5F60C8F3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27" name="Text Box 2">
          <a:extLst>
            <a:ext uri="{FF2B5EF4-FFF2-40B4-BE49-F238E27FC236}">
              <a16:creationId xmlns:a16="http://schemas.microsoft.com/office/drawing/2014/main" id="{2CEFFC71-DE95-4870-AAAB-5A18DF44B94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28" name="Text Box 1">
          <a:extLst>
            <a:ext uri="{FF2B5EF4-FFF2-40B4-BE49-F238E27FC236}">
              <a16:creationId xmlns:a16="http://schemas.microsoft.com/office/drawing/2014/main" id="{CC7419D1-7AD7-4F66-A15E-EF0768DCC81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29" name="Text Box 2">
          <a:extLst>
            <a:ext uri="{FF2B5EF4-FFF2-40B4-BE49-F238E27FC236}">
              <a16:creationId xmlns:a16="http://schemas.microsoft.com/office/drawing/2014/main" id="{9AF6717B-C691-43B2-A286-9E3238A618B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30" name="Text Box 1">
          <a:extLst>
            <a:ext uri="{FF2B5EF4-FFF2-40B4-BE49-F238E27FC236}">
              <a16:creationId xmlns:a16="http://schemas.microsoft.com/office/drawing/2014/main" id="{7905C20F-AB95-4E50-9656-C6B47A63E63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31" name="Text Box 2">
          <a:extLst>
            <a:ext uri="{FF2B5EF4-FFF2-40B4-BE49-F238E27FC236}">
              <a16:creationId xmlns:a16="http://schemas.microsoft.com/office/drawing/2014/main" id="{4795F910-ECB5-4CC3-B44E-ABDC4380470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32" name="Text Box 1">
          <a:extLst>
            <a:ext uri="{FF2B5EF4-FFF2-40B4-BE49-F238E27FC236}">
              <a16:creationId xmlns:a16="http://schemas.microsoft.com/office/drawing/2014/main" id="{5C0AE8D4-FCAF-4ED8-938E-FFF84B5FFB5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33" name="Text Box 2">
          <a:extLst>
            <a:ext uri="{FF2B5EF4-FFF2-40B4-BE49-F238E27FC236}">
              <a16:creationId xmlns:a16="http://schemas.microsoft.com/office/drawing/2014/main" id="{1DBBA50B-2A5F-4439-8607-9EDC6DC2250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34" name="Text Box 1">
          <a:extLst>
            <a:ext uri="{FF2B5EF4-FFF2-40B4-BE49-F238E27FC236}">
              <a16:creationId xmlns:a16="http://schemas.microsoft.com/office/drawing/2014/main" id="{2E7C017B-0AF0-4A86-B336-939BAC97FAE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35" name="Text Box 2">
          <a:extLst>
            <a:ext uri="{FF2B5EF4-FFF2-40B4-BE49-F238E27FC236}">
              <a16:creationId xmlns:a16="http://schemas.microsoft.com/office/drawing/2014/main" id="{DF6176BD-B93C-4B89-BD4B-3702EB18ADF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36" name="Text Box 1">
          <a:extLst>
            <a:ext uri="{FF2B5EF4-FFF2-40B4-BE49-F238E27FC236}">
              <a16:creationId xmlns:a16="http://schemas.microsoft.com/office/drawing/2014/main" id="{DEA43810-1B14-4650-821A-280E613AFE8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37" name="Text Box 2">
          <a:extLst>
            <a:ext uri="{FF2B5EF4-FFF2-40B4-BE49-F238E27FC236}">
              <a16:creationId xmlns:a16="http://schemas.microsoft.com/office/drawing/2014/main" id="{5224445C-27D4-4DF6-AC87-DEA80453672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38" name="Text Box 2">
          <a:extLst>
            <a:ext uri="{FF2B5EF4-FFF2-40B4-BE49-F238E27FC236}">
              <a16:creationId xmlns:a16="http://schemas.microsoft.com/office/drawing/2014/main" id="{A79935B7-E08C-471E-A5F5-1BA55C43FF40}"/>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39" name="Text Box 1">
          <a:extLst>
            <a:ext uri="{FF2B5EF4-FFF2-40B4-BE49-F238E27FC236}">
              <a16:creationId xmlns:a16="http://schemas.microsoft.com/office/drawing/2014/main" id="{FCC9B1C5-BC66-4191-8B0C-8AE4E5AD2E7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40" name="Text Box 2">
          <a:extLst>
            <a:ext uri="{FF2B5EF4-FFF2-40B4-BE49-F238E27FC236}">
              <a16:creationId xmlns:a16="http://schemas.microsoft.com/office/drawing/2014/main" id="{10AF0E70-9270-4894-A534-515EF05E630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41" name="Text Box 1">
          <a:extLst>
            <a:ext uri="{FF2B5EF4-FFF2-40B4-BE49-F238E27FC236}">
              <a16:creationId xmlns:a16="http://schemas.microsoft.com/office/drawing/2014/main" id="{55920AE8-2302-402A-8D47-311D75230B4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42" name="Text Box 2">
          <a:extLst>
            <a:ext uri="{FF2B5EF4-FFF2-40B4-BE49-F238E27FC236}">
              <a16:creationId xmlns:a16="http://schemas.microsoft.com/office/drawing/2014/main" id="{ABEFB713-495E-44D8-A16B-B9E74BD72B7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43" name="Text Box 1">
          <a:extLst>
            <a:ext uri="{FF2B5EF4-FFF2-40B4-BE49-F238E27FC236}">
              <a16:creationId xmlns:a16="http://schemas.microsoft.com/office/drawing/2014/main" id="{7C487206-1D8B-42DC-9680-C4D11B42E96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44" name="Text Box 2">
          <a:extLst>
            <a:ext uri="{FF2B5EF4-FFF2-40B4-BE49-F238E27FC236}">
              <a16:creationId xmlns:a16="http://schemas.microsoft.com/office/drawing/2014/main" id="{988CEB7F-2D23-4882-9B1F-322F27F21D17}"/>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45" name="Text Box 1">
          <a:extLst>
            <a:ext uri="{FF2B5EF4-FFF2-40B4-BE49-F238E27FC236}">
              <a16:creationId xmlns:a16="http://schemas.microsoft.com/office/drawing/2014/main" id="{4E33DC3D-7DAA-4FE2-B431-AB87B634069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46" name="Text Box 2">
          <a:extLst>
            <a:ext uri="{FF2B5EF4-FFF2-40B4-BE49-F238E27FC236}">
              <a16:creationId xmlns:a16="http://schemas.microsoft.com/office/drawing/2014/main" id="{EE744EC5-A64B-4131-BAD0-E405525F950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47" name="Text Box 2">
          <a:extLst>
            <a:ext uri="{FF2B5EF4-FFF2-40B4-BE49-F238E27FC236}">
              <a16:creationId xmlns:a16="http://schemas.microsoft.com/office/drawing/2014/main" id="{C1C3C38A-1F45-4AE7-B845-F968532C63AD}"/>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48" name="Text Box 1">
          <a:extLst>
            <a:ext uri="{FF2B5EF4-FFF2-40B4-BE49-F238E27FC236}">
              <a16:creationId xmlns:a16="http://schemas.microsoft.com/office/drawing/2014/main" id="{D7FAD58F-4C12-4EEE-A33A-B1D0D4CF7CA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49" name="Text Box 2">
          <a:extLst>
            <a:ext uri="{FF2B5EF4-FFF2-40B4-BE49-F238E27FC236}">
              <a16:creationId xmlns:a16="http://schemas.microsoft.com/office/drawing/2014/main" id="{2BE6266A-2BC1-4DDE-AA7A-93C44055783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50" name="Text Box 2">
          <a:extLst>
            <a:ext uri="{FF2B5EF4-FFF2-40B4-BE49-F238E27FC236}">
              <a16:creationId xmlns:a16="http://schemas.microsoft.com/office/drawing/2014/main" id="{3BDBA2B7-488D-4124-A48E-C265B4585DD1}"/>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51" name="Text Box 1">
          <a:extLst>
            <a:ext uri="{FF2B5EF4-FFF2-40B4-BE49-F238E27FC236}">
              <a16:creationId xmlns:a16="http://schemas.microsoft.com/office/drawing/2014/main" id="{9DE0BA8D-9D0D-4CCD-9835-08DE8FC756C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52" name="Text Box 2">
          <a:extLst>
            <a:ext uri="{FF2B5EF4-FFF2-40B4-BE49-F238E27FC236}">
              <a16:creationId xmlns:a16="http://schemas.microsoft.com/office/drawing/2014/main" id="{81891CFC-6959-4923-B89D-3ACD04D6BE3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53" name="Text Box 2">
          <a:extLst>
            <a:ext uri="{FF2B5EF4-FFF2-40B4-BE49-F238E27FC236}">
              <a16:creationId xmlns:a16="http://schemas.microsoft.com/office/drawing/2014/main" id="{5E867236-CFF8-4303-9546-8AAAD9FC7981}"/>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54" name="Text Box 1">
          <a:extLst>
            <a:ext uri="{FF2B5EF4-FFF2-40B4-BE49-F238E27FC236}">
              <a16:creationId xmlns:a16="http://schemas.microsoft.com/office/drawing/2014/main" id="{66154EAF-A70E-4300-8769-95988BE5CE8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55" name="Text Box 2">
          <a:extLst>
            <a:ext uri="{FF2B5EF4-FFF2-40B4-BE49-F238E27FC236}">
              <a16:creationId xmlns:a16="http://schemas.microsoft.com/office/drawing/2014/main" id="{90F5F6D2-E483-4E1E-A612-45B08874894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56" name="Text Box 2">
          <a:extLst>
            <a:ext uri="{FF2B5EF4-FFF2-40B4-BE49-F238E27FC236}">
              <a16:creationId xmlns:a16="http://schemas.microsoft.com/office/drawing/2014/main" id="{1BB407EF-6C47-4BB6-8D39-81188474C88B}"/>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57" name="Text Box 1">
          <a:extLst>
            <a:ext uri="{FF2B5EF4-FFF2-40B4-BE49-F238E27FC236}">
              <a16:creationId xmlns:a16="http://schemas.microsoft.com/office/drawing/2014/main" id="{557C86D3-F40D-4DFB-B752-78979C1BE88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58" name="Text Box 2">
          <a:extLst>
            <a:ext uri="{FF2B5EF4-FFF2-40B4-BE49-F238E27FC236}">
              <a16:creationId xmlns:a16="http://schemas.microsoft.com/office/drawing/2014/main" id="{852F2D86-ECB7-4403-9AA9-294D6CBB7C9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59" name="Text Box 2">
          <a:extLst>
            <a:ext uri="{FF2B5EF4-FFF2-40B4-BE49-F238E27FC236}">
              <a16:creationId xmlns:a16="http://schemas.microsoft.com/office/drawing/2014/main" id="{58158CE6-AB2E-4C94-857D-5A8F00887E0C}"/>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60" name="Text Box 1">
          <a:extLst>
            <a:ext uri="{FF2B5EF4-FFF2-40B4-BE49-F238E27FC236}">
              <a16:creationId xmlns:a16="http://schemas.microsoft.com/office/drawing/2014/main" id="{88BB3935-54CF-436A-BD92-157566783B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61" name="Text Box 2">
          <a:extLst>
            <a:ext uri="{FF2B5EF4-FFF2-40B4-BE49-F238E27FC236}">
              <a16:creationId xmlns:a16="http://schemas.microsoft.com/office/drawing/2014/main" id="{5ABE31EB-1281-4089-8459-2821F6F0288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62" name="Text Box 2">
          <a:extLst>
            <a:ext uri="{FF2B5EF4-FFF2-40B4-BE49-F238E27FC236}">
              <a16:creationId xmlns:a16="http://schemas.microsoft.com/office/drawing/2014/main" id="{0603B4EC-E2FF-4BAA-BFA2-8401729B455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63" name="Text Box 1">
          <a:extLst>
            <a:ext uri="{FF2B5EF4-FFF2-40B4-BE49-F238E27FC236}">
              <a16:creationId xmlns:a16="http://schemas.microsoft.com/office/drawing/2014/main" id="{913BB11A-6B18-4B61-8117-F98B2E11B18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64" name="Text Box 2">
          <a:extLst>
            <a:ext uri="{FF2B5EF4-FFF2-40B4-BE49-F238E27FC236}">
              <a16:creationId xmlns:a16="http://schemas.microsoft.com/office/drawing/2014/main" id="{C2B3B7CC-79A0-444D-A2C4-C7D0DE19E63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65" name="Text Box 1">
          <a:extLst>
            <a:ext uri="{FF2B5EF4-FFF2-40B4-BE49-F238E27FC236}">
              <a16:creationId xmlns:a16="http://schemas.microsoft.com/office/drawing/2014/main" id="{D8DA0477-1420-47C5-A687-5CEDDD4EC08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66" name="Text Box 2">
          <a:extLst>
            <a:ext uri="{FF2B5EF4-FFF2-40B4-BE49-F238E27FC236}">
              <a16:creationId xmlns:a16="http://schemas.microsoft.com/office/drawing/2014/main" id="{A02FBFDD-90F8-4A1F-AA6E-4F80C1F00C1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67" name="Text Box 1">
          <a:extLst>
            <a:ext uri="{FF2B5EF4-FFF2-40B4-BE49-F238E27FC236}">
              <a16:creationId xmlns:a16="http://schemas.microsoft.com/office/drawing/2014/main" id="{5E04712C-3372-4225-8841-19E99408F3A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68" name="Text Box 2">
          <a:extLst>
            <a:ext uri="{FF2B5EF4-FFF2-40B4-BE49-F238E27FC236}">
              <a16:creationId xmlns:a16="http://schemas.microsoft.com/office/drawing/2014/main" id="{B3AD871A-CF8B-4EAA-9724-0855C2D1344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69" name="Text Box 1">
          <a:extLst>
            <a:ext uri="{FF2B5EF4-FFF2-40B4-BE49-F238E27FC236}">
              <a16:creationId xmlns:a16="http://schemas.microsoft.com/office/drawing/2014/main" id="{E3D55F82-FBFF-44C3-9A7B-D76D8583125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70" name="Text Box 2">
          <a:extLst>
            <a:ext uri="{FF2B5EF4-FFF2-40B4-BE49-F238E27FC236}">
              <a16:creationId xmlns:a16="http://schemas.microsoft.com/office/drawing/2014/main" id="{244DAAFD-DC1E-44E4-B94A-B797412BFE5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71" name="Text Box 1">
          <a:extLst>
            <a:ext uri="{FF2B5EF4-FFF2-40B4-BE49-F238E27FC236}">
              <a16:creationId xmlns:a16="http://schemas.microsoft.com/office/drawing/2014/main" id="{9BCCC8D2-D555-4543-9A60-B48BC340A3F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72" name="Text Box 2">
          <a:extLst>
            <a:ext uri="{FF2B5EF4-FFF2-40B4-BE49-F238E27FC236}">
              <a16:creationId xmlns:a16="http://schemas.microsoft.com/office/drawing/2014/main" id="{4F0B2471-7A5B-45C2-956E-B0FC5A5D937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73" name="Text Box 1">
          <a:extLst>
            <a:ext uri="{FF2B5EF4-FFF2-40B4-BE49-F238E27FC236}">
              <a16:creationId xmlns:a16="http://schemas.microsoft.com/office/drawing/2014/main" id="{296695B8-18CF-4E36-B7E7-E41E83E8D36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74" name="Text Box 2">
          <a:extLst>
            <a:ext uri="{FF2B5EF4-FFF2-40B4-BE49-F238E27FC236}">
              <a16:creationId xmlns:a16="http://schemas.microsoft.com/office/drawing/2014/main" id="{3E2582A5-679E-4B0C-9BA8-F2C3B73BB2F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75" name="Text Box 1">
          <a:extLst>
            <a:ext uri="{FF2B5EF4-FFF2-40B4-BE49-F238E27FC236}">
              <a16:creationId xmlns:a16="http://schemas.microsoft.com/office/drawing/2014/main" id="{D7CB3832-FE62-40C3-B196-2A7F4A55091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76" name="Text Box 2">
          <a:extLst>
            <a:ext uri="{FF2B5EF4-FFF2-40B4-BE49-F238E27FC236}">
              <a16:creationId xmlns:a16="http://schemas.microsoft.com/office/drawing/2014/main" id="{241454B6-3B96-4585-B5D3-C71E304D15F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77" name="Text Box 1">
          <a:extLst>
            <a:ext uri="{FF2B5EF4-FFF2-40B4-BE49-F238E27FC236}">
              <a16:creationId xmlns:a16="http://schemas.microsoft.com/office/drawing/2014/main" id="{2B7C67CF-FA1F-4812-A4D5-79ADBFF18D0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78" name="Text Box 2">
          <a:extLst>
            <a:ext uri="{FF2B5EF4-FFF2-40B4-BE49-F238E27FC236}">
              <a16:creationId xmlns:a16="http://schemas.microsoft.com/office/drawing/2014/main" id="{6A322E51-BCDE-4978-928A-8CFBDF7C867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79" name="Text Box 1">
          <a:extLst>
            <a:ext uri="{FF2B5EF4-FFF2-40B4-BE49-F238E27FC236}">
              <a16:creationId xmlns:a16="http://schemas.microsoft.com/office/drawing/2014/main" id="{2F208EAD-FF06-467D-A23F-2E0E4A81F7C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80" name="Text Box 2">
          <a:extLst>
            <a:ext uri="{FF2B5EF4-FFF2-40B4-BE49-F238E27FC236}">
              <a16:creationId xmlns:a16="http://schemas.microsoft.com/office/drawing/2014/main" id="{2EDB3E37-0C7A-475C-A9FB-E10EB03C0BB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81" name="Text Box 2">
          <a:extLst>
            <a:ext uri="{FF2B5EF4-FFF2-40B4-BE49-F238E27FC236}">
              <a16:creationId xmlns:a16="http://schemas.microsoft.com/office/drawing/2014/main" id="{43A2569C-EA9C-4762-80E6-81D3524040F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82" name="Text Box 1">
          <a:extLst>
            <a:ext uri="{FF2B5EF4-FFF2-40B4-BE49-F238E27FC236}">
              <a16:creationId xmlns:a16="http://schemas.microsoft.com/office/drawing/2014/main" id="{01385E4B-0C5C-4E94-8F7F-6D61B62C9E2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83" name="Text Box 2">
          <a:extLst>
            <a:ext uri="{FF2B5EF4-FFF2-40B4-BE49-F238E27FC236}">
              <a16:creationId xmlns:a16="http://schemas.microsoft.com/office/drawing/2014/main" id="{A8541561-F79E-4865-85B3-892E790815F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84" name="Text Box 1">
          <a:extLst>
            <a:ext uri="{FF2B5EF4-FFF2-40B4-BE49-F238E27FC236}">
              <a16:creationId xmlns:a16="http://schemas.microsoft.com/office/drawing/2014/main" id="{138B6D1F-8773-4BC7-A2FD-2793C89F48E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85" name="Text Box 2">
          <a:extLst>
            <a:ext uri="{FF2B5EF4-FFF2-40B4-BE49-F238E27FC236}">
              <a16:creationId xmlns:a16="http://schemas.microsoft.com/office/drawing/2014/main" id="{29C5EF92-D21B-42D6-B5C9-34030BDF3AF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386" name="Text Box 1">
          <a:extLst>
            <a:ext uri="{FF2B5EF4-FFF2-40B4-BE49-F238E27FC236}">
              <a16:creationId xmlns:a16="http://schemas.microsoft.com/office/drawing/2014/main" id="{D2D3A99C-F168-4C21-B8EE-E54AD9AF4E8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387" name="Text Box 2">
          <a:extLst>
            <a:ext uri="{FF2B5EF4-FFF2-40B4-BE49-F238E27FC236}">
              <a16:creationId xmlns:a16="http://schemas.microsoft.com/office/drawing/2014/main" id="{10FEEC99-9EAB-45B1-B6B0-7BA3AFB420F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88" name="Text Box 1">
          <a:extLst>
            <a:ext uri="{FF2B5EF4-FFF2-40B4-BE49-F238E27FC236}">
              <a16:creationId xmlns:a16="http://schemas.microsoft.com/office/drawing/2014/main" id="{0EC3D2AA-A227-4510-9C74-8B3F2C48D24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89" name="Text Box 2">
          <a:extLst>
            <a:ext uri="{FF2B5EF4-FFF2-40B4-BE49-F238E27FC236}">
              <a16:creationId xmlns:a16="http://schemas.microsoft.com/office/drawing/2014/main" id="{36AF9F4B-084C-40B6-8B8E-9DB922990FA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90" name="Text Box 2">
          <a:extLst>
            <a:ext uri="{FF2B5EF4-FFF2-40B4-BE49-F238E27FC236}">
              <a16:creationId xmlns:a16="http://schemas.microsoft.com/office/drawing/2014/main" id="{31D475C2-B171-4266-99AB-732F68CBF8FA}"/>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91" name="Text Box 1">
          <a:extLst>
            <a:ext uri="{FF2B5EF4-FFF2-40B4-BE49-F238E27FC236}">
              <a16:creationId xmlns:a16="http://schemas.microsoft.com/office/drawing/2014/main" id="{C51FD81E-508E-4381-88FC-9DBD7A1F571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92" name="Text Box 2">
          <a:extLst>
            <a:ext uri="{FF2B5EF4-FFF2-40B4-BE49-F238E27FC236}">
              <a16:creationId xmlns:a16="http://schemas.microsoft.com/office/drawing/2014/main" id="{1630942E-C3B7-4AB9-9854-E81DD1144A3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93" name="Text Box 2">
          <a:extLst>
            <a:ext uri="{FF2B5EF4-FFF2-40B4-BE49-F238E27FC236}">
              <a16:creationId xmlns:a16="http://schemas.microsoft.com/office/drawing/2014/main" id="{774E1937-F4B8-441A-93A5-F60AD763ADA9}"/>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94" name="Text Box 1">
          <a:extLst>
            <a:ext uri="{FF2B5EF4-FFF2-40B4-BE49-F238E27FC236}">
              <a16:creationId xmlns:a16="http://schemas.microsoft.com/office/drawing/2014/main" id="{143CF3D6-3F89-42BF-8DCD-90BC8890E4B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95" name="Text Box 2">
          <a:extLst>
            <a:ext uri="{FF2B5EF4-FFF2-40B4-BE49-F238E27FC236}">
              <a16:creationId xmlns:a16="http://schemas.microsoft.com/office/drawing/2014/main" id="{72C00D47-579B-4890-9467-CB700186FA4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96" name="Text Box 2">
          <a:extLst>
            <a:ext uri="{FF2B5EF4-FFF2-40B4-BE49-F238E27FC236}">
              <a16:creationId xmlns:a16="http://schemas.microsoft.com/office/drawing/2014/main" id="{F3816000-3BC1-4419-81EF-1D17A7B32688}"/>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97" name="Text Box 1">
          <a:extLst>
            <a:ext uri="{FF2B5EF4-FFF2-40B4-BE49-F238E27FC236}">
              <a16:creationId xmlns:a16="http://schemas.microsoft.com/office/drawing/2014/main" id="{0A3ACEFA-30AB-44BC-B77A-E39C7948730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398" name="Text Box 2">
          <a:extLst>
            <a:ext uri="{FF2B5EF4-FFF2-40B4-BE49-F238E27FC236}">
              <a16:creationId xmlns:a16="http://schemas.microsoft.com/office/drawing/2014/main" id="{FC8F3791-71A4-4E99-9F90-972DD89D99F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399" name="Text Box 2">
          <a:extLst>
            <a:ext uri="{FF2B5EF4-FFF2-40B4-BE49-F238E27FC236}">
              <a16:creationId xmlns:a16="http://schemas.microsoft.com/office/drawing/2014/main" id="{B308A572-58E2-43B4-A20C-9C2BDD16D6BD}"/>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00" name="Text Box 1">
          <a:extLst>
            <a:ext uri="{FF2B5EF4-FFF2-40B4-BE49-F238E27FC236}">
              <a16:creationId xmlns:a16="http://schemas.microsoft.com/office/drawing/2014/main" id="{C1DD25A2-203F-43E8-B9A2-55B6E2B2E60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01" name="Text Box 2">
          <a:extLst>
            <a:ext uri="{FF2B5EF4-FFF2-40B4-BE49-F238E27FC236}">
              <a16:creationId xmlns:a16="http://schemas.microsoft.com/office/drawing/2014/main" id="{7389844A-CFC1-4736-8D67-EAB70B77222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02" name="Text Box 2">
          <a:extLst>
            <a:ext uri="{FF2B5EF4-FFF2-40B4-BE49-F238E27FC236}">
              <a16:creationId xmlns:a16="http://schemas.microsoft.com/office/drawing/2014/main" id="{C189FEDE-E5E8-4B94-8CE6-844CF8539A0D}"/>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03" name="Text Box 1">
          <a:extLst>
            <a:ext uri="{FF2B5EF4-FFF2-40B4-BE49-F238E27FC236}">
              <a16:creationId xmlns:a16="http://schemas.microsoft.com/office/drawing/2014/main" id="{AFBEC643-80DC-4911-8D86-48EC8ECE899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04" name="Text Box 2">
          <a:extLst>
            <a:ext uri="{FF2B5EF4-FFF2-40B4-BE49-F238E27FC236}">
              <a16:creationId xmlns:a16="http://schemas.microsoft.com/office/drawing/2014/main" id="{85B4C649-0DC1-46D1-9994-630FABA24CF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05" name="Text Box 2">
          <a:extLst>
            <a:ext uri="{FF2B5EF4-FFF2-40B4-BE49-F238E27FC236}">
              <a16:creationId xmlns:a16="http://schemas.microsoft.com/office/drawing/2014/main" id="{8885BF96-CADD-4FCA-9414-0844940DAEB3}"/>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06" name="Text Box 1">
          <a:extLst>
            <a:ext uri="{FF2B5EF4-FFF2-40B4-BE49-F238E27FC236}">
              <a16:creationId xmlns:a16="http://schemas.microsoft.com/office/drawing/2014/main" id="{30AAB1F1-19CE-4E4B-BA3D-540E2770AD9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07" name="Text Box 2">
          <a:extLst>
            <a:ext uri="{FF2B5EF4-FFF2-40B4-BE49-F238E27FC236}">
              <a16:creationId xmlns:a16="http://schemas.microsoft.com/office/drawing/2014/main" id="{FC8F2193-B8A1-4DB3-8478-85946136C7A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08" name="Text Box 1">
          <a:extLst>
            <a:ext uri="{FF2B5EF4-FFF2-40B4-BE49-F238E27FC236}">
              <a16:creationId xmlns:a16="http://schemas.microsoft.com/office/drawing/2014/main" id="{000A0A27-B57C-45BC-9900-3D6F302E04E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09" name="Text Box 2">
          <a:extLst>
            <a:ext uri="{FF2B5EF4-FFF2-40B4-BE49-F238E27FC236}">
              <a16:creationId xmlns:a16="http://schemas.microsoft.com/office/drawing/2014/main" id="{44F5F58D-4F38-4E05-8810-7D523D26371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10" name="Text Box 1">
          <a:extLst>
            <a:ext uri="{FF2B5EF4-FFF2-40B4-BE49-F238E27FC236}">
              <a16:creationId xmlns:a16="http://schemas.microsoft.com/office/drawing/2014/main" id="{F2E3733D-20C1-4D62-B32D-0CBF84127EB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11" name="Text Box 2">
          <a:extLst>
            <a:ext uri="{FF2B5EF4-FFF2-40B4-BE49-F238E27FC236}">
              <a16:creationId xmlns:a16="http://schemas.microsoft.com/office/drawing/2014/main" id="{33275D59-0A9B-46E2-9FF9-E77B10D2F5B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12" name="Text Box 1">
          <a:extLst>
            <a:ext uri="{FF2B5EF4-FFF2-40B4-BE49-F238E27FC236}">
              <a16:creationId xmlns:a16="http://schemas.microsoft.com/office/drawing/2014/main" id="{D76A0E78-E2D6-4F0A-A486-5723512902A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13" name="Text Box 2">
          <a:extLst>
            <a:ext uri="{FF2B5EF4-FFF2-40B4-BE49-F238E27FC236}">
              <a16:creationId xmlns:a16="http://schemas.microsoft.com/office/drawing/2014/main" id="{D9B74CE6-2FAC-477A-96EB-78600168160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14" name="Text Box 1">
          <a:extLst>
            <a:ext uri="{FF2B5EF4-FFF2-40B4-BE49-F238E27FC236}">
              <a16:creationId xmlns:a16="http://schemas.microsoft.com/office/drawing/2014/main" id="{A4720EFC-0406-49AD-835F-2C7FA85C89A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15" name="Text Box 2">
          <a:extLst>
            <a:ext uri="{FF2B5EF4-FFF2-40B4-BE49-F238E27FC236}">
              <a16:creationId xmlns:a16="http://schemas.microsoft.com/office/drawing/2014/main" id="{7C7DB475-854B-4A99-8D4A-955EC9024F2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16" name="Text Box 1">
          <a:extLst>
            <a:ext uri="{FF2B5EF4-FFF2-40B4-BE49-F238E27FC236}">
              <a16:creationId xmlns:a16="http://schemas.microsoft.com/office/drawing/2014/main" id="{D462BAE5-D5C0-4938-82A8-6280DE39D59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17" name="Text Box 2">
          <a:extLst>
            <a:ext uri="{FF2B5EF4-FFF2-40B4-BE49-F238E27FC236}">
              <a16:creationId xmlns:a16="http://schemas.microsoft.com/office/drawing/2014/main" id="{AEE31E83-7778-49F4-95EB-A3D432961EE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18" name="Text Box 1">
          <a:extLst>
            <a:ext uri="{FF2B5EF4-FFF2-40B4-BE49-F238E27FC236}">
              <a16:creationId xmlns:a16="http://schemas.microsoft.com/office/drawing/2014/main" id="{64B1DDAC-3134-4113-84BD-1D728D8F5DB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19" name="Text Box 2">
          <a:extLst>
            <a:ext uri="{FF2B5EF4-FFF2-40B4-BE49-F238E27FC236}">
              <a16:creationId xmlns:a16="http://schemas.microsoft.com/office/drawing/2014/main" id="{974CAAD6-C72D-4032-AE85-AA99FA314E3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20" name="Text Box 1">
          <a:extLst>
            <a:ext uri="{FF2B5EF4-FFF2-40B4-BE49-F238E27FC236}">
              <a16:creationId xmlns:a16="http://schemas.microsoft.com/office/drawing/2014/main" id="{AFE40A2A-CC2E-4E52-AA6E-16452A607B5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21" name="Text Box 2">
          <a:extLst>
            <a:ext uri="{FF2B5EF4-FFF2-40B4-BE49-F238E27FC236}">
              <a16:creationId xmlns:a16="http://schemas.microsoft.com/office/drawing/2014/main" id="{803D2CC9-81C6-4387-B878-CAE1107207D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22" name="Text Box 1">
          <a:extLst>
            <a:ext uri="{FF2B5EF4-FFF2-40B4-BE49-F238E27FC236}">
              <a16:creationId xmlns:a16="http://schemas.microsoft.com/office/drawing/2014/main" id="{ADF05587-C0E2-4EFC-B012-2F1CD4EC5E3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23" name="Text Box 2">
          <a:extLst>
            <a:ext uri="{FF2B5EF4-FFF2-40B4-BE49-F238E27FC236}">
              <a16:creationId xmlns:a16="http://schemas.microsoft.com/office/drawing/2014/main" id="{348CFEBE-13C9-4534-B78E-603706AC736C}"/>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24" name="Text Box 1">
          <a:extLst>
            <a:ext uri="{FF2B5EF4-FFF2-40B4-BE49-F238E27FC236}">
              <a16:creationId xmlns:a16="http://schemas.microsoft.com/office/drawing/2014/main" id="{B4EE93A7-E462-4C25-BC1C-3BFF6F9ED15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25" name="Text Box 2">
          <a:extLst>
            <a:ext uri="{FF2B5EF4-FFF2-40B4-BE49-F238E27FC236}">
              <a16:creationId xmlns:a16="http://schemas.microsoft.com/office/drawing/2014/main" id="{FA609615-877B-4324-8510-9474DA37C77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26" name="Text Box 2">
          <a:extLst>
            <a:ext uri="{FF2B5EF4-FFF2-40B4-BE49-F238E27FC236}">
              <a16:creationId xmlns:a16="http://schemas.microsoft.com/office/drawing/2014/main" id="{E3F7BFAB-3876-4DBD-B752-F463009285A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27" name="Text Box 1">
          <a:extLst>
            <a:ext uri="{FF2B5EF4-FFF2-40B4-BE49-F238E27FC236}">
              <a16:creationId xmlns:a16="http://schemas.microsoft.com/office/drawing/2014/main" id="{2598689B-AC7D-4614-BC19-A54C9D2B122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28" name="Text Box 2">
          <a:extLst>
            <a:ext uri="{FF2B5EF4-FFF2-40B4-BE49-F238E27FC236}">
              <a16:creationId xmlns:a16="http://schemas.microsoft.com/office/drawing/2014/main" id="{D8700660-3BAA-4981-BF2B-74BA7A2F46B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29" name="Text Box 1">
          <a:extLst>
            <a:ext uri="{FF2B5EF4-FFF2-40B4-BE49-F238E27FC236}">
              <a16:creationId xmlns:a16="http://schemas.microsoft.com/office/drawing/2014/main" id="{14ADA2ED-6E97-412E-8387-041C404AF51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30" name="Text Box 2">
          <a:extLst>
            <a:ext uri="{FF2B5EF4-FFF2-40B4-BE49-F238E27FC236}">
              <a16:creationId xmlns:a16="http://schemas.microsoft.com/office/drawing/2014/main" id="{8F5CCEC8-03CC-42E0-8CAA-56485CB6EDB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31" name="Text Box 1">
          <a:extLst>
            <a:ext uri="{FF2B5EF4-FFF2-40B4-BE49-F238E27FC236}">
              <a16:creationId xmlns:a16="http://schemas.microsoft.com/office/drawing/2014/main" id="{8CCAEE61-D5FF-4A8B-84C8-87187B26F55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32" name="Text Box 2">
          <a:extLst>
            <a:ext uri="{FF2B5EF4-FFF2-40B4-BE49-F238E27FC236}">
              <a16:creationId xmlns:a16="http://schemas.microsoft.com/office/drawing/2014/main" id="{781C03BD-17AE-4C32-8F66-39AB557B1F8A}"/>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33" name="Text Box 1">
          <a:extLst>
            <a:ext uri="{FF2B5EF4-FFF2-40B4-BE49-F238E27FC236}">
              <a16:creationId xmlns:a16="http://schemas.microsoft.com/office/drawing/2014/main" id="{473F9B03-5F01-409C-9313-3FD14E67795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34" name="Text Box 2">
          <a:extLst>
            <a:ext uri="{FF2B5EF4-FFF2-40B4-BE49-F238E27FC236}">
              <a16:creationId xmlns:a16="http://schemas.microsoft.com/office/drawing/2014/main" id="{556B6196-526A-4C31-AACE-8D37CFC284F6}"/>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35" name="Text Box 1">
          <a:extLst>
            <a:ext uri="{FF2B5EF4-FFF2-40B4-BE49-F238E27FC236}">
              <a16:creationId xmlns:a16="http://schemas.microsoft.com/office/drawing/2014/main" id="{64B39916-8905-47E9-B59A-E218B9169EF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36" name="Text Box 2">
          <a:extLst>
            <a:ext uri="{FF2B5EF4-FFF2-40B4-BE49-F238E27FC236}">
              <a16:creationId xmlns:a16="http://schemas.microsoft.com/office/drawing/2014/main" id="{FE224896-C40E-4A3D-A969-EF3B8B4A8B0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37" name="Text Box 1">
          <a:extLst>
            <a:ext uri="{FF2B5EF4-FFF2-40B4-BE49-F238E27FC236}">
              <a16:creationId xmlns:a16="http://schemas.microsoft.com/office/drawing/2014/main" id="{07DE8864-FE27-4FAA-9697-C97305E8F1C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38" name="Text Box 2">
          <a:extLst>
            <a:ext uri="{FF2B5EF4-FFF2-40B4-BE49-F238E27FC236}">
              <a16:creationId xmlns:a16="http://schemas.microsoft.com/office/drawing/2014/main" id="{9B1F75B9-4283-4808-918A-3DBDCFEF1A2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39" name="Text Box 1">
          <a:extLst>
            <a:ext uri="{FF2B5EF4-FFF2-40B4-BE49-F238E27FC236}">
              <a16:creationId xmlns:a16="http://schemas.microsoft.com/office/drawing/2014/main" id="{69545795-6741-4038-95A4-C2C3BF1DF6E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40" name="Text Box 2">
          <a:extLst>
            <a:ext uri="{FF2B5EF4-FFF2-40B4-BE49-F238E27FC236}">
              <a16:creationId xmlns:a16="http://schemas.microsoft.com/office/drawing/2014/main" id="{D1E5FC89-0D42-4735-A375-9E150C9503A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41" name="Text Box 1">
          <a:extLst>
            <a:ext uri="{FF2B5EF4-FFF2-40B4-BE49-F238E27FC236}">
              <a16:creationId xmlns:a16="http://schemas.microsoft.com/office/drawing/2014/main" id="{062D67CB-60AB-4278-A3C5-EE3808FA3C1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42" name="Text Box 2">
          <a:extLst>
            <a:ext uri="{FF2B5EF4-FFF2-40B4-BE49-F238E27FC236}">
              <a16:creationId xmlns:a16="http://schemas.microsoft.com/office/drawing/2014/main" id="{ED3A5F05-A6C8-49B8-BF23-B8B3790211C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43" name="Text Box 1">
          <a:extLst>
            <a:ext uri="{FF2B5EF4-FFF2-40B4-BE49-F238E27FC236}">
              <a16:creationId xmlns:a16="http://schemas.microsoft.com/office/drawing/2014/main" id="{C6AD2F8D-771A-4C22-B43E-50055EB4B92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44" name="Text Box 2">
          <a:extLst>
            <a:ext uri="{FF2B5EF4-FFF2-40B4-BE49-F238E27FC236}">
              <a16:creationId xmlns:a16="http://schemas.microsoft.com/office/drawing/2014/main" id="{1E9979F6-DDC6-4725-A735-C0556AE4D68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45" name="Text Box 1">
          <a:extLst>
            <a:ext uri="{FF2B5EF4-FFF2-40B4-BE49-F238E27FC236}">
              <a16:creationId xmlns:a16="http://schemas.microsoft.com/office/drawing/2014/main" id="{91361DFB-4380-4D79-990D-8D58ECAF7B7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46" name="Text Box 2">
          <a:extLst>
            <a:ext uri="{FF2B5EF4-FFF2-40B4-BE49-F238E27FC236}">
              <a16:creationId xmlns:a16="http://schemas.microsoft.com/office/drawing/2014/main" id="{4FEA828B-9D57-4EAB-ACFB-AE7B27578107}"/>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47" name="Text Box 1">
          <a:extLst>
            <a:ext uri="{FF2B5EF4-FFF2-40B4-BE49-F238E27FC236}">
              <a16:creationId xmlns:a16="http://schemas.microsoft.com/office/drawing/2014/main" id="{2B400FE5-D5F8-443A-AA50-A54A430F0E2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48" name="Text Box 2">
          <a:extLst>
            <a:ext uri="{FF2B5EF4-FFF2-40B4-BE49-F238E27FC236}">
              <a16:creationId xmlns:a16="http://schemas.microsoft.com/office/drawing/2014/main" id="{3454FCAC-53F8-46DB-8737-D7208022811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49" name="Text Box 2">
          <a:extLst>
            <a:ext uri="{FF2B5EF4-FFF2-40B4-BE49-F238E27FC236}">
              <a16:creationId xmlns:a16="http://schemas.microsoft.com/office/drawing/2014/main" id="{4E0F1B6A-664D-4710-A170-8B8F8AEE251D}"/>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50" name="Text Box 1">
          <a:extLst>
            <a:ext uri="{FF2B5EF4-FFF2-40B4-BE49-F238E27FC236}">
              <a16:creationId xmlns:a16="http://schemas.microsoft.com/office/drawing/2014/main" id="{750B2580-4B77-4C31-9D14-F33B937E4A8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51" name="Text Box 2">
          <a:extLst>
            <a:ext uri="{FF2B5EF4-FFF2-40B4-BE49-F238E27FC236}">
              <a16:creationId xmlns:a16="http://schemas.microsoft.com/office/drawing/2014/main" id="{E63A050A-3FD5-4282-8D64-034A9C380E3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52" name="Text Box 1">
          <a:extLst>
            <a:ext uri="{FF2B5EF4-FFF2-40B4-BE49-F238E27FC236}">
              <a16:creationId xmlns:a16="http://schemas.microsoft.com/office/drawing/2014/main" id="{FC18D7CD-F78C-45B9-975D-7F6DBBC6A26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53" name="Text Box 2">
          <a:extLst>
            <a:ext uri="{FF2B5EF4-FFF2-40B4-BE49-F238E27FC236}">
              <a16:creationId xmlns:a16="http://schemas.microsoft.com/office/drawing/2014/main" id="{852FB3A0-24C6-45A9-96FC-FFD63D3A1BD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54" name="Text Box 1">
          <a:extLst>
            <a:ext uri="{FF2B5EF4-FFF2-40B4-BE49-F238E27FC236}">
              <a16:creationId xmlns:a16="http://schemas.microsoft.com/office/drawing/2014/main" id="{FBD9A224-5A12-4510-966A-F5CA4AE17D3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55" name="Text Box 2">
          <a:extLst>
            <a:ext uri="{FF2B5EF4-FFF2-40B4-BE49-F238E27FC236}">
              <a16:creationId xmlns:a16="http://schemas.microsoft.com/office/drawing/2014/main" id="{3D117FA9-C2F4-4884-8F31-ED0E8326707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56" name="Text Box 1">
          <a:extLst>
            <a:ext uri="{FF2B5EF4-FFF2-40B4-BE49-F238E27FC236}">
              <a16:creationId xmlns:a16="http://schemas.microsoft.com/office/drawing/2014/main" id="{EE18CC44-980F-4205-9658-5D6525E15E7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57" name="Text Box 2">
          <a:extLst>
            <a:ext uri="{FF2B5EF4-FFF2-40B4-BE49-F238E27FC236}">
              <a16:creationId xmlns:a16="http://schemas.microsoft.com/office/drawing/2014/main" id="{E06CE3D5-E4C0-4DFE-BFCF-1343BEC9087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58" name="Text Box 2">
          <a:extLst>
            <a:ext uri="{FF2B5EF4-FFF2-40B4-BE49-F238E27FC236}">
              <a16:creationId xmlns:a16="http://schemas.microsoft.com/office/drawing/2014/main" id="{EB8282D0-1FF9-4C45-80CE-F4A9C43B8DD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59" name="Text Box 1">
          <a:extLst>
            <a:ext uri="{FF2B5EF4-FFF2-40B4-BE49-F238E27FC236}">
              <a16:creationId xmlns:a16="http://schemas.microsoft.com/office/drawing/2014/main" id="{B35A6C3B-A541-4E49-98D4-7A6CFA55A42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60" name="Text Box 2">
          <a:extLst>
            <a:ext uri="{FF2B5EF4-FFF2-40B4-BE49-F238E27FC236}">
              <a16:creationId xmlns:a16="http://schemas.microsoft.com/office/drawing/2014/main" id="{2BED1D08-C6C6-44AA-8EEE-529BFE6EC81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61" name="Text Box 2">
          <a:extLst>
            <a:ext uri="{FF2B5EF4-FFF2-40B4-BE49-F238E27FC236}">
              <a16:creationId xmlns:a16="http://schemas.microsoft.com/office/drawing/2014/main" id="{C1156A6C-9B40-4D96-939A-75A072CC0FE4}"/>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62" name="Text Box 1">
          <a:extLst>
            <a:ext uri="{FF2B5EF4-FFF2-40B4-BE49-F238E27FC236}">
              <a16:creationId xmlns:a16="http://schemas.microsoft.com/office/drawing/2014/main" id="{1FCA712F-8690-495E-A18E-49F2466FBFC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63" name="Text Box 2">
          <a:extLst>
            <a:ext uri="{FF2B5EF4-FFF2-40B4-BE49-F238E27FC236}">
              <a16:creationId xmlns:a16="http://schemas.microsoft.com/office/drawing/2014/main" id="{A4192280-9A70-4D23-8F5C-E0DF076686F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64" name="Text Box 2">
          <a:extLst>
            <a:ext uri="{FF2B5EF4-FFF2-40B4-BE49-F238E27FC236}">
              <a16:creationId xmlns:a16="http://schemas.microsoft.com/office/drawing/2014/main" id="{44BC05F7-2FF2-46D1-999C-23E7D3B54D87}"/>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65" name="Text Box 1">
          <a:extLst>
            <a:ext uri="{FF2B5EF4-FFF2-40B4-BE49-F238E27FC236}">
              <a16:creationId xmlns:a16="http://schemas.microsoft.com/office/drawing/2014/main" id="{2A8EAAB8-F8E2-452B-AE31-44F6D528E95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66" name="Text Box 2">
          <a:extLst>
            <a:ext uri="{FF2B5EF4-FFF2-40B4-BE49-F238E27FC236}">
              <a16:creationId xmlns:a16="http://schemas.microsoft.com/office/drawing/2014/main" id="{8DCDFD24-D6DA-4B69-949F-4CAE0662C68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67" name="Text Box 2">
          <a:extLst>
            <a:ext uri="{FF2B5EF4-FFF2-40B4-BE49-F238E27FC236}">
              <a16:creationId xmlns:a16="http://schemas.microsoft.com/office/drawing/2014/main" id="{32732BA4-D5A3-4FE4-89CF-2E01F4C094DD}"/>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68" name="Text Box 1">
          <a:extLst>
            <a:ext uri="{FF2B5EF4-FFF2-40B4-BE49-F238E27FC236}">
              <a16:creationId xmlns:a16="http://schemas.microsoft.com/office/drawing/2014/main" id="{5C60AC10-0CAC-4016-8303-0697E9B2915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69" name="Text Box 2">
          <a:extLst>
            <a:ext uri="{FF2B5EF4-FFF2-40B4-BE49-F238E27FC236}">
              <a16:creationId xmlns:a16="http://schemas.microsoft.com/office/drawing/2014/main" id="{ECE18A86-F031-42E6-B1FE-FC86A8CD11F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70" name="Text Box 2">
          <a:extLst>
            <a:ext uri="{FF2B5EF4-FFF2-40B4-BE49-F238E27FC236}">
              <a16:creationId xmlns:a16="http://schemas.microsoft.com/office/drawing/2014/main" id="{3748E948-8523-479F-A4B1-8EB9585592CC}"/>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71" name="Text Box 1">
          <a:extLst>
            <a:ext uri="{FF2B5EF4-FFF2-40B4-BE49-F238E27FC236}">
              <a16:creationId xmlns:a16="http://schemas.microsoft.com/office/drawing/2014/main" id="{AF9A4144-4F05-48CD-BC95-854CC581C22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72" name="Text Box 2">
          <a:extLst>
            <a:ext uri="{FF2B5EF4-FFF2-40B4-BE49-F238E27FC236}">
              <a16:creationId xmlns:a16="http://schemas.microsoft.com/office/drawing/2014/main" id="{EE9476B9-B01A-4FCF-A496-6FACBF4065D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473" name="Text Box 2">
          <a:extLst>
            <a:ext uri="{FF2B5EF4-FFF2-40B4-BE49-F238E27FC236}">
              <a16:creationId xmlns:a16="http://schemas.microsoft.com/office/drawing/2014/main" id="{EA2CFB47-0BFB-4D2E-B28E-8BC77A33165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74" name="Text Box 1">
          <a:extLst>
            <a:ext uri="{FF2B5EF4-FFF2-40B4-BE49-F238E27FC236}">
              <a16:creationId xmlns:a16="http://schemas.microsoft.com/office/drawing/2014/main" id="{A0192D18-4902-4A36-8DA4-BA30AAA06AB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75" name="Text Box 2">
          <a:extLst>
            <a:ext uri="{FF2B5EF4-FFF2-40B4-BE49-F238E27FC236}">
              <a16:creationId xmlns:a16="http://schemas.microsoft.com/office/drawing/2014/main" id="{4529731E-1AB7-433D-8D69-0E5F269E564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76" name="Text Box 1">
          <a:extLst>
            <a:ext uri="{FF2B5EF4-FFF2-40B4-BE49-F238E27FC236}">
              <a16:creationId xmlns:a16="http://schemas.microsoft.com/office/drawing/2014/main" id="{3922A110-CD85-48D6-B052-035F4E585F1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77" name="Text Box 2">
          <a:extLst>
            <a:ext uri="{FF2B5EF4-FFF2-40B4-BE49-F238E27FC236}">
              <a16:creationId xmlns:a16="http://schemas.microsoft.com/office/drawing/2014/main" id="{F3BC87B1-FBA3-4E6C-B6F5-E75C5468FA2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78" name="Text Box 1">
          <a:extLst>
            <a:ext uri="{FF2B5EF4-FFF2-40B4-BE49-F238E27FC236}">
              <a16:creationId xmlns:a16="http://schemas.microsoft.com/office/drawing/2014/main" id="{22D279DB-B6E7-4368-80EA-AF079FDA515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79" name="Text Box 2">
          <a:extLst>
            <a:ext uri="{FF2B5EF4-FFF2-40B4-BE49-F238E27FC236}">
              <a16:creationId xmlns:a16="http://schemas.microsoft.com/office/drawing/2014/main" id="{3442F889-8CDC-46BF-A836-8393A832575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80" name="Text Box 1">
          <a:extLst>
            <a:ext uri="{FF2B5EF4-FFF2-40B4-BE49-F238E27FC236}">
              <a16:creationId xmlns:a16="http://schemas.microsoft.com/office/drawing/2014/main" id="{89FE5117-DD2D-4C6B-BF9A-C7A42255AEB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81" name="Text Box 2">
          <a:extLst>
            <a:ext uri="{FF2B5EF4-FFF2-40B4-BE49-F238E27FC236}">
              <a16:creationId xmlns:a16="http://schemas.microsoft.com/office/drawing/2014/main" id="{458D4A39-F6DE-4AFF-80F3-7D20907CBF6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82" name="Text Box 1">
          <a:extLst>
            <a:ext uri="{FF2B5EF4-FFF2-40B4-BE49-F238E27FC236}">
              <a16:creationId xmlns:a16="http://schemas.microsoft.com/office/drawing/2014/main" id="{DF1A106B-4FEB-40E7-8A6B-592E576C406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83" name="Text Box 2">
          <a:extLst>
            <a:ext uri="{FF2B5EF4-FFF2-40B4-BE49-F238E27FC236}">
              <a16:creationId xmlns:a16="http://schemas.microsoft.com/office/drawing/2014/main" id="{C826D732-4779-468D-87AC-8342231CBA2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84" name="Text Box 1">
          <a:extLst>
            <a:ext uri="{FF2B5EF4-FFF2-40B4-BE49-F238E27FC236}">
              <a16:creationId xmlns:a16="http://schemas.microsoft.com/office/drawing/2014/main" id="{961AD638-D576-4FE6-AF53-1ED4814D442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85" name="Text Box 2">
          <a:extLst>
            <a:ext uri="{FF2B5EF4-FFF2-40B4-BE49-F238E27FC236}">
              <a16:creationId xmlns:a16="http://schemas.microsoft.com/office/drawing/2014/main" id="{5B3111C9-145E-4064-B68C-821566BEF46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86" name="Text Box 2">
          <a:extLst>
            <a:ext uri="{FF2B5EF4-FFF2-40B4-BE49-F238E27FC236}">
              <a16:creationId xmlns:a16="http://schemas.microsoft.com/office/drawing/2014/main" id="{627D1D9C-880D-48DD-ADB2-6398ECEC8A4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87" name="Text Box 1">
          <a:extLst>
            <a:ext uri="{FF2B5EF4-FFF2-40B4-BE49-F238E27FC236}">
              <a16:creationId xmlns:a16="http://schemas.microsoft.com/office/drawing/2014/main" id="{1B725C2B-8EF0-475A-BFFD-BE407CEA36F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88" name="Text Box 2">
          <a:extLst>
            <a:ext uri="{FF2B5EF4-FFF2-40B4-BE49-F238E27FC236}">
              <a16:creationId xmlns:a16="http://schemas.microsoft.com/office/drawing/2014/main" id="{5C2F4F84-1B1E-42C3-B541-34C9627A9BA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89" name="Text Box 1">
          <a:extLst>
            <a:ext uri="{FF2B5EF4-FFF2-40B4-BE49-F238E27FC236}">
              <a16:creationId xmlns:a16="http://schemas.microsoft.com/office/drawing/2014/main" id="{D5419D60-216E-4842-8BC2-77E0E71457F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90" name="Text Box 2">
          <a:extLst>
            <a:ext uri="{FF2B5EF4-FFF2-40B4-BE49-F238E27FC236}">
              <a16:creationId xmlns:a16="http://schemas.microsoft.com/office/drawing/2014/main" id="{97C1501C-A068-45B1-8C29-9FA886A18FA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91" name="Text Box 1">
          <a:extLst>
            <a:ext uri="{FF2B5EF4-FFF2-40B4-BE49-F238E27FC236}">
              <a16:creationId xmlns:a16="http://schemas.microsoft.com/office/drawing/2014/main" id="{595318AB-8794-4CC0-9131-C8315CDCC13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92" name="Text Box 2">
          <a:extLst>
            <a:ext uri="{FF2B5EF4-FFF2-40B4-BE49-F238E27FC236}">
              <a16:creationId xmlns:a16="http://schemas.microsoft.com/office/drawing/2014/main" id="{40F7A237-6F9A-4867-9F81-741E7E2DD3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93" name="Text Box 2">
          <a:extLst>
            <a:ext uri="{FF2B5EF4-FFF2-40B4-BE49-F238E27FC236}">
              <a16:creationId xmlns:a16="http://schemas.microsoft.com/office/drawing/2014/main" id="{CA7F449E-4CB4-4E01-AA3B-58453E6DC27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94" name="Text Box 1">
          <a:extLst>
            <a:ext uri="{FF2B5EF4-FFF2-40B4-BE49-F238E27FC236}">
              <a16:creationId xmlns:a16="http://schemas.microsoft.com/office/drawing/2014/main" id="{27048F81-B7B5-41BF-BA81-9DBA15070D1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95" name="Text Box 2">
          <a:extLst>
            <a:ext uri="{FF2B5EF4-FFF2-40B4-BE49-F238E27FC236}">
              <a16:creationId xmlns:a16="http://schemas.microsoft.com/office/drawing/2014/main" id="{72345E3A-1D5B-4C6D-83E4-FFC15822128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96" name="Text Box 1">
          <a:extLst>
            <a:ext uri="{FF2B5EF4-FFF2-40B4-BE49-F238E27FC236}">
              <a16:creationId xmlns:a16="http://schemas.microsoft.com/office/drawing/2014/main" id="{2CD01970-38E3-4987-A8AC-B8CD509CCF4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497" name="Text Box 2">
          <a:extLst>
            <a:ext uri="{FF2B5EF4-FFF2-40B4-BE49-F238E27FC236}">
              <a16:creationId xmlns:a16="http://schemas.microsoft.com/office/drawing/2014/main" id="{8B8FA688-3A73-4548-B578-9D9FF08134A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498" name="Text Box 1">
          <a:extLst>
            <a:ext uri="{FF2B5EF4-FFF2-40B4-BE49-F238E27FC236}">
              <a16:creationId xmlns:a16="http://schemas.microsoft.com/office/drawing/2014/main" id="{2BD9CB5C-7098-4A59-99E8-670B7A2B25B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499" name="Text Box 2">
          <a:extLst>
            <a:ext uri="{FF2B5EF4-FFF2-40B4-BE49-F238E27FC236}">
              <a16:creationId xmlns:a16="http://schemas.microsoft.com/office/drawing/2014/main" id="{F095D349-F408-48B9-B288-FB2DB3603BA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00" name="Text Box 1">
          <a:extLst>
            <a:ext uri="{FF2B5EF4-FFF2-40B4-BE49-F238E27FC236}">
              <a16:creationId xmlns:a16="http://schemas.microsoft.com/office/drawing/2014/main" id="{7AEC9A57-D354-4865-857C-C19FF36B6DC1}"/>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01" name="Text Box 2">
          <a:extLst>
            <a:ext uri="{FF2B5EF4-FFF2-40B4-BE49-F238E27FC236}">
              <a16:creationId xmlns:a16="http://schemas.microsoft.com/office/drawing/2014/main" id="{88208221-03A7-4897-8262-DF531648169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02" name="Text Box 1">
          <a:extLst>
            <a:ext uri="{FF2B5EF4-FFF2-40B4-BE49-F238E27FC236}">
              <a16:creationId xmlns:a16="http://schemas.microsoft.com/office/drawing/2014/main" id="{1149664D-783D-4FF8-8DCD-5F56412A406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03" name="Text Box 2">
          <a:extLst>
            <a:ext uri="{FF2B5EF4-FFF2-40B4-BE49-F238E27FC236}">
              <a16:creationId xmlns:a16="http://schemas.microsoft.com/office/drawing/2014/main" id="{BDED3148-ECC1-41A8-AD36-1C4317C456C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04" name="Text Box 1">
          <a:extLst>
            <a:ext uri="{FF2B5EF4-FFF2-40B4-BE49-F238E27FC236}">
              <a16:creationId xmlns:a16="http://schemas.microsoft.com/office/drawing/2014/main" id="{D57B687C-424A-4886-B70A-88D1F231E5E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05" name="Text Box 2">
          <a:extLst>
            <a:ext uri="{FF2B5EF4-FFF2-40B4-BE49-F238E27FC236}">
              <a16:creationId xmlns:a16="http://schemas.microsoft.com/office/drawing/2014/main" id="{0D595ABF-C280-4E20-806C-3889C2D1DDC6}"/>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06" name="Text Box 1">
          <a:extLst>
            <a:ext uri="{FF2B5EF4-FFF2-40B4-BE49-F238E27FC236}">
              <a16:creationId xmlns:a16="http://schemas.microsoft.com/office/drawing/2014/main" id="{7A90B416-7BA2-4EA0-834B-D9CB8D97DF26}"/>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07" name="Text Box 2">
          <a:extLst>
            <a:ext uri="{FF2B5EF4-FFF2-40B4-BE49-F238E27FC236}">
              <a16:creationId xmlns:a16="http://schemas.microsoft.com/office/drawing/2014/main" id="{75C82D16-4115-4581-8F63-8385E53FFEE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08" name="Text Box 1">
          <a:extLst>
            <a:ext uri="{FF2B5EF4-FFF2-40B4-BE49-F238E27FC236}">
              <a16:creationId xmlns:a16="http://schemas.microsoft.com/office/drawing/2014/main" id="{5F1CB2B4-EA5F-41D0-8705-87BA7B43A43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09" name="Text Box 2">
          <a:extLst>
            <a:ext uri="{FF2B5EF4-FFF2-40B4-BE49-F238E27FC236}">
              <a16:creationId xmlns:a16="http://schemas.microsoft.com/office/drawing/2014/main" id="{95136F43-F78A-4734-A99F-E60DDAFE4FB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10" name="Text Box 1">
          <a:extLst>
            <a:ext uri="{FF2B5EF4-FFF2-40B4-BE49-F238E27FC236}">
              <a16:creationId xmlns:a16="http://schemas.microsoft.com/office/drawing/2014/main" id="{EB23D3C9-AC9F-4A12-A0B2-471E1965A14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11" name="Text Box 2">
          <a:extLst>
            <a:ext uri="{FF2B5EF4-FFF2-40B4-BE49-F238E27FC236}">
              <a16:creationId xmlns:a16="http://schemas.microsoft.com/office/drawing/2014/main" id="{9DE32CD6-0740-4667-8B4D-1A838D6AB00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12" name="Text Box 1">
          <a:extLst>
            <a:ext uri="{FF2B5EF4-FFF2-40B4-BE49-F238E27FC236}">
              <a16:creationId xmlns:a16="http://schemas.microsoft.com/office/drawing/2014/main" id="{D884823D-2284-4A94-9A7E-36F81E049BD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13" name="Text Box 2">
          <a:extLst>
            <a:ext uri="{FF2B5EF4-FFF2-40B4-BE49-F238E27FC236}">
              <a16:creationId xmlns:a16="http://schemas.microsoft.com/office/drawing/2014/main" id="{472495B2-7BF3-4353-8E09-C0932BB1374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14" name="Text Box 1">
          <a:extLst>
            <a:ext uri="{FF2B5EF4-FFF2-40B4-BE49-F238E27FC236}">
              <a16:creationId xmlns:a16="http://schemas.microsoft.com/office/drawing/2014/main" id="{CEF1C1B3-A915-4A63-88AD-8DB56B543A8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15" name="Text Box 2">
          <a:extLst>
            <a:ext uri="{FF2B5EF4-FFF2-40B4-BE49-F238E27FC236}">
              <a16:creationId xmlns:a16="http://schemas.microsoft.com/office/drawing/2014/main" id="{1F33D2C7-18FE-476A-A736-3EA04516115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16" name="Text Box 1">
          <a:extLst>
            <a:ext uri="{FF2B5EF4-FFF2-40B4-BE49-F238E27FC236}">
              <a16:creationId xmlns:a16="http://schemas.microsoft.com/office/drawing/2014/main" id="{B0B1BA3B-159A-4152-95AF-0DCA94503E4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17" name="Text Box 2">
          <a:extLst>
            <a:ext uri="{FF2B5EF4-FFF2-40B4-BE49-F238E27FC236}">
              <a16:creationId xmlns:a16="http://schemas.microsoft.com/office/drawing/2014/main" id="{9313850E-4FBA-424A-8426-3BA15950149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18" name="Text Box 1">
          <a:extLst>
            <a:ext uri="{FF2B5EF4-FFF2-40B4-BE49-F238E27FC236}">
              <a16:creationId xmlns:a16="http://schemas.microsoft.com/office/drawing/2014/main" id="{F2AC508A-B968-4249-8468-5D6140177AC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19" name="Text Box 2">
          <a:extLst>
            <a:ext uri="{FF2B5EF4-FFF2-40B4-BE49-F238E27FC236}">
              <a16:creationId xmlns:a16="http://schemas.microsoft.com/office/drawing/2014/main" id="{BAB10254-70FC-4A3B-8227-6FC40996355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20" name="Text Box 1">
          <a:extLst>
            <a:ext uri="{FF2B5EF4-FFF2-40B4-BE49-F238E27FC236}">
              <a16:creationId xmlns:a16="http://schemas.microsoft.com/office/drawing/2014/main" id="{4562C2CA-C662-4065-9FA9-DA44907B788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21" name="Text Box 2">
          <a:extLst>
            <a:ext uri="{FF2B5EF4-FFF2-40B4-BE49-F238E27FC236}">
              <a16:creationId xmlns:a16="http://schemas.microsoft.com/office/drawing/2014/main" id="{B446AE3E-58B0-4BD0-8298-82384EFCAAF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22" name="Text Box 1">
          <a:extLst>
            <a:ext uri="{FF2B5EF4-FFF2-40B4-BE49-F238E27FC236}">
              <a16:creationId xmlns:a16="http://schemas.microsoft.com/office/drawing/2014/main" id="{E8796D35-3D11-4AF2-821F-1308764DD71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23" name="Text Box 2">
          <a:extLst>
            <a:ext uri="{FF2B5EF4-FFF2-40B4-BE49-F238E27FC236}">
              <a16:creationId xmlns:a16="http://schemas.microsoft.com/office/drawing/2014/main" id="{EB3DC616-6D1F-4D90-AC1E-30CDC3B5101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24" name="Text Box 1">
          <a:extLst>
            <a:ext uri="{FF2B5EF4-FFF2-40B4-BE49-F238E27FC236}">
              <a16:creationId xmlns:a16="http://schemas.microsoft.com/office/drawing/2014/main" id="{3F08EB7C-BA70-46A8-A2EE-5537BB3F38E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25" name="Text Box 2">
          <a:extLst>
            <a:ext uri="{FF2B5EF4-FFF2-40B4-BE49-F238E27FC236}">
              <a16:creationId xmlns:a16="http://schemas.microsoft.com/office/drawing/2014/main" id="{63D73226-00F5-4CE1-B667-F3B15486EE7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26" name="Text Box 1">
          <a:extLst>
            <a:ext uri="{FF2B5EF4-FFF2-40B4-BE49-F238E27FC236}">
              <a16:creationId xmlns:a16="http://schemas.microsoft.com/office/drawing/2014/main" id="{7E3D6A71-B62B-4EEE-A993-9E661D84A2B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27" name="Text Box 2">
          <a:extLst>
            <a:ext uri="{FF2B5EF4-FFF2-40B4-BE49-F238E27FC236}">
              <a16:creationId xmlns:a16="http://schemas.microsoft.com/office/drawing/2014/main" id="{D841D6C7-4322-43B0-8757-36D64F175BE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28" name="Text Box 1">
          <a:extLst>
            <a:ext uri="{FF2B5EF4-FFF2-40B4-BE49-F238E27FC236}">
              <a16:creationId xmlns:a16="http://schemas.microsoft.com/office/drawing/2014/main" id="{B6C7D353-1782-4FE5-BAC7-3A051552028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29" name="Text Box 2">
          <a:extLst>
            <a:ext uri="{FF2B5EF4-FFF2-40B4-BE49-F238E27FC236}">
              <a16:creationId xmlns:a16="http://schemas.microsoft.com/office/drawing/2014/main" id="{1A145494-7080-4992-9B0A-10F4191FBC2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30" name="Text Box 1">
          <a:extLst>
            <a:ext uri="{FF2B5EF4-FFF2-40B4-BE49-F238E27FC236}">
              <a16:creationId xmlns:a16="http://schemas.microsoft.com/office/drawing/2014/main" id="{D656E4E5-A1BF-4D17-B494-E092ACAEFB3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31" name="Text Box 2">
          <a:extLst>
            <a:ext uri="{FF2B5EF4-FFF2-40B4-BE49-F238E27FC236}">
              <a16:creationId xmlns:a16="http://schemas.microsoft.com/office/drawing/2014/main" id="{D6E173EF-DD9F-4370-A934-2D7734FB847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32" name="Text Box 1">
          <a:extLst>
            <a:ext uri="{FF2B5EF4-FFF2-40B4-BE49-F238E27FC236}">
              <a16:creationId xmlns:a16="http://schemas.microsoft.com/office/drawing/2014/main" id="{0C6FB80F-1717-4A4B-959B-67A46FEB2BB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33" name="Text Box 2">
          <a:extLst>
            <a:ext uri="{FF2B5EF4-FFF2-40B4-BE49-F238E27FC236}">
              <a16:creationId xmlns:a16="http://schemas.microsoft.com/office/drawing/2014/main" id="{C9375F02-DD7D-4EAF-9F50-6FFB1C7AB12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34" name="Text Box 1">
          <a:extLst>
            <a:ext uri="{FF2B5EF4-FFF2-40B4-BE49-F238E27FC236}">
              <a16:creationId xmlns:a16="http://schemas.microsoft.com/office/drawing/2014/main" id="{56585C45-C2A2-4D0E-BD77-68DE3C055B6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35" name="Text Box 2">
          <a:extLst>
            <a:ext uri="{FF2B5EF4-FFF2-40B4-BE49-F238E27FC236}">
              <a16:creationId xmlns:a16="http://schemas.microsoft.com/office/drawing/2014/main" id="{8AAE1611-B42F-4273-A8A4-843611B5381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36" name="Text Box 1">
          <a:extLst>
            <a:ext uri="{FF2B5EF4-FFF2-40B4-BE49-F238E27FC236}">
              <a16:creationId xmlns:a16="http://schemas.microsoft.com/office/drawing/2014/main" id="{755B79D2-8555-4AA5-8E9F-95EFA5939B7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37" name="Text Box 2">
          <a:extLst>
            <a:ext uri="{FF2B5EF4-FFF2-40B4-BE49-F238E27FC236}">
              <a16:creationId xmlns:a16="http://schemas.microsoft.com/office/drawing/2014/main" id="{4A80CFB9-8A81-4B90-B50D-E27E18723AB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38" name="Text Box 1">
          <a:extLst>
            <a:ext uri="{FF2B5EF4-FFF2-40B4-BE49-F238E27FC236}">
              <a16:creationId xmlns:a16="http://schemas.microsoft.com/office/drawing/2014/main" id="{C7FE6C87-A8EA-4884-8B12-3BD0C6A89D7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39" name="Text Box 2">
          <a:extLst>
            <a:ext uri="{FF2B5EF4-FFF2-40B4-BE49-F238E27FC236}">
              <a16:creationId xmlns:a16="http://schemas.microsoft.com/office/drawing/2014/main" id="{A60EB09F-A3F4-4E89-80B8-2EE218D4CDB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40" name="Text Box 1">
          <a:extLst>
            <a:ext uri="{FF2B5EF4-FFF2-40B4-BE49-F238E27FC236}">
              <a16:creationId xmlns:a16="http://schemas.microsoft.com/office/drawing/2014/main" id="{5AEC07A0-A5A3-4A89-BC8F-6F5A029FCE1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41" name="Text Box 2">
          <a:extLst>
            <a:ext uri="{FF2B5EF4-FFF2-40B4-BE49-F238E27FC236}">
              <a16:creationId xmlns:a16="http://schemas.microsoft.com/office/drawing/2014/main" id="{965D309B-9E3A-4FEF-8476-E68CF505E6B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42" name="Text Box 1">
          <a:extLst>
            <a:ext uri="{FF2B5EF4-FFF2-40B4-BE49-F238E27FC236}">
              <a16:creationId xmlns:a16="http://schemas.microsoft.com/office/drawing/2014/main" id="{8A0FC351-ABFC-43CE-884E-1E8AF3BF090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43" name="Text Box 2">
          <a:extLst>
            <a:ext uri="{FF2B5EF4-FFF2-40B4-BE49-F238E27FC236}">
              <a16:creationId xmlns:a16="http://schemas.microsoft.com/office/drawing/2014/main" id="{F33269E6-347B-4A1C-B13A-960BD0E7179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44" name="Text Box 1">
          <a:extLst>
            <a:ext uri="{FF2B5EF4-FFF2-40B4-BE49-F238E27FC236}">
              <a16:creationId xmlns:a16="http://schemas.microsoft.com/office/drawing/2014/main" id="{6AC5FE7A-71F8-4C39-B41B-8FFCF4BE232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45" name="Text Box 2">
          <a:extLst>
            <a:ext uri="{FF2B5EF4-FFF2-40B4-BE49-F238E27FC236}">
              <a16:creationId xmlns:a16="http://schemas.microsoft.com/office/drawing/2014/main" id="{66C70886-F76A-4FA8-BD9F-67E1C5C6D66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46" name="Text Box 1">
          <a:extLst>
            <a:ext uri="{FF2B5EF4-FFF2-40B4-BE49-F238E27FC236}">
              <a16:creationId xmlns:a16="http://schemas.microsoft.com/office/drawing/2014/main" id="{E3905CB3-4DEE-49CF-968B-109428CC50C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47" name="Text Box 2">
          <a:extLst>
            <a:ext uri="{FF2B5EF4-FFF2-40B4-BE49-F238E27FC236}">
              <a16:creationId xmlns:a16="http://schemas.microsoft.com/office/drawing/2014/main" id="{E0AAE496-43E5-4447-8434-D47D1F1A9C9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48" name="Text Box 1">
          <a:extLst>
            <a:ext uri="{FF2B5EF4-FFF2-40B4-BE49-F238E27FC236}">
              <a16:creationId xmlns:a16="http://schemas.microsoft.com/office/drawing/2014/main" id="{7071159F-8DE0-4BA4-A3A1-958EC614265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49" name="Text Box 2">
          <a:extLst>
            <a:ext uri="{FF2B5EF4-FFF2-40B4-BE49-F238E27FC236}">
              <a16:creationId xmlns:a16="http://schemas.microsoft.com/office/drawing/2014/main" id="{D6C0FEAC-132A-4E58-9C61-9CBB37375D5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0" name="Text Box 1">
          <a:extLst>
            <a:ext uri="{FF2B5EF4-FFF2-40B4-BE49-F238E27FC236}">
              <a16:creationId xmlns:a16="http://schemas.microsoft.com/office/drawing/2014/main" id="{163ECEC5-98AF-4020-A19B-A7E9F6413F1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1" name="Text Box 2">
          <a:extLst>
            <a:ext uri="{FF2B5EF4-FFF2-40B4-BE49-F238E27FC236}">
              <a16:creationId xmlns:a16="http://schemas.microsoft.com/office/drawing/2014/main" id="{82F12E01-4ABD-4AAC-BF45-5E65724C204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2" name="Text Box 1">
          <a:extLst>
            <a:ext uri="{FF2B5EF4-FFF2-40B4-BE49-F238E27FC236}">
              <a16:creationId xmlns:a16="http://schemas.microsoft.com/office/drawing/2014/main" id="{A1E6FF01-D437-494C-9712-91DD72EDB94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3" name="Text Box 2">
          <a:extLst>
            <a:ext uri="{FF2B5EF4-FFF2-40B4-BE49-F238E27FC236}">
              <a16:creationId xmlns:a16="http://schemas.microsoft.com/office/drawing/2014/main" id="{1D1BE4A9-15DE-4F11-9138-C79C9DF9492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4" name="Text Box 1">
          <a:extLst>
            <a:ext uri="{FF2B5EF4-FFF2-40B4-BE49-F238E27FC236}">
              <a16:creationId xmlns:a16="http://schemas.microsoft.com/office/drawing/2014/main" id="{F24B9987-C618-4960-9D46-D0CEDAFBA2E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5" name="Text Box 2">
          <a:extLst>
            <a:ext uri="{FF2B5EF4-FFF2-40B4-BE49-F238E27FC236}">
              <a16:creationId xmlns:a16="http://schemas.microsoft.com/office/drawing/2014/main" id="{7C70C39F-9609-4959-9375-1B6EA58E846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6" name="Text Box 1">
          <a:extLst>
            <a:ext uri="{FF2B5EF4-FFF2-40B4-BE49-F238E27FC236}">
              <a16:creationId xmlns:a16="http://schemas.microsoft.com/office/drawing/2014/main" id="{36CC424C-411E-4101-9E2A-B0BDB532C1E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7" name="Text Box 2">
          <a:extLst>
            <a:ext uri="{FF2B5EF4-FFF2-40B4-BE49-F238E27FC236}">
              <a16:creationId xmlns:a16="http://schemas.microsoft.com/office/drawing/2014/main" id="{7A1114B5-0364-4868-9F75-D14A598D69F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8" name="Text Box 1">
          <a:extLst>
            <a:ext uri="{FF2B5EF4-FFF2-40B4-BE49-F238E27FC236}">
              <a16:creationId xmlns:a16="http://schemas.microsoft.com/office/drawing/2014/main" id="{5755A35F-DB82-4E13-A809-4CEA62AC729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59" name="Text Box 2">
          <a:extLst>
            <a:ext uri="{FF2B5EF4-FFF2-40B4-BE49-F238E27FC236}">
              <a16:creationId xmlns:a16="http://schemas.microsoft.com/office/drawing/2014/main" id="{77E359B5-80F4-4899-99F4-D759370E8A4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0" name="Text Box 1">
          <a:extLst>
            <a:ext uri="{FF2B5EF4-FFF2-40B4-BE49-F238E27FC236}">
              <a16:creationId xmlns:a16="http://schemas.microsoft.com/office/drawing/2014/main" id="{200E3DF7-E1D4-4CB7-A892-4C31CE09095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1" name="Text Box 2">
          <a:extLst>
            <a:ext uri="{FF2B5EF4-FFF2-40B4-BE49-F238E27FC236}">
              <a16:creationId xmlns:a16="http://schemas.microsoft.com/office/drawing/2014/main" id="{88311610-B880-4E18-BE06-350DEB7E30F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2" name="Text Box 1">
          <a:extLst>
            <a:ext uri="{FF2B5EF4-FFF2-40B4-BE49-F238E27FC236}">
              <a16:creationId xmlns:a16="http://schemas.microsoft.com/office/drawing/2014/main" id="{0BC5D407-64B7-4FF6-ABE0-3859CD6CA9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3" name="Text Box 2">
          <a:extLst>
            <a:ext uri="{FF2B5EF4-FFF2-40B4-BE49-F238E27FC236}">
              <a16:creationId xmlns:a16="http://schemas.microsoft.com/office/drawing/2014/main" id="{20CF5966-4EF9-4122-ABA9-FACBD8CEC24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4" name="Text Box 1">
          <a:extLst>
            <a:ext uri="{FF2B5EF4-FFF2-40B4-BE49-F238E27FC236}">
              <a16:creationId xmlns:a16="http://schemas.microsoft.com/office/drawing/2014/main" id="{DEFB0FCF-E503-4878-8511-544B508559E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5" name="Text Box 2">
          <a:extLst>
            <a:ext uri="{FF2B5EF4-FFF2-40B4-BE49-F238E27FC236}">
              <a16:creationId xmlns:a16="http://schemas.microsoft.com/office/drawing/2014/main" id="{57B752C7-72CA-4370-A74F-988F276A36E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6" name="Text Box 1">
          <a:extLst>
            <a:ext uri="{FF2B5EF4-FFF2-40B4-BE49-F238E27FC236}">
              <a16:creationId xmlns:a16="http://schemas.microsoft.com/office/drawing/2014/main" id="{E26B52D6-75D0-46B4-A244-CBEA6618F32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7" name="Text Box 2">
          <a:extLst>
            <a:ext uri="{FF2B5EF4-FFF2-40B4-BE49-F238E27FC236}">
              <a16:creationId xmlns:a16="http://schemas.microsoft.com/office/drawing/2014/main" id="{00FA199E-170A-450D-8AB7-3151D525CB7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8" name="Text Box 1">
          <a:extLst>
            <a:ext uri="{FF2B5EF4-FFF2-40B4-BE49-F238E27FC236}">
              <a16:creationId xmlns:a16="http://schemas.microsoft.com/office/drawing/2014/main" id="{32531757-5141-4B75-BECD-6214ADFC569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69" name="Text Box 2">
          <a:extLst>
            <a:ext uri="{FF2B5EF4-FFF2-40B4-BE49-F238E27FC236}">
              <a16:creationId xmlns:a16="http://schemas.microsoft.com/office/drawing/2014/main" id="{9906301E-4778-432F-8C0D-0EDCE57934A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0" name="Text Box 1">
          <a:extLst>
            <a:ext uri="{FF2B5EF4-FFF2-40B4-BE49-F238E27FC236}">
              <a16:creationId xmlns:a16="http://schemas.microsoft.com/office/drawing/2014/main" id="{EC00D4DF-6577-4C5B-B4A9-C43D6B4DED1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1" name="Text Box 2">
          <a:extLst>
            <a:ext uri="{FF2B5EF4-FFF2-40B4-BE49-F238E27FC236}">
              <a16:creationId xmlns:a16="http://schemas.microsoft.com/office/drawing/2014/main" id="{C780AE7B-6C5F-48A1-AD19-943013DEEEF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2" name="Text Box 1">
          <a:extLst>
            <a:ext uri="{FF2B5EF4-FFF2-40B4-BE49-F238E27FC236}">
              <a16:creationId xmlns:a16="http://schemas.microsoft.com/office/drawing/2014/main" id="{3EE28236-9F95-465C-AFEC-77636BAF416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3" name="Text Box 2">
          <a:extLst>
            <a:ext uri="{FF2B5EF4-FFF2-40B4-BE49-F238E27FC236}">
              <a16:creationId xmlns:a16="http://schemas.microsoft.com/office/drawing/2014/main" id="{70AA333C-016D-4E40-89E0-BF644925D7A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4" name="Text Box 1">
          <a:extLst>
            <a:ext uri="{FF2B5EF4-FFF2-40B4-BE49-F238E27FC236}">
              <a16:creationId xmlns:a16="http://schemas.microsoft.com/office/drawing/2014/main" id="{E5D65FE2-A840-419F-95C1-9D5D160D09A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5" name="Text Box 2">
          <a:extLst>
            <a:ext uri="{FF2B5EF4-FFF2-40B4-BE49-F238E27FC236}">
              <a16:creationId xmlns:a16="http://schemas.microsoft.com/office/drawing/2014/main" id="{8A4B99CD-8D3B-42FB-B927-25F4B695929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6" name="Text Box 1">
          <a:extLst>
            <a:ext uri="{FF2B5EF4-FFF2-40B4-BE49-F238E27FC236}">
              <a16:creationId xmlns:a16="http://schemas.microsoft.com/office/drawing/2014/main" id="{6A05D8CC-B968-4666-9F2F-76AB15A8FD7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7" name="Text Box 2">
          <a:extLst>
            <a:ext uri="{FF2B5EF4-FFF2-40B4-BE49-F238E27FC236}">
              <a16:creationId xmlns:a16="http://schemas.microsoft.com/office/drawing/2014/main" id="{2BA19F8C-ECE9-4892-8A52-E45F3E9E50C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8" name="Text Box 1">
          <a:extLst>
            <a:ext uri="{FF2B5EF4-FFF2-40B4-BE49-F238E27FC236}">
              <a16:creationId xmlns:a16="http://schemas.microsoft.com/office/drawing/2014/main" id="{480C861E-DE25-4D19-A19B-3BCE48D98BA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79" name="Text Box 2">
          <a:extLst>
            <a:ext uri="{FF2B5EF4-FFF2-40B4-BE49-F238E27FC236}">
              <a16:creationId xmlns:a16="http://schemas.microsoft.com/office/drawing/2014/main" id="{C724A80A-FC02-42E3-B3E9-D0631C192FF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80" name="Text Box 1">
          <a:extLst>
            <a:ext uri="{FF2B5EF4-FFF2-40B4-BE49-F238E27FC236}">
              <a16:creationId xmlns:a16="http://schemas.microsoft.com/office/drawing/2014/main" id="{D52DB439-5145-44C2-A9B9-C6731975C01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81" name="Text Box 2">
          <a:extLst>
            <a:ext uri="{FF2B5EF4-FFF2-40B4-BE49-F238E27FC236}">
              <a16:creationId xmlns:a16="http://schemas.microsoft.com/office/drawing/2014/main" id="{C9412AFB-174C-4673-AAA3-BD96B3EF6CF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82" name="Text Box 1">
          <a:extLst>
            <a:ext uri="{FF2B5EF4-FFF2-40B4-BE49-F238E27FC236}">
              <a16:creationId xmlns:a16="http://schemas.microsoft.com/office/drawing/2014/main" id="{28ECAC34-5B75-4C15-BD0D-18D0D65ABF4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83" name="Text Box 2">
          <a:extLst>
            <a:ext uri="{FF2B5EF4-FFF2-40B4-BE49-F238E27FC236}">
              <a16:creationId xmlns:a16="http://schemas.microsoft.com/office/drawing/2014/main" id="{A51D7E4E-9D3D-4FAD-88F7-090712BAB4A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84" name="Text Box 1">
          <a:extLst>
            <a:ext uri="{FF2B5EF4-FFF2-40B4-BE49-F238E27FC236}">
              <a16:creationId xmlns:a16="http://schemas.microsoft.com/office/drawing/2014/main" id="{A2FC5C5B-0DE4-40AF-BAFE-B1AC0F507D3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85" name="Text Box 2">
          <a:extLst>
            <a:ext uri="{FF2B5EF4-FFF2-40B4-BE49-F238E27FC236}">
              <a16:creationId xmlns:a16="http://schemas.microsoft.com/office/drawing/2014/main" id="{C7D1CB0C-4181-4FF8-A6A1-45F986349B2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586" name="Text Box 1">
          <a:extLst>
            <a:ext uri="{FF2B5EF4-FFF2-40B4-BE49-F238E27FC236}">
              <a16:creationId xmlns:a16="http://schemas.microsoft.com/office/drawing/2014/main" id="{CE212A50-5962-432F-A516-B332766D955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587" name="Text Box 2">
          <a:extLst>
            <a:ext uri="{FF2B5EF4-FFF2-40B4-BE49-F238E27FC236}">
              <a16:creationId xmlns:a16="http://schemas.microsoft.com/office/drawing/2014/main" id="{B008364C-27D9-4B8D-B9C4-6905C500C6C6}"/>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88" name="Text Box 1">
          <a:extLst>
            <a:ext uri="{FF2B5EF4-FFF2-40B4-BE49-F238E27FC236}">
              <a16:creationId xmlns:a16="http://schemas.microsoft.com/office/drawing/2014/main" id="{2D549B8E-9E83-4874-85F7-2D9A40C49BA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89" name="Text Box 2">
          <a:extLst>
            <a:ext uri="{FF2B5EF4-FFF2-40B4-BE49-F238E27FC236}">
              <a16:creationId xmlns:a16="http://schemas.microsoft.com/office/drawing/2014/main" id="{0CD39BF0-E218-4CD5-82F3-B29DE0A4BC7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0" name="Text Box 1">
          <a:extLst>
            <a:ext uri="{FF2B5EF4-FFF2-40B4-BE49-F238E27FC236}">
              <a16:creationId xmlns:a16="http://schemas.microsoft.com/office/drawing/2014/main" id="{82F5EF3C-EDAF-4BB2-9BF8-FB574138BB6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1" name="Text Box 2">
          <a:extLst>
            <a:ext uri="{FF2B5EF4-FFF2-40B4-BE49-F238E27FC236}">
              <a16:creationId xmlns:a16="http://schemas.microsoft.com/office/drawing/2014/main" id="{8201A786-A22D-4012-8695-AB73D53FAA8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2" name="Text Box 1">
          <a:extLst>
            <a:ext uri="{FF2B5EF4-FFF2-40B4-BE49-F238E27FC236}">
              <a16:creationId xmlns:a16="http://schemas.microsoft.com/office/drawing/2014/main" id="{48B3B534-8C38-4B3D-9836-23F87FB8236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3" name="Text Box 2">
          <a:extLst>
            <a:ext uri="{FF2B5EF4-FFF2-40B4-BE49-F238E27FC236}">
              <a16:creationId xmlns:a16="http://schemas.microsoft.com/office/drawing/2014/main" id="{68D9A466-26A1-4910-9E87-B6D27C552DA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4" name="Text Box 1">
          <a:extLst>
            <a:ext uri="{FF2B5EF4-FFF2-40B4-BE49-F238E27FC236}">
              <a16:creationId xmlns:a16="http://schemas.microsoft.com/office/drawing/2014/main" id="{3B9B448E-500F-4E52-AD4A-027FA9F2626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5" name="Text Box 2">
          <a:extLst>
            <a:ext uri="{FF2B5EF4-FFF2-40B4-BE49-F238E27FC236}">
              <a16:creationId xmlns:a16="http://schemas.microsoft.com/office/drawing/2014/main" id="{8E5EE619-4B52-4B8C-A05D-D7706FDF907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6" name="Text Box 1">
          <a:extLst>
            <a:ext uri="{FF2B5EF4-FFF2-40B4-BE49-F238E27FC236}">
              <a16:creationId xmlns:a16="http://schemas.microsoft.com/office/drawing/2014/main" id="{124E01EC-0D42-4229-A461-6C68FC1A9D0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7" name="Text Box 2">
          <a:extLst>
            <a:ext uri="{FF2B5EF4-FFF2-40B4-BE49-F238E27FC236}">
              <a16:creationId xmlns:a16="http://schemas.microsoft.com/office/drawing/2014/main" id="{6A584D57-65A1-4AD4-B601-2CA68568CBB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8" name="Text Box 1">
          <a:extLst>
            <a:ext uri="{FF2B5EF4-FFF2-40B4-BE49-F238E27FC236}">
              <a16:creationId xmlns:a16="http://schemas.microsoft.com/office/drawing/2014/main" id="{763D5680-0706-4D3E-8BAE-D30B05C80C3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599" name="Text Box 2">
          <a:extLst>
            <a:ext uri="{FF2B5EF4-FFF2-40B4-BE49-F238E27FC236}">
              <a16:creationId xmlns:a16="http://schemas.microsoft.com/office/drawing/2014/main" id="{209876A6-F798-4C5C-97B8-07080EE3EBF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0" name="Text Box 1">
          <a:extLst>
            <a:ext uri="{FF2B5EF4-FFF2-40B4-BE49-F238E27FC236}">
              <a16:creationId xmlns:a16="http://schemas.microsoft.com/office/drawing/2014/main" id="{D67829CE-8320-4081-9AFC-1E452BF1CF4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1" name="Text Box 2">
          <a:extLst>
            <a:ext uri="{FF2B5EF4-FFF2-40B4-BE49-F238E27FC236}">
              <a16:creationId xmlns:a16="http://schemas.microsoft.com/office/drawing/2014/main" id="{A9093B0F-F5B4-4260-8A12-11E4553A99E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2" name="Text Box 1">
          <a:extLst>
            <a:ext uri="{FF2B5EF4-FFF2-40B4-BE49-F238E27FC236}">
              <a16:creationId xmlns:a16="http://schemas.microsoft.com/office/drawing/2014/main" id="{3594B5EF-B0E0-43CA-9218-9276C9EFC71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3" name="Text Box 2">
          <a:extLst>
            <a:ext uri="{FF2B5EF4-FFF2-40B4-BE49-F238E27FC236}">
              <a16:creationId xmlns:a16="http://schemas.microsoft.com/office/drawing/2014/main" id="{2826083C-9762-42B4-9ADB-764CACB0F1D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4" name="Text Box 1">
          <a:extLst>
            <a:ext uri="{FF2B5EF4-FFF2-40B4-BE49-F238E27FC236}">
              <a16:creationId xmlns:a16="http://schemas.microsoft.com/office/drawing/2014/main" id="{4ED32C42-02A5-4FC2-8E7D-9DAF8BACB7F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5" name="Text Box 2">
          <a:extLst>
            <a:ext uri="{FF2B5EF4-FFF2-40B4-BE49-F238E27FC236}">
              <a16:creationId xmlns:a16="http://schemas.microsoft.com/office/drawing/2014/main" id="{DC614F2D-8325-4717-B2F6-88B317654B6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6" name="Text Box 1">
          <a:extLst>
            <a:ext uri="{FF2B5EF4-FFF2-40B4-BE49-F238E27FC236}">
              <a16:creationId xmlns:a16="http://schemas.microsoft.com/office/drawing/2014/main" id="{047C65A6-C1CE-4414-88D1-C18CC375BDD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7" name="Text Box 2">
          <a:extLst>
            <a:ext uri="{FF2B5EF4-FFF2-40B4-BE49-F238E27FC236}">
              <a16:creationId xmlns:a16="http://schemas.microsoft.com/office/drawing/2014/main" id="{472BA046-6B65-47D9-A210-56C83A9E0A3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8" name="Text Box 1">
          <a:extLst>
            <a:ext uri="{FF2B5EF4-FFF2-40B4-BE49-F238E27FC236}">
              <a16:creationId xmlns:a16="http://schemas.microsoft.com/office/drawing/2014/main" id="{6598A298-0BE6-4DF3-8B20-DF2FEA2BCCF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09" name="Text Box 2">
          <a:extLst>
            <a:ext uri="{FF2B5EF4-FFF2-40B4-BE49-F238E27FC236}">
              <a16:creationId xmlns:a16="http://schemas.microsoft.com/office/drawing/2014/main" id="{2589C338-278D-4B95-81CA-498B4009C04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10" name="Text Box 1">
          <a:extLst>
            <a:ext uri="{FF2B5EF4-FFF2-40B4-BE49-F238E27FC236}">
              <a16:creationId xmlns:a16="http://schemas.microsoft.com/office/drawing/2014/main" id="{930A0A9E-8DEB-41EE-BE84-3EB054555C7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11" name="Text Box 2">
          <a:extLst>
            <a:ext uri="{FF2B5EF4-FFF2-40B4-BE49-F238E27FC236}">
              <a16:creationId xmlns:a16="http://schemas.microsoft.com/office/drawing/2014/main" id="{0701EA30-27C8-4F76-BFAF-33C2CE8B156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12" name="Text Box 1">
          <a:extLst>
            <a:ext uri="{FF2B5EF4-FFF2-40B4-BE49-F238E27FC236}">
              <a16:creationId xmlns:a16="http://schemas.microsoft.com/office/drawing/2014/main" id="{594E96C8-158C-4FCD-9F8F-8B959790F77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13" name="Text Box 2">
          <a:extLst>
            <a:ext uri="{FF2B5EF4-FFF2-40B4-BE49-F238E27FC236}">
              <a16:creationId xmlns:a16="http://schemas.microsoft.com/office/drawing/2014/main" id="{32F8BDC2-64E0-4120-AEAD-E52B1C725E8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14" name="Text Box 1">
          <a:extLst>
            <a:ext uri="{FF2B5EF4-FFF2-40B4-BE49-F238E27FC236}">
              <a16:creationId xmlns:a16="http://schemas.microsoft.com/office/drawing/2014/main" id="{9DC874C4-6615-43B5-9162-0B31ABC6DE6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15" name="Text Box 2">
          <a:extLst>
            <a:ext uri="{FF2B5EF4-FFF2-40B4-BE49-F238E27FC236}">
              <a16:creationId xmlns:a16="http://schemas.microsoft.com/office/drawing/2014/main" id="{F35D299A-F2B4-4120-B053-78FF5BBE486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16" name="Text Box 1">
          <a:extLst>
            <a:ext uri="{FF2B5EF4-FFF2-40B4-BE49-F238E27FC236}">
              <a16:creationId xmlns:a16="http://schemas.microsoft.com/office/drawing/2014/main" id="{5F854BB3-0DE5-4470-9A61-1DE91EF961F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17" name="Text Box 2">
          <a:extLst>
            <a:ext uri="{FF2B5EF4-FFF2-40B4-BE49-F238E27FC236}">
              <a16:creationId xmlns:a16="http://schemas.microsoft.com/office/drawing/2014/main" id="{93B719AB-6463-41BA-AD5B-4DB1D1AA07A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18" name="Text Box 1">
          <a:extLst>
            <a:ext uri="{FF2B5EF4-FFF2-40B4-BE49-F238E27FC236}">
              <a16:creationId xmlns:a16="http://schemas.microsoft.com/office/drawing/2014/main" id="{BA8480AC-962B-4B51-BFE5-D8CA292F641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19" name="Text Box 2">
          <a:extLst>
            <a:ext uri="{FF2B5EF4-FFF2-40B4-BE49-F238E27FC236}">
              <a16:creationId xmlns:a16="http://schemas.microsoft.com/office/drawing/2014/main" id="{2B3C1A1C-18ED-4E55-A326-BF6E8FB7B2C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20" name="Text Box 1">
          <a:extLst>
            <a:ext uri="{FF2B5EF4-FFF2-40B4-BE49-F238E27FC236}">
              <a16:creationId xmlns:a16="http://schemas.microsoft.com/office/drawing/2014/main" id="{7F551A9E-AFF7-4D04-AB4A-D749156E920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21" name="Text Box 2">
          <a:extLst>
            <a:ext uri="{FF2B5EF4-FFF2-40B4-BE49-F238E27FC236}">
              <a16:creationId xmlns:a16="http://schemas.microsoft.com/office/drawing/2014/main" id="{F8F82A8A-C7FB-415F-ABA4-A20F429CF39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22" name="Text Box 1">
          <a:extLst>
            <a:ext uri="{FF2B5EF4-FFF2-40B4-BE49-F238E27FC236}">
              <a16:creationId xmlns:a16="http://schemas.microsoft.com/office/drawing/2014/main" id="{E462F42A-0BBE-4BB6-8D94-B9D4D4388D5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23" name="Text Box 2">
          <a:extLst>
            <a:ext uri="{FF2B5EF4-FFF2-40B4-BE49-F238E27FC236}">
              <a16:creationId xmlns:a16="http://schemas.microsoft.com/office/drawing/2014/main" id="{D2E0BEB3-2EA6-4CAC-B66D-517C3BE7787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24" name="Text Box 1">
          <a:extLst>
            <a:ext uri="{FF2B5EF4-FFF2-40B4-BE49-F238E27FC236}">
              <a16:creationId xmlns:a16="http://schemas.microsoft.com/office/drawing/2014/main" id="{A878326A-4AC4-4523-B9B8-980BF569985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25" name="Text Box 2">
          <a:extLst>
            <a:ext uri="{FF2B5EF4-FFF2-40B4-BE49-F238E27FC236}">
              <a16:creationId xmlns:a16="http://schemas.microsoft.com/office/drawing/2014/main" id="{20DCAEAE-0C98-4FD1-A65E-91A7C85607F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26" name="Text Box 1">
          <a:extLst>
            <a:ext uri="{FF2B5EF4-FFF2-40B4-BE49-F238E27FC236}">
              <a16:creationId xmlns:a16="http://schemas.microsoft.com/office/drawing/2014/main" id="{E1C67C1F-8985-41AC-9A5B-1D477D8D107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27" name="Text Box 2">
          <a:extLst>
            <a:ext uri="{FF2B5EF4-FFF2-40B4-BE49-F238E27FC236}">
              <a16:creationId xmlns:a16="http://schemas.microsoft.com/office/drawing/2014/main" id="{EDC7D0BF-9FC9-459D-9528-423AC7C9A7E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28" name="Text Box 1">
          <a:extLst>
            <a:ext uri="{FF2B5EF4-FFF2-40B4-BE49-F238E27FC236}">
              <a16:creationId xmlns:a16="http://schemas.microsoft.com/office/drawing/2014/main" id="{3A5A5633-3AA3-4DAA-85C0-BFFFCCE49BF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29" name="Text Box 2">
          <a:extLst>
            <a:ext uri="{FF2B5EF4-FFF2-40B4-BE49-F238E27FC236}">
              <a16:creationId xmlns:a16="http://schemas.microsoft.com/office/drawing/2014/main" id="{84285B70-EB02-42BF-AF1B-F7C9C5CBFA6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30" name="Text Box 1">
          <a:extLst>
            <a:ext uri="{FF2B5EF4-FFF2-40B4-BE49-F238E27FC236}">
              <a16:creationId xmlns:a16="http://schemas.microsoft.com/office/drawing/2014/main" id="{21CD83FF-6A70-4474-844C-A2910071585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31" name="Text Box 2">
          <a:extLst>
            <a:ext uri="{FF2B5EF4-FFF2-40B4-BE49-F238E27FC236}">
              <a16:creationId xmlns:a16="http://schemas.microsoft.com/office/drawing/2014/main" id="{C855E7C4-7C23-48E8-BA1F-BF881FDA004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32" name="Text Box 1">
          <a:extLst>
            <a:ext uri="{FF2B5EF4-FFF2-40B4-BE49-F238E27FC236}">
              <a16:creationId xmlns:a16="http://schemas.microsoft.com/office/drawing/2014/main" id="{75E05618-42DE-4676-94B2-7744174033D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33" name="Text Box 2">
          <a:extLst>
            <a:ext uri="{FF2B5EF4-FFF2-40B4-BE49-F238E27FC236}">
              <a16:creationId xmlns:a16="http://schemas.microsoft.com/office/drawing/2014/main" id="{13BDEC5C-9AA7-4B17-BBAD-9E5AF16A1A5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34" name="Text Box 1">
          <a:extLst>
            <a:ext uri="{FF2B5EF4-FFF2-40B4-BE49-F238E27FC236}">
              <a16:creationId xmlns:a16="http://schemas.microsoft.com/office/drawing/2014/main" id="{ABBF7556-F8ED-41C2-A308-5A53A983440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35" name="Text Box 2">
          <a:extLst>
            <a:ext uri="{FF2B5EF4-FFF2-40B4-BE49-F238E27FC236}">
              <a16:creationId xmlns:a16="http://schemas.microsoft.com/office/drawing/2014/main" id="{59EBE9C3-F132-4E94-8F2C-B03D2802957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36" name="Text Box 1">
          <a:extLst>
            <a:ext uri="{FF2B5EF4-FFF2-40B4-BE49-F238E27FC236}">
              <a16:creationId xmlns:a16="http://schemas.microsoft.com/office/drawing/2014/main" id="{E7CC1B83-A308-4D82-88D3-3B452A434AF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37" name="Text Box 2">
          <a:extLst>
            <a:ext uri="{FF2B5EF4-FFF2-40B4-BE49-F238E27FC236}">
              <a16:creationId xmlns:a16="http://schemas.microsoft.com/office/drawing/2014/main" id="{7C1B0605-5931-4680-91D6-8BCCE7F7B90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38" name="Text Box 1">
          <a:extLst>
            <a:ext uri="{FF2B5EF4-FFF2-40B4-BE49-F238E27FC236}">
              <a16:creationId xmlns:a16="http://schemas.microsoft.com/office/drawing/2014/main" id="{BF084861-27B3-4E77-BC3A-573213038C6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39" name="Text Box 2">
          <a:extLst>
            <a:ext uri="{FF2B5EF4-FFF2-40B4-BE49-F238E27FC236}">
              <a16:creationId xmlns:a16="http://schemas.microsoft.com/office/drawing/2014/main" id="{D761CF81-B901-4FFE-9217-9408626A113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40" name="Text Box 1">
          <a:extLst>
            <a:ext uri="{FF2B5EF4-FFF2-40B4-BE49-F238E27FC236}">
              <a16:creationId xmlns:a16="http://schemas.microsoft.com/office/drawing/2014/main" id="{7595A05B-92FE-4A0D-A4E9-0044DD5776B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41" name="Text Box 2">
          <a:extLst>
            <a:ext uri="{FF2B5EF4-FFF2-40B4-BE49-F238E27FC236}">
              <a16:creationId xmlns:a16="http://schemas.microsoft.com/office/drawing/2014/main" id="{A5D23043-DDB9-43BD-8B54-6E7D9DD6884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42" name="Text Box 1">
          <a:extLst>
            <a:ext uri="{FF2B5EF4-FFF2-40B4-BE49-F238E27FC236}">
              <a16:creationId xmlns:a16="http://schemas.microsoft.com/office/drawing/2014/main" id="{909F5FDA-BF91-4950-A901-54F39CE2E51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43" name="Text Box 2">
          <a:extLst>
            <a:ext uri="{FF2B5EF4-FFF2-40B4-BE49-F238E27FC236}">
              <a16:creationId xmlns:a16="http://schemas.microsoft.com/office/drawing/2014/main" id="{863778F1-4945-42CB-9FE4-57EEF86DB7D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44" name="Text Box 1">
          <a:extLst>
            <a:ext uri="{FF2B5EF4-FFF2-40B4-BE49-F238E27FC236}">
              <a16:creationId xmlns:a16="http://schemas.microsoft.com/office/drawing/2014/main" id="{7C1FFC4F-F9C0-4739-8300-360D8689943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45" name="Text Box 2">
          <a:extLst>
            <a:ext uri="{FF2B5EF4-FFF2-40B4-BE49-F238E27FC236}">
              <a16:creationId xmlns:a16="http://schemas.microsoft.com/office/drawing/2014/main" id="{979A39E4-DC34-4C61-84BB-4D4760DAB456}"/>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46" name="Text Box 1">
          <a:extLst>
            <a:ext uri="{FF2B5EF4-FFF2-40B4-BE49-F238E27FC236}">
              <a16:creationId xmlns:a16="http://schemas.microsoft.com/office/drawing/2014/main" id="{A8058D0B-F4B6-4EE6-A4A5-419C1C236A5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47" name="Text Box 2">
          <a:extLst>
            <a:ext uri="{FF2B5EF4-FFF2-40B4-BE49-F238E27FC236}">
              <a16:creationId xmlns:a16="http://schemas.microsoft.com/office/drawing/2014/main" id="{09EE137A-051A-4737-8B04-A733795E482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48" name="Text Box 1">
          <a:extLst>
            <a:ext uri="{FF2B5EF4-FFF2-40B4-BE49-F238E27FC236}">
              <a16:creationId xmlns:a16="http://schemas.microsoft.com/office/drawing/2014/main" id="{01E283E9-111B-48B9-8FAA-9A9751ADC6B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49" name="Text Box 2">
          <a:extLst>
            <a:ext uri="{FF2B5EF4-FFF2-40B4-BE49-F238E27FC236}">
              <a16:creationId xmlns:a16="http://schemas.microsoft.com/office/drawing/2014/main" id="{C75C91A9-605A-4CC0-B9D9-37774EBBB9F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50" name="Text Box 1">
          <a:extLst>
            <a:ext uri="{FF2B5EF4-FFF2-40B4-BE49-F238E27FC236}">
              <a16:creationId xmlns:a16="http://schemas.microsoft.com/office/drawing/2014/main" id="{F00038AA-2AAE-437A-BBE8-DD4C9E64F53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51" name="Text Box 2">
          <a:extLst>
            <a:ext uri="{FF2B5EF4-FFF2-40B4-BE49-F238E27FC236}">
              <a16:creationId xmlns:a16="http://schemas.microsoft.com/office/drawing/2014/main" id="{F211EB36-9AC7-4470-A035-CE2B3A07A3C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52" name="Text Box 1">
          <a:extLst>
            <a:ext uri="{FF2B5EF4-FFF2-40B4-BE49-F238E27FC236}">
              <a16:creationId xmlns:a16="http://schemas.microsoft.com/office/drawing/2014/main" id="{E481B91D-3A56-4227-B3CE-1F929A823B96}"/>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53" name="Text Box 2">
          <a:extLst>
            <a:ext uri="{FF2B5EF4-FFF2-40B4-BE49-F238E27FC236}">
              <a16:creationId xmlns:a16="http://schemas.microsoft.com/office/drawing/2014/main" id="{E772B37D-FAA5-428D-A2D0-44FBD9C28E5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54" name="Text Box 1">
          <a:extLst>
            <a:ext uri="{FF2B5EF4-FFF2-40B4-BE49-F238E27FC236}">
              <a16:creationId xmlns:a16="http://schemas.microsoft.com/office/drawing/2014/main" id="{2DD58D9D-B821-4FE1-87F3-4794EB68F2E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55" name="Text Box 2">
          <a:extLst>
            <a:ext uri="{FF2B5EF4-FFF2-40B4-BE49-F238E27FC236}">
              <a16:creationId xmlns:a16="http://schemas.microsoft.com/office/drawing/2014/main" id="{811AD5A0-26B4-45F6-A919-E1EE800EE25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56" name="Text Box 1">
          <a:extLst>
            <a:ext uri="{FF2B5EF4-FFF2-40B4-BE49-F238E27FC236}">
              <a16:creationId xmlns:a16="http://schemas.microsoft.com/office/drawing/2014/main" id="{6FC07FB1-D1EC-4FD1-9A3D-CFCE229AF7B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57" name="Text Box 2">
          <a:extLst>
            <a:ext uri="{FF2B5EF4-FFF2-40B4-BE49-F238E27FC236}">
              <a16:creationId xmlns:a16="http://schemas.microsoft.com/office/drawing/2014/main" id="{55CC6EA9-0BFE-4BA5-838A-596EA9BF0F3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58" name="Text Box 1">
          <a:extLst>
            <a:ext uri="{FF2B5EF4-FFF2-40B4-BE49-F238E27FC236}">
              <a16:creationId xmlns:a16="http://schemas.microsoft.com/office/drawing/2014/main" id="{B250ACB7-64DA-4376-89F6-8A6556D94A2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59" name="Text Box 2">
          <a:extLst>
            <a:ext uri="{FF2B5EF4-FFF2-40B4-BE49-F238E27FC236}">
              <a16:creationId xmlns:a16="http://schemas.microsoft.com/office/drawing/2014/main" id="{BE0479AF-F732-49F9-B555-9414977E465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0" name="Text Box 1">
          <a:extLst>
            <a:ext uri="{FF2B5EF4-FFF2-40B4-BE49-F238E27FC236}">
              <a16:creationId xmlns:a16="http://schemas.microsoft.com/office/drawing/2014/main" id="{85EBEB4E-607C-4448-A962-01079611651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1" name="Text Box 2">
          <a:extLst>
            <a:ext uri="{FF2B5EF4-FFF2-40B4-BE49-F238E27FC236}">
              <a16:creationId xmlns:a16="http://schemas.microsoft.com/office/drawing/2014/main" id="{3AF10EB8-1A89-4E97-A126-9E8BFE19545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2" name="Text Box 1">
          <a:extLst>
            <a:ext uri="{FF2B5EF4-FFF2-40B4-BE49-F238E27FC236}">
              <a16:creationId xmlns:a16="http://schemas.microsoft.com/office/drawing/2014/main" id="{B21B13E7-0F0A-43A7-8030-71C3EC1A6BE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3" name="Text Box 2">
          <a:extLst>
            <a:ext uri="{FF2B5EF4-FFF2-40B4-BE49-F238E27FC236}">
              <a16:creationId xmlns:a16="http://schemas.microsoft.com/office/drawing/2014/main" id="{27D526BF-E12F-4320-97F5-528FAE44529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4" name="Text Box 1">
          <a:extLst>
            <a:ext uri="{FF2B5EF4-FFF2-40B4-BE49-F238E27FC236}">
              <a16:creationId xmlns:a16="http://schemas.microsoft.com/office/drawing/2014/main" id="{8DE82AC3-4F43-40C5-94C8-E1A3F97A9E7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5" name="Text Box 2">
          <a:extLst>
            <a:ext uri="{FF2B5EF4-FFF2-40B4-BE49-F238E27FC236}">
              <a16:creationId xmlns:a16="http://schemas.microsoft.com/office/drawing/2014/main" id="{8F10FF6A-26F2-46E7-8684-2B64E4AC81F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6" name="Text Box 1">
          <a:extLst>
            <a:ext uri="{FF2B5EF4-FFF2-40B4-BE49-F238E27FC236}">
              <a16:creationId xmlns:a16="http://schemas.microsoft.com/office/drawing/2014/main" id="{CBB927A4-A1B9-41AB-8EEC-A65F7657C16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7" name="Text Box 2">
          <a:extLst>
            <a:ext uri="{FF2B5EF4-FFF2-40B4-BE49-F238E27FC236}">
              <a16:creationId xmlns:a16="http://schemas.microsoft.com/office/drawing/2014/main" id="{0CAB65FB-B3D8-4B68-8250-2646F3A2BE0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8" name="Text Box 1">
          <a:extLst>
            <a:ext uri="{FF2B5EF4-FFF2-40B4-BE49-F238E27FC236}">
              <a16:creationId xmlns:a16="http://schemas.microsoft.com/office/drawing/2014/main" id="{F6A2DBFC-96F4-41E9-9EFB-9AFACCE2CA5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69" name="Text Box 2">
          <a:extLst>
            <a:ext uri="{FF2B5EF4-FFF2-40B4-BE49-F238E27FC236}">
              <a16:creationId xmlns:a16="http://schemas.microsoft.com/office/drawing/2014/main" id="{54CEE041-4FEB-46B7-9CE4-3AC04B493A3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70" name="Text Box 1">
          <a:extLst>
            <a:ext uri="{FF2B5EF4-FFF2-40B4-BE49-F238E27FC236}">
              <a16:creationId xmlns:a16="http://schemas.microsoft.com/office/drawing/2014/main" id="{284118F6-1EFC-42FE-B34F-9C75BE69AA1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71" name="Text Box 2">
          <a:extLst>
            <a:ext uri="{FF2B5EF4-FFF2-40B4-BE49-F238E27FC236}">
              <a16:creationId xmlns:a16="http://schemas.microsoft.com/office/drawing/2014/main" id="{44C10C8C-E549-4DCF-9A6B-20169A12EC8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72" name="Text Box 1">
          <a:extLst>
            <a:ext uri="{FF2B5EF4-FFF2-40B4-BE49-F238E27FC236}">
              <a16:creationId xmlns:a16="http://schemas.microsoft.com/office/drawing/2014/main" id="{13597F7B-77D0-4723-97EA-DBA0F95FEE4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73" name="Text Box 2">
          <a:extLst>
            <a:ext uri="{FF2B5EF4-FFF2-40B4-BE49-F238E27FC236}">
              <a16:creationId xmlns:a16="http://schemas.microsoft.com/office/drawing/2014/main" id="{B20E5432-898F-439F-9E89-5572659659B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74" name="Text Box 2">
          <a:extLst>
            <a:ext uri="{FF2B5EF4-FFF2-40B4-BE49-F238E27FC236}">
              <a16:creationId xmlns:a16="http://schemas.microsoft.com/office/drawing/2014/main" id="{A6ACEBFF-129E-4BEF-977C-DEA41F78B3FA}"/>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75" name="Text Box 1">
          <a:extLst>
            <a:ext uri="{FF2B5EF4-FFF2-40B4-BE49-F238E27FC236}">
              <a16:creationId xmlns:a16="http://schemas.microsoft.com/office/drawing/2014/main" id="{48A922E9-D1CE-4E7C-B531-8103F930F3F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76" name="Text Box 2">
          <a:extLst>
            <a:ext uri="{FF2B5EF4-FFF2-40B4-BE49-F238E27FC236}">
              <a16:creationId xmlns:a16="http://schemas.microsoft.com/office/drawing/2014/main" id="{0DFF9B2C-FD9A-47E7-832C-98C25B6A51D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77" name="Text Box 1">
          <a:extLst>
            <a:ext uri="{FF2B5EF4-FFF2-40B4-BE49-F238E27FC236}">
              <a16:creationId xmlns:a16="http://schemas.microsoft.com/office/drawing/2014/main" id="{45EA8DD8-66E3-4699-846D-E4253D6C55D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78" name="Text Box 2">
          <a:extLst>
            <a:ext uri="{FF2B5EF4-FFF2-40B4-BE49-F238E27FC236}">
              <a16:creationId xmlns:a16="http://schemas.microsoft.com/office/drawing/2014/main" id="{39DEB07D-08DE-467A-A80F-8B964A87D87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679" name="Text Box 1">
          <a:extLst>
            <a:ext uri="{FF2B5EF4-FFF2-40B4-BE49-F238E27FC236}">
              <a16:creationId xmlns:a16="http://schemas.microsoft.com/office/drawing/2014/main" id="{91FA4D28-9121-478E-8409-968B62B17781}"/>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680" name="Text Box 2">
          <a:extLst>
            <a:ext uri="{FF2B5EF4-FFF2-40B4-BE49-F238E27FC236}">
              <a16:creationId xmlns:a16="http://schemas.microsoft.com/office/drawing/2014/main" id="{01FB2701-9744-4116-9ADE-F60ECB33050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81" name="Text Box 1">
          <a:extLst>
            <a:ext uri="{FF2B5EF4-FFF2-40B4-BE49-F238E27FC236}">
              <a16:creationId xmlns:a16="http://schemas.microsoft.com/office/drawing/2014/main" id="{1876E7FC-6529-4D2E-907A-F29B64D1634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82" name="Text Box 2">
          <a:extLst>
            <a:ext uri="{FF2B5EF4-FFF2-40B4-BE49-F238E27FC236}">
              <a16:creationId xmlns:a16="http://schemas.microsoft.com/office/drawing/2014/main" id="{10E8B01A-AB1B-49CD-87AB-52FE6EDBC10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83" name="Text Box 2">
          <a:extLst>
            <a:ext uri="{FF2B5EF4-FFF2-40B4-BE49-F238E27FC236}">
              <a16:creationId xmlns:a16="http://schemas.microsoft.com/office/drawing/2014/main" id="{640A9C17-DC75-43BC-9D3D-CAF32A1ABFF1}"/>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84" name="Text Box 1">
          <a:extLst>
            <a:ext uri="{FF2B5EF4-FFF2-40B4-BE49-F238E27FC236}">
              <a16:creationId xmlns:a16="http://schemas.microsoft.com/office/drawing/2014/main" id="{40EB8D6C-C5EA-4932-A560-AB412384517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85" name="Text Box 2">
          <a:extLst>
            <a:ext uri="{FF2B5EF4-FFF2-40B4-BE49-F238E27FC236}">
              <a16:creationId xmlns:a16="http://schemas.microsoft.com/office/drawing/2014/main" id="{156B7E06-2CF7-4EA6-B1AD-29563C0D23E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86" name="Text Box 2">
          <a:extLst>
            <a:ext uri="{FF2B5EF4-FFF2-40B4-BE49-F238E27FC236}">
              <a16:creationId xmlns:a16="http://schemas.microsoft.com/office/drawing/2014/main" id="{D8C6DE71-EF3E-4AD5-9AC2-E30ECE73CF4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87" name="Text Box 1">
          <a:extLst>
            <a:ext uri="{FF2B5EF4-FFF2-40B4-BE49-F238E27FC236}">
              <a16:creationId xmlns:a16="http://schemas.microsoft.com/office/drawing/2014/main" id="{970289E9-A23F-4341-BF2B-524005061B7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88" name="Text Box 2">
          <a:extLst>
            <a:ext uri="{FF2B5EF4-FFF2-40B4-BE49-F238E27FC236}">
              <a16:creationId xmlns:a16="http://schemas.microsoft.com/office/drawing/2014/main" id="{A38A99F5-16AD-4D7E-AA3B-5A2476EB0BE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89" name="Text Box 2">
          <a:extLst>
            <a:ext uri="{FF2B5EF4-FFF2-40B4-BE49-F238E27FC236}">
              <a16:creationId xmlns:a16="http://schemas.microsoft.com/office/drawing/2014/main" id="{01700690-C9D6-425F-B632-AF77AC61448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90" name="Text Box 1">
          <a:extLst>
            <a:ext uri="{FF2B5EF4-FFF2-40B4-BE49-F238E27FC236}">
              <a16:creationId xmlns:a16="http://schemas.microsoft.com/office/drawing/2014/main" id="{CF9D66F5-4AAD-48EE-82B2-6901C354D1B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91" name="Text Box 2">
          <a:extLst>
            <a:ext uri="{FF2B5EF4-FFF2-40B4-BE49-F238E27FC236}">
              <a16:creationId xmlns:a16="http://schemas.microsoft.com/office/drawing/2014/main" id="{C9389149-32E6-44F3-A742-FF1D405CEA3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92" name="Text Box 2">
          <a:extLst>
            <a:ext uri="{FF2B5EF4-FFF2-40B4-BE49-F238E27FC236}">
              <a16:creationId xmlns:a16="http://schemas.microsoft.com/office/drawing/2014/main" id="{DEF86B68-721D-4FAB-98E7-ADB1E3F5F951}"/>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93" name="Text Box 1">
          <a:extLst>
            <a:ext uri="{FF2B5EF4-FFF2-40B4-BE49-F238E27FC236}">
              <a16:creationId xmlns:a16="http://schemas.microsoft.com/office/drawing/2014/main" id="{A99C8DA5-40FA-4478-995D-3ABC7422192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94" name="Text Box 2">
          <a:extLst>
            <a:ext uri="{FF2B5EF4-FFF2-40B4-BE49-F238E27FC236}">
              <a16:creationId xmlns:a16="http://schemas.microsoft.com/office/drawing/2014/main" id="{4F7C7AB8-51AD-4CB4-8F30-D8F58641763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95" name="Text Box 2">
          <a:extLst>
            <a:ext uri="{FF2B5EF4-FFF2-40B4-BE49-F238E27FC236}">
              <a16:creationId xmlns:a16="http://schemas.microsoft.com/office/drawing/2014/main" id="{9FC739C3-2781-41F7-B5AF-0DB45DEDFF53}"/>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96" name="Text Box 1">
          <a:extLst>
            <a:ext uri="{FF2B5EF4-FFF2-40B4-BE49-F238E27FC236}">
              <a16:creationId xmlns:a16="http://schemas.microsoft.com/office/drawing/2014/main" id="{8046FFFF-BDE1-4868-A549-E8B7A8E9969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97" name="Text Box 2">
          <a:extLst>
            <a:ext uri="{FF2B5EF4-FFF2-40B4-BE49-F238E27FC236}">
              <a16:creationId xmlns:a16="http://schemas.microsoft.com/office/drawing/2014/main" id="{9860C909-699D-43B0-AB96-9564D62AEA0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698" name="Text Box 2">
          <a:extLst>
            <a:ext uri="{FF2B5EF4-FFF2-40B4-BE49-F238E27FC236}">
              <a16:creationId xmlns:a16="http://schemas.microsoft.com/office/drawing/2014/main" id="{1AFF476F-C793-44C8-8C71-C754EB83221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699" name="Text Box 1">
          <a:extLst>
            <a:ext uri="{FF2B5EF4-FFF2-40B4-BE49-F238E27FC236}">
              <a16:creationId xmlns:a16="http://schemas.microsoft.com/office/drawing/2014/main" id="{7E578684-FD7E-4895-B16D-6676B0B0E03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00" name="Text Box 2">
          <a:extLst>
            <a:ext uri="{FF2B5EF4-FFF2-40B4-BE49-F238E27FC236}">
              <a16:creationId xmlns:a16="http://schemas.microsoft.com/office/drawing/2014/main" id="{9DCA8B42-FA63-4217-9776-E047A3D1B6C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01" name="Text Box 1">
          <a:extLst>
            <a:ext uri="{FF2B5EF4-FFF2-40B4-BE49-F238E27FC236}">
              <a16:creationId xmlns:a16="http://schemas.microsoft.com/office/drawing/2014/main" id="{2AF57B24-2C38-4679-AC7D-1B55180AB88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02" name="Text Box 2">
          <a:extLst>
            <a:ext uri="{FF2B5EF4-FFF2-40B4-BE49-F238E27FC236}">
              <a16:creationId xmlns:a16="http://schemas.microsoft.com/office/drawing/2014/main" id="{2B714052-3ABC-4F26-A033-F202FC3B619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03" name="Text Box 1">
          <a:extLst>
            <a:ext uri="{FF2B5EF4-FFF2-40B4-BE49-F238E27FC236}">
              <a16:creationId xmlns:a16="http://schemas.microsoft.com/office/drawing/2014/main" id="{C3D8B665-D243-4101-84E1-8985865ABE5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04" name="Text Box 2">
          <a:extLst>
            <a:ext uri="{FF2B5EF4-FFF2-40B4-BE49-F238E27FC236}">
              <a16:creationId xmlns:a16="http://schemas.microsoft.com/office/drawing/2014/main" id="{1463BA8A-C33E-4D43-B3C8-DC5BD57EEB5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05" name="Text Box 1">
          <a:extLst>
            <a:ext uri="{FF2B5EF4-FFF2-40B4-BE49-F238E27FC236}">
              <a16:creationId xmlns:a16="http://schemas.microsoft.com/office/drawing/2014/main" id="{BB99F200-EF63-4E52-B45F-27931F47D89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06" name="Text Box 2">
          <a:extLst>
            <a:ext uri="{FF2B5EF4-FFF2-40B4-BE49-F238E27FC236}">
              <a16:creationId xmlns:a16="http://schemas.microsoft.com/office/drawing/2014/main" id="{DA482C31-3A63-4B6B-ADBD-EE59023A5F1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07" name="Text Box 1">
          <a:extLst>
            <a:ext uri="{FF2B5EF4-FFF2-40B4-BE49-F238E27FC236}">
              <a16:creationId xmlns:a16="http://schemas.microsoft.com/office/drawing/2014/main" id="{658F25A0-78C9-4D89-87D3-BAC683D22C4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08" name="Text Box 2">
          <a:extLst>
            <a:ext uri="{FF2B5EF4-FFF2-40B4-BE49-F238E27FC236}">
              <a16:creationId xmlns:a16="http://schemas.microsoft.com/office/drawing/2014/main" id="{7400DA11-69C8-473B-AADD-3EE2C7BD9DD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09" name="Text Box 1">
          <a:extLst>
            <a:ext uri="{FF2B5EF4-FFF2-40B4-BE49-F238E27FC236}">
              <a16:creationId xmlns:a16="http://schemas.microsoft.com/office/drawing/2014/main" id="{4BFF65E3-F367-4703-9934-E172C527817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10" name="Text Box 2">
          <a:extLst>
            <a:ext uri="{FF2B5EF4-FFF2-40B4-BE49-F238E27FC236}">
              <a16:creationId xmlns:a16="http://schemas.microsoft.com/office/drawing/2014/main" id="{C94679AE-0C58-4D03-B167-D267F499D7C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11" name="Text Box 1">
          <a:extLst>
            <a:ext uri="{FF2B5EF4-FFF2-40B4-BE49-F238E27FC236}">
              <a16:creationId xmlns:a16="http://schemas.microsoft.com/office/drawing/2014/main" id="{A9B0A775-9EA4-49F8-9412-07221B68A1D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12" name="Text Box 2">
          <a:extLst>
            <a:ext uri="{FF2B5EF4-FFF2-40B4-BE49-F238E27FC236}">
              <a16:creationId xmlns:a16="http://schemas.microsoft.com/office/drawing/2014/main" id="{0F0888A9-B19B-43E8-983E-889DB3F4F84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13" name="Text Box 1">
          <a:extLst>
            <a:ext uri="{FF2B5EF4-FFF2-40B4-BE49-F238E27FC236}">
              <a16:creationId xmlns:a16="http://schemas.microsoft.com/office/drawing/2014/main" id="{BFF697FE-500C-4CDD-B518-ED45800616F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14" name="Text Box 2">
          <a:extLst>
            <a:ext uri="{FF2B5EF4-FFF2-40B4-BE49-F238E27FC236}">
              <a16:creationId xmlns:a16="http://schemas.microsoft.com/office/drawing/2014/main" id="{091AE7EB-476A-4AAA-B0E4-3BB094497DE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15" name="Text Box 1">
          <a:extLst>
            <a:ext uri="{FF2B5EF4-FFF2-40B4-BE49-F238E27FC236}">
              <a16:creationId xmlns:a16="http://schemas.microsoft.com/office/drawing/2014/main" id="{B65C5833-D312-4DDB-8F5E-53A9D12D5226}"/>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16" name="Text Box 2">
          <a:extLst>
            <a:ext uri="{FF2B5EF4-FFF2-40B4-BE49-F238E27FC236}">
              <a16:creationId xmlns:a16="http://schemas.microsoft.com/office/drawing/2014/main" id="{9188FB70-42AF-47DE-96FE-23F76BEC355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17" name="Text Box 2">
          <a:extLst>
            <a:ext uri="{FF2B5EF4-FFF2-40B4-BE49-F238E27FC236}">
              <a16:creationId xmlns:a16="http://schemas.microsoft.com/office/drawing/2014/main" id="{FF5AD710-7080-4EE6-9188-C19C20FDC06E}"/>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18" name="Text Box 1">
          <a:extLst>
            <a:ext uri="{FF2B5EF4-FFF2-40B4-BE49-F238E27FC236}">
              <a16:creationId xmlns:a16="http://schemas.microsoft.com/office/drawing/2014/main" id="{77BA7B78-8C52-4636-B068-DB27AC794BC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19" name="Text Box 2">
          <a:extLst>
            <a:ext uri="{FF2B5EF4-FFF2-40B4-BE49-F238E27FC236}">
              <a16:creationId xmlns:a16="http://schemas.microsoft.com/office/drawing/2014/main" id="{1EC1B840-68EB-43A8-A2C7-019F50B48AD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20" name="Text Box 1">
          <a:extLst>
            <a:ext uri="{FF2B5EF4-FFF2-40B4-BE49-F238E27FC236}">
              <a16:creationId xmlns:a16="http://schemas.microsoft.com/office/drawing/2014/main" id="{49FFD386-729B-4F63-A8EC-B02902D73F0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21" name="Text Box 2">
          <a:extLst>
            <a:ext uri="{FF2B5EF4-FFF2-40B4-BE49-F238E27FC236}">
              <a16:creationId xmlns:a16="http://schemas.microsoft.com/office/drawing/2014/main" id="{4D1BF18F-FD5C-45A5-A0F3-352E6C556BE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22" name="Text Box 1">
          <a:extLst>
            <a:ext uri="{FF2B5EF4-FFF2-40B4-BE49-F238E27FC236}">
              <a16:creationId xmlns:a16="http://schemas.microsoft.com/office/drawing/2014/main" id="{6B3ABA44-7F73-4D73-AC97-A2DEA555BDB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23" name="Text Box 2">
          <a:extLst>
            <a:ext uri="{FF2B5EF4-FFF2-40B4-BE49-F238E27FC236}">
              <a16:creationId xmlns:a16="http://schemas.microsoft.com/office/drawing/2014/main" id="{E9A00421-07B8-4E80-BE8C-C16DCD5B42B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24" name="Text Box 1">
          <a:extLst>
            <a:ext uri="{FF2B5EF4-FFF2-40B4-BE49-F238E27FC236}">
              <a16:creationId xmlns:a16="http://schemas.microsoft.com/office/drawing/2014/main" id="{6E07E7DC-8035-40AD-9AB0-6FB641F1115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25" name="Text Box 2">
          <a:extLst>
            <a:ext uri="{FF2B5EF4-FFF2-40B4-BE49-F238E27FC236}">
              <a16:creationId xmlns:a16="http://schemas.microsoft.com/office/drawing/2014/main" id="{6C156AB6-792A-42D5-AD0E-3B82963E06E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26" name="Text Box 2">
          <a:extLst>
            <a:ext uri="{FF2B5EF4-FFF2-40B4-BE49-F238E27FC236}">
              <a16:creationId xmlns:a16="http://schemas.microsoft.com/office/drawing/2014/main" id="{C6351C69-4A7F-492E-9E40-258B7D66CB9E}"/>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27" name="Text Box 1">
          <a:extLst>
            <a:ext uri="{FF2B5EF4-FFF2-40B4-BE49-F238E27FC236}">
              <a16:creationId xmlns:a16="http://schemas.microsoft.com/office/drawing/2014/main" id="{A18C8634-CA7D-4967-AFC1-C3E8184B914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28" name="Text Box 2">
          <a:extLst>
            <a:ext uri="{FF2B5EF4-FFF2-40B4-BE49-F238E27FC236}">
              <a16:creationId xmlns:a16="http://schemas.microsoft.com/office/drawing/2014/main" id="{A0753E50-3D03-4F19-AAFE-E253501CA20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29" name="Text Box 2">
          <a:extLst>
            <a:ext uri="{FF2B5EF4-FFF2-40B4-BE49-F238E27FC236}">
              <a16:creationId xmlns:a16="http://schemas.microsoft.com/office/drawing/2014/main" id="{611F6001-16E1-4409-AE99-2A37D1C0E252}"/>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30" name="Text Box 1">
          <a:extLst>
            <a:ext uri="{FF2B5EF4-FFF2-40B4-BE49-F238E27FC236}">
              <a16:creationId xmlns:a16="http://schemas.microsoft.com/office/drawing/2014/main" id="{7EB463CA-8624-49F7-8519-2EFEA3B4C55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31" name="Text Box 2">
          <a:extLst>
            <a:ext uri="{FF2B5EF4-FFF2-40B4-BE49-F238E27FC236}">
              <a16:creationId xmlns:a16="http://schemas.microsoft.com/office/drawing/2014/main" id="{30DAF357-784E-4C76-A1C1-70D5625C361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32" name="Text Box 2">
          <a:extLst>
            <a:ext uri="{FF2B5EF4-FFF2-40B4-BE49-F238E27FC236}">
              <a16:creationId xmlns:a16="http://schemas.microsoft.com/office/drawing/2014/main" id="{35E6C0D6-2695-4AE1-AD48-CD3BF68142F4}"/>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33" name="Text Box 1">
          <a:extLst>
            <a:ext uri="{FF2B5EF4-FFF2-40B4-BE49-F238E27FC236}">
              <a16:creationId xmlns:a16="http://schemas.microsoft.com/office/drawing/2014/main" id="{30BCB774-692E-4DE4-AA4D-E7820F2C00B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34" name="Text Box 2">
          <a:extLst>
            <a:ext uri="{FF2B5EF4-FFF2-40B4-BE49-F238E27FC236}">
              <a16:creationId xmlns:a16="http://schemas.microsoft.com/office/drawing/2014/main" id="{BACADA32-7068-410F-95E7-BF6A796F1DA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35" name="Text Box 2">
          <a:extLst>
            <a:ext uri="{FF2B5EF4-FFF2-40B4-BE49-F238E27FC236}">
              <a16:creationId xmlns:a16="http://schemas.microsoft.com/office/drawing/2014/main" id="{B53CEAAE-33E9-49CD-82A7-3B17A6493FD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36" name="Text Box 1">
          <a:extLst>
            <a:ext uri="{FF2B5EF4-FFF2-40B4-BE49-F238E27FC236}">
              <a16:creationId xmlns:a16="http://schemas.microsoft.com/office/drawing/2014/main" id="{EE99F936-50D5-460F-885E-089F0D9ECC9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37" name="Text Box 2">
          <a:extLst>
            <a:ext uri="{FF2B5EF4-FFF2-40B4-BE49-F238E27FC236}">
              <a16:creationId xmlns:a16="http://schemas.microsoft.com/office/drawing/2014/main" id="{60F1E76A-40E1-494A-88F6-A55F0DE9E57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38" name="Text Box 2">
          <a:extLst>
            <a:ext uri="{FF2B5EF4-FFF2-40B4-BE49-F238E27FC236}">
              <a16:creationId xmlns:a16="http://schemas.microsoft.com/office/drawing/2014/main" id="{81C1AA76-9562-4213-8AE8-883BDEEF529B}"/>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39" name="Text Box 1">
          <a:extLst>
            <a:ext uri="{FF2B5EF4-FFF2-40B4-BE49-F238E27FC236}">
              <a16:creationId xmlns:a16="http://schemas.microsoft.com/office/drawing/2014/main" id="{ACE44F0D-6F58-4522-8354-685BB320054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40" name="Text Box 2">
          <a:extLst>
            <a:ext uri="{FF2B5EF4-FFF2-40B4-BE49-F238E27FC236}">
              <a16:creationId xmlns:a16="http://schemas.microsoft.com/office/drawing/2014/main" id="{52226524-D4C0-4BCE-B2E3-F5084AC957E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41" name="Text Box 2">
          <a:extLst>
            <a:ext uri="{FF2B5EF4-FFF2-40B4-BE49-F238E27FC236}">
              <a16:creationId xmlns:a16="http://schemas.microsoft.com/office/drawing/2014/main" id="{6CAC4FEF-0B83-4154-8F7F-4BDD5B218449}"/>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42" name="Text Box 1">
          <a:extLst>
            <a:ext uri="{FF2B5EF4-FFF2-40B4-BE49-F238E27FC236}">
              <a16:creationId xmlns:a16="http://schemas.microsoft.com/office/drawing/2014/main" id="{FE3C1C5B-A905-4DC5-A421-D8CFC628ED6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43" name="Text Box 2">
          <a:extLst>
            <a:ext uri="{FF2B5EF4-FFF2-40B4-BE49-F238E27FC236}">
              <a16:creationId xmlns:a16="http://schemas.microsoft.com/office/drawing/2014/main" id="{4E89CFD2-7069-41C3-A179-D399E7DA236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44" name="Text Box 1">
          <a:extLst>
            <a:ext uri="{FF2B5EF4-FFF2-40B4-BE49-F238E27FC236}">
              <a16:creationId xmlns:a16="http://schemas.microsoft.com/office/drawing/2014/main" id="{2CEC883C-3FB1-43B5-84FB-159F2F928D4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45" name="Text Box 2">
          <a:extLst>
            <a:ext uri="{FF2B5EF4-FFF2-40B4-BE49-F238E27FC236}">
              <a16:creationId xmlns:a16="http://schemas.microsoft.com/office/drawing/2014/main" id="{BF1832FD-530D-4CA9-8D0F-DC06EAF4D89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46" name="Text Box 1">
          <a:extLst>
            <a:ext uri="{FF2B5EF4-FFF2-40B4-BE49-F238E27FC236}">
              <a16:creationId xmlns:a16="http://schemas.microsoft.com/office/drawing/2014/main" id="{7E2A8972-E5AB-4ECA-8CFB-F73C9155AB4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47" name="Text Box 2">
          <a:extLst>
            <a:ext uri="{FF2B5EF4-FFF2-40B4-BE49-F238E27FC236}">
              <a16:creationId xmlns:a16="http://schemas.microsoft.com/office/drawing/2014/main" id="{7F5E6183-1D69-4088-ACFD-7BFECDC7C6E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48" name="Text Box 1">
          <a:extLst>
            <a:ext uri="{FF2B5EF4-FFF2-40B4-BE49-F238E27FC236}">
              <a16:creationId xmlns:a16="http://schemas.microsoft.com/office/drawing/2014/main" id="{2A052735-85B9-4532-88FF-11F247FC0FB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49" name="Text Box 2">
          <a:extLst>
            <a:ext uri="{FF2B5EF4-FFF2-40B4-BE49-F238E27FC236}">
              <a16:creationId xmlns:a16="http://schemas.microsoft.com/office/drawing/2014/main" id="{DE7643EE-8993-4777-8CBC-05A0A100471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50" name="Text Box 1">
          <a:extLst>
            <a:ext uri="{FF2B5EF4-FFF2-40B4-BE49-F238E27FC236}">
              <a16:creationId xmlns:a16="http://schemas.microsoft.com/office/drawing/2014/main" id="{D9853C72-493D-45B8-A7DB-0F811050E9F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51" name="Text Box 2">
          <a:extLst>
            <a:ext uri="{FF2B5EF4-FFF2-40B4-BE49-F238E27FC236}">
              <a16:creationId xmlns:a16="http://schemas.microsoft.com/office/drawing/2014/main" id="{41826D4D-9112-4FFE-BC52-4A5802783DF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52" name="Text Box 1">
          <a:extLst>
            <a:ext uri="{FF2B5EF4-FFF2-40B4-BE49-F238E27FC236}">
              <a16:creationId xmlns:a16="http://schemas.microsoft.com/office/drawing/2014/main" id="{D1A12E53-E41A-4DAC-A275-068513338381}"/>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53" name="Text Box 2">
          <a:extLst>
            <a:ext uri="{FF2B5EF4-FFF2-40B4-BE49-F238E27FC236}">
              <a16:creationId xmlns:a16="http://schemas.microsoft.com/office/drawing/2014/main" id="{1386AF32-4779-49CB-BE86-3FF010E6988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54" name="Text Box 1">
          <a:extLst>
            <a:ext uri="{FF2B5EF4-FFF2-40B4-BE49-F238E27FC236}">
              <a16:creationId xmlns:a16="http://schemas.microsoft.com/office/drawing/2014/main" id="{086FF829-AF87-4A8D-A063-D7CCA8D762B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55" name="Text Box 2">
          <a:extLst>
            <a:ext uri="{FF2B5EF4-FFF2-40B4-BE49-F238E27FC236}">
              <a16:creationId xmlns:a16="http://schemas.microsoft.com/office/drawing/2014/main" id="{60D2F181-7815-43E5-A997-F8AFD072C7E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56" name="Text Box 1">
          <a:extLst>
            <a:ext uri="{FF2B5EF4-FFF2-40B4-BE49-F238E27FC236}">
              <a16:creationId xmlns:a16="http://schemas.microsoft.com/office/drawing/2014/main" id="{5F83B67A-E93F-4C42-B7AC-B9D089ACC88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57" name="Text Box 2">
          <a:extLst>
            <a:ext uri="{FF2B5EF4-FFF2-40B4-BE49-F238E27FC236}">
              <a16:creationId xmlns:a16="http://schemas.microsoft.com/office/drawing/2014/main" id="{FE76827F-917F-4D91-A384-ED7C40526D9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58" name="Text Box 1">
          <a:extLst>
            <a:ext uri="{FF2B5EF4-FFF2-40B4-BE49-F238E27FC236}">
              <a16:creationId xmlns:a16="http://schemas.microsoft.com/office/drawing/2014/main" id="{B8503EBB-04BA-48AE-AEAA-B947EAF6DD1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59" name="Text Box 2">
          <a:extLst>
            <a:ext uri="{FF2B5EF4-FFF2-40B4-BE49-F238E27FC236}">
              <a16:creationId xmlns:a16="http://schemas.microsoft.com/office/drawing/2014/main" id="{7742BE8D-DB36-4231-A8DE-699AC7F2735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60" name="Text Box 1">
          <a:extLst>
            <a:ext uri="{FF2B5EF4-FFF2-40B4-BE49-F238E27FC236}">
              <a16:creationId xmlns:a16="http://schemas.microsoft.com/office/drawing/2014/main" id="{5DC60AF4-9E42-4D77-90A3-00EB2E99B7A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61" name="Text Box 2">
          <a:extLst>
            <a:ext uri="{FF2B5EF4-FFF2-40B4-BE49-F238E27FC236}">
              <a16:creationId xmlns:a16="http://schemas.microsoft.com/office/drawing/2014/main" id="{28F46500-FE35-4F0E-8D7B-BAA5B77BE0A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62" name="Text Box 2">
          <a:extLst>
            <a:ext uri="{FF2B5EF4-FFF2-40B4-BE49-F238E27FC236}">
              <a16:creationId xmlns:a16="http://schemas.microsoft.com/office/drawing/2014/main" id="{9F38D4C6-9066-44BF-91CF-BE188D9EDC3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63" name="Text Box 1">
          <a:extLst>
            <a:ext uri="{FF2B5EF4-FFF2-40B4-BE49-F238E27FC236}">
              <a16:creationId xmlns:a16="http://schemas.microsoft.com/office/drawing/2014/main" id="{905EB339-7178-4D48-A3AE-142AD06753F6}"/>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64" name="Text Box 2">
          <a:extLst>
            <a:ext uri="{FF2B5EF4-FFF2-40B4-BE49-F238E27FC236}">
              <a16:creationId xmlns:a16="http://schemas.microsoft.com/office/drawing/2014/main" id="{685AF460-9FB0-466F-8BFB-EBEF9CE1088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65" name="Text Box 1">
          <a:extLst>
            <a:ext uri="{FF2B5EF4-FFF2-40B4-BE49-F238E27FC236}">
              <a16:creationId xmlns:a16="http://schemas.microsoft.com/office/drawing/2014/main" id="{FCE747A6-DD3F-419B-9E8F-F9B79A54F39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66" name="Text Box 2">
          <a:extLst>
            <a:ext uri="{FF2B5EF4-FFF2-40B4-BE49-F238E27FC236}">
              <a16:creationId xmlns:a16="http://schemas.microsoft.com/office/drawing/2014/main" id="{D6ED316E-F0F7-4B31-84D0-0D0507DAB15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67" name="Text Box 1">
          <a:extLst>
            <a:ext uri="{FF2B5EF4-FFF2-40B4-BE49-F238E27FC236}">
              <a16:creationId xmlns:a16="http://schemas.microsoft.com/office/drawing/2014/main" id="{6B6093BB-B914-4C72-A27F-795D799F826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68" name="Text Box 2">
          <a:extLst>
            <a:ext uri="{FF2B5EF4-FFF2-40B4-BE49-F238E27FC236}">
              <a16:creationId xmlns:a16="http://schemas.microsoft.com/office/drawing/2014/main" id="{70E8C32E-E465-4DF9-BB03-F1676A4DE6F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69" name="Text Box 1">
          <a:extLst>
            <a:ext uri="{FF2B5EF4-FFF2-40B4-BE49-F238E27FC236}">
              <a16:creationId xmlns:a16="http://schemas.microsoft.com/office/drawing/2014/main" id="{A3C7F0BA-E669-4014-9333-B4B6B852951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70" name="Text Box 2">
          <a:extLst>
            <a:ext uri="{FF2B5EF4-FFF2-40B4-BE49-F238E27FC236}">
              <a16:creationId xmlns:a16="http://schemas.microsoft.com/office/drawing/2014/main" id="{E35800AA-0521-4DCF-8CA4-492F162D065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71" name="Text Box 1">
          <a:extLst>
            <a:ext uri="{FF2B5EF4-FFF2-40B4-BE49-F238E27FC236}">
              <a16:creationId xmlns:a16="http://schemas.microsoft.com/office/drawing/2014/main" id="{23CF104B-1C79-4B69-B831-E293ED0D580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72" name="Text Box 2">
          <a:extLst>
            <a:ext uri="{FF2B5EF4-FFF2-40B4-BE49-F238E27FC236}">
              <a16:creationId xmlns:a16="http://schemas.microsoft.com/office/drawing/2014/main" id="{ABCF94C7-1408-4EC4-8372-9A2D778EF90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73" name="Text Box 1">
          <a:extLst>
            <a:ext uri="{FF2B5EF4-FFF2-40B4-BE49-F238E27FC236}">
              <a16:creationId xmlns:a16="http://schemas.microsoft.com/office/drawing/2014/main" id="{A92A21C6-1E68-483E-9E4F-732CABEEA8D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74" name="Text Box 2">
          <a:extLst>
            <a:ext uri="{FF2B5EF4-FFF2-40B4-BE49-F238E27FC236}">
              <a16:creationId xmlns:a16="http://schemas.microsoft.com/office/drawing/2014/main" id="{21ECC90E-067A-47C8-AC29-3ED24074E39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75" name="Text Box 1">
          <a:extLst>
            <a:ext uri="{FF2B5EF4-FFF2-40B4-BE49-F238E27FC236}">
              <a16:creationId xmlns:a16="http://schemas.microsoft.com/office/drawing/2014/main" id="{229BCBA9-4F6A-4A17-94E3-65751EFD2F8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76" name="Text Box 2">
          <a:extLst>
            <a:ext uri="{FF2B5EF4-FFF2-40B4-BE49-F238E27FC236}">
              <a16:creationId xmlns:a16="http://schemas.microsoft.com/office/drawing/2014/main" id="{934832D8-C640-4CDB-837F-0DD3A68EA10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77" name="Text Box 1">
          <a:extLst>
            <a:ext uri="{FF2B5EF4-FFF2-40B4-BE49-F238E27FC236}">
              <a16:creationId xmlns:a16="http://schemas.microsoft.com/office/drawing/2014/main" id="{C0D9E8A8-CCF9-4B66-8337-ABB4E918D8F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78" name="Text Box 2">
          <a:extLst>
            <a:ext uri="{FF2B5EF4-FFF2-40B4-BE49-F238E27FC236}">
              <a16:creationId xmlns:a16="http://schemas.microsoft.com/office/drawing/2014/main" id="{E59B5D86-EE7A-45B9-A062-F7EB76C6E70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79" name="Text Box 1">
          <a:extLst>
            <a:ext uri="{FF2B5EF4-FFF2-40B4-BE49-F238E27FC236}">
              <a16:creationId xmlns:a16="http://schemas.microsoft.com/office/drawing/2014/main" id="{D7C8A759-573F-4234-9866-CB3165265D4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80" name="Text Box 2">
          <a:extLst>
            <a:ext uri="{FF2B5EF4-FFF2-40B4-BE49-F238E27FC236}">
              <a16:creationId xmlns:a16="http://schemas.microsoft.com/office/drawing/2014/main" id="{1E2E4B3A-7FBD-4193-8FA4-199053FAF7AC}"/>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81" name="Text Box 1">
          <a:extLst>
            <a:ext uri="{FF2B5EF4-FFF2-40B4-BE49-F238E27FC236}">
              <a16:creationId xmlns:a16="http://schemas.microsoft.com/office/drawing/2014/main" id="{0911085D-D501-4553-97EA-3A3FE3357FC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82" name="Text Box 2">
          <a:extLst>
            <a:ext uri="{FF2B5EF4-FFF2-40B4-BE49-F238E27FC236}">
              <a16:creationId xmlns:a16="http://schemas.microsoft.com/office/drawing/2014/main" id="{0DE1F08C-2650-4954-88BD-ABD691D5785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83" name="Text Box 1">
          <a:extLst>
            <a:ext uri="{FF2B5EF4-FFF2-40B4-BE49-F238E27FC236}">
              <a16:creationId xmlns:a16="http://schemas.microsoft.com/office/drawing/2014/main" id="{353F28C6-0CD6-4DAA-B545-E8D533E3AA4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84" name="Text Box 2">
          <a:extLst>
            <a:ext uri="{FF2B5EF4-FFF2-40B4-BE49-F238E27FC236}">
              <a16:creationId xmlns:a16="http://schemas.microsoft.com/office/drawing/2014/main" id="{1A45330D-03E0-4926-96EA-92D9BC34F03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85" name="Text Box 2">
          <a:extLst>
            <a:ext uri="{FF2B5EF4-FFF2-40B4-BE49-F238E27FC236}">
              <a16:creationId xmlns:a16="http://schemas.microsoft.com/office/drawing/2014/main" id="{B6CCEBF6-0CAB-4391-8285-8F6686C35AB0}"/>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86" name="Text Box 1">
          <a:extLst>
            <a:ext uri="{FF2B5EF4-FFF2-40B4-BE49-F238E27FC236}">
              <a16:creationId xmlns:a16="http://schemas.microsoft.com/office/drawing/2014/main" id="{38E472BC-06B5-455F-B9E0-36F1054B0BE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87" name="Text Box 2">
          <a:extLst>
            <a:ext uri="{FF2B5EF4-FFF2-40B4-BE49-F238E27FC236}">
              <a16:creationId xmlns:a16="http://schemas.microsoft.com/office/drawing/2014/main" id="{A3CFD806-5283-4A53-9E22-94DD6DD8A71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88" name="Text Box 1">
          <a:extLst>
            <a:ext uri="{FF2B5EF4-FFF2-40B4-BE49-F238E27FC236}">
              <a16:creationId xmlns:a16="http://schemas.microsoft.com/office/drawing/2014/main" id="{A9707E5A-3D66-4684-A5CE-1D6D403E4DD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89" name="Text Box 2">
          <a:extLst>
            <a:ext uri="{FF2B5EF4-FFF2-40B4-BE49-F238E27FC236}">
              <a16:creationId xmlns:a16="http://schemas.microsoft.com/office/drawing/2014/main" id="{CFB2B53C-0FEE-4509-8D3A-BFCFB04E04D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790" name="Text Box 1">
          <a:extLst>
            <a:ext uri="{FF2B5EF4-FFF2-40B4-BE49-F238E27FC236}">
              <a16:creationId xmlns:a16="http://schemas.microsoft.com/office/drawing/2014/main" id="{DA86111A-E0F3-4896-AB98-555C7803E73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791" name="Text Box 2">
          <a:extLst>
            <a:ext uri="{FF2B5EF4-FFF2-40B4-BE49-F238E27FC236}">
              <a16:creationId xmlns:a16="http://schemas.microsoft.com/office/drawing/2014/main" id="{4031A000-4174-47D5-BCA9-D64A09FF97D6}"/>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92" name="Text Box 1">
          <a:extLst>
            <a:ext uri="{FF2B5EF4-FFF2-40B4-BE49-F238E27FC236}">
              <a16:creationId xmlns:a16="http://schemas.microsoft.com/office/drawing/2014/main" id="{850F6D90-D6B6-4D70-8AD0-B665F33C004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93" name="Text Box 2">
          <a:extLst>
            <a:ext uri="{FF2B5EF4-FFF2-40B4-BE49-F238E27FC236}">
              <a16:creationId xmlns:a16="http://schemas.microsoft.com/office/drawing/2014/main" id="{6566B13D-9618-41EA-A968-4A335CA88D3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94" name="Text Box 2">
          <a:extLst>
            <a:ext uri="{FF2B5EF4-FFF2-40B4-BE49-F238E27FC236}">
              <a16:creationId xmlns:a16="http://schemas.microsoft.com/office/drawing/2014/main" id="{70E25372-2776-4230-B167-8DFB5131AD58}"/>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95" name="Text Box 1">
          <a:extLst>
            <a:ext uri="{FF2B5EF4-FFF2-40B4-BE49-F238E27FC236}">
              <a16:creationId xmlns:a16="http://schemas.microsoft.com/office/drawing/2014/main" id="{F2AD3935-2CC5-4A87-BF3F-1E5F1B28135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96" name="Text Box 2">
          <a:extLst>
            <a:ext uri="{FF2B5EF4-FFF2-40B4-BE49-F238E27FC236}">
              <a16:creationId xmlns:a16="http://schemas.microsoft.com/office/drawing/2014/main" id="{48321C7D-A7E2-473C-8B7A-F17A9C493D4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797" name="Text Box 2">
          <a:extLst>
            <a:ext uri="{FF2B5EF4-FFF2-40B4-BE49-F238E27FC236}">
              <a16:creationId xmlns:a16="http://schemas.microsoft.com/office/drawing/2014/main" id="{154A2427-1EB4-4080-8048-D34A8A881EAA}"/>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98" name="Text Box 1">
          <a:extLst>
            <a:ext uri="{FF2B5EF4-FFF2-40B4-BE49-F238E27FC236}">
              <a16:creationId xmlns:a16="http://schemas.microsoft.com/office/drawing/2014/main" id="{6F40D5A1-5E1C-4240-943C-F6DD9176B47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799" name="Text Box 2">
          <a:extLst>
            <a:ext uri="{FF2B5EF4-FFF2-40B4-BE49-F238E27FC236}">
              <a16:creationId xmlns:a16="http://schemas.microsoft.com/office/drawing/2014/main" id="{5DA30F56-AE07-4477-9256-4D54AAB34A8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800" name="Text Box 2">
          <a:extLst>
            <a:ext uri="{FF2B5EF4-FFF2-40B4-BE49-F238E27FC236}">
              <a16:creationId xmlns:a16="http://schemas.microsoft.com/office/drawing/2014/main" id="{7ABA1C9A-AA22-4981-8CD0-97B47C077C91}"/>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01" name="Text Box 1">
          <a:extLst>
            <a:ext uri="{FF2B5EF4-FFF2-40B4-BE49-F238E27FC236}">
              <a16:creationId xmlns:a16="http://schemas.microsoft.com/office/drawing/2014/main" id="{838E53D4-84DE-492A-86D0-30E04068975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02" name="Text Box 2">
          <a:extLst>
            <a:ext uri="{FF2B5EF4-FFF2-40B4-BE49-F238E27FC236}">
              <a16:creationId xmlns:a16="http://schemas.microsoft.com/office/drawing/2014/main" id="{8EA4CBE1-9D3E-4528-B00D-37F3BD43094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803" name="Text Box 2">
          <a:extLst>
            <a:ext uri="{FF2B5EF4-FFF2-40B4-BE49-F238E27FC236}">
              <a16:creationId xmlns:a16="http://schemas.microsoft.com/office/drawing/2014/main" id="{774C9ADB-4637-4BD4-8F63-F7DE00A0E439}"/>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04" name="Text Box 1">
          <a:extLst>
            <a:ext uri="{FF2B5EF4-FFF2-40B4-BE49-F238E27FC236}">
              <a16:creationId xmlns:a16="http://schemas.microsoft.com/office/drawing/2014/main" id="{FDBCB496-6286-4D54-B2E1-693D951B55D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05" name="Text Box 2">
          <a:extLst>
            <a:ext uri="{FF2B5EF4-FFF2-40B4-BE49-F238E27FC236}">
              <a16:creationId xmlns:a16="http://schemas.microsoft.com/office/drawing/2014/main" id="{EC95870F-274E-4D87-9678-3A8096A32E0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806" name="Text Box 2">
          <a:extLst>
            <a:ext uri="{FF2B5EF4-FFF2-40B4-BE49-F238E27FC236}">
              <a16:creationId xmlns:a16="http://schemas.microsoft.com/office/drawing/2014/main" id="{3A3A5917-6E02-414D-BAEF-1236A87DC70E}"/>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07" name="Text Box 1">
          <a:extLst>
            <a:ext uri="{FF2B5EF4-FFF2-40B4-BE49-F238E27FC236}">
              <a16:creationId xmlns:a16="http://schemas.microsoft.com/office/drawing/2014/main" id="{B90C4868-EA0B-446D-A34D-738CE0C954D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08" name="Text Box 2">
          <a:extLst>
            <a:ext uri="{FF2B5EF4-FFF2-40B4-BE49-F238E27FC236}">
              <a16:creationId xmlns:a16="http://schemas.microsoft.com/office/drawing/2014/main" id="{41C57A7E-C7BC-495A-A09B-D736FEF7491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809" name="Text Box 2">
          <a:extLst>
            <a:ext uri="{FF2B5EF4-FFF2-40B4-BE49-F238E27FC236}">
              <a16:creationId xmlns:a16="http://schemas.microsoft.com/office/drawing/2014/main" id="{F742B749-A054-489F-BFE0-7E3BC38639C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10" name="Text Box 1">
          <a:extLst>
            <a:ext uri="{FF2B5EF4-FFF2-40B4-BE49-F238E27FC236}">
              <a16:creationId xmlns:a16="http://schemas.microsoft.com/office/drawing/2014/main" id="{4AB052C4-60B4-41FD-BF94-98DFAB97BD9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11" name="Text Box 2">
          <a:extLst>
            <a:ext uri="{FF2B5EF4-FFF2-40B4-BE49-F238E27FC236}">
              <a16:creationId xmlns:a16="http://schemas.microsoft.com/office/drawing/2014/main" id="{BD93DB83-52C8-4826-8FE9-B6525BCAC3E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12" name="Text Box 1">
          <a:extLst>
            <a:ext uri="{FF2B5EF4-FFF2-40B4-BE49-F238E27FC236}">
              <a16:creationId xmlns:a16="http://schemas.microsoft.com/office/drawing/2014/main" id="{BB1C0F97-E199-4805-BCF1-782C2C2312A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13" name="Text Box 2">
          <a:extLst>
            <a:ext uri="{FF2B5EF4-FFF2-40B4-BE49-F238E27FC236}">
              <a16:creationId xmlns:a16="http://schemas.microsoft.com/office/drawing/2014/main" id="{CB99C879-F8FE-49BD-BAE1-52419E116D0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14" name="Text Box 1">
          <a:extLst>
            <a:ext uri="{FF2B5EF4-FFF2-40B4-BE49-F238E27FC236}">
              <a16:creationId xmlns:a16="http://schemas.microsoft.com/office/drawing/2014/main" id="{09A41A6F-FF2E-4725-A7B9-A9A23EC0374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15" name="Text Box 2">
          <a:extLst>
            <a:ext uri="{FF2B5EF4-FFF2-40B4-BE49-F238E27FC236}">
              <a16:creationId xmlns:a16="http://schemas.microsoft.com/office/drawing/2014/main" id="{BAB7883A-57D5-4181-94C0-E0559D9B7B7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16" name="Text Box 1">
          <a:extLst>
            <a:ext uri="{FF2B5EF4-FFF2-40B4-BE49-F238E27FC236}">
              <a16:creationId xmlns:a16="http://schemas.microsoft.com/office/drawing/2014/main" id="{1055033D-898B-457A-82EB-50EE4990C7B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17" name="Text Box 2">
          <a:extLst>
            <a:ext uri="{FF2B5EF4-FFF2-40B4-BE49-F238E27FC236}">
              <a16:creationId xmlns:a16="http://schemas.microsoft.com/office/drawing/2014/main" id="{55B33CB1-3800-40C0-A2A3-A8F8AF9B8AF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18" name="Text Box 1">
          <a:extLst>
            <a:ext uri="{FF2B5EF4-FFF2-40B4-BE49-F238E27FC236}">
              <a16:creationId xmlns:a16="http://schemas.microsoft.com/office/drawing/2014/main" id="{FE50500D-7ACB-47CE-BEF9-2B21C020AD6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19" name="Text Box 2">
          <a:extLst>
            <a:ext uri="{FF2B5EF4-FFF2-40B4-BE49-F238E27FC236}">
              <a16:creationId xmlns:a16="http://schemas.microsoft.com/office/drawing/2014/main" id="{16D98C9E-8EEB-4CB3-B7F3-5FA9F714F1F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20" name="Text Box 1">
          <a:extLst>
            <a:ext uri="{FF2B5EF4-FFF2-40B4-BE49-F238E27FC236}">
              <a16:creationId xmlns:a16="http://schemas.microsoft.com/office/drawing/2014/main" id="{91A0AB9F-D3ED-45BA-98B3-C9DF65235C4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21" name="Text Box 2">
          <a:extLst>
            <a:ext uri="{FF2B5EF4-FFF2-40B4-BE49-F238E27FC236}">
              <a16:creationId xmlns:a16="http://schemas.microsoft.com/office/drawing/2014/main" id="{43612FD7-1CFD-4A8F-8F8F-528793F222E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22" name="Text Box 2">
          <a:extLst>
            <a:ext uri="{FF2B5EF4-FFF2-40B4-BE49-F238E27FC236}">
              <a16:creationId xmlns:a16="http://schemas.microsoft.com/office/drawing/2014/main" id="{4B23BC4C-6BD8-46E7-B06D-DD612CDF6D2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23" name="Text Box 1">
          <a:extLst>
            <a:ext uri="{FF2B5EF4-FFF2-40B4-BE49-F238E27FC236}">
              <a16:creationId xmlns:a16="http://schemas.microsoft.com/office/drawing/2014/main" id="{1EC7A55D-818A-4C17-A2F9-7449163BE63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24" name="Text Box 2">
          <a:extLst>
            <a:ext uri="{FF2B5EF4-FFF2-40B4-BE49-F238E27FC236}">
              <a16:creationId xmlns:a16="http://schemas.microsoft.com/office/drawing/2014/main" id="{A428DE21-6ED7-4627-906A-D49DB219E70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25" name="Text Box 1">
          <a:extLst>
            <a:ext uri="{FF2B5EF4-FFF2-40B4-BE49-F238E27FC236}">
              <a16:creationId xmlns:a16="http://schemas.microsoft.com/office/drawing/2014/main" id="{C9132F4E-F4B2-43A5-AB6A-537FFE95C97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26" name="Text Box 2">
          <a:extLst>
            <a:ext uri="{FF2B5EF4-FFF2-40B4-BE49-F238E27FC236}">
              <a16:creationId xmlns:a16="http://schemas.microsoft.com/office/drawing/2014/main" id="{BAE0ECFE-1E2C-4164-9B7E-2EA87655D75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27" name="Text Box 1">
          <a:extLst>
            <a:ext uri="{FF2B5EF4-FFF2-40B4-BE49-F238E27FC236}">
              <a16:creationId xmlns:a16="http://schemas.microsoft.com/office/drawing/2014/main" id="{8861D56D-2539-425A-A5BB-C21F4355220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28" name="Text Box 2">
          <a:extLst>
            <a:ext uri="{FF2B5EF4-FFF2-40B4-BE49-F238E27FC236}">
              <a16:creationId xmlns:a16="http://schemas.microsoft.com/office/drawing/2014/main" id="{FB15EAA6-6C70-4A2E-8893-FEC6532BDC1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29" name="Text Box 2">
          <a:extLst>
            <a:ext uri="{FF2B5EF4-FFF2-40B4-BE49-F238E27FC236}">
              <a16:creationId xmlns:a16="http://schemas.microsoft.com/office/drawing/2014/main" id="{CB6A7742-CD06-4F70-A921-60F7ED3E6A9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30" name="Text Box 1">
          <a:extLst>
            <a:ext uri="{FF2B5EF4-FFF2-40B4-BE49-F238E27FC236}">
              <a16:creationId xmlns:a16="http://schemas.microsoft.com/office/drawing/2014/main" id="{D5815B91-426A-4A62-82CF-0A9A8EB9DA6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31" name="Text Box 2">
          <a:extLst>
            <a:ext uri="{FF2B5EF4-FFF2-40B4-BE49-F238E27FC236}">
              <a16:creationId xmlns:a16="http://schemas.microsoft.com/office/drawing/2014/main" id="{9F1851D4-FCE6-4E0C-8389-0A5A65EB0455}"/>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32" name="Text Box 1">
          <a:extLst>
            <a:ext uri="{FF2B5EF4-FFF2-40B4-BE49-F238E27FC236}">
              <a16:creationId xmlns:a16="http://schemas.microsoft.com/office/drawing/2014/main" id="{DB6981C3-6525-40D8-B2D8-D2C053753D3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33" name="Text Box 2">
          <a:extLst>
            <a:ext uri="{FF2B5EF4-FFF2-40B4-BE49-F238E27FC236}">
              <a16:creationId xmlns:a16="http://schemas.microsoft.com/office/drawing/2014/main" id="{25A9FE39-D891-4694-9C97-0BAB925F6C5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34" name="Text Box 1">
          <a:extLst>
            <a:ext uri="{FF2B5EF4-FFF2-40B4-BE49-F238E27FC236}">
              <a16:creationId xmlns:a16="http://schemas.microsoft.com/office/drawing/2014/main" id="{24DCED57-5049-4252-A9B1-935E121A000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35" name="Text Box 2">
          <a:extLst>
            <a:ext uri="{FF2B5EF4-FFF2-40B4-BE49-F238E27FC236}">
              <a16:creationId xmlns:a16="http://schemas.microsoft.com/office/drawing/2014/main" id="{9B193C4D-2D54-47FC-91F4-98589E54233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36" name="Text Box 1">
          <a:extLst>
            <a:ext uri="{FF2B5EF4-FFF2-40B4-BE49-F238E27FC236}">
              <a16:creationId xmlns:a16="http://schemas.microsoft.com/office/drawing/2014/main" id="{F3B52264-B0DF-4ECA-9F55-BF34A8485A4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37" name="Text Box 2">
          <a:extLst>
            <a:ext uri="{FF2B5EF4-FFF2-40B4-BE49-F238E27FC236}">
              <a16:creationId xmlns:a16="http://schemas.microsoft.com/office/drawing/2014/main" id="{4EEC5211-0A4C-440D-BDB5-274BB65EC3D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38" name="Text Box 1">
          <a:extLst>
            <a:ext uri="{FF2B5EF4-FFF2-40B4-BE49-F238E27FC236}">
              <a16:creationId xmlns:a16="http://schemas.microsoft.com/office/drawing/2014/main" id="{C00CAB39-A28A-4618-9116-8355A17EDCF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39" name="Text Box 2">
          <a:extLst>
            <a:ext uri="{FF2B5EF4-FFF2-40B4-BE49-F238E27FC236}">
              <a16:creationId xmlns:a16="http://schemas.microsoft.com/office/drawing/2014/main" id="{E00FB22B-89FA-44E5-ACE4-B59F094645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40" name="Text Box 1">
          <a:extLst>
            <a:ext uri="{FF2B5EF4-FFF2-40B4-BE49-F238E27FC236}">
              <a16:creationId xmlns:a16="http://schemas.microsoft.com/office/drawing/2014/main" id="{70928A5C-C220-4E3E-895C-F90DDF7EE09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41" name="Text Box 2">
          <a:extLst>
            <a:ext uri="{FF2B5EF4-FFF2-40B4-BE49-F238E27FC236}">
              <a16:creationId xmlns:a16="http://schemas.microsoft.com/office/drawing/2014/main" id="{0C0D832C-1E87-4F48-BB60-FC37D60B0D9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42" name="Text Box 1">
          <a:extLst>
            <a:ext uri="{FF2B5EF4-FFF2-40B4-BE49-F238E27FC236}">
              <a16:creationId xmlns:a16="http://schemas.microsoft.com/office/drawing/2014/main" id="{11A697D5-35F7-4E35-8409-A0E03C89FBD1}"/>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43" name="Text Box 2">
          <a:extLst>
            <a:ext uri="{FF2B5EF4-FFF2-40B4-BE49-F238E27FC236}">
              <a16:creationId xmlns:a16="http://schemas.microsoft.com/office/drawing/2014/main" id="{61E8B218-C9E2-4601-8B70-53DE1FA95CA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44" name="Text Box 1">
          <a:extLst>
            <a:ext uri="{FF2B5EF4-FFF2-40B4-BE49-F238E27FC236}">
              <a16:creationId xmlns:a16="http://schemas.microsoft.com/office/drawing/2014/main" id="{AD1F7160-12CA-4FBE-9E2A-7CA48E946E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45" name="Text Box 2">
          <a:extLst>
            <a:ext uri="{FF2B5EF4-FFF2-40B4-BE49-F238E27FC236}">
              <a16:creationId xmlns:a16="http://schemas.microsoft.com/office/drawing/2014/main" id="{87F8BE26-2A97-4F12-BF72-CD2BFD889D4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46" name="Text Box 1">
          <a:extLst>
            <a:ext uri="{FF2B5EF4-FFF2-40B4-BE49-F238E27FC236}">
              <a16:creationId xmlns:a16="http://schemas.microsoft.com/office/drawing/2014/main" id="{FBA02B3E-9398-4482-84A6-61A4B39BB486}"/>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47" name="Text Box 2">
          <a:extLst>
            <a:ext uri="{FF2B5EF4-FFF2-40B4-BE49-F238E27FC236}">
              <a16:creationId xmlns:a16="http://schemas.microsoft.com/office/drawing/2014/main" id="{29459FBD-B899-4D20-9C7A-B5457C39F0D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48" name="Text Box 1">
          <a:extLst>
            <a:ext uri="{FF2B5EF4-FFF2-40B4-BE49-F238E27FC236}">
              <a16:creationId xmlns:a16="http://schemas.microsoft.com/office/drawing/2014/main" id="{BDAA0DD4-0528-4497-A704-B516716D5AD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49" name="Text Box 2">
          <a:extLst>
            <a:ext uri="{FF2B5EF4-FFF2-40B4-BE49-F238E27FC236}">
              <a16:creationId xmlns:a16="http://schemas.microsoft.com/office/drawing/2014/main" id="{CDEB9C33-4FCF-4A2A-8438-B37237ACD4D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0" name="Text Box 1">
          <a:extLst>
            <a:ext uri="{FF2B5EF4-FFF2-40B4-BE49-F238E27FC236}">
              <a16:creationId xmlns:a16="http://schemas.microsoft.com/office/drawing/2014/main" id="{9C67DCD2-5551-4379-B3AD-F5E8ED84CE3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1" name="Text Box 2">
          <a:extLst>
            <a:ext uri="{FF2B5EF4-FFF2-40B4-BE49-F238E27FC236}">
              <a16:creationId xmlns:a16="http://schemas.microsoft.com/office/drawing/2014/main" id="{A7867936-1599-4D80-AEEC-A5A800303BD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2" name="Text Box 1">
          <a:extLst>
            <a:ext uri="{FF2B5EF4-FFF2-40B4-BE49-F238E27FC236}">
              <a16:creationId xmlns:a16="http://schemas.microsoft.com/office/drawing/2014/main" id="{7471D655-3135-403E-9151-C62050502D0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3" name="Text Box 2">
          <a:extLst>
            <a:ext uri="{FF2B5EF4-FFF2-40B4-BE49-F238E27FC236}">
              <a16:creationId xmlns:a16="http://schemas.microsoft.com/office/drawing/2014/main" id="{1FDDA965-80FE-4F7B-923E-00475F3A59C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4" name="Text Box 1">
          <a:extLst>
            <a:ext uri="{FF2B5EF4-FFF2-40B4-BE49-F238E27FC236}">
              <a16:creationId xmlns:a16="http://schemas.microsoft.com/office/drawing/2014/main" id="{1054F63A-7FF8-4FBF-A30A-87663B636B0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5" name="Text Box 2">
          <a:extLst>
            <a:ext uri="{FF2B5EF4-FFF2-40B4-BE49-F238E27FC236}">
              <a16:creationId xmlns:a16="http://schemas.microsoft.com/office/drawing/2014/main" id="{628F0827-D634-4C11-89EB-E6EA74BD4E9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6" name="Text Box 1">
          <a:extLst>
            <a:ext uri="{FF2B5EF4-FFF2-40B4-BE49-F238E27FC236}">
              <a16:creationId xmlns:a16="http://schemas.microsoft.com/office/drawing/2014/main" id="{80BECFF1-8777-4C92-9122-2D7915BAE25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7" name="Text Box 2">
          <a:extLst>
            <a:ext uri="{FF2B5EF4-FFF2-40B4-BE49-F238E27FC236}">
              <a16:creationId xmlns:a16="http://schemas.microsoft.com/office/drawing/2014/main" id="{B982A299-8CFC-4DFA-BAEA-EF458C2C3F5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8" name="Text Box 1">
          <a:extLst>
            <a:ext uri="{FF2B5EF4-FFF2-40B4-BE49-F238E27FC236}">
              <a16:creationId xmlns:a16="http://schemas.microsoft.com/office/drawing/2014/main" id="{8018BE28-C1AD-47FC-9C01-F2A5B037EF7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59" name="Text Box 2">
          <a:extLst>
            <a:ext uri="{FF2B5EF4-FFF2-40B4-BE49-F238E27FC236}">
              <a16:creationId xmlns:a16="http://schemas.microsoft.com/office/drawing/2014/main" id="{3057B00F-ED30-4037-A3CB-FE517F04354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60" name="Text Box 1">
          <a:extLst>
            <a:ext uri="{FF2B5EF4-FFF2-40B4-BE49-F238E27FC236}">
              <a16:creationId xmlns:a16="http://schemas.microsoft.com/office/drawing/2014/main" id="{9DF42D2A-802E-4ED2-B4B4-5D258629098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61" name="Text Box 2">
          <a:extLst>
            <a:ext uri="{FF2B5EF4-FFF2-40B4-BE49-F238E27FC236}">
              <a16:creationId xmlns:a16="http://schemas.microsoft.com/office/drawing/2014/main" id="{B2083289-CDD9-442D-B737-0B253415999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62" name="Text Box 1">
          <a:extLst>
            <a:ext uri="{FF2B5EF4-FFF2-40B4-BE49-F238E27FC236}">
              <a16:creationId xmlns:a16="http://schemas.microsoft.com/office/drawing/2014/main" id="{F51997C0-EF2C-4033-8840-A1ED4810738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63" name="Text Box 2">
          <a:extLst>
            <a:ext uri="{FF2B5EF4-FFF2-40B4-BE49-F238E27FC236}">
              <a16:creationId xmlns:a16="http://schemas.microsoft.com/office/drawing/2014/main" id="{9078C424-9800-4E6B-8270-F6660F4FCCF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64" name="Text Box 1">
          <a:extLst>
            <a:ext uri="{FF2B5EF4-FFF2-40B4-BE49-F238E27FC236}">
              <a16:creationId xmlns:a16="http://schemas.microsoft.com/office/drawing/2014/main" id="{031D46F5-E51E-4AEE-8197-AF6F3510D94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65" name="Text Box 2">
          <a:extLst>
            <a:ext uri="{FF2B5EF4-FFF2-40B4-BE49-F238E27FC236}">
              <a16:creationId xmlns:a16="http://schemas.microsoft.com/office/drawing/2014/main" id="{4E3D968A-B793-4F8E-B12E-933270B2C2E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66" name="Text Box 1">
          <a:extLst>
            <a:ext uri="{FF2B5EF4-FFF2-40B4-BE49-F238E27FC236}">
              <a16:creationId xmlns:a16="http://schemas.microsoft.com/office/drawing/2014/main" id="{08C80623-EB87-4B26-AF3C-EE9665A20F2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67" name="Text Box 2">
          <a:extLst>
            <a:ext uri="{FF2B5EF4-FFF2-40B4-BE49-F238E27FC236}">
              <a16:creationId xmlns:a16="http://schemas.microsoft.com/office/drawing/2014/main" id="{EF0D8239-4173-46C5-A8DD-A4B4B96814B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68" name="Text Box 1">
          <a:extLst>
            <a:ext uri="{FF2B5EF4-FFF2-40B4-BE49-F238E27FC236}">
              <a16:creationId xmlns:a16="http://schemas.microsoft.com/office/drawing/2014/main" id="{C31CF3F4-F56B-4FEF-8F8C-392790E210F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69" name="Text Box 2">
          <a:extLst>
            <a:ext uri="{FF2B5EF4-FFF2-40B4-BE49-F238E27FC236}">
              <a16:creationId xmlns:a16="http://schemas.microsoft.com/office/drawing/2014/main" id="{1005DF24-D094-4435-9C1E-0AE57B0FF28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0" name="Text Box 1">
          <a:extLst>
            <a:ext uri="{FF2B5EF4-FFF2-40B4-BE49-F238E27FC236}">
              <a16:creationId xmlns:a16="http://schemas.microsoft.com/office/drawing/2014/main" id="{4820783B-F569-4FBD-8B3C-AAF1B58ED22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1" name="Text Box 2">
          <a:extLst>
            <a:ext uri="{FF2B5EF4-FFF2-40B4-BE49-F238E27FC236}">
              <a16:creationId xmlns:a16="http://schemas.microsoft.com/office/drawing/2014/main" id="{AFBC8C57-798A-4200-AD72-19B0BF458FB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2" name="Text Box 1">
          <a:extLst>
            <a:ext uri="{FF2B5EF4-FFF2-40B4-BE49-F238E27FC236}">
              <a16:creationId xmlns:a16="http://schemas.microsoft.com/office/drawing/2014/main" id="{D37F8778-FCF7-4C9E-80AA-26FA3DF4CE4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3" name="Text Box 2">
          <a:extLst>
            <a:ext uri="{FF2B5EF4-FFF2-40B4-BE49-F238E27FC236}">
              <a16:creationId xmlns:a16="http://schemas.microsoft.com/office/drawing/2014/main" id="{3ED99610-8B4B-4957-9D27-75F05798094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4" name="Text Box 1">
          <a:extLst>
            <a:ext uri="{FF2B5EF4-FFF2-40B4-BE49-F238E27FC236}">
              <a16:creationId xmlns:a16="http://schemas.microsoft.com/office/drawing/2014/main" id="{528DBD34-2961-4893-A3E3-2A3BDA77C6C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5" name="Text Box 2">
          <a:extLst>
            <a:ext uri="{FF2B5EF4-FFF2-40B4-BE49-F238E27FC236}">
              <a16:creationId xmlns:a16="http://schemas.microsoft.com/office/drawing/2014/main" id="{9988467E-5E25-4F3E-8F62-030813BACF3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6" name="Text Box 1">
          <a:extLst>
            <a:ext uri="{FF2B5EF4-FFF2-40B4-BE49-F238E27FC236}">
              <a16:creationId xmlns:a16="http://schemas.microsoft.com/office/drawing/2014/main" id="{6746E44F-921D-4ADC-8B24-C003F2EE402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7" name="Text Box 2">
          <a:extLst>
            <a:ext uri="{FF2B5EF4-FFF2-40B4-BE49-F238E27FC236}">
              <a16:creationId xmlns:a16="http://schemas.microsoft.com/office/drawing/2014/main" id="{39DAE567-98CE-4C57-9B92-F876A5919ED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8" name="Text Box 1">
          <a:extLst>
            <a:ext uri="{FF2B5EF4-FFF2-40B4-BE49-F238E27FC236}">
              <a16:creationId xmlns:a16="http://schemas.microsoft.com/office/drawing/2014/main" id="{253035E4-7CBA-4386-9AF1-0E46DDF8AF5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79" name="Text Box 2">
          <a:extLst>
            <a:ext uri="{FF2B5EF4-FFF2-40B4-BE49-F238E27FC236}">
              <a16:creationId xmlns:a16="http://schemas.microsoft.com/office/drawing/2014/main" id="{0DAD58CD-F1E2-4D09-988B-077A21576C0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80" name="Text Box 1">
          <a:extLst>
            <a:ext uri="{FF2B5EF4-FFF2-40B4-BE49-F238E27FC236}">
              <a16:creationId xmlns:a16="http://schemas.microsoft.com/office/drawing/2014/main" id="{802CB413-CF7B-48B3-8F09-3AF86B07766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81" name="Text Box 2">
          <a:extLst>
            <a:ext uri="{FF2B5EF4-FFF2-40B4-BE49-F238E27FC236}">
              <a16:creationId xmlns:a16="http://schemas.microsoft.com/office/drawing/2014/main" id="{ED26D3AF-20D6-4422-BE15-9955341D069A}"/>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82" name="Text Box 1">
          <a:extLst>
            <a:ext uri="{FF2B5EF4-FFF2-40B4-BE49-F238E27FC236}">
              <a16:creationId xmlns:a16="http://schemas.microsoft.com/office/drawing/2014/main" id="{66760F48-8A93-4EC8-995C-EBDF175CF9E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83" name="Text Box 2">
          <a:extLst>
            <a:ext uri="{FF2B5EF4-FFF2-40B4-BE49-F238E27FC236}">
              <a16:creationId xmlns:a16="http://schemas.microsoft.com/office/drawing/2014/main" id="{019D8376-3B50-4167-BC1D-55E2D982603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884" name="Text Box 1">
          <a:extLst>
            <a:ext uri="{FF2B5EF4-FFF2-40B4-BE49-F238E27FC236}">
              <a16:creationId xmlns:a16="http://schemas.microsoft.com/office/drawing/2014/main" id="{FCF4E0EB-4DBD-48A6-A8DF-A4167A67EB1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885" name="Text Box 2">
          <a:extLst>
            <a:ext uri="{FF2B5EF4-FFF2-40B4-BE49-F238E27FC236}">
              <a16:creationId xmlns:a16="http://schemas.microsoft.com/office/drawing/2014/main" id="{261FF01E-F84E-44B3-B2B9-97A5F382BD0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86" name="Text Box 1">
          <a:extLst>
            <a:ext uri="{FF2B5EF4-FFF2-40B4-BE49-F238E27FC236}">
              <a16:creationId xmlns:a16="http://schemas.microsoft.com/office/drawing/2014/main" id="{962CF2F2-6C30-41ED-B451-95A79E5341C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87" name="Text Box 2">
          <a:extLst>
            <a:ext uri="{FF2B5EF4-FFF2-40B4-BE49-F238E27FC236}">
              <a16:creationId xmlns:a16="http://schemas.microsoft.com/office/drawing/2014/main" id="{FD85CFD2-F3E4-4C29-B03E-3B785764248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88" name="Text Box 1">
          <a:extLst>
            <a:ext uri="{FF2B5EF4-FFF2-40B4-BE49-F238E27FC236}">
              <a16:creationId xmlns:a16="http://schemas.microsoft.com/office/drawing/2014/main" id="{E73A1C79-09C3-49B0-942D-062F2E9077E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89" name="Text Box 2">
          <a:extLst>
            <a:ext uri="{FF2B5EF4-FFF2-40B4-BE49-F238E27FC236}">
              <a16:creationId xmlns:a16="http://schemas.microsoft.com/office/drawing/2014/main" id="{3FC21B88-58A1-4683-BF32-391B76BD764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0" name="Text Box 1">
          <a:extLst>
            <a:ext uri="{FF2B5EF4-FFF2-40B4-BE49-F238E27FC236}">
              <a16:creationId xmlns:a16="http://schemas.microsoft.com/office/drawing/2014/main" id="{0EEED004-20BE-4A7F-AEEE-4C26257B660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1" name="Text Box 2">
          <a:extLst>
            <a:ext uri="{FF2B5EF4-FFF2-40B4-BE49-F238E27FC236}">
              <a16:creationId xmlns:a16="http://schemas.microsoft.com/office/drawing/2014/main" id="{BF936A4E-4985-49F7-A08A-A1F0A8F8AC2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2" name="Text Box 1">
          <a:extLst>
            <a:ext uri="{FF2B5EF4-FFF2-40B4-BE49-F238E27FC236}">
              <a16:creationId xmlns:a16="http://schemas.microsoft.com/office/drawing/2014/main" id="{71FAB4D4-2266-4491-90FE-E7464D0C988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3" name="Text Box 2">
          <a:extLst>
            <a:ext uri="{FF2B5EF4-FFF2-40B4-BE49-F238E27FC236}">
              <a16:creationId xmlns:a16="http://schemas.microsoft.com/office/drawing/2014/main" id="{E60EEEE4-D0A4-4F95-8905-DD84472D8B7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4" name="Text Box 1">
          <a:extLst>
            <a:ext uri="{FF2B5EF4-FFF2-40B4-BE49-F238E27FC236}">
              <a16:creationId xmlns:a16="http://schemas.microsoft.com/office/drawing/2014/main" id="{F45DE026-4E38-4D9C-9C10-5D863F959E4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5" name="Text Box 2">
          <a:extLst>
            <a:ext uri="{FF2B5EF4-FFF2-40B4-BE49-F238E27FC236}">
              <a16:creationId xmlns:a16="http://schemas.microsoft.com/office/drawing/2014/main" id="{E9BACE12-33C0-44CD-8DF4-BE17BBA5196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6" name="Text Box 1">
          <a:extLst>
            <a:ext uri="{FF2B5EF4-FFF2-40B4-BE49-F238E27FC236}">
              <a16:creationId xmlns:a16="http://schemas.microsoft.com/office/drawing/2014/main" id="{6A3D843D-974D-483A-9D2D-5F3B08D7F22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7" name="Text Box 2">
          <a:extLst>
            <a:ext uri="{FF2B5EF4-FFF2-40B4-BE49-F238E27FC236}">
              <a16:creationId xmlns:a16="http://schemas.microsoft.com/office/drawing/2014/main" id="{CBDB4269-70A8-4A98-86AF-D407786C622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8" name="Text Box 1">
          <a:extLst>
            <a:ext uri="{FF2B5EF4-FFF2-40B4-BE49-F238E27FC236}">
              <a16:creationId xmlns:a16="http://schemas.microsoft.com/office/drawing/2014/main" id="{A78B24E3-CA72-4288-9FEF-39204545321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899" name="Text Box 2">
          <a:extLst>
            <a:ext uri="{FF2B5EF4-FFF2-40B4-BE49-F238E27FC236}">
              <a16:creationId xmlns:a16="http://schemas.microsoft.com/office/drawing/2014/main" id="{7B2828FC-0395-463E-98F5-673B38C6A9B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0" name="Text Box 1">
          <a:extLst>
            <a:ext uri="{FF2B5EF4-FFF2-40B4-BE49-F238E27FC236}">
              <a16:creationId xmlns:a16="http://schemas.microsoft.com/office/drawing/2014/main" id="{117A14BD-B6C5-413E-95A9-2644BEF6B48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1" name="Text Box 2">
          <a:extLst>
            <a:ext uri="{FF2B5EF4-FFF2-40B4-BE49-F238E27FC236}">
              <a16:creationId xmlns:a16="http://schemas.microsoft.com/office/drawing/2014/main" id="{55A595E9-004C-4D9B-98E3-E4937ED91A4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2" name="Text Box 1">
          <a:extLst>
            <a:ext uri="{FF2B5EF4-FFF2-40B4-BE49-F238E27FC236}">
              <a16:creationId xmlns:a16="http://schemas.microsoft.com/office/drawing/2014/main" id="{A562D7B0-0371-482F-BEBC-36E98DD62F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3" name="Text Box 2">
          <a:extLst>
            <a:ext uri="{FF2B5EF4-FFF2-40B4-BE49-F238E27FC236}">
              <a16:creationId xmlns:a16="http://schemas.microsoft.com/office/drawing/2014/main" id="{6690693B-BB53-479C-BF97-D8EA27539D6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4" name="Text Box 1">
          <a:extLst>
            <a:ext uri="{FF2B5EF4-FFF2-40B4-BE49-F238E27FC236}">
              <a16:creationId xmlns:a16="http://schemas.microsoft.com/office/drawing/2014/main" id="{7F7224B7-1123-4F2D-B2A9-20EB8C095EC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5" name="Text Box 2">
          <a:extLst>
            <a:ext uri="{FF2B5EF4-FFF2-40B4-BE49-F238E27FC236}">
              <a16:creationId xmlns:a16="http://schemas.microsoft.com/office/drawing/2014/main" id="{BEBBA96D-C40A-405F-9C25-D2ED56882A1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6" name="Text Box 1">
          <a:extLst>
            <a:ext uri="{FF2B5EF4-FFF2-40B4-BE49-F238E27FC236}">
              <a16:creationId xmlns:a16="http://schemas.microsoft.com/office/drawing/2014/main" id="{631FC461-9920-4DEB-A319-202D78BEF0D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7" name="Text Box 2">
          <a:extLst>
            <a:ext uri="{FF2B5EF4-FFF2-40B4-BE49-F238E27FC236}">
              <a16:creationId xmlns:a16="http://schemas.microsoft.com/office/drawing/2014/main" id="{6A2C61AF-5891-4E2D-95D5-6AAE1B6DA8A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8" name="Text Box 1">
          <a:extLst>
            <a:ext uri="{FF2B5EF4-FFF2-40B4-BE49-F238E27FC236}">
              <a16:creationId xmlns:a16="http://schemas.microsoft.com/office/drawing/2014/main" id="{265AEBCF-360A-4E28-A198-CC020CC1A91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09" name="Text Box 2">
          <a:extLst>
            <a:ext uri="{FF2B5EF4-FFF2-40B4-BE49-F238E27FC236}">
              <a16:creationId xmlns:a16="http://schemas.microsoft.com/office/drawing/2014/main" id="{4CB18F9B-ACDD-4F32-BE06-8D05C4007D2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10" name="Text Box 1">
          <a:extLst>
            <a:ext uri="{FF2B5EF4-FFF2-40B4-BE49-F238E27FC236}">
              <a16:creationId xmlns:a16="http://schemas.microsoft.com/office/drawing/2014/main" id="{462CFDD6-CC37-4346-8B91-60B3B3203BC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11" name="Text Box 2">
          <a:extLst>
            <a:ext uri="{FF2B5EF4-FFF2-40B4-BE49-F238E27FC236}">
              <a16:creationId xmlns:a16="http://schemas.microsoft.com/office/drawing/2014/main" id="{872ABC35-D470-47C9-B098-ECA42FB9D6D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12" name="Text Box 1">
          <a:extLst>
            <a:ext uri="{FF2B5EF4-FFF2-40B4-BE49-F238E27FC236}">
              <a16:creationId xmlns:a16="http://schemas.microsoft.com/office/drawing/2014/main" id="{3C5174DE-61E5-423A-8369-092A40B8C58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13" name="Text Box 2">
          <a:extLst>
            <a:ext uri="{FF2B5EF4-FFF2-40B4-BE49-F238E27FC236}">
              <a16:creationId xmlns:a16="http://schemas.microsoft.com/office/drawing/2014/main" id="{F5B96E0D-DCFC-4D76-A4AE-BC7D4FB323A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14" name="Text Box 1">
          <a:extLst>
            <a:ext uri="{FF2B5EF4-FFF2-40B4-BE49-F238E27FC236}">
              <a16:creationId xmlns:a16="http://schemas.microsoft.com/office/drawing/2014/main" id="{99F8C134-774C-4D55-A453-70759B01D5E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15" name="Text Box 2">
          <a:extLst>
            <a:ext uri="{FF2B5EF4-FFF2-40B4-BE49-F238E27FC236}">
              <a16:creationId xmlns:a16="http://schemas.microsoft.com/office/drawing/2014/main" id="{CE3C3059-F004-4974-805F-D5BE8680C55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16" name="Text Box 1">
          <a:extLst>
            <a:ext uri="{FF2B5EF4-FFF2-40B4-BE49-F238E27FC236}">
              <a16:creationId xmlns:a16="http://schemas.microsoft.com/office/drawing/2014/main" id="{16255B50-19FE-4468-B167-FB0FEB12CA7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17" name="Text Box 2">
          <a:extLst>
            <a:ext uri="{FF2B5EF4-FFF2-40B4-BE49-F238E27FC236}">
              <a16:creationId xmlns:a16="http://schemas.microsoft.com/office/drawing/2014/main" id="{7EDD552F-A4A1-4C35-844E-6C4F28172B5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18" name="Text Box 1">
          <a:extLst>
            <a:ext uri="{FF2B5EF4-FFF2-40B4-BE49-F238E27FC236}">
              <a16:creationId xmlns:a16="http://schemas.microsoft.com/office/drawing/2014/main" id="{6B1B00DC-7DCC-43A7-AC61-ECA7F1714E9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19" name="Text Box 2">
          <a:extLst>
            <a:ext uri="{FF2B5EF4-FFF2-40B4-BE49-F238E27FC236}">
              <a16:creationId xmlns:a16="http://schemas.microsoft.com/office/drawing/2014/main" id="{98ECEC81-B435-42A0-8469-37CC6C8487F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20" name="Text Box 1">
          <a:extLst>
            <a:ext uri="{FF2B5EF4-FFF2-40B4-BE49-F238E27FC236}">
              <a16:creationId xmlns:a16="http://schemas.microsoft.com/office/drawing/2014/main" id="{6598947E-94D1-41FC-97BD-933C43C3BF7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21" name="Text Box 2">
          <a:extLst>
            <a:ext uri="{FF2B5EF4-FFF2-40B4-BE49-F238E27FC236}">
              <a16:creationId xmlns:a16="http://schemas.microsoft.com/office/drawing/2014/main" id="{C22655F6-FDDE-474C-B835-CC416546AB8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22" name="Text Box 1">
          <a:extLst>
            <a:ext uri="{FF2B5EF4-FFF2-40B4-BE49-F238E27FC236}">
              <a16:creationId xmlns:a16="http://schemas.microsoft.com/office/drawing/2014/main" id="{EF8B69AE-7CDF-45FE-81A9-2E9A06D26DD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23" name="Text Box 2">
          <a:extLst>
            <a:ext uri="{FF2B5EF4-FFF2-40B4-BE49-F238E27FC236}">
              <a16:creationId xmlns:a16="http://schemas.microsoft.com/office/drawing/2014/main" id="{8A5ED6C5-4B30-40E4-9838-13BCCECF5B5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24" name="Text Box 1">
          <a:extLst>
            <a:ext uri="{FF2B5EF4-FFF2-40B4-BE49-F238E27FC236}">
              <a16:creationId xmlns:a16="http://schemas.microsoft.com/office/drawing/2014/main" id="{6FA0117D-580C-4336-A8B8-CF070E3EFCE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25" name="Text Box 2">
          <a:extLst>
            <a:ext uri="{FF2B5EF4-FFF2-40B4-BE49-F238E27FC236}">
              <a16:creationId xmlns:a16="http://schemas.microsoft.com/office/drawing/2014/main" id="{880AFA43-E9B3-4F9A-8D85-F71AF369E30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26" name="Text Box 1">
          <a:extLst>
            <a:ext uri="{FF2B5EF4-FFF2-40B4-BE49-F238E27FC236}">
              <a16:creationId xmlns:a16="http://schemas.microsoft.com/office/drawing/2014/main" id="{409072F9-B13D-4DEA-85A2-4C8D27BA002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27" name="Text Box 2">
          <a:extLst>
            <a:ext uri="{FF2B5EF4-FFF2-40B4-BE49-F238E27FC236}">
              <a16:creationId xmlns:a16="http://schemas.microsoft.com/office/drawing/2014/main" id="{9F69884A-9673-4720-94F1-F36A4CA24CB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28" name="Text Box 1">
          <a:extLst>
            <a:ext uri="{FF2B5EF4-FFF2-40B4-BE49-F238E27FC236}">
              <a16:creationId xmlns:a16="http://schemas.microsoft.com/office/drawing/2014/main" id="{44C55262-890E-4A20-84F2-E744EEDAA0A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29" name="Text Box 2">
          <a:extLst>
            <a:ext uri="{FF2B5EF4-FFF2-40B4-BE49-F238E27FC236}">
              <a16:creationId xmlns:a16="http://schemas.microsoft.com/office/drawing/2014/main" id="{B5D7E401-760B-48DA-B8D3-117981558AB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0" name="Text Box 1">
          <a:extLst>
            <a:ext uri="{FF2B5EF4-FFF2-40B4-BE49-F238E27FC236}">
              <a16:creationId xmlns:a16="http://schemas.microsoft.com/office/drawing/2014/main" id="{38D33D9E-63BA-40FF-94F7-95B0DAE556E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1" name="Text Box 2">
          <a:extLst>
            <a:ext uri="{FF2B5EF4-FFF2-40B4-BE49-F238E27FC236}">
              <a16:creationId xmlns:a16="http://schemas.microsoft.com/office/drawing/2014/main" id="{7994DAB3-C6F3-47B4-ADEE-D5BBE73F8A1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2" name="Text Box 1">
          <a:extLst>
            <a:ext uri="{FF2B5EF4-FFF2-40B4-BE49-F238E27FC236}">
              <a16:creationId xmlns:a16="http://schemas.microsoft.com/office/drawing/2014/main" id="{DECE6AFE-7078-44D8-8D1C-CDC6AC0263B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3" name="Text Box 2">
          <a:extLst>
            <a:ext uri="{FF2B5EF4-FFF2-40B4-BE49-F238E27FC236}">
              <a16:creationId xmlns:a16="http://schemas.microsoft.com/office/drawing/2014/main" id="{5D66884F-877A-4BD2-B44C-8608C577691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4" name="Text Box 1">
          <a:extLst>
            <a:ext uri="{FF2B5EF4-FFF2-40B4-BE49-F238E27FC236}">
              <a16:creationId xmlns:a16="http://schemas.microsoft.com/office/drawing/2014/main" id="{E4B52F15-3091-41D9-AF7A-2861D1ABEDD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5" name="Text Box 2">
          <a:extLst>
            <a:ext uri="{FF2B5EF4-FFF2-40B4-BE49-F238E27FC236}">
              <a16:creationId xmlns:a16="http://schemas.microsoft.com/office/drawing/2014/main" id="{0360B92E-5F1D-4407-9B52-5CB1C97F063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6" name="Text Box 1">
          <a:extLst>
            <a:ext uri="{FF2B5EF4-FFF2-40B4-BE49-F238E27FC236}">
              <a16:creationId xmlns:a16="http://schemas.microsoft.com/office/drawing/2014/main" id="{400ABADB-8AD9-466D-BCCB-C2F563B8CF7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7" name="Text Box 2">
          <a:extLst>
            <a:ext uri="{FF2B5EF4-FFF2-40B4-BE49-F238E27FC236}">
              <a16:creationId xmlns:a16="http://schemas.microsoft.com/office/drawing/2014/main" id="{3AF6AC0D-4CA1-40CD-98DC-C5F6E221BB2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8" name="Text Box 1">
          <a:extLst>
            <a:ext uri="{FF2B5EF4-FFF2-40B4-BE49-F238E27FC236}">
              <a16:creationId xmlns:a16="http://schemas.microsoft.com/office/drawing/2014/main" id="{ECED9DB7-A8DD-464F-9E09-C8258715887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39" name="Text Box 2">
          <a:extLst>
            <a:ext uri="{FF2B5EF4-FFF2-40B4-BE49-F238E27FC236}">
              <a16:creationId xmlns:a16="http://schemas.microsoft.com/office/drawing/2014/main" id="{94262DC5-F4A5-4E8D-A40C-CF5D76E2875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40" name="Text Box 1">
          <a:extLst>
            <a:ext uri="{FF2B5EF4-FFF2-40B4-BE49-F238E27FC236}">
              <a16:creationId xmlns:a16="http://schemas.microsoft.com/office/drawing/2014/main" id="{A58FE89A-98E4-4E87-8DF3-1ECE7A8C0E0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41" name="Text Box 2">
          <a:extLst>
            <a:ext uri="{FF2B5EF4-FFF2-40B4-BE49-F238E27FC236}">
              <a16:creationId xmlns:a16="http://schemas.microsoft.com/office/drawing/2014/main" id="{A980DA77-DCDA-4C6E-A780-7CB58B17B55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42" name="Text Box 1">
          <a:extLst>
            <a:ext uri="{FF2B5EF4-FFF2-40B4-BE49-F238E27FC236}">
              <a16:creationId xmlns:a16="http://schemas.microsoft.com/office/drawing/2014/main" id="{35EA2C93-E9EF-441E-BBC2-0C7BB3B50EA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43" name="Text Box 2">
          <a:extLst>
            <a:ext uri="{FF2B5EF4-FFF2-40B4-BE49-F238E27FC236}">
              <a16:creationId xmlns:a16="http://schemas.microsoft.com/office/drawing/2014/main" id="{1FEBAC0A-A149-41B2-9650-67D2FFF47E5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44" name="Text Box 1">
          <a:extLst>
            <a:ext uri="{FF2B5EF4-FFF2-40B4-BE49-F238E27FC236}">
              <a16:creationId xmlns:a16="http://schemas.microsoft.com/office/drawing/2014/main" id="{2F47CB01-0926-488D-8BB6-BFDAF52C10B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45" name="Text Box 2">
          <a:extLst>
            <a:ext uri="{FF2B5EF4-FFF2-40B4-BE49-F238E27FC236}">
              <a16:creationId xmlns:a16="http://schemas.microsoft.com/office/drawing/2014/main" id="{60B53263-CABB-460E-B90B-9FB1382CF84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46" name="Text Box 1">
          <a:extLst>
            <a:ext uri="{FF2B5EF4-FFF2-40B4-BE49-F238E27FC236}">
              <a16:creationId xmlns:a16="http://schemas.microsoft.com/office/drawing/2014/main" id="{7C439CC1-F274-4E3D-95D5-364ED941C34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47" name="Text Box 2">
          <a:extLst>
            <a:ext uri="{FF2B5EF4-FFF2-40B4-BE49-F238E27FC236}">
              <a16:creationId xmlns:a16="http://schemas.microsoft.com/office/drawing/2014/main" id="{7E5EE0E1-6E88-4673-A2C0-EB56758E08B7}"/>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48" name="Text Box 1">
          <a:extLst>
            <a:ext uri="{FF2B5EF4-FFF2-40B4-BE49-F238E27FC236}">
              <a16:creationId xmlns:a16="http://schemas.microsoft.com/office/drawing/2014/main" id="{29DF29C7-141B-4620-9811-C1B86F3DEC0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49" name="Text Box 2">
          <a:extLst>
            <a:ext uri="{FF2B5EF4-FFF2-40B4-BE49-F238E27FC236}">
              <a16:creationId xmlns:a16="http://schemas.microsoft.com/office/drawing/2014/main" id="{868279F5-B05C-4144-9596-5F9893C7CE4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50" name="Text Box 1">
          <a:extLst>
            <a:ext uri="{FF2B5EF4-FFF2-40B4-BE49-F238E27FC236}">
              <a16:creationId xmlns:a16="http://schemas.microsoft.com/office/drawing/2014/main" id="{B47795C9-09B3-4069-8A5B-0E4D4E20D28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51" name="Text Box 2">
          <a:extLst>
            <a:ext uri="{FF2B5EF4-FFF2-40B4-BE49-F238E27FC236}">
              <a16:creationId xmlns:a16="http://schemas.microsoft.com/office/drawing/2014/main" id="{CF83CD50-9C25-4C3E-9559-BB67C3BF078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52" name="Text Box 1">
          <a:extLst>
            <a:ext uri="{FF2B5EF4-FFF2-40B4-BE49-F238E27FC236}">
              <a16:creationId xmlns:a16="http://schemas.microsoft.com/office/drawing/2014/main" id="{88D4F963-9B32-4B1C-95D6-20AEE429B69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53" name="Text Box 2">
          <a:extLst>
            <a:ext uri="{FF2B5EF4-FFF2-40B4-BE49-F238E27FC236}">
              <a16:creationId xmlns:a16="http://schemas.microsoft.com/office/drawing/2014/main" id="{5035B47F-08F0-4254-9470-A9C5572C7F7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54" name="Text Box 1">
          <a:extLst>
            <a:ext uri="{FF2B5EF4-FFF2-40B4-BE49-F238E27FC236}">
              <a16:creationId xmlns:a16="http://schemas.microsoft.com/office/drawing/2014/main" id="{CE0835E9-75D5-40A9-B20A-47EF0780663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55" name="Text Box 2">
          <a:extLst>
            <a:ext uri="{FF2B5EF4-FFF2-40B4-BE49-F238E27FC236}">
              <a16:creationId xmlns:a16="http://schemas.microsoft.com/office/drawing/2014/main" id="{23990054-75D9-41AD-AA43-925035217A5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56" name="Text Box 1">
          <a:extLst>
            <a:ext uri="{FF2B5EF4-FFF2-40B4-BE49-F238E27FC236}">
              <a16:creationId xmlns:a16="http://schemas.microsoft.com/office/drawing/2014/main" id="{87E92EF2-AF9D-48FB-8EA8-1EF1F42403D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57" name="Text Box 2">
          <a:extLst>
            <a:ext uri="{FF2B5EF4-FFF2-40B4-BE49-F238E27FC236}">
              <a16:creationId xmlns:a16="http://schemas.microsoft.com/office/drawing/2014/main" id="{2F5BC372-78D5-4D9A-9572-61FBDED9887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58" name="Text Box 1">
          <a:extLst>
            <a:ext uri="{FF2B5EF4-FFF2-40B4-BE49-F238E27FC236}">
              <a16:creationId xmlns:a16="http://schemas.microsoft.com/office/drawing/2014/main" id="{2D9CE5D0-1A34-4D3B-BC38-B72DD329503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59" name="Text Box 2">
          <a:extLst>
            <a:ext uri="{FF2B5EF4-FFF2-40B4-BE49-F238E27FC236}">
              <a16:creationId xmlns:a16="http://schemas.microsoft.com/office/drawing/2014/main" id="{2C185DB4-E85A-484A-BEB0-1711411E04D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60" name="Text Box 1">
          <a:extLst>
            <a:ext uri="{FF2B5EF4-FFF2-40B4-BE49-F238E27FC236}">
              <a16:creationId xmlns:a16="http://schemas.microsoft.com/office/drawing/2014/main" id="{B989B431-4BB5-4500-B72F-F76A35FFF70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61" name="Text Box 2">
          <a:extLst>
            <a:ext uri="{FF2B5EF4-FFF2-40B4-BE49-F238E27FC236}">
              <a16:creationId xmlns:a16="http://schemas.microsoft.com/office/drawing/2014/main" id="{43F5CF21-C8C2-4B55-9CF6-BF2DA751737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62" name="Text Box 1">
          <a:extLst>
            <a:ext uri="{FF2B5EF4-FFF2-40B4-BE49-F238E27FC236}">
              <a16:creationId xmlns:a16="http://schemas.microsoft.com/office/drawing/2014/main" id="{A9DE42BD-A84A-4B3E-96E8-3B437BA8182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63" name="Text Box 2">
          <a:extLst>
            <a:ext uri="{FF2B5EF4-FFF2-40B4-BE49-F238E27FC236}">
              <a16:creationId xmlns:a16="http://schemas.microsoft.com/office/drawing/2014/main" id="{30C3A7EC-0737-482F-A08F-B8E55908D20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64" name="Text Box 1">
          <a:extLst>
            <a:ext uri="{FF2B5EF4-FFF2-40B4-BE49-F238E27FC236}">
              <a16:creationId xmlns:a16="http://schemas.microsoft.com/office/drawing/2014/main" id="{6B2723E0-BCEB-4527-A66F-DB5D47A9306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65" name="Text Box 2">
          <a:extLst>
            <a:ext uri="{FF2B5EF4-FFF2-40B4-BE49-F238E27FC236}">
              <a16:creationId xmlns:a16="http://schemas.microsoft.com/office/drawing/2014/main" id="{CE2ABB6F-5AED-480A-B117-5801930AD55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66" name="Text Box 1">
          <a:extLst>
            <a:ext uri="{FF2B5EF4-FFF2-40B4-BE49-F238E27FC236}">
              <a16:creationId xmlns:a16="http://schemas.microsoft.com/office/drawing/2014/main" id="{B405964E-AA5C-4519-9AA5-D116B52D40C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67" name="Text Box 2">
          <a:extLst>
            <a:ext uri="{FF2B5EF4-FFF2-40B4-BE49-F238E27FC236}">
              <a16:creationId xmlns:a16="http://schemas.microsoft.com/office/drawing/2014/main" id="{B9E0A4E9-BB1C-4DB9-A268-0D8D07DCE6EC}"/>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68" name="Text Box 1">
          <a:extLst>
            <a:ext uri="{FF2B5EF4-FFF2-40B4-BE49-F238E27FC236}">
              <a16:creationId xmlns:a16="http://schemas.microsoft.com/office/drawing/2014/main" id="{4475E8EE-BF34-40AA-BECB-C9A7F2117E61}"/>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69" name="Text Box 2">
          <a:extLst>
            <a:ext uri="{FF2B5EF4-FFF2-40B4-BE49-F238E27FC236}">
              <a16:creationId xmlns:a16="http://schemas.microsoft.com/office/drawing/2014/main" id="{CC211BBD-678D-4C4E-AAB1-4A2B7BF940B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70" name="Text Box 1">
          <a:extLst>
            <a:ext uri="{FF2B5EF4-FFF2-40B4-BE49-F238E27FC236}">
              <a16:creationId xmlns:a16="http://schemas.microsoft.com/office/drawing/2014/main" id="{8564B76B-BAE3-4D0D-B9F1-AB691E0E6BC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71" name="Text Box 2">
          <a:extLst>
            <a:ext uri="{FF2B5EF4-FFF2-40B4-BE49-F238E27FC236}">
              <a16:creationId xmlns:a16="http://schemas.microsoft.com/office/drawing/2014/main" id="{D38C67C2-013E-4130-B2EB-0B0F4B1F7FF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72" name="Text Box 1">
          <a:extLst>
            <a:ext uri="{FF2B5EF4-FFF2-40B4-BE49-F238E27FC236}">
              <a16:creationId xmlns:a16="http://schemas.microsoft.com/office/drawing/2014/main" id="{8C3DC9F8-AF9F-4C25-8A09-60DAF7A41DA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73" name="Text Box 2">
          <a:extLst>
            <a:ext uri="{FF2B5EF4-FFF2-40B4-BE49-F238E27FC236}">
              <a16:creationId xmlns:a16="http://schemas.microsoft.com/office/drawing/2014/main" id="{F6F645D6-A1D5-4E5B-A896-62199F0A8A0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74" name="Text Box 1">
          <a:extLst>
            <a:ext uri="{FF2B5EF4-FFF2-40B4-BE49-F238E27FC236}">
              <a16:creationId xmlns:a16="http://schemas.microsoft.com/office/drawing/2014/main" id="{F3A214B5-1A9D-4A36-8B33-386644D057E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75" name="Text Box 2">
          <a:extLst>
            <a:ext uri="{FF2B5EF4-FFF2-40B4-BE49-F238E27FC236}">
              <a16:creationId xmlns:a16="http://schemas.microsoft.com/office/drawing/2014/main" id="{DD7E82A5-9600-4F54-8CDB-BE8C0915CAF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76" name="Text Box 1">
          <a:extLst>
            <a:ext uri="{FF2B5EF4-FFF2-40B4-BE49-F238E27FC236}">
              <a16:creationId xmlns:a16="http://schemas.microsoft.com/office/drawing/2014/main" id="{33DFFBBD-3F61-4655-BF9F-67A26D7ACC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77" name="Text Box 2">
          <a:extLst>
            <a:ext uri="{FF2B5EF4-FFF2-40B4-BE49-F238E27FC236}">
              <a16:creationId xmlns:a16="http://schemas.microsoft.com/office/drawing/2014/main" id="{B5F9EC05-7BE6-4586-9F6D-4405C707C66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78" name="Text Box 1">
          <a:extLst>
            <a:ext uri="{FF2B5EF4-FFF2-40B4-BE49-F238E27FC236}">
              <a16:creationId xmlns:a16="http://schemas.microsoft.com/office/drawing/2014/main" id="{3739028D-39FA-40B1-A1C2-554900A1A37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79" name="Text Box 2">
          <a:extLst>
            <a:ext uri="{FF2B5EF4-FFF2-40B4-BE49-F238E27FC236}">
              <a16:creationId xmlns:a16="http://schemas.microsoft.com/office/drawing/2014/main" id="{B4998F96-7B5F-471B-A452-FF049A2ADF8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80" name="Text Box 1">
          <a:extLst>
            <a:ext uri="{FF2B5EF4-FFF2-40B4-BE49-F238E27FC236}">
              <a16:creationId xmlns:a16="http://schemas.microsoft.com/office/drawing/2014/main" id="{92B236D8-D065-4AC7-9B1A-8B719144ED8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81" name="Text Box 2">
          <a:extLst>
            <a:ext uri="{FF2B5EF4-FFF2-40B4-BE49-F238E27FC236}">
              <a16:creationId xmlns:a16="http://schemas.microsoft.com/office/drawing/2014/main" id="{F7F68F39-3E09-481A-849D-1E456EA24F1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82" name="Text Box 1">
          <a:extLst>
            <a:ext uri="{FF2B5EF4-FFF2-40B4-BE49-F238E27FC236}">
              <a16:creationId xmlns:a16="http://schemas.microsoft.com/office/drawing/2014/main" id="{D596E97A-8D0E-46B4-97C1-D174069DC0E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83" name="Text Box 2">
          <a:extLst>
            <a:ext uri="{FF2B5EF4-FFF2-40B4-BE49-F238E27FC236}">
              <a16:creationId xmlns:a16="http://schemas.microsoft.com/office/drawing/2014/main" id="{F2A88C74-2DCC-4B6E-8DF9-8307C3DADBE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84" name="Text Box 1">
          <a:extLst>
            <a:ext uri="{FF2B5EF4-FFF2-40B4-BE49-F238E27FC236}">
              <a16:creationId xmlns:a16="http://schemas.microsoft.com/office/drawing/2014/main" id="{4E0074E0-8A6E-4694-AB5F-E871BA8BEEA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85" name="Text Box 2">
          <a:extLst>
            <a:ext uri="{FF2B5EF4-FFF2-40B4-BE49-F238E27FC236}">
              <a16:creationId xmlns:a16="http://schemas.microsoft.com/office/drawing/2014/main" id="{972F3BE8-4874-4454-A03A-9E79FFAF575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86" name="Text Box 1">
          <a:extLst>
            <a:ext uri="{FF2B5EF4-FFF2-40B4-BE49-F238E27FC236}">
              <a16:creationId xmlns:a16="http://schemas.microsoft.com/office/drawing/2014/main" id="{9A9236D9-2CC9-47DD-A504-5459158EB44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87" name="Text Box 2">
          <a:extLst>
            <a:ext uri="{FF2B5EF4-FFF2-40B4-BE49-F238E27FC236}">
              <a16:creationId xmlns:a16="http://schemas.microsoft.com/office/drawing/2014/main" id="{CF1FE6C2-A5F8-4A02-B662-8FEE3993726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88" name="Text Box 1">
          <a:extLst>
            <a:ext uri="{FF2B5EF4-FFF2-40B4-BE49-F238E27FC236}">
              <a16:creationId xmlns:a16="http://schemas.microsoft.com/office/drawing/2014/main" id="{5F2BA85B-CDAC-43C3-A277-A2716CA84A3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89" name="Text Box 2">
          <a:extLst>
            <a:ext uri="{FF2B5EF4-FFF2-40B4-BE49-F238E27FC236}">
              <a16:creationId xmlns:a16="http://schemas.microsoft.com/office/drawing/2014/main" id="{C5D29DF7-BADB-4C30-8378-61F30A8C0F0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90" name="Text Box 1">
          <a:extLst>
            <a:ext uri="{FF2B5EF4-FFF2-40B4-BE49-F238E27FC236}">
              <a16:creationId xmlns:a16="http://schemas.microsoft.com/office/drawing/2014/main" id="{BC3C662D-6B1B-47B7-AE67-54CAD6C5798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91" name="Text Box 2">
          <a:extLst>
            <a:ext uri="{FF2B5EF4-FFF2-40B4-BE49-F238E27FC236}">
              <a16:creationId xmlns:a16="http://schemas.microsoft.com/office/drawing/2014/main" id="{A714D1E5-DDC5-41F2-B201-B2453D6244B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992" name="Text Box 1">
          <a:extLst>
            <a:ext uri="{FF2B5EF4-FFF2-40B4-BE49-F238E27FC236}">
              <a16:creationId xmlns:a16="http://schemas.microsoft.com/office/drawing/2014/main" id="{ADDAB267-0D91-4472-B9A3-6A4F98630B0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993" name="Text Box 2">
          <a:extLst>
            <a:ext uri="{FF2B5EF4-FFF2-40B4-BE49-F238E27FC236}">
              <a16:creationId xmlns:a16="http://schemas.microsoft.com/office/drawing/2014/main" id="{649E75D0-8B9D-4D02-8F49-9250742277A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94" name="Text Box 1">
          <a:extLst>
            <a:ext uri="{FF2B5EF4-FFF2-40B4-BE49-F238E27FC236}">
              <a16:creationId xmlns:a16="http://schemas.microsoft.com/office/drawing/2014/main" id="{FB0E4F0B-B63E-45D4-8D38-F9FA9A063CD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95" name="Text Box 2">
          <a:extLst>
            <a:ext uri="{FF2B5EF4-FFF2-40B4-BE49-F238E27FC236}">
              <a16:creationId xmlns:a16="http://schemas.microsoft.com/office/drawing/2014/main" id="{F36FF0BF-F439-4C34-95CD-FBDF285CF77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96" name="Text Box 1">
          <a:extLst>
            <a:ext uri="{FF2B5EF4-FFF2-40B4-BE49-F238E27FC236}">
              <a16:creationId xmlns:a16="http://schemas.microsoft.com/office/drawing/2014/main" id="{2E0C64EE-94D5-48A5-8F5E-35F5ACB57F9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97" name="Text Box 2">
          <a:extLst>
            <a:ext uri="{FF2B5EF4-FFF2-40B4-BE49-F238E27FC236}">
              <a16:creationId xmlns:a16="http://schemas.microsoft.com/office/drawing/2014/main" id="{88ADBEE8-98A3-43C6-8D61-1EB44035DC6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98" name="Text Box 1">
          <a:extLst>
            <a:ext uri="{FF2B5EF4-FFF2-40B4-BE49-F238E27FC236}">
              <a16:creationId xmlns:a16="http://schemas.microsoft.com/office/drawing/2014/main" id="{5483FECB-93D9-4A24-99B0-06A474DC1D4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999" name="Text Box 2">
          <a:extLst>
            <a:ext uri="{FF2B5EF4-FFF2-40B4-BE49-F238E27FC236}">
              <a16:creationId xmlns:a16="http://schemas.microsoft.com/office/drawing/2014/main" id="{4EAB2574-A7BB-4770-89BF-93C6B3C40C4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0" name="Text Box 1">
          <a:extLst>
            <a:ext uri="{FF2B5EF4-FFF2-40B4-BE49-F238E27FC236}">
              <a16:creationId xmlns:a16="http://schemas.microsoft.com/office/drawing/2014/main" id="{2C50F103-1226-4741-A4A8-ECA937B0B79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1" name="Text Box 2">
          <a:extLst>
            <a:ext uri="{FF2B5EF4-FFF2-40B4-BE49-F238E27FC236}">
              <a16:creationId xmlns:a16="http://schemas.microsoft.com/office/drawing/2014/main" id="{973B5A12-0F7F-45A9-BB36-809562C0585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2" name="Text Box 1">
          <a:extLst>
            <a:ext uri="{FF2B5EF4-FFF2-40B4-BE49-F238E27FC236}">
              <a16:creationId xmlns:a16="http://schemas.microsoft.com/office/drawing/2014/main" id="{8804D709-33D2-4E74-8069-FFD92C040A5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3" name="Text Box 2">
          <a:extLst>
            <a:ext uri="{FF2B5EF4-FFF2-40B4-BE49-F238E27FC236}">
              <a16:creationId xmlns:a16="http://schemas.microsoft.com/office/drawing/2014/main" id="{B07BFAD8-2030-483C-B1BD-4B628657A1B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4" name="Text Box 1">
          <a:extLst>
            <a:ext uri="{FF2B5EF4-FFF2-40B4-BE49-F238E27FC236}">
              <a16:creationId xmlns:a16="http://schemas.microsoft.com/office/drawing/2014/main" id="{4304DA88-31FA-44F9-BDFD-2550B061698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5" name="Text Box 2">
          <a:extLst>
            <a:ext uri="{FF2B5EF4-FFF2-40B4-BE49-F238E27FC236}">
              <a16:creationId xmlns:a16="http://schemas.microsoft.com/office/drawing/2014/main" id="{00044583-B39D-4788-8B68-B3F9CCC5CFE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6" name="Text Box 1">
          <a:extLst>
            <a:ext uri="{FF2B5EF4-FFF2-40B4-BE49-F238E27FC236}">
              <a16:creationId xmlns:a16="http://schemas.microsoft.com/office/drawing/2014/main" id="{9B974F48-544B-42DC-A897-A9E9BF0017B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7" name="Text Box 2">
          <a:extLst>
            <a:ext uri="{FF2B5EF4-FFF2-40B4-BE49-F238E27FC236}">
              <a16:creationId xmlns:a16="http://schemas.microsoft.com/office/drawing/2014/main" id="{403AAF46-4985-4CDB-976F-95C295E948C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8" name="Text Box 1">
          <a:extLst>
            <a:ext uri="{FF2B5EF4-FFF2-40B4-BE49-F238E27FC236}">
              <a16:creationId xmlns:a16="http://schemas.microsoft.com/office/drawing/2014/main" id="{653A6427-66F9-490C-A2E9-091824BD740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09" name="Text Box 2">
          <a:extLst>
            <a:ext uri="{FF2B5EF4-FFF2-40B4-BE49-F238E27FC236}">
              <a16:creationId xmlns:a16="http://schemas.microsoft.com/office/drawing/2014/main" id="{4BEB215B-414A-49C1-AB6D-42EE1A95319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10" name="Text Box 2">
          <a:extLst>
            <a:ext uri="{FF2B5EF4-FFF2-40B4-BE49-F238E27FC236}">
              <a16:creationId xmlns:a16="http://schemas.microsoft.com/office/drawing/2014/main" id="{A37F0452-9DC5-4707-B3A6-EE7B40704854}"/>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11" name="Text Box 1">
          <a:extLst>
            <a:ext uri="{FF2B5EF4-FFF2-40B4-BE49-F238E27FC236}">
              <a16:creationId xmlns:a16="http://schemas.microsoft.com/office/drawing/2014/main" id="{2556500D-24B4-4EFA-BA43-F70F5510239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12" name="Text Box 2">
          <a:extLst>
            <a:ext uri="{FF2B5EF4-FFF2-40B4-BE49-F238E27FC236}">
              <a16:creationId xmlns:a16="http://schemas.microsoft.com/office/drawing/2014/main" id="{7DCEA14C-3922-48E4-A867-78AE0DF7375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13" name="Text Box 1">
          <a:extLst>
            <a:ext uri="{FF2B5EF4-FFF2-40B4-BE49-F238E27FC236}">
              <a16:creationId xmlns:a16="http://schemas.microsoft.com/office/drawing/2014/main" id="{59F94251-6109-46D9-848A-A294F299B93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14" name="Text Box 2">
          <a:extLst>
            <a:ext uri="{FF2B5EF4-FFF2-40B4-BE49-F238E27FC236}">
              <a16:creationId xmlns:a16="http://schemas.microsoft.com/office/drawing/2014/main" id="{10843711-B792-470A-A2F7-FB8AF956746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15" name="Text Box 1">
          <a:extLst>
            <a:ext uri="{FF2B5EF4-FFF2-40B4-BE49-F238E27FC236}">
              <a16:creationId xmlns:a16="http://schemas.microsoft.com/office/drawing/2014/main" id="{EBCE32BE-93C2-4899-90B9-EB06630C0E3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16" name="Text Box 2">
          <a:extLst>
            <a:ext uri="{FF2B5EF4-FFF2-40B4-BE49-F238E27FC236}">
              <a16:creationId xmlns:a16="http://schemas.microsoft.com/office/drawing/2014/main" id="{781C57B0-E118-4F3B-8D04-534A1BE7D81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17" name="Text Box 1">
          <a:extLst>
            <a:ext uri="{FF2B5EF4-FFF2-40B4-BE49-F238E27FC236}">
              <a16:creationId xmlns:a16="http://schemas.microsoft.com/office/drawing/2014/main" id="{367C99FE-A0A8-4E42-B96A-4BEB9C71BE0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18" name="Text Box 2">
          <a:extLst>
            <a:ext uri="{FF2B5EF4-FFF2-40B4-BE49-F238E27FC236}">
              <a16:creationId xmlns:a16="http://schemas.microsoft.com/office/drawing/2014/main" id="{77D113C2-8306-4958-BB32-CBEED780B87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19" name="Text Box 2">
          <a:extLst>
            <a:ext uri="{FF2B5EF4-FFF2-40B4-BE49-F238E27FC236}">
              <a16:creationId xmlns:a16="http://schemas.microsoft.com/office/drawing/2014/main" id="{898E74AF-A7C3-42EA-9B8F-E218CB9547CF}"/>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20" name="Text Box 1">
          <a:extLst>
            <a:ext uri="{FF2B5EF4-FFF2-40B4-BE49-F238E27FC236}">
              <a16:creationId xmlns:a16="http://schemas.microsoft.com/office/drawing/2014/main" id="{B8F13E61-ECFD-47CA-84DC-82159449727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21" name="Text Box 2">
          <a:extLst>
            <a:ext uri="{FF2B5EF4-FFF2-40B4-BE49-F238E27FC236}">
              <a16:creationId xmlns:a16="http://schemas.microsoft.com/office/drawing/2014/main" id="{83654D53-6574-46A3-9923-ED446B95129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22" name="Text Box 2">
          <a:extLst>
            <a:ext uri="{FF2B5EF4-FFF2-40B4-BE49-F238E27FC236}">
              <a16:creationId xmlns:a16="http://schemas.microsoft.com/office/drawing/2014/main" id="{1140BD58-9AE1-4361-B045-F6905C1AC101}"/>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23" name="Text Box 1">
          <a:extLst>
            <a:ext uri="{FF2B5EF4-FFF2-40B4-BE49-F238E27FC236}">
              <a16:creationId xmlns:a16="http://schemas.microsoft.com/office/drawing/2014/main" id="{AB22B488-D10D-464C-BDF7-CD03DFE4C3D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24" name="Text Box 2">
          <a:extLst>
            <a:ext uri="{FF2B5EF4-FFF2-40B4-BE49-F238E27FC236}">
              <a16:creationId xmlns:a16="http://schemas.microsoft.com/office/drawing/2014/main" id="{0F4A2068-8C6B-414B-BDF6-7215011FFB2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25" name="Text Box 2">
          <a:extLst>
            <a:ext uri="{FF2B5EF4-FFF2-40B4-BE49-F238E27FC236}">
              <a16:creationId xmlns:a16="http://schemas.microsoft.com/office/drawing/2014/main" id="{08102BCD-7FC8-45C2-A805-AD0054E2DFDC}"/>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26" name="Text Box 1">
          <a:extLst>
            <a:ext uri="{FF2B5EF4-FFF2-40B4-BE49-F238E27FC236}">
              <a16:creationId xmlns:a16="http://schemas.microsoft.com/office/drawing/2014/main" id="{D1E3B276-8016-47DD-8D3A-074546D827B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27" name="Text Box 2">
          <a:extLst>
            <a:ext uri="{FF2B5EF4-FFF2-40B4-BE49-F238E27FC236}">
              <a16:creationId xmlns:a16="http://schemas.microsoft.com/office/drawing/2014/main" id="{5D62F63A-6666-4313-B050-8714C393C3D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28" name="Text Box 2">
          <a:extLst>
            <a:ext uri="{FF2B5EF4-FFF2-40B4-BE49-F238E27FC236}">
              <a16:creationId xmlns:a16="http://schemas.microsoft.com/office/drawing/2014/main" id="{DD9576E2-ABE3-43FD-BE47-78BEDDF9D390}"/>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29" name="Text Box 1">
          <a:extLst>
            <a:ext uri="{FF2B5EF4-FFF2-40B4-BE49-F238E27FC236}">
              <a16:creationId xmlns:a16="http://schemas.microsoft.com/office/drawing/2014/main" id="{FBEE2421-CF8B-4BB2-853E-E5765CD57AE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30" name="Text Box 2">
          <a:extLst>
            <a:ext uri="{FF2B5EF4-FFF2-40B4-BE49-F238E27FC236}">
              <a16:creationId xmlns:a16="http://schemas.microsoft.com/office/drawing/2014/main" id="{3815353A-24F5-4C44-BDFD-311E4CA877B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31" name="Text Box 2">
          <a:extLst>
            <a:ext uri="{FF2B5EF4-FFF2-40B4-BE49-F238E27FC236}">
              <a16:creationId xmlns:a16="http://schemas.microsoft.com/office/drawing/2014/main" id="{AE5599F4-9F9C-4892-A258-7B947EA29A17}"/>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32" name="Text Box 1">
          <a:extLst>
            <a:ext uri="{FF2B5EF4-FFF2-40B4-BE49-F238E27FC236}">
              <a16:creationId xmlns:a16="http://schemas.microsoft.com/office/drawing/2014/main" id="{58A84800-0685-49F6-9519-029676543C6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33" name="Text Box 2">
          <a:extLst>
            <a:ext uri="{FF2B5EF4-FFF2-40B4-BE49-F238E27FC236}">
              <a16:creationId xmlns:a16="http://schemas.microsoft.com/office/drawing/2014/main" id="{FC97AC33-C115-4506-9905-A84E2086A73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34" name="Text Box 2">
          <a:extLst>
            <a:ext uri="{FF2B5EF4-FFF2-40B4-BE49-F238E27FC236}">
              <a16:creationId xmlns:a16="http://schemas.microsoft.com/office/drawing/2014/main" id="{552A9AD1-7CCC-4996-BBD0-07A577E89E0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35" name="Text Box 1">
          <a:extLst>
            <a:ext uri="{FF2B5EF4-FFF2-40B4-BE49-F238E27FC236}">
              <a16:creationId xmlns:a16="http://schemas.microsoft.com/office/drawing/2014/main" id="{7DFF157E-44B5-463A-9BE0-39D103C71EE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36" name="Text Box 2">
          <a:extLst>
            <a:ext uri="{FF2B5EF4-FFF2-40B4-BE49-F238E27FC236}">
              <a16:creationId xmlns:a16="http://schemas.microsoft.com/office/drawing/2014/main" id="{F4AA5907-96FE-4C3A-A35C-A50E06B3FC8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37" name="Text Box 1">
          <a:extLst>
            <a:ext uri="{FF2B5EF4-FFF2-40B4-BE49-F238E27FC236}">
              <a16:creationId xmlns:a16="http://schemas.microsoft.com/office/drawing/2014/main" id="{31EC681C-3E45-4162-90B0-E54BE4211C2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38" name="Text Box 2">
          <a:extLst>
            <a:ext uri="{FF2B5EF4-FFF2-40B4-BE49-F238E27FC236}">
              <a16:creationId xmlns:a16="http://schemas.microsoft.com/office/drawing/2014/main" id="{A574C358-A46C-4222-8110-C0AB2152E11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39" name="Text Box 1">
          <a:extLst>
            <a:ext uri="{FF2B5EF4-FFF2-40B4-BE49-F238E27FC236}">
              <a16:creationId xmlns:a16="http://schemas.microsoft.com/office/drawing/2014/main" id="{E352A720-117E-4314-8F5F-E8D5A84BDFA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40" name="Text Box 2">
          <a:extLst>
            <a:ext uri="{FF2B5EF4-FFF2-40B4-BE49-F238E27FC236}">
              <a16:creationId xmlns:a16="http://schemas.microsoft.com/office/drawing/2014/main" id="{BE6781D0-C393-4465-BCA9-088736177D4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41" name="Text Box 1">
          <a:extLst>
            <a:ext uri="{FF2B5EF4-FFF2-40B4-BE49-F238E27FC236}">
              <a16:creationId xmlns:a16="http://schemas.microsoft.com/office/drawing/2014/main" id="{09EE6849-9EFE-4C92-9276-09F8520BADF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42" name="Text Box 2">
          <a:extLst>
            <a:ext uri="{FF2B5EF4-FFF2-40B4-BE49-F238E27FC236}">
              <a16:creationId xmlns:a16="http://schemas.microsoft.com/office/drawing/2014/main" id="{2A23C8E7-C4D4-482E-A2CC-6CDB4C3B8B8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43" name="Text Box 1">
          <a:extLst>
            <a:ext uri="{FF2B5EF4-FFF2-40B4-BE49-F238E27FC236}">
              <a16:creationId xmlns:a16="http://schemas.microsoft.com/office/drawing/2014/main" id="{C995B47F-8461-4155-975E-D20C5804485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44" name="Text Box 2">
          <a:extLst>
            <a:ext uri="{FF2B5EF4-FFF2-40B4-BE49-F238E27FC236}">
              <a16:creationId xmlns:a16="http://schemas.microsoft.com/office/drawing/2014/main" id="{9ECE0CEE-E2B6-414B-AC38-2DD71D6FA17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45" name="Text Box 1">
          <a:extLst>
            <a:ext uri="{FF2B5EF4-FFF2-40B4-BE49-F238E27FC236}">
              <a16:creationId xmlns:a16="http://schemas.microsoft.com/office/drawing/2014/main" id="{F6618AB5-5FD1-4444-A631-A786F3192E4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46" name="Text Box 2">
          <a:extLst>
            <a:ext uri="{FF2B5EF4-FFF2-40B4-BE49-F238E27FC236}">
              <a16:creationId xmlns:a16="http://schemas.microsoft.com/office/drawing/2014/main" id="{94FFB5EE-C850-4F26-A8AC-FF7F4F8B01B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47" name="Text Box 1">
          <a:extLst>
            <a:ext uri="{FF2B5EF4-FFF2-40B4-BE49-F238E27FC236}">
              <a16:creationId xmlns:a16="http://schemas.microsoft.com/office/drawing/2014/main" id="{CA970AFC-018F-4B4A-90FF-FE8D322F005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48" name="Text Box 2">
          <a:extLst>
            <a:ext uri="{FF2B5EF4-FFF2-40B4-BE49-F238E27FC236}">
              <a16:creationId xmlns:a16="http://schemas.microsoft.com/office/drawing/2014/main" id="{68B7F319-044E-4101-B9E6-D08F2C51648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49" name="Text Box 1">
          <a:extLst>
            <a:ext uri="{FF2B5EF4-FFF2-40B4-BE49-F238E27FC236}">
              <a16:creationId xmlns:a16="http://schemas.microsoft.com/office/drawing/2014/main" id="{FC980D3C-27C6-4982-948A-321F6EF09AE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50" name="Text Box 2">
          <a:extLst>
            <a:ext uri="{FF2B5EF4-FFF2-40B4-BE49-F238E27FC236}">
              <a16:creationId xmlns:a16="http://schemas.microsoft.com/office/drawing/2014/main" id="{9831C611-44D7-4509-AF47-D66D975F01E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51" name="Text Box 1">
          <a:extLst>
            <a:ext uri="{FF2B5EF4-FFF2-40B4-BE49-F238E27FC236}">
              <a16:creationId xmlns:a16="http://schemas.microsoft.com/office/drawing/2014/main" id="{FEF9AA17-EF13-4E57-B0D1-3F03F01EE6A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52" name="Text Box 2">
          <a:extLst>
            <a:ext uri="{FF2B5EF4-FFF2-40B4-BE49-F238E27FC236}">
              <a16:creationId xmlns:a16="http://schemas.microsoft.com/office/drawing/2014/main" id="{374CA83F-688D-4018-9588-9B1423AA63B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53" name="Text Box 2">
          <a:extLst>
            <a:ext uri="{FF2B5EF4-FFF2-40B4-BE49-F238E27FC236}">
              <a16:creationId xmlns:a16="http://schemas.microsoft.com/office/drawing/2014/main" id="{02F06208-8CBE-4765-A8E4-D3CF76BA880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54" name="Text Box 1">
          <a:extLst>
            <a:ext uri="{FF2B5EF4-FFF2-40B4-BE49-F238E27FC236}">
              <a16:creationId xmlns:a16="http://schemas.microsoft.com/office/drawing/2014/main" id="{EA4DD713-C745-4921-BDED-1D317620B17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55" name="Text Box 2">
          <a:extLst>
            <a:ext uri="{FF2B5EF4-FFF2-40B4-BE49-F238E27FC236}">
              <a16:creationId xmlns:a16="http://schemas.microsoft.com/office/drawing/2014/main" id="{ACB38B30-8BAC-41F8-B4DA-465D382311F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56" name="Text Box 1">
          <a:extLst>
            <a:ext uri="{FF2B5EF4-FFF2-40B4-BE49-F238E27FC236}">
              <a16:creationId xmlns:a16="http://schemas.microsoft.com/office/drawing/2014/main" id="{FFB2A1A3-36F0-4840-BBC2-05049FAFB41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57" name="Text Box 2">
          <a:extLst>
            <a:ext uri="{FF2B5EF4-FFF2-40B4-BE49-F238E27FC236}">
              <a16:creationId xmlns:a16="http://schemas.microsoft.com/office/drawing/2014/main" id="{34425333-7054-4A17-A7FC-C2C8682316E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58" name="Text Box 1">
          <a:extLst>
            <a:ext uri="{FF2B5EF4-FFF2-40B4-BE49-F238E27FC236}">
              <a16:creationId xmlns:a16="http://schemas.microsoft.com/office/drawing/2014/main" id="{838A078A-8D83-4F05-8A23-5F3D23E5A39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59" name="Text Box 2">
          <a:extLst>
            <a:ext uri="{FF2B5EF4-FFF2-40B4-BE49-F238E27FC236}">
              <a16:creationId xmlns:a16="http://schemas.microsoft.com/office/drawing/2014/main" id="{12AC1343-F6E9-480E-8234-F80A834E236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60" name="Text Box 1">
          <a:extLst>
            <a:ext uri="{FF2B5EF4-FFF2-40B4-BE49-F238E27FC236}">
              <a16:creationId xmlns:a16="http://schemas.microsoft.com/office/drawing/2014/main" id="{40F4FB3D-912D-4F08-868C-0511F2B99AF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61" name="Text Box 2">
          <a:extLst>
            <a:ext uri="{FF2B5EF4-FFF2-40B4-BE49-F238E27FC236}">
              <a16:creationId xmlns:a16="http://schemas.microsoft.com/office/drawing/2014/main" id="{9C59F471-5AE7-42CA-A9B2-4F2970B191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62" name="Text Box 2">
          <a:extLst>
            <a:ext uri="{FF2B5EF4-FFF2-40B4-BE49-F238E27FC236}">
              <a16:creationId xmlns:a16="http://schemas.microsoft.com/office/drawing/2014/main" id="{7E186138-BBC8-4225-A2FE-C3C2EE70BB43}"/>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63" name="Text Box 1">
          <a:extLst>
            <a:ext uri="{FF2B5EF4-FFF2-40B4-BE49-F238E27FC236}">
              <a16:creationId xmlns:a16="http://schemas.microsoft.com/office/drawing/2014/main" id="{416C92A6-9FF1-4D92-B1C6-6F7974764B2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64" name="Text Box 2">
          <a:extLst>
            <a:ext uri="{FF2B5EF4-FFF2-40B4-BE49-F238E27FC236}">
              <a16:creationId xmlns:a16="http://schemas.microsoft.com/office/drawing/2014/main" id="{1F7551FC-3EF0-4F74-848B-BD9BC01AB52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65" name="Text Box 2">
          <a:extLst>
            <a:ext uri="{FF2B5EF4-FFF2-40B4-BE49-F238E27FC236}">
              <a16:creationId xmlns:a16="http://schemas.microsoft.com/office/drawing/2014/main" id="{6598BBE5-D38F-40F7-A639-47512C1EADB0}"/>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66" name="Text Box 1">
          <a:extLst>
            <a:ext uri="{FF2B5EF4-FFF2-40B4-BE49-F238E27FC236}">
              <a16:creationId xmlns:a16="http://schemas.microsoft.com/office/drawing/2014/main" id="{FC24B1E1-E3DF-4A56-8DDA-859F590186F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67" name="Text Box 2">
          <a:extLst>
            <a:ext uri="{FF2B5EF4-FFF2-40B4-BE49-F238E27FC236}">
              <a16:creationId xmlns:a16="http://schemas.microsoft.com/office/drawing/2014/main" id="{B6079C9C-8BC1-4983-B1F5-04A3CE059C7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68" name="Text Box 2">
          <a:extLst>
            <a:ext uri="{FF2B5EF4-FFF2-40B4-BE49-F238E27FC236}">
              <a16:creationId xmlns:a16="http://schemas.microsoft.com/office/drawing/2014/main" id="{DF40F070-47B6-4E10-B1C6-0B82FA2961C9}"/>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69" name="Text Box 1">
          <a:extLst>
            <a:ext uri="{FF2B5EF4-FFF2-40B4-BE49-F238E27FC236}">
              <a16:creationId xmlns:a16="http://schemas.microsoft.com/office/drawing/2014/main" id="{C0517CE3-4B8F-4BB3-99E6-0CD3D514A45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70" name="Text Box 2">
          <a:extLst>
            <a:ext uri="{FF2B5EF4-FFF2-40B4-BE49-F238E27FC236}">
              <a16:creationId xmlns:a16="http://schemas.microsoft.com/office/drawing/2014/main" id="{B9643857-CEAF-4419-939C-24BDB6072F7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71" name="Text Box 2">
          <a:extLst>
            <a:ext uri="{FF2B5EF4-FFF2-40B4-BE49-F238E27FC236}">
              <a16:creationId xmlns:a16="http://schemas.microsoft.com/office/drawing/2014/main" id="{87760C1E-079A-4034-A1D2-13C4775CD608}"/>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72" name="Text Box 1">
          <a:extLst>
            <a:ext uri="{FF2B5EF4-FFF2-40B4-BE49-F238E27FC236}">
              <a16:creationId xmlns:a16="http://schemas.microsoft.com/office/drawing/2014/main" id="{E965B651-2FD5-498C-AC80-766BF32FA4D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73" name="Text Box 2">
          <a:extLst>
            <a:ext uri="{FF2B5EF4-FFF2-40B4-BE49-F238E27FC236}">
              <a16:creationId xmlns:a16="http://schemas.microsoft.com/office/drawing/2014/main" id="{5037A95F-F4EE-49F4-B523-93C4381E6FC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74" name="Text Box 2">
          <a:extLst>
            <a:ext uri="{FF2B5EF4-FFF2-40B4-BE49-F238E27FC236}">
              <a16:creationId xmlns:a16="http://schemas.microsoft.com/office/drawing/2014/main" id="{CB900F6A-DD65-4E74-A4D4-66E9C8B0B16E}"/>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75" name="Text Box 1">
          <a:extLst>
            <a:ext uri="{FF2B5EF4-FFF2-40B4-BE49-F238E27FC236}">
              <a16:creationId xmlns:a16="http://schemas.microsoft.com/office/drawing/2014/main" id="{D5299725-638D-4F8F-8E93-DA8BE7BB46D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76" name="Text Box 2">
          <a:extLst>
            <a:ext uri="{FF2B5EF4-FFF2-40B4-BE49-F238E27FC236}">
              <a16:creationId xmlns:a16="http://schemas.microsoft.com/office/drawing/2014/main" id="{2D8ADE1B-DE76-4E40-B7DA-59D1743815F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077" name="Text Box 2">
          <a:extLst>
            <a:ext uri="{FF2B5EF4-FFF2-40B4-BE49-F238E27FC236}">
              <a16:creationId xmlns:a16="http://schemas.microsoft.com/office/drawing/2014/main" id="{1A3927B8-BE94-45EF-BBDC-F066D5DF3347}"/>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78" name="Text Box 1">
          <a:extLst>
            <a:ext uri="{FF2B5EF4-FFF2-40B4-BE49-F238E27FC236}">
              <a16:creationId xmlns:a16="http://schemas.microsoft.com/office/drawing/2014/main" id="{DF10B41D-6DD5-47B6-B2AF-EB8C04E108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79" name="Text Box 2">
          <a:extLst>
            <a:ext uri="{FF2B5EF4-FFF2-40B4-BE49-F238E27FC236}">
              <a16:creationId xmlns:a16="http://schemas.microsoft.com/office/drawing/2014/main" id="{F016C1A8-8799-48B9-B84E-F831C209DCB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80" name="Text Box 1">
          <a:extLst>
            <a:ext uri="{FF2B5EF4-FFF2-40B4-BE49-F238E27FC236}">
              <a16:creationId xmlns:a16="http://schemas.microsoft.com/office/drawing/2014/main" id="{940E94C6-9D57-4CC4-86B4-D4F9700C2D0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81" name="Text Box 2">
          <a:extLst>
            <a:ext uri="{FF2B5EF4-FFF2-40B4-BE49-F238E27FC236}">
              <a16:creationId xmlns:a16="http://schemas.microsoft.com/office/drawing/2014/main" id="{FEF61FE2-2D64-4AD8-8876-40BEF791F4A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82" name="Text Box 1">
          <a:extLst>
            <a:ext uri="{FF2B5EF4-FFF2-40B4-BE49-F238E27FC236}">
              <a16:creationId xmlns:a16="http://schemas.microsoft.com/office/drawing/2014/main" id="{B860590C-C7AC-4886-BAED-4ED3826ADA3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83" name="Text Box 2">
          <a:extLst>
            <a:ext uri="{FF2B5EF4-FFF2-40B4-BE49-F238E27FC236}">
              <a16:creationId xmlns:a16="http://schemas.microsoft.com/office/drawing/2014/main" id="{299CE1E4-24EC-4776-ABF2-6409C4D2911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84" name="Text Box 1">
          <a:extLst>
            <a:ext uri="{FF2B5EF4-FFF2-40B4-BE49-F238E27FC236}">
              <a16:creationId xmlns:a16="http://schemas.microsoft.com/office/drawing/2014/main" id="{ED7E24CE-E709-4F45-B6C1-8DE6B3F46E4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85" name="Text Box 2">
          <a:extLst>
            <a:ext uri="{FF2B5EF4-FFF2-40B4-BE49-F238E27FC236}">
              <a16:creationId xmlns:a16="http://schemas.microsoft.com/office/drawing/2014/main" id="{89793473-40ED-4DD6-9BCD-EEEC0A4DFF7C}"/>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86" name="Text Box 1">
          <a:extLst>
            <a:ext uri="{FF2B5EF4-FFF2-40B4-BE49-F238E27FC236}">
              <a16:creationId xmlns:a16="http://schemas.microsoft.com/office/drawing/2014/main" id="{93E49FB3-0781-4F09-8742-41B02CDA649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87" name="Text Box 2">
          <a:extLst>
            <a:ext uri="{FF2B5EF4-FFF2-40B4-BE49-F238E27FC236}">
              <a16:creationId xmlns:a16="http://schemas.microsoft.com/office/drawing/2014/main" id="{44D2AD8D-17F3-4D67-9FBB-D46B7B1353A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88" name="Text Box 1">
          <a:extLst>
            <a:ext uri="{FF2B5EF4-FFF2-40B4-BE49-F238E27FC236}">
              <a16:creationId xmlns:a16="http://schemas.microsoft.com/office/drawing/2014/main" id="{F06AC83C-49D1-4F27-BB31-9DFFF95E143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89" name="Text Box 2">
          <a:extLst>
            <a:ext uri="{FF2B5EF4-FFF2-40B4-BE49-F238E27FC236}">
              <a16:creationId xmlns:a16="http://schemas.microsoft.com/office/drawing/2014/main" id="{C64B2900-9B20-4FE0-91A5-E012D227BC1C}"/>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90" name="Text Box 1">
          <a:extLst>
            <a:ext uri="{FF2B5EF4-FFF2-40B4-BE49-F238E27FC236}">
              <a16:creationId xmlns:a16="http://schemas.microsoft.com/office/drawing/2014/main" id="{6BE0EA37-86BB-4402-B77F-83868AEF802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91" name="Text Box 2">
          <a:extLst>
            <a:ext uri="{FF2B5EF4-FFF2-40B4-BE49-F238E27FC236}">
              <a16:creationId xmlns:a16="http://schemas.microsoft.com/office/drawing/2014/main" id="{681F3687-CCEF-4397-9B8C-EA0228214CA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92" name="Text Box 1">
          <a:extLst>
            <a:ext uri="{FF2B5EF4-FFF2-40B4-BE49-F238E27FC236}">
              <a16:creationId xmlns:a16="http://schemas.microsoft.com/office/drawing/2014/main" id="{4C527547-71F7-4D6F-9851-D1B630B3427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93" name="Text Box 2">
          <a:extLst>
            <a:ext uri="{FF2B5EF4-FFF2-40B4-BE49-F238E27FC236}">
              <a16:creationId xmlns:a16="http://schemas.microsoft.com/office/drawing/2014/main" id="{05B7833A-817D-48C2-8B8E-DF1AED65F98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94" name="Text Box 1">
          <a:extLst>
            <a:ext uri="{FF2B5EF4-FFF2-40B4-BE49-F238E27FC236}">
              <a16:creationId xmlns:a16="http://schemas.microsoft.com/office/drawing/2014/main" id="{F7C93A0B-E818-4CAB-BEAC-76DE49F9EC1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095" name="Text Box 2">
          <a:extLst>
            <a:ext uri="{FF2B5EF4-FFF2-40B4-BE49-F238E27FC236}">
              <a16:creationId xmlns:a16="http://schemas.microsoft.com/office/drawing/2014/main" id="{CA38F173-F2A3-4C14-ADBE-5B759CA134E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96" name="Text Box 1">
          <a:extLst>
            <a:ext uri="{FF2B5EF4-FFF2-40B4-BE49-F238E27FC236}">
              <a16:creationId xmlns:a16="http://schemas.microsoft.com/office/drawing/2014/main" id="{8E5084D3-C7B9-476E-9757-393701E1C6D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97" name="Text Box 2">
          <a:extLst>
            <a:ext uri="{FF2B5EF4-FFF2-40B4-BE49-F238E27FC236}">
              <a16:creationId xmlns:a16="http://schemas.microsoft.com/office/drawing/2014/main" id="{1B7242D8-1A9F-42F9-98A4-90811AD390F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098" name="Text Box 2">
          <a:extLst>
            <a:ext uri="{FF2B5EF4-FFF2-40B4-BE49-F238E27FC236}">
              <a16:creationId xmlns:a16="http://schemas.microsoft.com/office/drawing/2014/main" id="{5E6BCE0D-AAA6-4162-B5F1-F858F8F0435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099" name="Text Box 1">
          <a:extLst>
            <a:ext uri="{FF2B5EF4-FFF2-40B4-BE49-F238E27FC236}">
              <a16:creationId xmlns:a16="http://schemas.microsoft.com/office/drawing/2014/main" id="{B98CFF6F-6892-4E7E-8C82-D476447436A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00" name="Text Box 2">
          <a:extLst>
            <a:ext uri="{FF2B5EF4-FFF2-40B4-BE49-F238E27FC236}">
              <a16:creationId xmlns:a16="http://schemas.microsoft.com/office/drawing/2014/main" id="{1AA7FAAB-940A-4CB6-ACEE-6F58C597F68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01" name="Text Box 1">
          <a:extLst>
            <a:ext uri="{FF2B5EF4-FFF2-40B4-BE49-F238E27FC236}">
              <a16:creationId xmlns:a16="http://schemas.microsoft.com/office/drawing/2014/main" id="{92E4C3E4-49C5-42CB-A0EF-B5BBAC7661D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02" name="Text Box 2">
          <a:extLst>
            <a:ext uri="{FF2B5EF4-FFF2-40B4-BE49-F238E27FC236}">
              <a16:creationId xmlns:a16="http://schemas.microsoft.com/office/drawing/2014/main" id="{07E30A51-3EBF-43F7-82F4-F487C7D740F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03" name="Text Box 1">
          <a:extLst>
            <a:ext uri="{FF2B5EF4-FFF2-40B4-BE49-F238E27FC236}">
              <a16:creationId xmlns:a16="http://schemas.microsoft.com/office/drawing/2014/main" id="{E631EE98-CE24-48DA-8622-E0B4DA94A67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04" name="Text Box 2">
          <a:extLst>
            <a:ext uri="{FF2B5EF4-FFF2-40B4-BE49-F238E27FC236}">
              <a16:creationId xmlns:a16="http://schemas.microsoft.com/office/drawing/2014/main" id="{407948AD-975B-49DB-8493-6235A4CF5EBC}"/>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05" name="Text Box 1">
          <a:extLst>
            <a:ext uri="{FF2B5EF4-FFF2-40B4-BE49-F238E27FC236}">
              <a16:creationId xmlns:a16="http://schemas.microsoft.com/office/drawing/2014/main" id="{546CD955-4256-459B-BDA1-E3ED4F36B1C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06" name="Text Box 2">
          <a:extLst>
            <a:ext uri="{FF2B5EF4-FFF2-40B4-BE49-F238E27FC236}">
              <a16:creationId xmlns:a16="http://schemas.microsoft.com/office/drawing/2014/main" id="{744E5EEF-B6C0-4494-A420-FBBB9D04C5E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07" name="Text Box 1">
          <a:extLst>
            <a:ext uri="{FF2B5EF4-FFF2-40B4-BE49-F238E27FC236}">
              <a16:creationId xmlns:a16="http://schemas.microsoft.com/office/drawing/2014/main" id="{8936E6E0-5118-49C8-ACC3-9B848FD7D5B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08" name="Text Box 2">
          <a:extLst>
            <a:ext uri="{FF2B5EF4-FFF2-40B4-BE49-F238E27FC236}">
              <a16:creationId xmlns:a16="http://schemas.microsoft.com/office/drawing/2014/main" id="{8EB2F1BC-0E15-4EEC-893E-030A83BE7EE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09" name="Text Box 1">
          <a:extLst>
            <a:ext uri="{FF2B5EF4-FFF2-40B4-BE49-F238E27FC236}">
              <a16:creationId xmlns:a16="http://schemas.microsoft.com/office/drawing/2014/main" id="{C3CA273A-F839-49A3-9A5A-3DB79068A0A1}"/>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10" name="Text Box 2">
          <a:extLst>
            <a:ext uri="{FF2B5EF4-FFF2-40B4-BE49-F238E27FC236}">
              <a16:creationId xmlns:a16="http://schemas.microsoft.com/office/drawing/2014/main" id="{5048C470-3FAF-42FE-938D-9F49D274D49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11" name="Text Box 1">
          <a:extLst>
            <a:ext uri="{FF2B5EF4-FFF2-40B4-BE49-F238E27FC236}">
              <a16:creationId xmlns:a16="http://schemas.microsoft.com/office/drawing/2014/main" id="{A937F302-4D86-4C68-85F6-B278892BF0F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12" name="Text Box 2">
          <a:extLst>
            <a:ext uri="{FF2B5EF4-FFF2-40B4-BE49-F238E27FC236}">
              <a16:creationId xmlns:a16="http://schemas.microsoft.com/office/drawing/2014/main" id="{D4D71B45-AF8F-41B8-860F-C95DFBA6058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13" name="Text Box 1">
          <a:extLst>
            <a:ext uri="{FF2B5EF4-FFF2-40B4-BE49-F238E27FC236}">
              <a16:creationId xmlns:a16="http://schemas.microsoft.com/office/drawing/2014/main" id="{F79D800B-1AB0-4DBB-AED3-DC5730EDF95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14" name="Text Box 2">
          <a:extLst>
            <a:ext uri="{FF2B5EF4-FFF2-40B4-BE49-F238E27FC236}">
              <a16:creationId xmlns:a16="http://schemas.microsoft.com/office/drawing/2014/main" id="{6096A1DF-C23F-4457-9232-B02D997E3C5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15" name="Text Box 1">
          <a:extLst>
            <a:ext uri="{FF2B5EF4-FFF2-40B4-BE49-F238E27FC236}">
              <a16:creationId xmlns:a16="http://schemas.microsoft.com/office/drawing/2014/main" id="{1CDD92FE-3EBE-41E7-9819-105A2DB3FDF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16" name="Text Box 2">
          <a:extLst>
            <a:ext uri="{FF2B5EF4-FFF2-40B4-BE49-F238E27FC236}">
              <a16:creationId xmlns:a16="http://schemas.microsoft.com/office/drawing/2014/main" id="{A9BBEDE1-1D9A-499E-B8EC-14FE36D47AD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17" name="Text Box 1">
          <a:extLst>
            <a:ext uri="{FF2B5EF4-FFF2-40B4-BE49-F238E27FC236}">
              <a16:creationId xmlns:a16="http://schemas.microsoft.com/office/drawing/2014/main" id="{4FBB1EF8-AEA9-482F-99F2-3B28A8EE0BF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18" name="Text Box 2">
          <a:extLst>
            <a:ext uri="{FF2B5EF4-FFF2-40B4-BE49-F238E27FC236}">
              <a16:creationId xmlns:a16="http://schemas.microsoft.com/office/drawing/2014/main" id="{17A09577-0DA7-4411-B081-17099C74BB8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19" name="Text Box 1">
          <a:extLst>
            <a:ext uri="{FF2B5EF4-FFF2-40B4-BE49-F238E27FC236}">
              <a16:creationId xmlns:a16="http://schemas.microsoft.com/office/drawing/2014/main" id="{FD3711AF-EDA0-4D0E-AE19-55FD26E344D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20" name="Text Box 2">
          <a:extLst>
            <a:ext uri="{FF2B5EF4-FFF2-40B4-BE49-F238E27FC236}">
              <a16:creationId xmlns:a16="http://schemas.microsoft.com/office/drawing/2014/main" id="{121EB124-EB3E-4B07-B12D-0BFF7945CFA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121" name="Text Box 2">
          <a:extLst>
            <a:ext uri="{FF2B5EF4-FFF2-40B4-BE49-F238E27FC236}">
              <a16:creationId xmlns:a16="http://schemas.microsoft.com/office/drawing/2014/main" id="{DA219C15-96BB-4667-928F-55E5F3B8E38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22" name="Text Box 1">
          <a:extLst>
            <a:ext uri="{FF2B5EF4-FFF2-40B4-BE49-F238E27FC236}">
              <a16:creationId xmlns:a16="http://schemas.microsoft.com/office/drawing/2014/main" id="{618976E4-3193-4A86-B216-F1338770301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23" name="Text Box 2">
          <a:extLst>
            <a:ext uri="{FF2B5EF4-FFF2-40B4-BE49-F238E27FC236}">
              <a16:creationId xmlns:a16="http://schemas.microsoft.com/office/drawing/2014/main" id="{D55EEFDC-FB6A-45E9-8819-7286DBCDFE9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24" name="Text Box 1">
          <a:extLst>
            <a:ext uri="{FF2B5EF4-FFF2-40B4-BE49-F238E27FC236}">
              <a16:creationId xmlns:a16="http://schemas.microsoft.com/office/drawing/2014/main" id="{0BEA8DF3-CDD2-4DAB-BDE4-8BA35E0A58F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25" name="Text Box 2">
          <a:extLst>
            <a:ext uri="{FF2B5EF4-FFF2-40B4-BE49-F238E27FC236}">
              <a16:creationId xmlns:a16="http://schemas.microsoft.com/office/drawing/2014/main" id="{8AC6C6B2-D3F2-480C-A8D4-3D7B95C48F5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26" name="Text Box 1">
          <a:extLst>
            <a:ext uri="{FF2B5EF4-FFF2-40B4-BE49-F238E27FC236}">
              <a16:creationId xmlns:a16="http://schemas.microsoft.com/office/drawing/2014/main" id="{20B7E0BA-A029-4D90-A4BB-7F3D60E15B3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27" name="Text Box 2">
          <a:extLst>
            <a:ext uri="{FF2B5EF4-FFF2-40B4-BE49-F238E27FC236}">
              <a16:creationId xmlns:a16="http://schemas.microsoft.com/office/drawing/2014/main" id="{5F1A887E-0022-4384-A4F7-7018554ED0F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28" name="Text Box 1">
          <a:extLst>
            <a:ext uri="{FF2B5EF4-FFF2-40B4-BE49-F238E27FC236}">
              <a16:creationId xmlns:a16="http://schemas.microsoft.com/office/drawing/2014/main" id="{F9B6396B-8F2F-4975-AE87-56775C59231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29" name="Text Box 2">
          <a:extLst>
            <a:ext uri="{FF2B5EF4-FFF2-40B4-BE49-F238E27FC236}">
              <a16:creationId xmlns:a16="http://schemas.microsoft.com/office/drawing/2014/main" id="{C5A48923-A9F5-4A92-8BCB-C4F398C3BD8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130" name="Text Box 2">
          <a:extLst>
            <a:ext uri="{FF2B5EF4-FFF2-40B4-BE49-F238E27FC236}">
              <a16:creationId xmlns:a16="http://schemas.microsoft.com/office/drawing/2014/main" id="{58DC4743-496F-4D37-B51B-F5987BC6528C}"/>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31" name="Text Box 1">
          <a:extLst>
            <a:ext uri="{FF2B5EF4-FFF2-40B4-BE49-F238E27FC236}">
              <a16:creationId xmlns:a16="http://schemas.microsoft.com/office/drawing/2014/main" id="{CF54A961-07B6-4D86-85F6-4EEF1B5F8E0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32" name="Text Box 2">
          <a:extLst>
            <a:ext uri="{FF2B5EF4-FFF2-40B4-BE49-F238E27FC236}">
              <a16:creationId xmlns:a16="http://schemas.microsoft.com/office/drawing/2014/main" id="{8A51EAAD-5E23-4CB7-A28C-AF928400CF4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133" name="Text Box 2">
          <a:extLst>
            <a:ext uri="{FF2B5EF4-FFF2-40B4-BE49-F238E27FC236}">
              <a16:creationId xmlns:a16="http://schemas.microsoft.com/office/drawing/2014/main" id="{FA97F052-7385-4735-B731-F0D8023D2F62}"/>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34" name="Text Box 1">
          <a:extLst>
            <a:ext uri="{FF2B5EF4-FFF2-40B4-BE49-F238E27FC236}">
              <a16:creationId xmlns:a16="http://schemas.microsoft.com/office/drawing/2014/main" id="{24B7B9EE-AD34-46CC-BA74-69234695782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35" name="Text Box 2">
          <a:extLst>
            <a:ext uri="{FF2B5EF4-FFF2-40B4-BE49-F238E27FC236}">
              <a16:creationId xmlns:a16="http://schemas.microsoft.com/office/drawing/2014/main" id="{79BB64AD-20F7-4F6D-B4E8-542B46FC129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136" name="Text Box 2">
          <a:extLst>
            <a:ext uri="{FF2B5EF4-FFF2-40B4-BE49-F238E27FC236}">
              <a16:creationId xmlns:a16="http://schemas.microsoft.com/office/drawing/2014/main" id="{78F5DEC0-359C-42DD-BF3F-6167F5D2B9F0}"/>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37" name="Text Box 1">
          <a:extLst>
            <a:ext uri="{FF2B5EF4-FFF2-40B4-BE49-F238E27FC236}">
              <a16:creationId xmlns:a16="http://schemas.microsoft.com/office/drawing/2014/main" id="{5C44C3B0-0C27-4C70-8CFA-2190F83E71F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38" name="Text Box 2">
          <a:extLst>
            <a:ext uri="{FF2B5EF4-FFF2-40B4-BE49-F238E27FC236}">
              <a16:creationId xmlns:a16="http://schemas.microsoft.com/office/drawing/2014/main" id="{ABA9F0C4-3C60-4007-ADDE-586E1EF1C76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139" name="Text Box 2">
          <a:extLst>
            <a:ext uri="{FF2B5EF4-FFF2-40B4-BE49-F238E27FC236}">
              <a16:creationId xmlns:a16="http://schemas.microsoft.com/office/drawing/2014/main" id="{539CAE74-3B1A-44D5-B320-16B6C10753C7}"/>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40" name="Text Box 1">
          <a:extLst>
            <a:ext uri="{FF2B5EF4-FFF2-40B4-BE49-F238E27FC236}">
              <a16:creationId xmlns:a16="http://schemas.microsoft.com/office/drawing/2014/main" id="{5C7E91BA-550B-4A1B-9A5B-EE0C8EB3DCA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41" name="Text Box 2">
          <a:extLst>
            <a:ext uri="{FF2B5EF4-FFF2-40B4-BE49-F238E27FC236}">
              <a16:creationId xmlns:a16="http://schemas.microsoft.com/office/drawing/2014/main" id="{2C60314A-DC35-4D55-85B4-7F68256B142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142" name="Text Box 2">
          <a:extLst>
            <a:ext uri="{FF2B5EF4-FFF2-40B4-BE49-F238E27FC236}">
              <a16:creationId xmlns:a16="http://schemas.microsoft.com/office/drawing/2014/main" id="{6186EA89-37D9-4AD3-B163-147D6AEF4E50}"/>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43" name="Text Box 1">
          <a:extLst>
            <a:ext uri="{FF2B5EF4-FFF2-40B4-BE49-F238E27FC236}">
              <a16:creationId xmlns:a16="http://schemas.microsoft.com/office/drawing/2014/main" id="{8355CEB6-B416-48DE-80C7-37EE895FA90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44" name="Text Box 2">
          <a:extLst>
            <a:ext uri="{FF2B5EF4-FFF2-40B4-BE49-F238E27FC236}">
              <a16:creationId xmlns:a16="http://schemas.microsoft.com/office/drawing/2014/main" id="{9C0BDA41-1B8A-468F-B516-F1016161BE3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145" name="Text Box 2">
          <a:extLst>
            <a:ext uri="{FF2B5EF4-FFF2-40B4-BE49-F238E27FC236}">
              <a16:creationId xmlns:a16="http://schemas.microsoft.com/office/drawing/2014/main" id="{7258A1E9-DA26-478B-86CC-942121F9F3AE}"/>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46" name="Text Box 1">
          <a:extLst>
            <a:ext uri="{FF2B5EF4-FFF2-40B4-BE49-F238E27FC236}">
              <a16:creationId xmlns:a16="http://schemas.microsoft.com/office/drawing/2014/main" id="{7FA69F6E-F1B8-46A6-B0BE-6451454066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47" name="Text Box 2">
          <a:extLst>
            <a:ext uri="{FF2B5EF4-FFF2-40B4-BE49-F238E27FC236}">
              <a16:creationId xmlns:a16="http://schemas.microsoft.com/office/drawing/2014/main" id="{7E398C2C-9266-4968-8E77-A85B4AB127A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48" name="Text Box 1">
          <a:extLst>
            <a:ext uri="{FF2B5EF4-FFF2-40B4-BE49-F238E27FC236}">
              <a16:creationId xmlns:a16="http://schemas.microsoft.com/office/drawing/2014/main" id="{7003E26B-2A8D-47EC-8FED-AAD6E42151C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49" name="Text Box 2">
          <a:extLst>
            <a:ext uri="{FF2B5EF4-FFF2-40B4-BE49-F238E27FC236}">
              <a16:creationId xmlns:a16="http://schemas.microsoft.com/office/drawing/2014/main" id="{D49DEA34-A913-46AA-8DC3-3506A273EC1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50" name="Text Box 1">
          <a:extLst>
            <a:ext uri="{FF2B5EF4-FFF2-40B4-BE49-F238E27FC236}">
              <a16:creationId xmlns:a16="http://schemas.microsoft.com/office/drawing/2014/main" id="{1574E6EE-AFE0-480B-9DD6-27F1FA4F77D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51" name="Text Box 2">
          <a:extLst>
            <a:ext uri="{FF2B5EF4-FFF2-40B4-BE49-F238E27FC236}">
              <a16:creationId xmlns:a16="http://schemas.microsoft.com/office/drawing/2014/main" id="{045C3207-061B-4048-82D7-D02F22F756C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52" name="Text Box 1">
          <a:extLst>
            <a:ext uri="{FF2B5EF4-FFF2-40B4-BE49-F238E27FC236}">
              <a16:creationId xmlns:a16="http://schemas.microsoft.com/office/drawing/2014/main" id="{9F980D51-F720-4CB6-9F28-12BC55DD9631}"/>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53" name="Text Box 2">
          <a:extLst>
            <a:ext uri="{FF2B5EF4-FFF2-40B4-BE49-F238E27FC236}">
              <a16:creationId xmlns:a16="http://schemas.microsoft.com/office/drawing/2014/main" id="{BC7C4736-9759-446E-9EDB-6B2C94709626}"/>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54" name="Text Box 1">
          <a:extLst>
            <a:ext uri="{FF2B5EF4-FFF2-40B4-BE49-F238E27FC236}">
              <a16:creationId xmlns:a16="http://schemas.microsoft.com/office/drawing/2014/main" id="{7A055D06-98B9-4513-820A-27EA4A8E304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55" name="Text Box 2">
          <a:extLst>
            <a:ext uri="{FF2B5EF4-FFF2-40B4-BE49-F238E27FC236}">
              <a16:creationId xmlns:a16="http://schemas.microsoft.com/office/drawing/2014/main" id="{3DFCD5F9-11BE-4BDE-844A-6117F311B12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56" name="Text Box 1">
          <a:extLst>
            <a:ext uri="{FF2B5EF4-FFF2-40B4-BE49-F238E27FC236}">
              <a16:creationId xmlns:a16="http://schemas.microsoft.com/office/drawing/2014/main" id="{C7ADB255-22DF-473A-B57B-51E77620EFC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57" name="Text Box 2">
          <a:extLst>
            <a:ext uri="{FF2B5EF4-FFF2-40B4-BE49-F238E27FC236}">
              <a16:creationId xmlns:a16="http://schemas.microsoft.com/office/drawing/2014/main" id="{409E40EB-F630-4889-8783-DACB882238F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58" name="Text Box 2">
          <a:extLst>
            <a:ext uri="{FF2B5EF4-FFF2-40B4-BE49-F238E27FC236}">
              <a16:creationId xmlns:a16="http://schemas.microsoft.com/office/drawing/2014/main" id="{FC6CD165-FE0D-4D41-B69A-4EFDDE97019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59" name="Text Box 1">
          <a:extLst>
            <a:ext uri="{FF2B5EF4-FFF2-40B4-BE49-F238E27FC236}">
              <a16:creationId xmlns:a16="http://schemas.microsoft.com/office/drawing/2014/main" id="{37BAF68C-9585-425A-AA10-EFDAC87F65D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60" name="Text Box 2">
          <a:extLst>
            <a:ext uri="{FF2B5EF4-FFF2-40B4-BE49-F238E27FC236}">
              <a16:creationId xmlns:a16="http://schemas.microsoft.com/office/drawing/2014/main" id="{EB9912AC-1449-450B-AC9A-1FB25051399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61" name="Text Box 1">
          <a:extLst>
            <a:ext uri="{FF2B5EF4-FFF2-40B4-BE49-F238E27FC236}">
              <a16:creationId xmlns:a16="http://schemas.microsoft.com/office/drawing/2014/main" id="{A801140C-9CF3-4894-9BBD-AE628F59E3B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62" name="Text Box 2">
          <a:extLst>
            <a:ext uri="{FF2B5EF4-FFF2-40B4-BE49-F238E27FC236}">
              <a16:creationId xmlns:a16="http://schemas.microsoft.com/office/drawing/2014/main" id="{B3066B2E-FB7E-455E-8481-0DDF66D38D8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63" name="Text Box 1">
          <a:extLst>
            <a:ext uri="{FF2B5EF4-FFF2-40B4-BE49-F238E27FC236}">
              <a16:creationId xmlns:a16="http://schemas.microsoft.com/office/drawing/2014/main" id="{48C53F31-BCA6-4D34-B5BA-FFF35989849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64" name="Text Box 2">
          <a:extLst>
            <a:ext uri="{FF2B5EF4-FFF2-40B4-BE49-F238E27FC236}">
              <a16:creationId xmlns:a16="http://schemas.microsoft.com/office/drawing/2014/main" id="{ECAE4B65-0676-4C7F-890A-B83926C9ADC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65" name="Text Box 2">
          <a:extLst>
            <a:ext uri="{FF2B5EF4-FFF2-40B4-BE49-F238E27FC236}">
              <a16:creationId xmlns:a16="http://schemas.microsoft.com/office/drawing/2014/main" id="{833A84C6-39EB-46E6-8ADF-EDE611A098A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66" name="Text Box 1">
          <a:extLst>
            <a:ext uri="{FF2B5EF4-FFF2-40B4-BE49-F238E27FC236}">
              <a16:creationId xmlns:a16="http://schemas.microsoft.com/office/drawing/2014/main" id="{BDB195A3-BD49-46E3-9DDA-621071C8E2B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67" name="Text Box 2">
          <a:extLst>
            <a:ext uri="{FF2B5EF4-FFF2-40B4-BE49-F238E27FC236}">
              <a16:creationId xmlns:a16="http://schemas.microsoft.com/office/drawing/2014/main" id="{7153E3F7-603B-4BA3-B562-65E2A08F78C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68" name="Text Box 1">
          <a:extLst>
            <a:ext uri="{FF2B5EF4-FFF2-40B4-BE49-F238E27FC236}">
              <a16:creationId xmlns:a16="http://schemas.microsoft.com/office/drawing/2014/main" id="{7A82BC2E-2C82-4FAA-B0C9-2AE46793F3E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69" name="Text Box 2">
          <a:extLst>
            <a:ext uri="{FF2B5EF4-FFF2-40B4-BE49-F238E27FC236}">
              <a16:creationId xmlns:a16="http://schemas.microsoft.com/office/drawing/2014/main" id="{9C39314B-C7AB-456A-BADF-B471C96BB37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70" name="Text Box 1">
          <a:extLst>
            <a:ext uri="{FF2B5EF4-FFF2-40B4-BE49-F238E27FC236}">
              <a16:creationId xmlns:a16="http://schemas.microsoft.com/office/drawing/2014/main" id="{B911AB1B-2F05-45D9-BD79-41E1E928D95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71" name="Text Box 2">
          <a:extLst>
            <a:ext uri="{FF2B5EF4-FFF2-40B4-BE49-F238E27FC236}">
              <a16:creationId xmlns:a16="http://schemas.microsoft.com/office/drawing/2014/main" id="{16F5E306-141A-466B-8226-C391D43DB99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72" name="Text Box 1">
          <a:extLst>
            <a:ext uri="{FF2B5EF4-FFF2-40B4-BE49-F238E27FC236}">
              <a16:creationId xmlns:a16="http://schemas.microsoft.com/office/drawing/2014/main" id="{F86C3722-B763-4782-9888-F8C8F5C5EAD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73" name="Text Box 2">
          <a:extLst>
            <a:ext uri="{FF2B5EF4-FFF2-40B4-BE49-F238E27FC236}">
              <a16:creationId xmlns:a16="http://schemas.microsoft.com/office/drawing/2014/main" id="{7AE72A09-FDE6-4D55-9098-FB581C47766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74" name="Text Box 1">
          <a:extLst>
            <a:ext uri="{FF2B5EF4-FFF2-40B4-BE49-F238E27FC236}">
              <a16:creationId xmlns:a16="http://schemas.microsoft.com/office/drawing/2014/main" id="{40726DB6-6ACE-48DD-9FBA-299F8484DE4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75" name="Text Box 2">
          <a:extLst>
            <a:ext uri="{FF2B5EF4-FFF2-40B4-BE49-F238E27FC236}">
              <a16:creationId xmlns:a16="http://schemas.microsoft.com/office/drawing/2014/main" id="{42DAD0AA-CCF5-4C02-B77C-643D6F97A73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76" name="Text Box 1">
          <a:extLst>
            <a:ext uri="{FF2B5EF4-FFF2-40B4-BE49-F238E27FC236}">
              <a16:creationId xmlns:a16="http://schemas.microsoft.com/office/drawing/2014/main" id="{D52ADEC5-A4D4-4CC7-A930-6BD34BDE746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77" name="Text Box 2">
          <a:extLst>
            <a:ext uri="{FF2B5EF4-FFF2-40B4-BE49-F238E27FC236}">
              <a16:creationId xmlns:a16="http://schemas.microsoft.com/office/drawing/2014/main" id="{0AEC5AE2-2AD0-4CE7-A3EE-5C5C26DEECC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78" name="Text Box 1">
          <a:extLst>
            <a:ext uri="{FF2B5EF4-FFF2-40B4-BE49-F238E27FC236}">
              <a16:creationId xmlns:a16="http://schemas.microsoft.com/office/drawing/2014/main" id="{992C2758-8D57-4397-8BB8-74A83450A16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79" name="Text Box 2">
          <a:extLst>
            <a:ext uri="{FF2B5EF4-FFF2-40B4-BE49-F238E27FC236}">
              <a16:creationId xmlns:a16="http://schemas.microsoft.com/office/drawing/2014/main" id="{397DC10C-7C60-4368-BDFC-70ED8D410CA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80" name="Text Box 1">
          <a:extLst>
            <a:ext uri="{FF2B5EF4-FFF2-40B4-BE49-F238E27FC236}">
              <a16:creationId xmlns:a16="http://schemas.microsoft.com/office/drawing/2014/main" id="{173E522C-2AAA-4FD0-A4EE-D0DEC5E2C12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81" name="Text Box 2">
          <a:extLst>
            <a:ext uri="{FF2B5EF4-FFF2-40B4-BE49-F238E27FC236}">
              <a16:creationId xmlns:a16="http://schemas.microsoft.com/office/drawing/2014/main" id="{60BAC9F4-1408-49A2-8594-85542207643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82" name="Text Box 1">
          <a:extLst>
            <a:ext uri="{FF2B5EF4-FFF2-40B4-BE49-F238E27FC236}">
              <a16:creationId xmlns:a16="http://schemas.microsoft.com/office/drawing/2014/main" id="{4C3C3FA6-8C1B-40D3-BF1E-37A59F48A556}"/>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83" name="Text Box 2">
          <a:extLst>
            <a:ext uri="{FF2B5EF4-FFF2-40B4-BE49-F238E27FC236}">
              <a16:creationId xmlns:a16="http://schemas.microsoft.com/office/drawing/2014/main" id="{607FDB9F-8081-4A88-ACB7-870662701F0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84" name="Text Box 1">
          <a:extLst>
            <a:ext uri="{FF2B5EF4-FFF2-40B4-BE49-F238E27FC236}">
              <a16:creationId xmlns:a16="http://schemas.microsoft.com/office/drawing/2014/main" id="{85606CE8-58E7-40B3-8C10-B6D84B3D9472}"/>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85" name="Text Box 2">
          <a:extLst>
            <a:ext uri="{FF2B5EF4-FFF2-40B4-BE49-F238E27FC236}">
              <a16:creationId xmlns:a16="http://schemas.microsoft.com/office/drawing/2014/main" id="{D510CB14-C24F-4CE0-8EC0-F044A8AB181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86" name="Text Box 1">
          <a:extLst>
            <a:ext uri="{FF2B5EF4-FFF2-40B4-BE49-F238E27FC236}">
              <a16:creationId xmlns:a16="http://schemas.microsoft.com/office/drawing/2014/main" id="{F20599A7-0AAD-445D-9F53-E6EE7B20F92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87" name="Text Box 2">
          <a:extLst>
            <a:ext uri="{FF2B5EF4-FFF2-40B4-BE49-F238E27FC236}">
              <a16:creationId xmlns:a16="http://schemas.microsoft.com/office/drawing/2014/main" id="{F0E9F81C-3DAF-41E4-847B-6516CFAF2EC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88" name="Text Box 1">
          <a:extLst>
            <a:ext uri="{FF2B5EF4-FFF2-40B4-BE49-F238E27FC236}">
              <a16:creationId xmlns:a16="http://schemas.microsoft.com/office/drawing/2014/main" id="{FF97627E-100E-40CB-B478-A7EC2DB902D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89" name="Text Box 2">
          <a:extLst>
            <a:ext uri="{FF2B5EF4-FFF2-40B4-BE49-F238E27FC236}">
              <a16:creationId xmlns:a16="http://schemas.microsoft.com/office/drawing/2014/main" id="{44950E45-9E12-485D-8B9B-59A0CC75917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90" name="Text Box 1">
          <a:extLst>
            <a:ext uri="{FF2B5EF4-FFF2-40B4-BE49-F238E27FC236}">
              <a16:creationId xmlns:a16="http://schemas.microsoft.com/office/drawing/2014/main" id="{31E64377-C49D-49E3-9976-61214A6144F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91" name="Text Box 2">
          <a:extLst>
            <a:ext uri="{FF2B5EF4-FFF2-40B4-BE49-F238E27FC236}">
              <a16:creationId xmlns:a16="http://schemas.microsoft.com/office/drawing/2014/main" id="{6901F677-E7A9-480F-95AF-7089A1822F3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92" name="Text Box 1">
          <a:extLst>
            <a:ext uri="{FF2B5EF4-FFF2-40B4-BE49-F238E27FC236}">
              <a16:creationId xmlns:a16="http://schemas.microsoft.com/office/drawing/2014/main" id="{6EFA5EDA-D394-475E-B762-A3D988E5B03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93" name="Text Box 2">
          <a:extLst>
            <a:ext uri="{FF2B5EF4-FFF2-40B4-BE49-F238E27FC236}">
              <a16:creationId xmlns:a16="http://schemas.microsoft.com/office/drawing/2014/main" id="{A0A42F5F-128F-45D2-95ED-FFEA5D5AA76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94" name="Text Box 1">
          <a:extLst>
            <a:ext uri="{FF2B5EF4-FFF2-40B4-BE49-F238E27FC236}">
              <a16:creationId xmlns:a16="http://schemas.microsoft.com/office/drawing/2014/main" id="{8C19DEF8-461B-406D-95D5-2FE5F23004C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95" name="Text Box 2">
          <a:extLst>
            <a:ext uri="{FF2B5EF4-FFF2-40B4-BE49-F238E27FC236}">
              <a16:creationId xmlns:a16="http://schemas.microsoft.com/office/drawing/2014/main" id="{58EE9110-0887-4B61-B562-63AEC3BEA84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96" name="Text Box 1">
          <a:extLst>
            <a:ext uri="{FF2B5EF4-FFF2-40B4-BE49-F238E27FC236}">
              <a16:creationId xmlns:a16="http://schemas.microsoft.com/office/drawing/2014/main" id="{CA305EB2-9094-46AF-9BCF-585350DDEB9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197" name="Text Box 2">
          <a:extLst>
            <a:ext uri="{FF2B5EF4-FFF2-40B4-BE49-F238E27FC236}">
              <a16:creationId xmlns:a16="http://schemas.microsoft.com/office/drawing/2014/main" id="{F76B3BC3-B3EE-4724-AA1C-F301389D51D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198" name="Text Box 1">
          <a:extLst>
            <a:ext uri="{FF2B5EF4-FFF2-40B4-BE49-F238E27FC236}">
              <a16:creationId xmlns:a16="http://schemas.microsoft.com/office/drawing/2014/main" id="{C7279192-3937-43DD-AFE7-32C584D5959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199" name="Text Box 2">
          <a:extLst>
            <a:ext uri="{FF2B5EF4-FFF2-40B4-BE49-F238E27FC236}">
              <a16:creationId xmlns:a16="http://schemas.microsoft.com/office/drawing/2014/main" id="{5F7C873B-3AA1-4644-A7C2-77119DF96E7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00" name="Text Box 1">
          <a:extLst>
            <a:ext uri="{FF2B5EF4-FFF2-40B4-BE49-F238E27FC236}">
              <a16:creationId xmlns:a16="http://schemas.microsoft.com/office/drawing/2014/main" id="{9A45AB78-EB0A-4973-9AB4-5D3726DE952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01" name="Text Box 2">
          <a:extLst>
            <a:ext uri="{FF2B5EF4-FFF2-40B4-BE49-F238E27FC236}">
              <a16:creationId xmlns:a16="http://schemas.microsoft.com/office/drawing/2014/main" id="{7A2D217A-8C4D-44A6-AC7C-976BB1CE02C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202" name="Text Box 1">
          <a:extLst>
            <a:ext uri="{FF2B5EF4-FFF2-40B4-BE49-F238E27FC236}">
              <a16:creationId xmlns:a16="http://schemas.microsoft.com/office/drawing/2014/main" id="{3BDAD2D6-E8E8-4591-B29A-7D549ADFDAA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203" name="Text Box 2">
          <a:extLst>
            <a:ext uri="{FF2B5EF4-FFF2-40B4-BE49-F238E27FC236}">
              <a16:creationId xmlns:a16="http://schemas.microsoft.com/office/drawing/2014/main" id="{1B353C67-DFB0-4442-8036-87DD4874A84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04" name="Text Box 1">
          <a:extLst>
            <a:ext uri="{FF2B5EF4-FFF2-40B4-BE49-F238E27FC236}">
              <a16:creationId xmlns:a16="http://schemas.microsoft.com/office/drawing/2014/main" id="{EB7D1254-D110-483C-A53F-52D9C9D06A1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05" name="Text Box 2">
          <a:extLst>
            <a:ext uri="{FF2B5EF4-FFF2-40B4-BE49-F238E27FC236}">
              <a16:creationId xmlns:a16="http://schemas.microsoft.com/office/drawing/2014/main" id="{9C5A61DD-32E2-48FA-BC9E-C3B01AEFBBB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06" name="Text Box 1">
          <a:extLst>
            <a:ext uri="{FF2B5EF4-FFF2-40B4-BE49-F238E27FC236}">
              <a16:creationId xmlns:a16="http://schemas.microsoft.com/office/drawing/2014/main" id="{372B459E-5DE1-46AE-AE3F-FA1B7C3FE27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07" name="Text Box 2">
          <a:extLst>
            <a:ext uri="{FF2B5EF4-FFF2-40B4-BE49-F238E27FC236}">
              <a16:creationId xmlns:a16="http://schemas.microsoft.com/office/drawing/2014/main" id="{4B05BA37-8ABD-42D1-9348-FD9947727A8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08" name="Text Box 1">
          <a:extLst>
            <a:ext uri="{FF2B5EF4-FFF2-40B4-BE49-F238E27FC236}">
              <a16:creationId xmlns:a16="http://schemas.microsoft.com/office/drawing/2014/main" id="{9CCC60FC-D6F6-4054-A0DB-94B7C2FA878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09" name="Text Box 2">
          <a:extLst>
            <a:ext uri="{FF2B5EF4-FFF2-40B4-BE49-F238E27FC236}">
              <a16:creationId xmlns:a16="http://schemas.microsoft.com/office/drawing/2014/main" id="{BAA119C2-7B16-4C3A-9095-74F8B83633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10" name="Text Box 1">
          <a:extLst>
            <a:ext uri="{FF2B5EF4-FFF2-40B4-BE49-F238E27FC236}">
              <a16:creationId xmlns:a16="http://schemas.microsoft.com/office/drawing/2014/main" id="{1FD01094-B0EC-4FD8-BB57-9AB48E5CEF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11" name="Text Box 2">
          <a:extLst>
            <a:ext uri="{FF2B5EF4-FFF2-40B4-BE49-F238E27FC236}">
              <a16:creationId xmlns:a16="http://schemas.microsoft.com/office/drawing/2014/main" id="{C853EE31-75E8-49EC-A912-3583F60CFC2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12" name="Text Box 1">
          <a:extLst>
            <a:ext uri="{FF2B5EF4-FFF2-40B4-BE49-F238E27FC236}">
              <a16:creationId xmlns:a16="http://schemas.microsoft.com/office/drawing/2014/main" id="{8F8F1CFE-A5A5-4D4C-A865-057888C30AF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13" name="Text Box 2">
          <a:extLst>
            <a:ext uri="{FF2B5EF4-FFF2-40B4-BE49-F238E27FC236}">
              <a16:creationId xmlns:a16="http://schemas.microsoft.com/office/drawing/2014/main" id="{CA6BFAAC-B1C3-474F-B9F8-C3F2E335598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14" name="Text Box 1">
          <a:extLst>
            <a:ext uri="{FF2B5EF4-FFF2-40B4-BE49-F238E27FC236}">
              <a16:creationId xmlns:a16="http://schemas.microsoft.com/office/drawing/2014/main" id="{10BC5299-E5EF-41A1-8B64-640F0AA5FE1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15" name="Text Box 2">
          <a:extLst>
            <a:ext uri="{FF2B5EF4-FFF2-40B4-BE49-F238E27FC236}">
              <a16:creationId xmlns:a16="http://schemas.microsoft.com/office/drawing/2014/main" id="{D8F92D63-26C9-4D08-A9D8-DD61111A756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216" name="Text Box 1">
          <a:extLst>
            <a:ext uri="{FF2B5EF4-FFF2-40B4-BE49-F238E27FC236}">
              <a16:creationId xmlns:a16="http://schemas.microsoft.com/office/drawing/2014/main" id="{F20DA841-CFB6-40CE-8F97-4AB93B18708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217" name="Text Box 2">
          <a:extLst>
            <a:ext uri="{FF2B5EF4-FFF2-40B4-BE49-F238E27FC236}">
              <a16:creationId xmlns:a16="http://schemas.microsoft.com/office/drawing/2014/main" id="{8B650E85-A422-4034-BBCD-D9B1522C06FB}"/>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18" name="Text Box 1">
          <a:extLst>
            <a:ext uri="{FF2B5EF4-FFF2-40B4-BE49-F238E27FC236}">
              <a16:creationId xmlns:a16="http://schemas.microsoft.com/office/drawing/2014/main" id="{7C5E69A3-631D-4B7B-89BB-9825BDD416F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19" name="Text Box 2">
          <a:extLst>
            <a:ext uri="{FF2B5EF4-FFF2-40B4-BE49-F238E27FC236}">
              <a16:creationId xmlns:a16="http://schemas.microsoft.com/office/drawing/2014/main" id="{1F317CCD-CE14-4759-9DA1-3E8C45E64D3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220" name="Text Box 1">
          <a:extLst>
            <a:ext uri="{FF2B5EF4-FFF2-40B4-BE49-F238E27FC236}">
              <a16:creationId xmlns:a16="http://schemas.microsoft.com/office/drawing/2014/main" id="{13819E5C-8D4E-4824-8529-AA150E7A67B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221" name="Text Box 2">
          <a:extLst>
            <a:ext uri="{FF2B5EF4-FFF2-40B4-BE49-F238E27FC236}">
              <a16:creationId xmlns:a16="http://schemas.microsoft.com/office/drawing/2014/main" id="{F157C826-D1DD-41B1-99A8-A65675178C23}"/>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22" name="Text Box 1">
          <a:extLst>
            <a:ext uri="{FF2B5EF4-FFF2-40B4-BE49-F238E27FC236}">
              <a16:creationId xmlns:a16="http://schemas.microsoft.com/office/drawing/2014/main" id="{4D87C02D-EE6D-49F4-B8FF-55C48F9E44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23" name="Text Box 2">
          <a:extLst>
            <a:ext uri="{FF2B5EF4-FFF2-40B4-BE49-F238E27FC236}">
              <a16:creationId xmlns:a16="http://schemas.microsoft.com/office/drawing/2014/main" id="{0F5227D2-5BE7-47BC-84C7-58FBAE17A22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24" name="Text Box 1">
          <a:extLst>
            <a:ext uri="{FF2B5EF4-FFF2-40B4-BE49-F238E27FC236}">
              <a16:creationId xmlns:a16="http://schemas.microsoft.com/office/drawing/2014/main" id="{5CD3CDAF-B8B7-49A0-BF5B-1F86B53479B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25" name="Text Box 2">
          <a:extLst>
            <a:ext uri="{FF2B5EF4-FFF2-40B4-BE49-F238E27FC236}">
              <a16:creationId xmlns:a16="http://schemas.microsoft.com/office/drawing/2014/main" id="{DC08BA98-6356-41FB-81AA-3C762DDE855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26" name="Text Box 1">
          <a:extLst>
            <a:ext uri="{FF2B5EF4-FFF2-40B4-BE49-F238E27FC236}">
              <a16:creationId xmlns:a16="http://schemas.microsoft.com/office/drawing/2014/main" id="{D7F04F4E-135E-4DE2-A17D-32A0614B903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27" name="Text Box 2">
          <a:extLst>
            <a:ext uri="{FF2B5EF4-FFF2-40B4-BE49-F238E27FC236}">
              <a16:creationId xmlns:a16="http://schemas.microsoft.com/office/drawing/2014/main" id="{9374674A-5338-4AA1-8CEB-FB2860A3149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28" name="Text Box 1">
          <a:extLst>
            <a:ext uri="{FF2B5EF4-FFF2-40B4-BE49-F238E27FC236}">
              <a16:creationId xmlns:a16="http://schemas.microsoft.com/office/drawing/2014/main" id="{E9D794B9-8669-49AB-97FE-EAD5382607B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29" name="Text Box 2">
          <a:extLst>
            <a:ext uri="{FF2B5EF4-FFF2-40B4-BE49-F238E27FC236}">
              <a16:creationId xmlns:a16="http://schemas.microsoft.com/office/drawing/2014/main" id="{D625602C-C737-4B74-A3C2-CF112D16C61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0" name="Text Box 1">
          <a:extLst>
            <a:ext uri="{FF2B5EF4-FFF2-40B4-BE49-F238E27FC236}">
              <a16:creationId xmlns:a16="http://schemas.microsoft.com/office/drawing/2014/main" id="{D332E4F8-4A7D-4255-8669-7889268B16D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1" name="Text Box 2">
          <a:extLst>
            <a:ext uri="{FF2B5EF4-FFF2-40B4-BE49-F238E27FC236}">
              <a16:creationId xmlns:a16="http://schemas.microsoft.com/office/drawing/2014/main" id="{C6607DE2-AEF1-42C2-B1F2-79E836D2ADA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2" name="Text Box 1">
          <a:extLst>
            <a:ext uri="{FF2B5EF4-FFF2-40B4-BE49-F238E27FC236}">
              <a16:creationId xmlns:a16="http://schemas.microsoft.com/office/drawing/2014/main" id="{E572748A-1619-46CF-862A-F76D1166559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3" name="Text Box 2">
          <a:extLst>
            <a:ext uri="{FF2B5EF4-FFF2-40B4-BE49-F238E27FC236}">
              <a16:creationId xmlns:a16="http://schemas.microsoft.com/office/drawing/2014/main" id="{EA17CC14-B481-4B62-B5A4-46CE08F9A3C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4" name="Text Box 1">
          <a:extLst>
            <a:ext uri="{FF2B5EF4-FFF2-40B4-BE49-F238E27FC236}">
              <a16:creationId xmlns:a16="http://schemas.microsoft.com/office/drawing/2014/main" id="{06FC302D-3ADA-4796-963F-FBF82E30182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5" name="Text Box 2">
          <a:extLst>
            <a:ext uri="{FF2B5EF4-FFF2-40B4-BE49-F238E27FC236}">
              <a16:creationId xmlns:a16="http://schemas.microsoft.com/office/drawing/2014/main" id="{A426BA33-4270-4E01-844D-704CB3E6E1A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6" name="Text Box 1">
          <a:extLst>
            <a:ext uri="{FF2B5EF4-FFF2-40B4-BE49-F238E27FC236}">
              <a16:creationId xmlns:a16="http://schemas.microsoft.com/office/drawing/2014/main" id="{0966F75C-3D0B-4BF8-9803-CA57E007271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7" name="Text Box 2">
          <a:extLst>
            <a:ext uri="{FF2B5EF4-FFF2-40B4-BE49-F238E27FC236}">
              <a16:creationId xmlns:a16="http://schemas.microsoft.com/office/drawing/2014/main" id="{F7629591-0D62-4F75-A34D-C6AB2EAA5F4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8" name="Text Box 1">
          <a:extLst>
            <a:ext uri="{FF2B5EF4-FFF2-40B4-BE49-F238E27FC236}">
              <a16:creationId xmlns:a16="http://schemas.microsoft.com/office/drawing/2014/main" id="{89C136A8-DD84-427B-9606-CB290EC79A2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39" name="Text Box 2">
          <a:extLst>
            <a:ext uri="{FF2B5EF4-FFF2-40B4-BE49-F238E27FC236}">
              <a16:creationId xmlns:a16="http://schemas.microsoft.com/office/drawing/2014/main" id="{71CA9077-0C94-46E1-8BB3-081A923DD9C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0" name="Text Box 1">
          <a:extLst>
            <a:ext uri="{FF2B5EF4-FFF2-40B4-BE49-F238E27FC236}">
              <a16:creationId xmlns:a16="http://schemas.microsoft.com/office/drawing/2014/main" id="{6483E765-BDD7-4E5C-9F60-13BBDC2FABF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1" name="Text Box 2">
          <a:extLst>
            <a:ext uri="{FF2B5EF4-FFF2-40B4-BE49-F238E27FC236}">
              <a16:creationId xmlns:a16="http://schemas.microsoft.com/office/drawing/2014/main" id="{E9C2F44A-ACCE-49B7-92DB-390FB848F39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2" name="Text Box 1">
          <a:extLst>
            <a:ext uri="{FF2B5EF4-FFF2-40B4-BE49-F238E27FC236}">
              <a16:creationId xmlns:a16="http://schemas.microsoft.com/office/drawing/2014/main" id="{7E678F91-DB9C-4F91-B531-2D91A239C91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3" name="Text Box 2">
          <a:extLst>
            <a:ext uri="{FF2B5EF4-FFF2-40B4-BE49-F238E27FC236}">
              <a16:creationId xmlns:a16="http://schemas.microsoft.com/office/drawing/2014/main" id="{848209DC-B995-451E-9D79-DD5A3FCF1EE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4" name="Text Box 1">
          <a:extLst>
            <a:ext uri="{FF2B5EF4-FFF2-40B4-BE49-F238E27FC236}">
              <a16:creationId xmlns:a16="http://schemas.microsoft.com/office/drawing/2014/main" id="{9A79384D-F2F2-4219-964A-C4693D52971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5" name="Text Box 2">
          <a:extLst>
            <a:ext uri="{FF2B5EF4-FFF2-40B4-BE49-F238E27FC236}">
              <a16:creationId xmlns:a16="http://schemas.microsoft.com/office/drawing/2014/main" id="{43036D28-B15B-405B-9288-3BF81126C20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6" name="Text Box 1">
          <a:extLst>
            <a:ext uri="{FF2B5EF4-FFF2-40B4-BE49-F238E27FC236}">
              <a16:creationId xmlns:a16="http://schemas.microsoft.com/office/drawing/2014/main" id="{08D50FE1-D0C0-426D-879B-3A992A58DA0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7" name="Text Box 2">
          <a:extLst>
            <a:ext uri="{FF2B5EF4-FFF2-40B4-BE49-F238E27FC236}">
              <a16:creationId xmlns:a16="http://schemas.microsoft.com/office/drawing/2014/main" id="{456A55D1-C164-45B8-B9B3-69E2F64E32E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8" name="Text Box 1">
          <a:extLst>
            <a:ext uri="{FF2B5EF4-FFF2-40B4-BE49-F238E27FC236}">
              <a16:creationId xmlns:a16="http://schemas.microsoft.com/office/drawing/2014/main" id="{B997FDB8-3438-49F8-B4DD-AD2ACC57B46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49" name="Text Box 2">
          <a:extLst>
            <a:ext uri="{FF2B5EF4-FFF2-40B4-BE49-F238E27FC236}">
              <a16:creationId xmlns:a16="http://schemas.microsoft.com/office/drawing/2014/main" id="{F4606860-54A3-4B7A-80FA-6074D9C4596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50" name="Text Box 1">
          <a:extLst>
            <a:ext uri="{FF2B5EF4-FFF2-40B4-BE49-F238E27FC236}">
              <a16:creationId xmlns:a16="http://schemas.microsoft.com/office/drawing/2014/main" id="{36D5D2F5-0F87-4AE9-A729-176E338B356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51" name="Text Box 2">
          <a:extLst>
            <a:ext uri="{FF2B5EF4-FFF2-40B4-BE49-F238E27FC236}">
              <a16:creationId xmlns:a16="http://schemas.microsoft.com/office/drawing/2014/main" id="{7500DDB2-FCC7-4BC6-99FA-DFC04F1A83C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52" name="Text Box 1">
          <a:extLst>
            <a:ext uri="{FF2B5EF4-FFF2-40B4-BE49-F238E27FC236}">
              <a16:creationId xmlns:a16="http://schemas.microsoft.com/office/drawing/2014/main" id="{02D184C0-FF17-4642-B107-9C2C8C6EF93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53" name="Text Box 2">
          <a:extLst>
            <a:ext uri="{FF2B5EF4-FFF2-40B4-BE49-F238E27FC236}">
              <a16:creationId xmlns:a16="http://schemas.microsoft.com/office/drawing/2014/main" id="{3135DD8D-0945-4F76-9A07-A7A33CEDDDC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254" name="Text Box 1">
          <a:extLst>
            <a:ext uri="{FF2B5EF4-FFF2-40B4-BE49-F238E27FC236}">
              <a16:creationId xmlns:a16="http://schemas.microsoft.com/office/drawing/2014/main" id="{3F9D88F4-866D-47EF-9989-F172CB83E05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255" name="Text Box 2">
          <a:extLst>
            <a:ext uri="{FF2B5EF4-FFF2-40B4-BE49-F238E27FC236}">
              <a16:creationId xmlns:a16="http://schemas.microsoft.com/office/drawing/2014/main" id="{D9E6F0F9-15C7-430F-BBD9-AEA4DD38995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56" name="Text Box 1">
          <a:extLst>
            <a:ext uri="{FF2B5EF4-FFF2-40B4-BE49-F238E27FC236}">
              <a16:creationId xmlns:a16="http://schemas.microsoft.com/office/drawing/2014/main" id="{83D831D6-2C62-4FF1-909A-2EFA0370FAE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57" name="Text Box 2">
          <a:extLst>
            <a:ext uri="{FF2B5EF4-FFF2-40B4-BE49-F238E27FC236}">
              <a16:creationId xmlns:a16="http://schemas.microsoft.com/office/drawing/2014/main" id="{08B09B7E-4DA6-46D8-8389-C7A7A5E3F6D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258" name="Text Box 1">
          <a:extLst>
            <a:ext uri="{FF2B5EF4-FFF2-40B4-BE49-F238E27FC236}">
              <a16:creationId xmlns:a16="http://schemas.microsoft.com/office/drawing/2014/main" id="{BC79ECD8-5477-4FAD-A1AB-EF76B74CA95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259" name="Text Box 2">
          <a:extLst>
            <a:ext uri="{FF2B5EF4-FFF2-40B4-BE49-F238E27FC236}">
              <a16:creationId xmlns:a16="http://schemas.microsoft.com/office/drawing/2014/main" id="{E8305E14-A061-499F-9824-3BED3D2315D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0" name="Text Box 1">
          <a:extLst>
            <a:ext uri="{FF2B5EF4-FFF2-40B4-BE49-F238E27FC236}">
              <a16:creationId xmlns:a16="http://schemas.microsoft.com/office/drawing/2014/main" id="{FA1FCE84-8CB1-4982-A276-1FA36F2AD57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1" name="Text Box 2">
          <a:extLst>
            <a:ext uri="{FF2B5EF4-FFF2-40B4-BE49-F238E27FC236}">
              <a16:creationId xmlns:a16="http://schemas.microsoft.com/office/drawing/2014/main" id="{F4BAABFB-72A8-4D62-A121-D315B38765A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2" name="Text Box 1">
          <a:extLst>
            <a:ext uri="{FF2B5EF4-FFF2-40B4-BE49-F238E27FC236}">
              <a16:creationId xmlns:a16="http://schemas.microsoft.com/office/drawing/2014/main" id="{0B729F5D-52E7-45DE-9BDD-2925855BD94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3" name="Text Box 2">
          <a:extLst>
            <a:ext uri="{FF2B5EF4-FFF2-40B4-BE49-F238E27FC236}">
              <a16:creationId xmlns:a16="http://schemas.microsoft.com/office/drawing/2014/main" id="{088F298F-B2CB-419A-9D33-077C33F1786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4" name="Text Box 1">
          <a:extLst>
            <a:ext uri="{FF2B5EF4-FFF2-40B4-BE49-F238E27FC236}">
              <a16:creationId xmlns:a16="http://schemas.microsoft.com/office/drawing/2014/main" id="{1D19A713-AD4B-4E5D-B7D1-66E15D13662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5" name="Text Box 2">
          <a:extLst>
            <a:ext uri="{FF2B5EF4-FFF2-40B4-BE49-F238E27FC236}">
              <a16:creationId xmlns:a16="http://schemas.microsoft.com/office/drawing/2014/main" id="{980925E7-DC9B-4BBF-9AD6-BF394042599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6" name="Text Box 1">
          <a:extLst>
            <a:ext uri="{FF2B5EF4-FFF2-40B4-BE49-F238E27FC236}">
              <a16:creationId xmlns:a16="http://schemas.microsoft.com/office/drawing/2014/main" id="{719BE8C1-1B03-477E-B608-BE41DA80009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7" name="Text Box 2">
          <a:extLst>
            <a:ext uri="{FF2B5EF4-FFF2-40B4-BE49-F238E27FC236}">
              <a16:creationId xmlns:a16="http://schemas.microsoft.com/office/drawing/2014/main" id="{E62798EA-896A-4FDF-B578-E30A6E3E923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8" name="Text Box 1">
          <a:extLst>
            <a:ext uri="{FF2B5EF4-FFF2-40B4-BE49-F238E27FC236}">
              <a16:creationId xmlns:a16="http://schemas.microsoft.com/office/drawing/2014/main" id="{B2AE2786-69EA-4141-8462-9444FDC202A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69" name="Text Box 2">
          <a:extLst>
            <a:ext uri="{FF2B5EF4-FFF2-40B4-BE49-F238E27FC236}">
              <a16:creationId xmlns:a16="http://schemas.microsoft.com/office/drawing/2014/main" id="{7CA4A118-9A71-4A5B-BDE2-F091115FD18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0" name="Text Box 1">
          <a:extLst>
            <a:ext uri="{FF2B5EF4-FFF2-40B4-BE49-F238E27FC236}">
              <a16:creationId xmlns:a16="http://schemas.microsoft.com/office/drawing/2014/main" id="{0782F67B-B2A3-4269-8007-80F1A494D8A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1" name="Text Box 2">
          <a:extLst>
            <a:ext uri="{FF2B5EF4-FFF2-40B4-BE49-F238E27FC236}">
              <a16:creationId xmlns:a16="http://schemas.microsoft.com/office/drawing/2014/main" id="{F8AD6336-0FA1-4D9D-A2B1-2D00E07154D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2" name="Text Box 1">
          <a:extLst>
            <a:ext uri="{FF2B5EF4-FFF2-40B4-BE49-F238E27FC236}">
              <a16:creationId xmlns:a16="http://schemas.microsoft.com/office/drawing/2014/main" id="{F36C2D62-D06C-4CFE-B3B8-F5459AACC86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3" name="Text Box 2">
          <a:extLst>
            <a:ext uri="{FF2B5EF4-FFF2-40B4-BE49-F238E27FC236}">
              <a16:creationId xmlns:a16="http://schemas.microsoft.com/office/drawing/2014/main" id="{62958D87-28CE-4E14-BC42-CF368B8EBA6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4" name="Text Box 1">
          <a:extLst>
            <a:ext uri="{FF2B5EF4-FFF2-40B4-BE49-F238E27FC236}">
              <a16:creationId xmlns:a16="http://schemas.microsoft.com/office/drawing/2014/main" id="{B2F5D16F-B1DA-41FE-98AB-E226D8A8CC8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5" name="Text Box 2">
          <a:extLst>
            <a:ext uri="{FF2B5EF4-FFF2-40B4-BE49-F238E27FC236}">
              <a16:creationId xmlns:a16="http://schemas.microsoft.com/office/drawing/2014/main" id="{1CF8AA77-3E20-44D2-BFAB-FFB61C7D7CC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6" name="Text Box 1">
          <a:extLst>
            <a:ext uri="{FF2B5EF4-FFF2-40B4-BE49-F238E27FC236}">
              <a16:creationId xmlns:a16="http://schemas.microsoft.com/office/drawing/2014/main" id="{86FA536A-D068-4384-ABEB-4A018DDD8B5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7" name="Text Box 2">
          <a:extLst>
            <a:ext uri="{FF2B5EF4-FFF2-40B4-BE49-F238E27FC236}">
              <a16:creationId xmlns:a16="http://schemas.microsoft.com/office/drawing/2014/main" id="{CDD1C9DC-8FF3-4CDB-B580-134CF83476A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8" name="Text Box 1">
          <a:extLst>
            <a:ext uri="{FF2B5EF4-FFF2-40B4-BE49-F238E27FC236}">
              <a16:creationId xmlns:a16="http://schemas.microsoft.com/office/drawing/2014/main" id="{BB37DB3E-4979-43C2-967C-9E69B178720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79" name="Text Box 2">
          <a:extLst>
            <a:ext uri="{FF2B5EF4-FFF2-40B4-BE49-F238E27FC236}">
              <a16:creationId xmlns:a16="http://schemas.microsoft.com/office/drawing/2014/main" id="{69DE3B83-7D57-4042-8B48-E2C4DF56BD7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80" name="Text Box 1">
          <a:extLst>
            <a:ext uri="{FF2B5EF4-FFF2-40B4-BE49-F238E27FC236}">
              <a16:creationId xmlns:a16="http://schemas.microsoft.com/office/drawing/2014/main" id="{EBD0999D-8F09-46E6-B013-A19E8E57CA9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81" name="Text Box 2">
          <a:extLst>
            <a:ext uri="{FF2B5EF4-FFF2-40B4-BE49-F238E27FC236}">
              <a16:creationId xmlns:a16="http://schemas.microsoft.com/office/drawing/2014/main" id="{49C016E4-836A-40BC-8765-63A5A55A881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282" name="Text Box 1">
          <a:extLst>
            <a:ext uri="{FF2B5EF4-FFF2-40B4-BE49-F238E27FC236}">
              <a16:creationId xmlns:a16="http://schemas.microsoft.com/office/drawing/2014/main" id="{8BBA7AFB-3D4D-445A-AC1E-BADEB4796F3E}"/>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283" name="Text Box 2">
          <a:extLst>
            <a:ext uri="{FF2B5EF4-FFF2-40B4-BE49-F238E27FC236}">
              <a16:creationId xmlns:a16="http://schemas.microsoft.com/office/drawing/2014/main" id="{699FD505-976A-4A11-AFCD-1A2126C81B8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284" name="Text Box 1">
          <a:extLst>
            <a:ext uri="{FF2B5EF4-FFF2-40B4-BE49-F238E27FC236}">
              <a16:creationId xmlns:a16="http://schemas.microsoft.com/office/drawing/2014/main" id="{2F73514E-3A20-4D09-89DF-CED0EBD35C40}"/>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285" name="Text Box 2">
          <a:extLst>
            <a:ext uri="{FF2B5EF4-FFF2-40B4-BE49-F238E27FC236}">
              <a16:creationId xmlns:a16="http://schemas.microsoft.com/office/drawing/2014/main" id="{63D88D0C-6349-47D6-8C62-B2ED5E25D6B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86" name="Text Box 1">
          <a:extLst>
            <a:ext uri="{FF2B5EF4-FFF2-40B4-BE49-F238E27FC236}">
              <a16:creationId xmlns:a16="http://schemas.microsoft.com/office/drawing/2014/main" id="{7C0DC065-64B5-4CA1-B2E5-11C983CECC3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87" name="Text Box 2">
          <a:extLst>
            <a:ext uri="{FF2B5EF4-FFF2-40B4-BE49-F238E27FC236}">
              <a16:creationId xmlns:a16="http://schemas.microsoft.com/office/drawing/2014/main" id="{C5897912-5B0D-46DE-B23C-D8D388E9BBE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88" name="Text Box 1">
          <a:extLst>
            <a:ext uri="{FF2B5EF4-FFF2-40B4-BE49-F238E27FC236}">
              <a16:creationId xmlns:a16="http://schemas.microsoft.com/office/drawing/2014/main" id="{F33EABDD-0AF4-4952-947C-6D03163308F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89" name="Text Box 2">
          <a:extLst>
            <a:ext uri="{FF2B5EF4-FFF2-40B4-BE49-F238E27FC236}">
              <a16:creationId xmlns:a16="http://schemas.microsoft.com/office/drawing/2014/main" id="{12A2589D-1B69-4259-A22D-F7076A080FB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90" name="Text Box 1">
          <a:extLst>
            <a:ext uri="{FF2B5EF4-FFF2-40B4-BE49-F238E27FC236}">
              <a16:creationId xmlns:a16="http://schemas.microsoft.com/office/drawing/2014/main" id="{0DB0A944-3188-4C78-AD78-B5F9E19CA35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91" name="Text Box 2">
          <a:extLst>
            <a:ext uri="{FF2B5EF4-FFF2-40B4-BE49-F238E27FC236}">
              <a16:creationId xmlns:a16="http://schemas.microsoft.com/office/drawing/2014/main" id="{24B1CA93-C788-4977-AB9E-A98B211078B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92" name="Text Box 1">
          <a:extLst>
            <a:ext uri="{FF2B5EF4-FFF2-40B4-BE49-F238E27FC236}">
              <a16:creationId xmlns:a16="http://schemas.microsoft.com/office/drawing/2014/main" id="{30A4AC98-9E39-43BB-B58B-FE1A49ACD17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93" name="Text Box 2">
          <a:extLst>
            <a:ext uri="{FF2B5EF4-FFF2-40B4-BE49-F238E27FC236}">
              <a16:creationId xmlns:a16="http://schemas.microsoft.com/office/drawing/2014/main" id="{30979155-8FAB-4EED-8AE5-66D368E82B8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294" name="Text Box 1">
          <a:extLst>
            <a:ext uri="{FF2B5EF4-FFF2-40B4-BE49-F238E27FC236}">
              <a16:creationId xmlns:a16="http://schemas.microsoft.com/office/drawing/2014/main" id="{C7EB31FA-6535-4C30-9606-1D49BCCEE9F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295" name="Text Box 2">
          <a:extLst>
            <a:ext uri="{FF2B5EF4-FFF2-40B4-BE49-F238E27FC236}">
              <a16:creationId xmlns:a16="http://schemas.microsoft.com/office/drawing/2014/main" id="{3405CBA0-6A30-4CBB-A86C-B5C115910E78}"/>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296" name="Text Box 1">
          <a:extLst>
            <a:ext uri="{FF2B5EF4-FFF2-40B4-BE49-F238E27FC236}">
              <a16:creationId xmlns:a16="http://schemas.microsoft.com/office/drawing/2014/main" id="{AF614D24-2A03-4E40-BBBC-3D5BE166BC5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297" name="Text Box 2">
          <a:extLst>
            <a:ext uri="{FF2B5EF4-FFF2-40B4-BE49-F238E27FC236}">
              <a16:creationId xmlns:a16="http://schemas.microsoft.com/office/drawing/2014/main" id="{8EE46302-25F0-48BB-B6C0-B700B1B29CA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98" name="Text Box 1">
          <a:extLst>
            <a:ext uri="{FF2B5EF4-FFF2-40B4-BE49-F238E27FC236}">
              <a16:creationId xmlns:a16="http://schemas.microsoft.com/office/drawing/2014/main" id="{CD07FB31-33B8-4FCE-BD75-EFCED95EAB7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299" name="Text Box 2">
          <a:extLst>
            <a:ext uri="{FF2B5EF4-FFF2-40B4-BE49-F238E27FC236}">
              <a16:creationId xmlns:a16="http://schemas.microsoft.com/office/drawing/2014/main" id="{65FC6461-1C88-4B63-8468-A65B64A6179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00" name="Text Box 1">
          <a:extLst>
            <a:ext uri="{FF2B5EF4-FFF2-40B4-BE49-F238E27FC236}">
              <a16:creationId xmlns:a16="http://schemas.microsoft.com/office/drawing/2014/main" id="{31A18F93-1A70-43B8-A530-0A042C7CDB2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01" name="Text Box 2">
          <a:extLst>
            <a:ext uri="{FF2B5EF4-FFF2-40B4-BE49-F238E27FC236}">
              <a16:creationId xmlns:a16="http://schemas.microsoft.com/office/drawing/2014/main" id="{15DC4394-90F8-4942-99B1-29AB6EDFDFB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02" name="Text Box 1">
          <a:extLst>
            <a:ext uri="{FF2B5EF4-FFF2-40B4-BE49-F238E27FC236}">
              <a16:creationId xmlns:a16="http://schemas.microsoft.com/office/drawing/2014/main" id="{10D88FA0-D68C-4B23-88C5-7E4CF4C13CE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03" name="Text Box 2">
          <a:extLst>
            <a:ext uri="{FF2B5EF4-FFF2-40B4-BE49-F238E27FC236}">
              <a16:creationId xmlns:a16="http://schemas.microsoft.com/office/drawing/2014/main" id="{D487325F-4890-4E71-9272-AB085ED6B77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04" name="Text Box 1">
          <a:extLst>
            <a:ext uri="{FF2B5EF4-FFF2-40B4-BE49-F238E27FC236}">
              <a16:creationId xmlns:a16="http://schemas.microsoft.com/office/drawing/2014/main" id="{C92DD0B9-FE65-491A-961D-E536B8C0E56A}"/>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05" name="Text Box 2">
          <a:extLst>
            <a:ext uri="{FF2B5EF4-FFF2-40B4-BE49-F238E27FC236}">
              <a16:creationId xmlns:a16="http://schemas.microsoft.com/office/drawing/2014/main" id="{0FA4DBCA-58A5-4692-B09D-BC47D6F9E722}"/>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06" name="Text Box 1">
          <a:extLst>
            <a:ext uri="{FF2B5EF4-FFF2-40B4-BE49-F238E27FC236}">
              <a16:creationId xmlns:a16="http://schemas.microsoft.com/office/drawing/2014/main" id="{EA8BE20C-A167-4A9E-B629-87E17BA3AE2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07" name="Text Box 2">
          <a:extLst>
            <a:ext uri="{FF2B5EF4-FFF2-40B4-BE49-F238E27FC236}">
              <a16:creationId xmlns:a16="http://schemas.microsoft.com/office/drawing/2014/main" id="{3FB16A20-25F5-412D-965A-61133F47694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08" name="Text Box 1">
          <a:extLst>
            <a:ext uri="{FF2B5EF4-FFF2-40B4-BE49-F238E27FC236}">
              <a16:creationId xmlns:a16="http://schemas.microsoft.com/office/drawing/2014/main" id="{50B1646D-5537-4C9E-8A20-00AA2D68B9A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09" name="Text Box 2">
          <a:extLst>
            <a:ext uri="{FF2B5EF4-FFF2-40B4-BE49-F238E27FC236}">
              <a16:creationId xmlns:a16="http://schemas.microsoft.com/office/drawing/2014/main" id="{63EDC6BA-977B-4330-A690-710DA394151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10" name="Text Box 1">
          <a:extLst>
            <a:ext uri="{FF2B5EF4-FFF2-40B4-BE49-F238E27FC236}">
              <a16:creationId xmlns:a16="http://schemas.microsoft.com/office/drawing/2014/main" id="{C8C2F95B-02AF-4F14-873F-E1F3BEF581D5}"/>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11" name="Text Box 2">
          <a:extLst>
            <a:ext uri="{FF2B5EF4-FFF2-40B4-BE49-F238E27FC236}">
              <a16:creationId xmlns:a16="http://schemas.microsoft.com/office/drawing/2014/main" id="{1ECD4673-6686-439A-8087-2DACDD07FA9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12" name="Text Box 1">
          <a:extLst>
            <a:ext uri="{FF2B5EF4-FFF2-40B4-BE49-F238E27FC236}">
              <a16:creationId xmlns:a16="http://schemas.microsoft.com/office/drawing/2014/main" id="{CABC6BE2-8259-4EB4-8E06-FD195FAC4DE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13" name="Text Box 2">
          <a:extLst>
            <a:ext uri="{FF2B5EF4-FFF2-40B4-BE49-F238E27FC236}">
              <a16:creationId xmlns:a16="http://schemas.microsoft.com/office/drawing/2014/main" id="{59F14F20-9494-4295-A8B6-6E07447DD9D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14" name="Text Box 1">
          <a:extLst>
            <a:ext uri="{FF2B5EF4-FFF2-40B4-BE49-F238E27FC236}">
              <a16:creationId xmlns:a16="http://schemas.microsoft.com/office/drawing/2014/main" id="{D77306AC-9A83-4335-8D52-86F14E5012AF}"/>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15" name="Text Box 2">
          <a:extLst>
            <a:ext uri="{FF2B5EF4-FFF2-40B4-BE49-F238E27FC236}">
              <a16:creationId xmlns:a16="http://schemas.microsoft.com/office/drawing/2014/main" id="{936B37B0-A051-403D-9A1E-2B70A7BC29E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16" name="Text Box 1">
          <a:extLst>
            <a:ext uri="{FF2B5EF4-FFF2-40B4-BE49-F238E27FC236}">
              <a16:creationId xmlns:a16="http://schemas.microsoft.com/office/drawing/2014/main" id="{9E3B18A4-4770-41B7-9DF0-2A218845E1A4}"/>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17" name="Text Box 2">
          <a:extLst>
            <a:ext uri="{FF2B5EF4-FFF2-40B4-BE49-F238E27FC236}">
              <a16:creationId xmlns:a16="http://schemas.microsoft.com/office/drawing/2014/main" id="{5C8387E9-BADA-4907-BEEF-F9259D01FAC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18" name="Text Box 1">
          <a:extLst>
            <a:ext uri="{FF2B5EF4-FFF2-40B4-BE49-F238E27FC236}">
              <a16:creationId xmlns:a16="http://schemas.microsoft.com/office/drawing/2014/main" id="{24735CD3-67B1-483D-B5E8-8FF72256EFD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19" name="Text Box 2">
          <a:extLst>
            <a:ext uri="{FF2B5EF4-FFF2-40B4-BE49-F238E27FC236}">
              <a16:creationId xmlns:a16="http://schemas.microsoft.com/office/drawing/2014/main" id="{419D5E18-567F-4447-9348-5D887C0AE49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20" name="Text Box 1">
          <a:extLst>
            <a:ext uri="{FF2B5EF4-FFF2-40B4-BE49-F238E27FC236}">
              <a16:creationId xmlns:a16="http://schemas.microsoft.com/office/drawing/2014/main" id="{BB629685-98F7-4FC0-B9F3-44F2DB7C931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21" name="Text Box 2">
          <a:extLst>
            <a:ext uri="{FF2B5EF4-FFF2-40B4-BE49-F238E27FC236}">
              <a16:creationId xmlns:a16="http://schemas.microsoft.com/office/drawing/2014/main" id="{84BADC6C-A65D-4EEF-9378-25A5B4705BD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22" name="Text Box 1">
          <a:extLst>
            <a:ext uri="{FF2B5EF4-FFF2-40B4-BE49-F238E27FC236}">
              <a16:creationId xmlns:a16="http://schemas.microsoft.com/office/drawing/2014/main" id="{EF02144D-1454-4F3A-8B54-3D10E3439D9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23" name="Text Box 2">
          <a:extLst>
            <a:ext uri="{FF2B5EF4-FFF2-40B4-BE49-F238E27FC236}">
              <a16:creationId xmlns:a16="http://schemas.microsoft.com/office/drawing/2014/main" id="{1F16A397-BAEE-445C-9801-D238A8BAA51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24" name="Text Box 1">
          <a:extLst>
            <a:ext uri="{FF2B5EF4-FFF2-40B4-BE49-F238E27FC236}">
              <a16:creationId xmlns:a16="http://schemas.microsoft.com/office/drawing/2014/main" id="{89529BF5-A188-480A-B216-CCE473641AF7}"/>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25" name="Text Box 2">
          <a:extLst>
            <a:ext uri="{FF2B5EF4-FFF2-40B4-BE49-F238E27FC236}">
              <a16:creationId xmlns:a16="http://schemas.microsoft.com/office/drawing/2014/main" id="{3F8DFE29-D7C8-428A-A93F-B8890EB75DF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26" name="Text Box 1">
          <a:extLst>
            <a:ext uri="{FF2B5EF4-FFF2-40B4-BE49-F238E27FC236}">
              <a16:creationId xmlns:a16="http://schemas.microsoft.com/office/drawing/2014/main" id="{E829DE40-B295-433F-BED1-A3DC61B224C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27" name="Text Box 2">
          <a:extLst>
            <a:ext uri="{FF2B5EF4-FFF2-40B4-BE49-F238E27FC236}">
              <a16:creationId xmlns:a16="http://schemas.microsoft.com/office/drawing/2014/main" id="{05624318-1E42-481B-9BB3-A8AD8BE57B0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28" name="Text Box 1">
          <a:extLst>
            <a:ext uri="{FF2B5EF4-FFF2-40B4-BE49-F238E27FC236}">
              <a16:creationId xmlns:a16="http://schemas.microsoft.com/office/drawing/2014/main" id="{609A0CF1-A7DF-4290-812B-08FDE2285733}"/>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29" name="Text Box 2">
          <a:extLst>
            <a:ext uri="{FF2B5EF4-FFF2-40B4-BE49-F238E27FC236}">
              <a16:creationId xmlns:a16="http://schemas.microsoft.com/office/drawing/2014/main" id="{BD6A5DCC-AA5D-4B11-AF7A-C1177CDCF3ED}"/>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0" name="Text Box 1">
          <a:extLst>
            <a:ext uri="{FF2B5EF4-FFF2-40B4-BE49-F238E27FC236}">
              <a16:creationId xmlns:a16="http://schemas.microsoft.com/office/drawing/2014/main" id="{0255742E-8C89-476F-8D31-0A81A1E2977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1" name="Text Box 2">
          <a:extLst>
            <a:ext uri="{FF2B5EF4-FFF2-40B4-BE49-F238E27FC236}">
              <a16:creationId xmlns:a16="http://schemas.microsoft.com/office/drawing/2014/main" id="{00676E53-C23E-457B-A007-5FA64873C6E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2" name="Text Box 1">
          <a:extLst>
            <a:ext uri="{FF2B5EF4-FFF2-40B4-BE49-F238E27FC236}">
              <a16:creationId xmlns:a16="http://schemas.microsoft.com/office/drawing/2014/main" id="{55F514A4-F168-44D6-BE0A-CA1C9B19C0C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3" name="Text Box 2">
          <a:extLst>
            <a:ext uri="{FF2B5EF4-FFF2-40B4-BE49-F238E27FC236}">
              <a16:creationId xmlns:a16="http://schemas.microsoft.com/office/drawing/2014/main" id="{6CA7F3D0-44D3-4165-AFD2-DB042E04362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4" name="Text Box 1">
          <a:extLst>
            <a:ext uri="{FF2B5EF4-FFF2-40B4-BE49-F238E27FC236}">
              <a16:creationId xmlns:a16="http://schemas.microsoft.com/office/drawing/2014/main" id="{236588B6-52C2-4FDB-A8C0-1783C124C2C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5" name="Text Box 2">
          <a:extLst>
            <a:ext uri="{FF2B5EF4-FFF2-40B4-BE49-F238E27FC236}">
              <a16:creationId xmlns:a16="http://schemas.microsoft.com/office/drawing/2014/main" id="{8C2DD901-FA11-4077-817A-58CD0B238E5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6" name="Text Box 1">
          <a:extLst>
            <a:ext uri="{FF2B5EF4-FFF2-40B4-BE49-F238E27FC236}">
              <a16:creationId xmlns:a16="http://schemas.microsoft.com/office/drawing/2014/main" id="{F9D3F7F7-230B-4585-9CEE-96AB6C02648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7" name="Text Box 2">
          <a:extLst>
            <a:ext uri="{FF2B5EF4-FFF2-40B4-BE49-F238E27FC236}">
              <a16:creationId xmlns:a16="http://schemas.microsoft.com/office/drawing/2014/main" id="{9C00F0BE-6307-4D4A-A26F-E0FFB88C7CD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8" name="Text Box 1">
          <a:extLst>
            <a:ext uri="{FF2B5EF4-FFF2-40B4-BE49-F238E27FC236}">
              <a16:creationId xmlns:a16="http://schemas.microsoft.com/office/drawing/2014/main" id="{71A06956-8621-4D58-845B-350A4816A43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39" name="Text Box 2">
          <a:extLst>
            <a:ext uri="{FF2B5EF4-FFF2-40B4-BE49-F238E27FC236}">
              <a16:creationId xmlns:a16="http://schemas.microsoft.com/office/drawing/2014/main" id="{A8EB90A5-4D65-4EC4-B425-2303A3423044}"/>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40" name="Text Box 1">
          <a:extLst>
            <a:ext uri="{FF2B5EF4-FFF2-40B4-BE49-F238E27FC236}">
              <a16:creationId xmlns:a16="http://schemas.microsoft.com/office/drawing/2014/main" id="{61B5C1D1-EC8D-49FF-890A-4308BD8F5F7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41" name="Text Box 2">
          <a:extLst>
            <a:ext uri="{FF2B5EF4-FFF2-40B4-BE49-F238E27FC236}">
              <a16:creationId xmlns:a16="http://schemas.microsoft.com/office/drawing/2014/main" id="{CA3CE4E3-B0DA-437D-9073-22AB4368C35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42" name="Text Box 1">
          <a:extLst>
            <a:ext uri="{FF2B5EF4-FFF2-40B4-BE49-F238E27FC236}">
              <a16:creationId xmlns:a16="http://schemas.microsoft.com/office/drawing/2014/main" id="{AE1885A2-A32A-48DD-9CEF-E29DB429312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43" name="Text Box 2">
          <a:extLst>
            <a:ext uri="{FF2B5EF4-FFF2-40B4-BE49-F238E27FC236}">
              <a16:creationId xmlns:a16="http://schemas.microsoft.com/office/drawing/2014/main" id="{65DD6541-9E16-4BBC-B29F-29373ACB016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44" name="Text Box 1">
          <a:extLst>
            <a:ext uri="{FF2B5EF4-FFF2-40B4-BE49-F238E27FC236}">
              <a16:creationId xmlns:a16="http://schemas.microsoft.com/office/drawing/2014/main" id="{1EF04167-591D-463A-88A9-EABF8DA0215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45" name="Text Box 2">
          <a:extLst>
            <a:ext uri="{FF2B5EF4-FFF2-40B4-BE49-F238E27FC236}">
              <a16:creationId xmlns:a16="http://schemas.microsoft.com/office/drawing/2014/main" id="{F03AA81E-8341-4105-B167-4E500EB574D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46" name="Text Box 2">
          <a:extLst>
            <a:ext uri="{FF2B5EF4-FFF2-40B4-BE49-F238E27FC236}">
              <a16:creationId xmlns:a16="http://schemas.microsoft.com/office/drawing/2014/main" id="{CDFC87C3-3905-4569-BF00-43F206A1BB9B}"/>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47" name="Text Box 1">
          <a:extLst>
            <a:ext uri="{FF2B5EF4-FFF2-40B4-BE49-F238E27FC236}">
              <a16:creationId xmlns:a16="http://schemas.microsoft.com/office/drawing/2014/main" id="{98EFEB8C-296D-484F-ACAD-BAC33C811DA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48" name="Text Box 2">
          <a:extLst>
            <a:ext uri="{FF2B5EF4-FFF2-40B4-BE49-F238E27FC236}">
              <a16:creationId xmlns:a16="http://schemas.microsoft.com/office/drawing/2014/main" id="{518C87A5-61DE-4088-828C-FFDEA7A56B7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49" name="Text Box 1">
          <a:extLst>
            <a:ext uri="{FF2B5EF4-FFF2-40B4-BE49-F238E27FC236}">
              <a16:creationId xmlns:a16="http://schemas.microsoft.com/office/drawing/2014/main" id="{F1AECC42-A7BB-473D-A4F6-7B1A69871E8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50" name="Text Box 2">
          <a:extLst>
            <a:ext uri="{FF2B5EF4-FFF2-40B4-BE49-F238E27FC236}">
              <a16:creationId xmlns:a16="http://schemas.microsoft.com/office/drawing/2014/main" id="{434B2704-6979-489E-9C3D-461766F05DA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51" name="Text Box 1">
          <a:extLst>
            <a:ext uri="{FF2B5EF4-FFF2-40B4-BE49-F238E27FC236}">
              <a16:creationId xmlns:a16="http://schemas.microsoft.com/office/drawing/2014/main" id="{3FA378F6-A133-4956-8920-59F3811521D8}"/>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52" name="Text Box 2">
          <a:extLst>
            <a:ext uri="{FF2B5EF4-FFF2-40B4-BE49-F238E27FC236}">
              <a16:creationId xmlns:a16="http://schemas.microsoft.com/office/drawing/2014/main" id="{1F045DE3-41E3-48CF-8EAA-586A26AAA60E}"/>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53" name="Text Box 1">
          <a:extLst>
            <a:ext uri="{FF2B5EF4-FFF2-40B4-BE49-F238E27FC236}">
              <a16:creationId xmlns:a16="http://schemas.microsoft.com/office/drawing/2014/main" id="{B25C51D9-7AAD-4B2F-B20D-91B411A2F48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54" name="Text Box 2">
          <a:extLst>
            <a:ext uri="{FF2B5EF4-FFF2-40B4-BE49-F238E27FC236}">
              <a16:creationId xmlns:a16="http://schemas.microsoft.com/office/drawing/2014/main" id="{EC0049E7-67CD-4B42-9AEF-4BCBBCF375E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55" name="Text Box 2">
          <a:extLst>
            <a:ext uri="{FF2B5EF4-FFF2-40B4-BE49-F238E27FC236}">
              <a16:creationId xmlns:a16="http://schemas.microsoft.com/office/drawing/2014/main" id="{6D258218-8676-4703-B9C7-BF222D5622C5}"/>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56" name="Text Box 1">
          <a:extLst>
            <a:ext uri="{FF2B5EF4-FFF2-40B4-BE49-F238E27FC236}">
              <a16:creationId xmlns:a16="http://schemas.microsoft.com/office/drawing/2014/main" id="{030D0D12-7BF5-48C8-81CD-DDD5006E9C2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57" name="Text Box 2">
          <a:extLst>
            <a:ext uri="{FF2B5EF4-FFF2-40B4-BE49-F238E27FC236}">
              <a16:creationId xmlns:a16="http://schemas.microsoft.com/office/drawing/2014/main" id="{A8BEC7D4-F7EC-4729-853D-D818ED215A5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58" name="Text Box 2">
          <a:extLst>
            <a:ext uri="{FF2B5EF4-FFF2-40B4-BE49-F238E27FC236}">
              <a16:creationId xmlns:a16="http://schemas.microsoft.com/office/drawing/2014/main" id="{DAE1C79D-75F0-4D22-A7BA-B5EA1C2B2C7E}"/>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59" name="Text Box 1">
          <a:extLst>
            <a:ext uri="{FF2B5EF4-FFF2-40B4-BE49-F238E27FC236}">
              <a16:creationId xmlns:a16="http://schemas.microsoft.com/office/drawing/2014/main" id="{AF3887FF-3E34-4F86-866A-FBAA0FC750A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60" name="Text Box 2">
          <a:extLst>
            <a:ext uri="{FF2B5EF4-FFF2-40B4-BE49-F238E27FC236}">
              <a16:creationId xmlns:a16="http://schemas.microsoft.com/office/drawing/2014/main" id="{A914F6AC-847C-4AED-802D-083B4E03B59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61" name="Text Box 2">
          <a:extLst>
            <a:ext uri="{FF2B5EF4-FFF2-40B4-BE49-F238E27FC236}">
              <a16:creationId xmlns:a16="http://schemas.microsoft.com/office/drawing/2014/main" id="{10887D30-7B80-4CF2-838F-E596BAE4FD32}"/>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62" name="Text Box 1">
          <a:extLst>
            <a:ext uri="{FF2B5EF4-FFF2-40B4-BE49-F238E27FC236}">
              <a16:creationId xmlns:a16="http://schemas.microsoft.com/office/drawing/2014/main" id="{0EDF0EA7-0867-41C3-98A6-8C66C2F4432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63" name="Text Box 2">
          <a:extLst>
            <a:ext uri="{FF2B5EF4-FFF2-40B4-BE49-F238E27FC236}">
              <a16:creationId xmlns:a16="http://schemas.microsoft.com/office/drawing/2014/main" id="{7A0D898A-95CE-40B8-B332-CC4BC3E62D0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64" name="Text Box 2">
          <a:extLst>
            <a:ext uri="{FF2B5EF4-FFF2-40B4-BE49-F238E27FC236}">
              <a16:creationId xmlns:a16="http://schemas.microsoft.com/office/drawing/2014/main" id="{6B1D042B-FB0E-417C-B96B-8CE944BA7B53}"/>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65" name="Text Box 1">
          <a:extLst>
            <a:ext uri="{FF2B5EF4-FFF2-40B4-BE49-F238E27FC236}">
              <a16:creationId xmlns:a16="http://schemas.microsoft.com/office/drawing/2014/main" id="{ECD80F38-BBA3-43C7-A48C-76D1F0836CC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66" name="Text Box 2">
          <a:extLst>
            <a:ext uri="{FF2B5EF4-FFF2-40B4-BE49-F238E27FC236}">
              <a16:creationId xmlns:a16="http://schemas.microsoft.com/office/drawing/2014/main" id="{939F4EC5-7EF9-4022-8F5D-BED2ABA945F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67" name="Text Box 2">
          <a:extLst>
            <a:ext uri="{FF2B5EF4-FFF2-40B4-BE49-F238E27FC236}">
              <a16:creationId xmlns:a16="http://schemas.microsoft.com/office/drawing/2014/main" id="{1BFE2F7C-673F-4EA7-82D0-9937C127EFC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68" name="Text Box 1">
          <a:extLst>
            <a:ext uri="{FF2B5EF4-FFF2-40B4-BE49-F238E27FC236}">
              <a16:creationId xmlns:a16="http://schemas.microsoft.com/office/drawing/2014/main" id="{95817F70-AB97-4990-BA72-5D329A5C7AB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69" name="Text Box 2">
          <a:extLst>
            <a:ext uri="{FF2B5EF4-FFF2-40B4-BE49-F238E27FC236}">
              <a16:creationId xmlns:a16="http://schemas.microsoft.com/office/drawing/2014/main" id="{89A0AEB8-27C6-4687-B3DE-36C233740FD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70" name="Text Box 2">
          <a:extLst>
            <a:ext uri="{FF2B5EF4-FFF2-40B4-BE49-F238E27FC236}">
              <a16:creationId xmlns:a16="http://schemas.microsoft.com/office/drawing/2014/main" id="{0A58CB10-93A1-40B9-83D2-12454A1190E4}"/>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71" name="Text Box 1">
          <a:extLst>
            <a:ext uri="{FF2B5EF4-FFF2-40B4-BE49-F238E27FC236}">
              <a16:creationId xmlns:a16="http://schemas.microsoft.com/office/drawing/2014/main" id="{E5E6E7A3-B11D-47AB-BAC7-0E14A3F3A6D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72" name="Text Box 2">
          <a:extLst>
            <a:ext uri="{FF2B5EF4-FFF2-40B4-BE49-F238E27FC236}">
              <a16:creationId xmlns:a16="http://schemas.microsoft.com/office/drawing/2014/main" id="{EB904A20-74EA-4879-BC3A-7A28EFF887B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73" name="Text Box 1">
          <a:extLst>
            <a:ext uri="{FF2B5EF4-FFF2-40B4-BE49-F238E27FC236}">
              <a16:creationId xmlns:a16="http://schemas.microsoft.com/office/drawing/2014/main" id="{CC738226-68FD-4087-9F7A-6F5B82FCF8D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74" name="Text Box 2">
          <a:extLst>
            <a:ext uri="{FF2B5EF4-FFF2-40B4-BE49-F238E27FC236}">
              <a16:creationId xmlns:a16="http://schemas.microsoft.com/office/drawing/2014/main" id="{415523B3-476B-45AC-8432-4FE52C85895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75" name="Text Box 1">
          <a:extLst>
            <a:ext uri="{FF2B5EF4-FFF2-40B4-BE49-F238E27FC236}">
              <a16:creationId xmlns:a16="http://schemas.microsoft.com/office/drawing/2014/main" id="{208952FD-9E10-4B28-AE8E-C3783D7CA3E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76" name="Text Box 2">
          <a:extLst>
            <a:ext uri="{FF2B5EF4-FFF2-40B4-BE49-F238E27FC236}">
              <a16:creationId xmlns:a16="http://schemas.microsoft.com/office/drawing/2014/main" id="{0BDC23E1-ABC3-4F74-9EF5-E98749C37DA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77" name="Text Box 1">
          <a:extLst>
            <a:ext uri="{FF2B5EF4-FFF2-40B4-BE49-F238E27FC236}">
              <a16:creationId xmlns:a16="http://schemas.microsoft.com/office/drawing/2014/main" id="{E4DA082D-94EF-404D-A167-30372BB6B6F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78" name="Text Box 2">
          <a:extLst>
            <a:ext uri="{FF2B5EF4-FFF2-40B4-BE49-F238E27FC236}">
              <a16:creationId xmlns:a16="http://schemas.microsoft.com/office/drawing/2014/main" id="{7E3034D5-9D72-4C04-85E3-FB81750B22E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79" name="Text Box 1">
          <a:extLst>
            <a:ext uri="{FF2B5EF4-FFF2-40B4-BE49-F238E27FC236}">
              <a16:creationId xmlns:a16="http://schemas.microsoft.com/office/drawing/2014/main" id="{ECF66B24-2A88-4014-A3DF-C69479B6CA8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80" name="Text Box 2">
          <a:extLst>
            <a:ext uri="{FF2B5EF4-FFF2-40B4-BE49-F238E27FC236}">
              <a16:creationId xmlns:a16="http://schemas.microsoft.com/office/drawing/2014/main" id="{94D3B318-5943-45DE-B2FC-7DA5FCE2337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81" name="Text Box 1">
          <a:extLst>
            <a:ext uri="{FF2B5EF4-FFF2-40B4-BE49-F238E27FC236}">
              <a16:creationId xmlns:a16="http://schemas.microsoft.com/office/drawing/2014/main" id="{919CB9DC-0F3C-45A8-8D0E-22BFAB6FAF7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82" name="Text Box 2">
          <a:extLst>
            <a:ext uri="{FF2B5EF4-FFF2-40B4-BE49-F238E27FC236}">
              <a16:creationId xmlns:a16="http://schemas.microsoft.com/office/drawing/2014/main" id="{F9D9C555-61FB-4B48-98AC-63367B2B7381}"/>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83" name="Text Box 1">
          <a:extLst>
            <a:ext uri="{FF2B5EF4-FFF2-40B4-BE49-F238E27FC236}">
              <a16:creationId xmlns:a16="http://schemas.microsoft.com/office/drawing/2014/main" id="{EC6591CE-7CD8-4405-9093-6F12A933C52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84" name="Text Box 2">
          <a:extLst>
            <a:ext uri="{FF2B5EF4-FFF2-40B4-BE49-F238E27FC236}">
              <a16:creationId xmlns:a16="http://schemas.microsoft.com/office/drawing/2014/main" id="{2C09DCBD-B353-4847-9788-8E980ADC4C0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85" name="Text Box 1">
          <a:extLst>
            <a:ext uri="{FF2B5EF4-FFF2-40B4-BE49-F238E27FC236}">
              <a16:creationId xmlns:a16="http://schemas.microsoft.com/office/drawing/2014/main" id="{7E1D5367-04A6-4D29-AA3F-5ADA22E8F0A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86" name="Text Box 2">
          <a:extLst>
            <a:ext uri="{FF2B5EF4-FFF2-40B4-BE49-F238E27FC236}">
              <a16:creationId xmlns:a16="http://schemas.microsoft.com/office/drawing/2014/main" id="{2634B671-5C34-49B0-877D-0481265FBD3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87" name="Text Box 1">
          <a:extLst>
            <a:ext uri="{FF2B5EF4-FFF2-40B4-BE49-F238E27FC236}">
              <a16:creationId xmlns:a16="http://schemas.microsoft.com/office/drawing/2014/main" id="{8C1C448B-62FB-4F38-B5BA-E411128A9A46}"/>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88" name="Text Box 2">
          <a:extLst>
            <a:ext uri="{FF2B5EF4-FFF2-40B4-BE49-F238E27FC236}">
              <a16:creationId xmlns:a16="http://schemas.microsoft.com/office/drawing/2014/main" id="{8BF002EB-B395-40C0-9CA6-D0F5C1CD35AF}"/>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89" name="Text Box 2">
          <a:extLst>
            <a:ext uri="{FF2B5EF4-FFF2-40B4-BE49-F238E27FC236}">
              <a16:creationId xmlns:a16="http://schemas.microsoft.com/office/drawing/2014/main" id="{6E033E9E-62BE-484C-A0E3-082A3062F4BF}"/>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90" name="Text Box 1">
          <a:extLst>
            <a:ext uri="{FF2B5EF4-FFF2-40B4-BE49-F238E27FC236}">
              <a16:creationId xmlns:a16="http://schemas.microsoft.com/office/drawing/2014/main" id="{1F79437C-793B-42D0-8E68-E46317B4BB4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91" name="Text Box 2">
          <a:extLst>
            <a:ext uri="{FF2B5EF4-FFF2-40B4-BE49-F238E27FC236}">
              <a16:creationId xmlns:a16="http://schemas.microsoft.com/office/drawing/2014/main" id="{54849A69-5FF8-4A99-A15F-AA4E6AFAF20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92" name="Text Box 1">
          <a:extLst>
            <a:ext uri="{FF2B5EF4-FFF2-40B4-BE49-F238E27FC236}">
              <a16:creationId xmlns:a16="http://schemas.microsoft.com/office/drawing/2014/main" id="{3143D448-A52F-40AF-B10D-6DC85688A15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93" name="Text Box 2">
          <a:extLst>
            <a:ext uri="{FF2B5EF4-FFF2-40B4-BE49-F238E27FC236}">
              <a16:creationId xmlns:a16="http://schemas.microsoft.com/office/drawing/2014/main" id="{7B328DD9-8D36-43F4-9DAE-A96BAD7FD48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394" name="Text Box 1">
          <a:extLst>
            <a:ext uri="{FF2B5EF4-FFF2-40B4-BE49-F238E27FC236}">
              <a16:creationId xmlns:a16="http://schemas.microsoft.com/office/drawing/2014/main" id="{FF6B0D48-0116-4B26-AA75-A274FB864F61}"/>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395" name="Text Box 2">
          <a:extLst>
            <a:ext uri="{FF2B5EF4-FFF2-40B4-BE49-F238E27FC236}">
              <a16:creationId xmlns:a16="http://schemas.microsoft.com/office/drawing/2014/main" id="{691D9EB3-718F-4F0E-AA27-D904CA89A1E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96" name="Text Box 1">
          <a:extLst>
            <a:ext uri="{FF2B5EF4-FFF2-40B4-BE49-F238E27FC236}">
              <a16:creationId xmlns:a16="http://schemas.microsoft.com/office/drawing/2014/main" id="{23D38991-84BF-4CF7-A702-1B79475C04B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97" name="Text Box 2">
          <a:extLst>
            <a:ext uri="{FF2B5EF4-FFF2-40B4-BE49-F238E27FC236}">
              <a16:creationId xmlns:a16="http://schemas.microsoft.com/office/drawing/2014/main" id="{EEA078DA-7431-41B5-BF73-A8D3A53F0C4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398" name="Text Box 2">
          <a:extLst>
            <a:ext uri="{FF2B5EF4-FFF2-40B4-BE49-F238E27FC236}">
              <a16:creationId xmlns:a16="http://schemas.microsoft.com/office/drawing/2014/main" id="{6D24481E-A718-432B-AB6D-8074927F630E}"/>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399" name="Text Box 1">
          <a:extLst>
            <a:ext uri="{FF2B5EF4-FFF2-40B4-BE49-F238E27FC236}">
              <a16:creationId xmlns:a16="http://schemas.microsoft.com/office/drawing/2014/main" id="{03AEB4FE-28CF-4FB4-A951-9A9DCD1D911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00" name="Text Box 2">
          <a:extLst>
            <a:ext uri="{FF2B5EF4-FFF2-40B4-BE49-F238E27FC236}">
              <a16:creationId xmlns:a16="http://schemas.microsoft.com/office/drawing/2014/main" id="{3556C9A1-7BCF-491B-B845-4F060DF92D5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01" name="Text Box 2">
          <a:extLst>
            <a:ext uri="{FF2B5EF4-FFF2-40B4-BE49-F238E27FC236}">
              <a16:creationId xmlns:a16="http://schemas.microsoft.com/office/drawing/2014/main" id="{8D60EF0C-F951-443A-9264-DF1C0A142C81}"/>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02" name="Text Box 1">
          <a:extLst>
            <a:ext uri="{FF2B5EF4-FFF2-40B4-BE49-F238E27FC236}">
              <a16:creationId xmlns:a16="http://schemas.microsoft.com/office/drawing/2014/main" id="{3A75C046-D92B-4D43-BFA8-1A27F432EBC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03" name="Text Box 2">
          <a:extLst>
            <a:ext uri="{FF2B5EF4-FFF2-40B4-BE49-F238E27FC236}">
              <a16:creationId xmlns:a16="http://schemas.microsoft.com/office/drawing/2014/main" id="{D5E6727C-55E0-4760-A088-F6A9AF84513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04" name="Text Box 2">
          <a:extLst>
            <a:ext uri="{FF2B5EF4-FFF2-40B4-BE49-F238E27FC236}">
              <a16:creationId xmlns:a16="http://schemas.microsoft.com/office/drawing/2014/main" id="{2FF6A082-0639-4714-8649-45E2B0C03B34}"/>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05" name="Text Box 1">
          <a:extLst>
            <a:ext uri="{FF2B5EF4-FFF2-40B4-BE49-F238E27FC236}">
              <a16:creationId xmlns:a16="http://schemas.microsoft.com/office/drawing/2014/main" id="{989C3EC3-B83D-4C4B-8B9B-59923DB3DC2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06" name="Text Box 2">
          <a:extLst>
            <a:ext uri="{FF2B5EF4-FFF2-40B4-BE49-F238E27FC236}">
              <a16:creationId xmlns:a16="http://schemas.microsoft.com/office/drawing/2014/main" id="{D8B51A57-28E4-4FF9-A809-EEBBAD2EFA3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07" name="Text Box 2">
          <a:extLst>
            <a:ext uri="{FF2B5EF4-FFF2-40B4-BE49-F238E27FC236}">
              <a16:creationId xmlns:a16="http://schemas.microsoft.com/office/drawing/2014/main" id="{F37A1542-7EF2-4FAC-93B5-B6E104846EDB}"/>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08" name="Text Box 1">
          <a:extLst>
            <a:ext uri="{FF2B5EF4-FFF2-40B4-BE49-F238E27FC236}">
              <a16:creationId xmlns:a16="http://schemas.microsoft.com/office/drawing/2014/main" id="{4F1F16DC-AA9C-447D-BD76-7165D85F2CB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09" name="Text Box 2">
          <a:extLst>
            <a:ext uri="{FF2B5EF4-FFF2-40B4-BE49-F238E27FC236}">
              <a16:creationId xmlns:a16="http://schemas.microsoft.com/office/drawing/2014/main" id="{518D3991-0F8D-410F-9FC8-05B3043992F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10" name="Text Box 2">
          <a:extLst>
            <a:ext uri="{FF2B5EF4-FFF2-40B4-BE49-F238E27FC236}">
              <a16:creationId xmlns:a16="http://schemas.microsoft.com/office/drawing/2014/main" id="{9D5EB84E-64CD-42D2-B412-D383F230DC8E}"/>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11" name="Text Box 1">
          <a:extLst>
            <a:ext uri="{FF2B5EF4-FFF2-40B4-BE49-F238E27FC236}">
              <a16:creationId xmlns:a16="http://schemas.microsoft.com/office/drawing/2014/main" id="{2F67560D-1D0F-4185-AD6E-5211BAF8ADFE}"/>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12" name="Text Box 2">
          <a:extLst>
            <a:ext uri="{FF2B5EF4-FFF2-40B4-BE49-F238E27FC236}">
              <a16:creationId xmlns:a16="http://schemas.microsoft.com/office/drawing/2014/main" id="{5306966C-FE93-4343-829D-5A0EDB477BA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13" name="Text Box 2">
          <a:extLst>
            <a:ext uri="{FF2B5EF4-FFF2-40B4-BE49-F238E27FC236}">
              <a16:creationId xmlns:a16="http://schemas.microsoft.com/office/drawing/2014/main" id="{03092DB6-FE63-4185-80B6-795E56A5C520}"/>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14" name="Text Box 1">
          <a:extLst>
            <a:ext uri="{FF2B5EF4-FFF2-40B4-BE49-F238E27FC236}">
              <a16:creationId xmlns:a16="http://schemas.microsoft.com/office/drawing/2014/main" id="{46C69FF8-7321-434B-A457-1B8D97E11E8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15" name="Text Box 2">
          <a:extLst>
            <a:ext uri="{FF2B5EF4-FFF2-40B4-BE49-F238E27FC236}">
              <a16:creationId xmlns:a16="http://schemas.microsoft.com/office/drawing/2014/main" id="{1535DD0D-55E6-4963-843B-20A0F75C617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16" name="Text Box 1">
          <a:extLst>
            <a:ext uri="{FF2B5EF4-FFF2-40B4-BE49-F238E27FC236}">
              <a16:creationId xmlns:a16="http://schemas.microsoft.com/office/drawing/2014/main" id="{5B639DC8-634B-4526-8D09-82BC0949536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17" name="Text Box 2">
          <a:extLst>
            <a:ext uri="{FF2B5EF4-FFF2-40B4-BE49-F238E27FC236}">
              <a16:creationId xmlns:a16="http://schemas.microsoft.com/office/drawing/2014/main" id="{B8D4C148-3246-4763-BC4B-47A0A7716DB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18" name="Text Box 1">
          <a:extLst>
            <a:ext uri="{FF2B5EF4-FFF2-40B4-BE49-F238E27FC236}">
              <a16:creationId xmlns:a16="http://schemas.microsoft.com/office/drawing/2014/main" id="{FDD3892E-EAE7-49C3-B435-317211A34A2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19" name="Text Box 2">
          <a:extLst>
            <a:ext uri="{FF2B5EF4-FFF2-40B4-BE49-F238E27FC236}">
              <a16:creationId xmlns:a16="http://schemas.microsoft.com/office/drawing/2014/main" id="{F71D2716-EF84-450A-BEA0-5B17238DA30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420" name="Text Box 1">
          <a:extLst>
            <a:ext uri="{FF2B5EF4-FFF2-40B4-BE49-F238E27FC236}">
              <a16:creationId xmlns:a16="http://schemas.microsoft.com/office/drawing/2014/main" id="{346863D9-548E-4196-9AB2-AB048A62B11B}"/>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421" name="Text Box 2">
          <a:extLst>
            <a:ext uri="{FF2B5EF4-FFF2-40B4-BE49-F238E27FC236}">
              <a16:creationId xmlns:a16="http://schemas.microsoft.com/office/drawing/2014/main" id="{0CCC190E-00CC-4B24-A0C7-199EF787C4A9}"/>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22" name="Text Box 1">
          <a:extLst>
            <a:ext uri="{FF2B5EF4-FFF2-40B4-BE49-F238E27FC236}">
              <a16:creationId xmlns:a16="http://schemas.microsoft.com/office/drawing/2014/main" id="{D8E7980F-FE43-48DB-9A03-78AB3F7C869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23" name="Text Box 2">
          <a:extLst>
            <a:ext uri="{FF2B5EF4-FFF2-40B4-BE49-F238E27FC236}">
              <a16:creationId xmlns:a16="http://schemas.microsoft.com/office/drawing/2014/main" id="{F442BCC8-D12E-4AFD-A02C-30E26CC5DFB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424" name="Text Box 1">
          <a:extLst>
            <a:ext uri="{FF2B5EF4-FFF2-40B4-BE49-F238E27FC236}">
              <a16:creationId xmlns:a16="http://schemas.microsoft.com/office/drawing/2014/main" id="{B0259F5E-C529-41F7-81F3-165DE672518C}"/>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425" name="Text Box 2">
          <a:extLst>
            <a:ext uri="{FF2B5EF4-FFF2-40B4-BE49-F238E27FC236}">
              <a16:creationId xmlns:a16="http://schemas.microsoft.com/office/drawing/2014/main" id="{C2C45E2E-BB5B-46E5-9C1E-75E5B218058A}"/>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26" name="Text Box 1">
          <a:extLst>
            <a:ext uri="{FF2B5EF4-FFF2-40B4-BE49-F238E27FC236}">
              <a16:creationId xmlns:a16="http://schemas.microsoft.com/office/drawing/2014/main" id="{C8D665BF-DBEF-4FF6-B35B-9D3AD34DAFA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27" name="Text Box 2">
          <a:extLst>
            <a:ext uri="{FF2B5EF4-FFF2-40B4-BE49-F238E27FC236}">
              <a16:creationId xmlns:a16="http://schemas.microsoft.com/office/drawing/2014/main" id="{F074F85C-AA68-4266-960B-F8D5C5A368B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28" name="Text Box 1">
          <a:extLst>
            <a:ext uri="{FF2B5EF4-FFF2-40B4-BE49-F238E27FC236}">
              <a16:creationId xmlns:a16="http://schemas.microsoft.com/office/drawing/2014/main" id="{08A9A6F0-1E8B-4F28-874B-66E3C85C7B4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29" name="Text Box 2">
          <a:extLst>
            <a:ext uri="{FF2B5EF4-FFF2-40B4-BE49-F238E27FC236}">
              <a16:creationId xmlns:a16="http://schemas.microsoft.com/office/drawing/2014/main" id="{C3DB710D-F539-421C-B2A5-2888B555D5D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430" name="Text Box 1">
          <a:extLst>
            <a:ext uri="{FF2B5EF4-FFF2-40B4-BE49-F238E27FC236}">
              <a16:creationId xmlns:a16="http://schemas.microsoft.com/office/drawing/2014/main" id="{CBD9A6F3-D36B-4939-8145-B0AF2D0D6D0D}"/>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431" name="Text Box 2">
          <a:extLst>
            <a:ext uri="{FF2B5EF4-FFF2-40B4-BE49-F238E27FC236}">
              <a16:creationId xmlns:a16="http://schemas.microsoft.com/office/drawing/2014/main" id="{335E8691-3C2F-4195-BBAF-EFB0318B5400}"/>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32" name="Text Box 1">
          <a:extLst>
            <a:ext uri="{FF2B5EF4-FFF2-40B4-BE49-F238E27FC236}">
              <a16:creationId xmlns:a16="http://schemas.microsoft.com/office/drawing/2014/main" id="{3E7D6273-7431-4DCC-A3BD-8E9462CA5E9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33" name="Text Box 2">
          <a:extLst>
            <a:ext uri="{FF2B5EF4-FFF2-40B4-BE49-F238E27FC236}">
              <a16:creationId xmlns:a16="http://schemas.microsoft.com/office/drawing/2014/main" id="{FC5B1A0F-2C71-453C-B122-9128C21724EF}"/>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34" name="Text Box 2">
          <a:extLst>
            <a:ext uri="{FF2B5EF4-FFF2-40B4-BE49-F238E27FC236}">
              <a16:creationId xmlns:a16="http://schemas.microsoft.com/office/drawing/2014/main" id="{D357FCAD-42D7-4731-A208-49E9906E37E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25</xdr:row>
      <xdr:rowOff>0</xdr:rowOff>
    </xdr:from>
    <xdr:ext cx="0" cy="724807"/>
    <xdr:sp macro="" textlink="">
      <xdr:nvSpPr>
        <xdr:cNvPr id="1435" name="Text Box 1">
          <a:extLst>
            <a:ext uri="{FF2B5EF4-FFF2-40B4-BE49-F238E27FC236}">
              <a16:creationId xmlns:a16="http://schemas.microsoft.com/office/drawing/2014/main" id="{75E2059B-A94F-4EE6-8239-C0C241CCEF29}"/>
            </a:ext>
          </a:extLst>
        </xdr:cNvPr>
        <xdr:cNvSpPr txBox="1">
          <a:spLocks noChangeArrowheads="1"/>
        </xdr:cNvSpPr>
      </xdr:nvSpPr>
      <xdr:spPr bwMode="auto">
        <a:xfrm>
          <a:off x="208153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25</xdr:row>
      <xdr:rowOff>0</xdr:rowOff>
    </xdr:from>
    <xdr:ext cx="0" cy="724807"/>
    <xdr:sp macro="" textlink="">
      <xdr:nvSpPr>
        <xdr:cNvPr id="1436" name="Text Box 2">
          <a:extLst>
            <a:ext uri="{FF2B5EF4-FFF2-40B4-BE49-F238E27FC236}">
              <a16:creationId xmlns:a16="http://schemas.microsoft.com/office/drawing/2014/main" id="{06CCC3D6-F845-427A-BD8B-31DE381FC4F4}"/>
            </a:ext>
          </a:extLst>
        </xdr:cNvPr>
        <xdr:cNvSpPr txBox="1">
          <a:spLocks noChangeArrowheads="1"/>
        </xdr:cNvSpPr>
      </xdr:nvSpPr>
      <xdr:spPr bwMode="auto">
        <a:xfrm>
          <a:off x="24307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37" name="Text Box 1">
          <a:extLst>
            <a:ext uri="{FF2B5EF4-FFF2-40B4-BE49-F238E27FC236}">
              <a16:creationId xmlns:a16="http://schemas.microsoft.com/office/drawing/2014/main" id="{D5D8CD46-7DF8-42FA-9539-9C8019DE34E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38" name="Text Box 2">
          <a:extLst>
            <a:ext uri="{FF2B5EF4-FFF2-40B4-BE49-F238E27FC236}">
              <a16:creationId xmlns:a16="http://schemas.microsoft.com/office/drawing/2014/main" id="{74283D4F-DA58-4465-92EF-F623EEED9665}"/>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39" name="Text Box 1">
          <a:extLst>
            <a:ext uri="{FF2B5EF4-FFF2-40B4-BE49-F238E27FC236}">
              <a16:creationId xmlns:a16="http://schemas.microsoft.com/office/drawing/2014/main" id="{31906AB9-39B8-4BF8-A28B-59E30399692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40" name="Text Box 2">
          <a:extLst>
            <a:ext uri="{FF2B5EF4-FFF2-40B4-BE49-F238E27FC236}">
              <a16:creationId xmlns:a16="http://schemas.microsoft.com/office/drawing/2014/main" id="{BD3E34AB-D4D4-4A59-AA6D-5B7C38D06D3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41" name="Text Box 1">
          <a:extLst>
            <a:ext uri="{FF2B5EF4-FFF2-40B4-BE49-F238E27FC236}">
              <a16:creationId xmlns:a16="http://schemas.microsoft.com/office/drawing/2014/main" id="{12A2C4B0-226C-44DE-9277-66971552794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42" name="Text Box 2">
          <a:extLst>
            <a:ext uri="{FF2B5EF4-FFF2-40B4-BE49-F238E27FC236}">
              <a16:creationId xmlns:a16="http://schemas.microsoft.com/office/drawing/2014/main" id="{2A52DB4F-BE46-4480-A750-DB06BC1A225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43" name="Text Box 1">
          <a:extLst>
            <a:ext uri="{FF2B5EF4-FFF2-40B4-BE49-F238E27FC236}">
              <a16:creationId xmlns:a16="http://schemas.microsoft.com/office/drawing/2014/main" id="{340B71B0-B0F0-4C43-A825-6AEE6D33E9F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44" name="Text Box 2">
          <a:extLst>
            <a:ext uri="{FF2B5EF4-FFF2-40B4-BE49-F238E27FC236}">
              <a16:creationId xmlns:a16="http://schemas.microsoft.com/office/drawing/2014/main" id="{1C652BF7-8744-4128-86E2-2B0195A8AA1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45" name="Text Box 2">
          <a:extLst>
            <a:ext uri="{FF2B5EF4-FFF2-40B4-BE49-F238E27FC236}">
              <a16:creationId xmlns:a16="http://schemas.microsoft.com/office/drawing/2014/main" id="{450171F1-0B85-4EB0-AFDB-2156CCC2C0A7}"/>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46" name="Text Box 1">
          <a:extLst>
            <a:ext uri="{FF2B5EF4-FFF2-40B4-BE49-F238E27FC236}">
              <a16:creationId xmlns:a16="http://schemas.microsoft.com/office/drawing/2014/main" id="{D0658EE9-5862-41A9-A650-CC62C2A1C7B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47" name="Text Box 2">
          <a:extLst>
            <a:ext uri="{FF2B5EF4-FFF2-40B4-BE49-F238E27FC236}">
              <a16:creationId xmlns:a16="http://schemas.microsoft.com/office/drawing/2014/main" id="{9DB0B03F-6AEC-4DF4-A48F-011495C4E946}"/>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48" name="Text Box 1">
          <a:extLst>
            <a:ext uri="{FF2B5EF4-FFF2-40B4-BE49-F238E27FC236}">
              <a16:creationId xmlns:a16="http://schemas.microsoft.com/office/drawing/2014/main" id="{E6DFFBF1-9A1A-415A-8EB2-D79ACD346DD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49" name="Text Box 2">
          <a:extLst>
            <a:ext uri="{FF2B5EF4-FFF2-40B4-BE49-F238E27FC236}">
              <a16:creationId xmlns:a16="http://schemas.microsoft.com/office/drawing/2014/main" id="{6057D619-8F46-4437-9C1B-114768651E5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50" name="Text Box 1">
          <a:extLst>
            <a:ext uri="{FF2B5EF4-FFF2-40B4-BE49-F238E27FC236}">
              <a16:creationId xmlns:a16="http://schemas.microsoft.com/office/drawing/2014/main" id="{2A35EB11-1BBE-4E90-B534-5DEBD971E22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51" name="Text Box 2">
          <a:extLst>
            <a:ext uri="{FF2B5EF4-FFF2-40B4-BE49-F238E27FC236}">
              <a16:creationId xmlns:a16="http://schemas.microsoft.com/office/drawing/2014/main" id="{1F43013F-8FE3-4345-B20D-95D79C8A34F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52" name="Text Box 2">
          <a:extLst>
            <a:ext uri="{FF2B5EF4-FFF2-40B4-BE49-F238E27FC236}">
              <a16:creationId xmlns:a16="http://schemas.microsoft.com/office/drawing/2014/main" id="{058CDA4A-2ACB-4189-93B7-BC4375F1D3FE}"/>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53" name="Text Box 1">
          <a:extLst>
            <a:ext uri="{FF2B5EF4-FFF2-40B4-BE49-F238E27FC236}">
              <a16:creationId xmlns:a16="http://schemas.microsoft.com/office/drawing/2014/main" id="{4772FA5D-1E5E-4AB4-96B0-A111EA3ED76C}"/>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54" name="Text Box 2">
          <a:extLst>
            <a:ext uri="{FF2B5EF4-FFF2-40B4-BE49-F238E27FC236}">
              <a16:creationId xmlns:a16="http://schemas.microsoft.com/office/drawing/2014/main" id="{9286729B-11CA-4DBE-97F1-33FBF5EDF4AB}"/>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55" name="Text Box 2">
          <a:extLst>
            <a:ext uri="{FF2B5EF4-FFF2-40B4-BE49-F238E27FC236}">
              <a16:creationId xmlns:a16="http://schemas.microsoft.com/office/drawing/2014/main" id="{C6DD62C5-7D32-440C-9817-AC4A87B7ECF1}"/>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56" name="Text Box 1">
          <a:extLst>
            <a:ext uri="{FF2B5EF4-FFF2-40B4-BE49-F238E27FC236}">
              <a16:creationId xmlns:a16="http://schemas.microsoft.com/office/drawing/2014/main" id="{F4D21500-D7CF-45F1-BD6A-37D6EAAD255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57" name="Text Box 2">
          <a:extLst>
            <a:ext uri="{FF2B5EF4-FFF2-40B4-BE49-F238E27FC236}">
              <a16:creationId xmlns:a16="http://schemas.microsoft.com/office/drawing/2014/main" id="{A0181396-16B4-49D2-AD8E-3F371AA1A50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58" name="Text Box 2">
          <a:extLst>
            <a:ext uri="{FF2B5EF4-FFF2-40B4-BE49-F238E27FC236}">
              <a16:creationId xmlns:a16="http://schemas.microsoft.com/office/drawing/2014/main" id="{8BE10804-B5CD-4166-A474-7BE8B902406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59" name="Text Box 1">
          <a:extLst>
            <a:ext uri="{FF2B5EF4-FFF2-40B4-BE49-F238E27FC236}">
              <a16:creationId xmlns:a16="http://schemas.microsoft.com/office/drawing/2014/main" id="{81F76C86-176E-4662-B375-1D005EB35C61}"/>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60" name="Text Box 2">
          <a:extLst>
            <a:ext uri="{FF2B5EF4-FFF2-40B4-BE49-F238E27FC236}">
              <a16:creationId xmlns:a16="http://schemas.microsoft.com/office/drawing/2014/main" id="{B8DF181F-43AD-4F11-BF9D-B6BD43DC5B87}"/>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61" name="Text Box 2">
          <a:extLst>
            <a:ext uri="{FF2B5EF4-FFF2-40B4-BE49-F238E27FC236}">
              <a16:creationId xmlns:a16="http://schemas.microsoft.com/office/drawing/2014/main" id="{0C921DB4-5EA1-4BFB-AD8D-4DF4EF165ABB}"/>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62" name="Text Box 1">
          <a:extLst>
            <a:ext uri="{FF2B5EF4-FFF2-40B4-BE49-F238E27FC236}">
              <a16:creationId xmlns:a16="http://schemas.microsoft.com/office/drawing/2014/main" id="{D987856D-7FA0-434D-932F-3FB3298FD90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63" name="Text Box 2">
          <a:extLst>
            <a:ext uri="{FF2B5EF4-FFF2-40B4-BE49-F238E27FC236}">
              <a16:creationId xmlns:a16="http://schemas.microsoft.com/office/drawing/2014/main" id="{3913DCE3-A53B-44D5-A040-35DE89135C2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64" name="Text Box 2">
          <a:extLst>
            <a:ext uri="{FF2B5EF4-FFF2-40B4-BE49-F238E27FC236}">
              <a16:creationId xmlns:a16="http://schemas.microsoft.com/office/drawing/2014/main" id="{DFB35E4E-5E86-48ED-8DA8-4B8CC3486E86}"/>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65" name="Text Box 1">
          <a:extLst>
            <a:ext uri="{FF2B5EF4-FFF2-40B4-BE49-F238E27FC236}">
              <a16:creationId xmlns:a16="http://schemas.microsoft.com/office/drawing/2014/main" id="{0BF2B805-B27B-4298-91A8-1A2A8119D750}"/>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66" name="Text Box 2">
          <a:extLst>
            <a:ext uri="{FF2B5EF4-FFF2-40B4-BE49-F238E27FC236}">
              <a16:creationId xmlns:a16="http://schemas.microsoft.com/office/drawing/2014/main" id="{4521E387-B482-42D6-8F59-00EE8F22DEEA}"/>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18457"/>
    <xdr:sp macro="" textlink="">
      <xdr:nvSpPr>
        <xdr:cNvPr id="1467" name="Text Box 2">
          <a:extLst>
            <a:ext uri="{FF2B5EF4-FFF2-40B4-BE49-F238E27FC236}">
              <a16:creationId xmlns:a16="http://schemas.microsoft.com/office/drawing/2014/main" id="{4CBB5D35-06DD-46A0-AAF7-0F05A81177B9}"/>
            </a:ext>
          </a:extLst>
        </xdr:cNvPr>
        <xdr:cNvSpPr txBox="1">
          <a:spLocks noChangeArrowheads="1"/>
        </xdr:cNvSpPr>
      </xdr:nvSpPr>
      <xdr:spPr bwMode="auto">
        <a:xfrm>
          <a:off x="1643380" y="560070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68" name="Text Box 1">
          <a:extLst>
            <a:ext uri="{FF2B5EF4-FFF2-40B4-BE49-F238E27FC236}">
              <a16:creationId xmlns:a16="http://schemas.microsoft.com/office/drawing/2014/main" id="{29169FC0-6D40-437C-B090-1A15F0BE7468}"/>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69" name="Text Box 2">
          <a:extLst>
            <a:ext uri="{FF2B5EF4-FFF2-40B4-BE49-F238E27FC236}">
              <a16:creationId xmlns:a16="http://schemas.microsoft.com/office/drawing/2014/main" id="{11CC4DF5-2AE4-4FB0-8F61-29D56BF0D753}"/>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70" name="Text Box 1">
          <a:extLst>
            <a:ext uri="{FF2B5EF4-FFF2-40B4-BE49-F238E27FC236}">
              <a16:creationId xmlns:a16="http://schemas.microsoft.com/office/drawing/2014/main" id="{9AB6B213-D703-406B-95B4-5E492A07C3AD}"/>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71" name="Text Box 2">
          <a:extLst>
            <a:ext uri="{FF2B5EF4-FFF2-40B4-BE49-F238E27FC236}">
              <a16:creationId xmlns:a16="http://schemas.microsoft.com/office/drawing/2014/main" id="{35FBADCA-F7EE-43BB-9F54-BBA0AEBE6D12}"/>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25</xdr:row>
      <xdr:rowOff>0</xdr:rowOff>
    </xdr:from>
    <xdr:ext cx="0" cy="724807"/>
    <xdr:sp macro="" textlink="">
      <xdr:nvSpPr>
        <xdr:cNvPr id="1472" name="Text Box 1">
          <a:extLst>
            <a:ext uri="{FF2B5EF4-FFF2-40B4-BE49-F238E27FC236}">
              <a16:creationId xmlns:a16="http://schemas.microsoft.com/office/drawing/2014/main" id="{44FCAFDE-6EA1-4F87-B632-DC5082B60E89}"/>
            </a:ext>
          </a:extLst>
        </xdr:cNvPr>
        <xdr:cNvSpPr txBox="1">
          <a:spLocks noChangeArrowheads="1"/>
        </xdr:cNvSpPr>
      </xdr:nvSpPr>
      <xdr:spPr bwMode="auto">
        <a:xfrm>
          <a:off x="1643380" y="560070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1270000</xdr:colOff>
      <xdr:row>20</xdr:row>
      <xdr:rowOff>0</xdr:rowOff>
    </xdr:from>
    <xdr:ext cx="0" cy="718457"/>
    <xdr:sp macro="" textlink="">
      <xdr:nvSpPr>
        <xdr:cNvPr id="2" name="Text Box 2">
          <a:extLst>
            <a:ext uri="{FF2B5EF4-FFF2-40B4-BE49-F238E27FC236}">
              <a16:creationId xmlns:a16="http://schemas.microsoft.com/office/drawing/2014/main" id="{50392F3B-35D8-4A88-B881-87526AAD16D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 name="Text Box 1">
          <a:extLst>
            <a:ext uri="{FF2B5EF4-FFF2-40B4-BE49-F238E27FC236}">
              <a16:creationId xmlns:a16="http://schemas.microsoft.com/office/drawing/2014/main" id="{C09E7D4D-4196-42AE-BB6D-FC793A5007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 name="Text Box 2">
          <a:extLst>
            <a:ext uri="{FF2B5EF4-FFF2-40B4-BE49-F238E27FC236}">
              <a16:creationId xmlns:a16="http://schemas.microsoft.com/office/drawing/2014/main" id="{D33BD40B-3ACF-4C3D-8CB6-CCD732BD685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 name="Text Box 1">
          <a:extLst>
            <a:ext uri="{FF2B5EF4-FFF2-40B4-BE49-F238E27FC236}">
              <a16:creationId xmlns:a16="http://schemas.microsoft.com/office/drawing/2014/main" id="{15DF1B56-DE6E-49A4-9E33-1193A0A6FD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 name="Text Box 2">
          <a:extLst>
            <a:ext uri="{FF2B5EF4-FFF2-40B4-BE49-F238E27FC236}">
              <a16:creationId xmlns:a16="http://schemas.microsoft.com/office/drawing/2014/main" id="{A7DC1A67-03ED-41AF-A997-5A13E52960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 name="Text Box 1">
          <a:extLst>
            <a:ext uri="{FF2B5EF4-FFF2-40B4-BE49-F238E27FC236}">
              <a16:creationId xmlns:a16="http://schemas.microsoft.com/office/drawing/2014/main" id="{94333491-26ED-4CDA-8568-D909A3BB925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 name="Text Box 2">
          <a:extLst>
            <a:ext uri="{FF2B5EF4-FFF2-40B4-BE49-F238E27FC236}">
              <a16:creationId xmlns:a16="http://schemas.microsoft.com/office/drawing/2014/main" id="{930357D4-F6DA-46C9-BAA6-0622AD30193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 name="Text Box 1">
          <a:extLst>
            <a:ext uri="{FF2B5EF4-FFF2-40B4-BE49-F238E27FC236}">
              <a16:creationId xmlns:a16="http://schemas.microsoft.com/office/drawing/2014/main" id="{DBC4C88F-868D-40EB-AD62-EBF957F14E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 name="Text Box 2">
          <a:extLst>
            <a:ext uri="{FF2B5EF4-FFF2-40B4-BE49-F238E27FC236}">
              <a16:creationId xmlns:a16="http://schemas.microsoft.com/office/drawing/2014/main" id="{A0454A0A-55EB-4EB1-B57C-33E8C06203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 name="Text Box 2">
          <a:extLst>
            <a:ext uri="{FF2B5EF4-FFF2-40B4-BE49-F238E27FC236}">
              <a16:creationId xmlns:a16="http://schemas.microsoft.com/office/drawing/2014/main" id="{C5701C3C-B52E-45A0-9F29-13B66E3F9D8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 name="Text Box 1">
          <a:extLst>
            <a:ext uri="{FF2B5EF4-FFF2-40B4-BE49-F238E27FC236}">
              <a16:creationId xmlns:a16="http://schemas.microsoft.com/office/drawing/2014/main" id="{2E09BAB0-C4E8-4DAB-8005-4964B29133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 name="Text Box 2">
          <a:extLst>
            <a:ext uri="{FF2B5EF4-FFF2-40B4-BE49-F238E27FC236}">
              <a16:creationId xmlns:a16="http://schemas.microsoft.com/office/drawing/2014/main" id="{792E7539-D249-42D4-B75E-A735AEB620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 name="Text Box 2">
          <a:extLst>
            <a:ext uri="{FF2B5EF4-FFF2-40B4-BE49-F238E27FC236}">
              <a16:creationId xmlns:a16="http://schemas.microsoft.com/office/drawing/2014/main" id="{7477B7BD-30F2-446B-9CFD-54EF490C99B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 name="Text Box 1">
          <a:extLst>
            <a:ext uri="{FF2B5EF4-FFF2-40B4-BE49-F238E27FC236}">
              <a16:creationId xmlns:a16="http://schemas.microsoft.com/office/drawing/2014/main" id="{8458B61D-E991-4218-9916-D48F53649C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 name="Text Box 2">
          <a:extLst>
            <a:ext uri="{FF2B5EF4-FFF2-40B4-BE49-F238E27FC236}">
              <a16:creationId xmlns:a16="http://schemas.microsoft.com/office/drawing/2014/main" id="{924C357B-3D8D-42F8-9130-C401613A5E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7" name="Text Box 2">
          <a:extLst>
            <a:ext uri="{FF2B5EF4-FFF2-40B4-BE49-F238E27FC236}">
              <a16:creationId xmlns:a16="http://schemas.microsoft.com/office/drawing/2014/main" id="{AA914BDC-49FE-40C4-B9E6-177989C7CC9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 name="Text Box 1">
          <a:extLst>
            <a:ext uri="{FF2B5EF4-FFF2-40B4-BE49-F238E27FC236}">
              <a16:creationId xmlns:a16="http://schemas.microsoft.com/office/drawing/2014/main" id="{9372D613-99FD-4763-8CB8-27EB5D4BA1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9" name="Text Box 2">
          <a:extLst>
            <a:ext uri="{FF2B5EF4-FFF2-40B4-BE49-F238E27FC236}">
              <a16:creationId xmlns:a16="http://schemas.microsoft.com/office/drawing/2014/main" id="{2507F971-B302-4BBD-A969-368C0F3B4D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20" name="Text Box 2">
          <a:extLst>
            <a:ext uri="{FF2B5EF4-FFF2-40B4-BE49-F238E27FC236}">
              <a16:creationId xmlns:a16="http://schemas.microsoft.com/office/drawing/2014/main" id="{956059ED-0EA6-4F5E-B417-7A7AADB03EC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1" name="Text Box 1">
          <a:extLst>
            <a:ext uri="{FF2B5EF4-FFF2-40B4-BE49-F238E27FC236}">
              <a16:creationId xmlns:a16="http://schemas.microsoft.com/office/drawing/2014/main" id="{CB2A7817-8EA1-48BA-AC12-E3F08F5BE8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 name="Text Box 2">
          <a:extLst>
            <a:ext uri="{FF2B5EF4-FFF2-40B4-BE49-F238E27FC236}">
              <a16:creationId xmlns:a16="http://schemas.microsoft.com/office/drawing/2014/main" id="{3AC82227-40C7-4FFF-BDDB-2A20A49B0EB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23" name="Text Box 2">
          <a:extLst>
            <a:ext uri="{FF2B5EF4-FFF2-40B4-BE49-F238E27FC236}">
              <a16:creationId xmlns:a16="http://schemas.microsoft.com/office/drawing/2014/main" id="{AED5F527-CAF2-4E35-9747-8DF15C9455C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4" name="Text Box 1">
          <a:extLst>
            <a:ext uri="{FF2B5EF4-FFF2-40B4-BE49-F238E27FC236}">
              <a16:creationId xmlns:a16="http://schemas.microsoft.com/office/drawing/2014/main" id="{C35C2919-BF5B-4195-814F-53C1E3D38E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5" name="Text Box 2">
          <a:extLst>
            <a:ext uri="{FF2B5EF4-FFF2-40B4-BE49-F238E27FC236}">
              <a16:creationId xmlns:a16="http://schemas.microsoft.com/office/drawing/2014/main" id="{A21F7626-975E-4974-A5E6-B994379777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26" name="Text Box 2">
          <a:extLst>
            <a:ext uri="{FF2B5EF4-FFF2-40B4-BE49-F238E27FC236}">
              <a16:creationId xmlns:a16="http://schemas.microsoft.com/office/drawing/2014/main" id="{8F965A8E-4E80-4BA9-9943-F7140F718F9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7" name="Text Box 1">
          <a:extLst>
            <a:ext uri="{FF2B5EF4-FFF2-40B4-BE49-F238E27FC236}">
              <a16:creationId xmlns:a16="http://schemas.microsoft.com/office/drawing/2014/main" id="{0ADEEC3A-77E1-47A1-B978-E66E3C45BC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8" name="Text Box 2">
          <a:extLst>
            <a:ext uri="{FF2B5EF4-FFF2-40B4-BE49-F238E27FC236}">
              <a16:creationId xmlns:a16="http://schemas.microsoft.com/office/drawing/2014/main" id="{78080279-AC96-4C75-A6B9-74E414BF3A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9" name="Text Box 1">
          <a:extLst>
            <a:ext uri="{FF2B5EF4-FFF2-40B4-BE49-F238E27FC236}">
              <a16:creationId xmlns:a16="http://schemas.microsoft.com/office/drawing/2014/main" id="{BA633FA8-4247-4ABA-9295-968F07B04D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0" name="Text Box 2">
          <a:extLst>
            <a:ext uri="{FF2B5EF4-FFF2-40B4-BE49-F238E27FC236}">
              <a16:creationId xmlns:a16="http://schemas.microsoft.com/office/drawing/2014/main" id="{B154021B-1B80-470F-B5AA-D92A8ECD79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1" name="Text Box 1">
          <a:extLst>
            <a:ext uri="{FF2B5EF4-FFF2-40B4-BE49-F238E27FC236}">
              <a16:creationId xmlns:a16="http://schemas.microsoft.com/office/drawing/2014/main" id="{A864ADF2-5633-487A-A818-60631E0747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2" name="Text Box 2">
          <a:extLst>
            <a:ext uri="{FF2B5EF4-FFF2-40B4-BE49-F238E27FC236}">
              <a16:creationId xmlns:a16="http://schemas.microsoft.com/office/drawing/2014/main" id="{9CF9CE8A-37E0-4D1A-BF09-1BEE3E7100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3" name="Text Box 1">
          <a:extLst>
            <a:ext uri="{FF2B5EF4-FFF2-40B4-BE49-F238E27FC236}">
              <a16:creationId xmlns:a16="http://schemas.microsoft.com/office/drawing/2014/main" id="{02BF6AC0-FABF-4A3C-A07D-3F8A0B63030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4" name="Text Box 2">
          <a:extLst>
            <a:ext uri="{FF2B5EF4-FFF2-40B4-BE49-F238E27FC236}">
              <a16:creationId xmlns:a16="http://schemas.microsoft.com/office/drawing/2014/main" id="{0C1DBAFA-E842-4E7A-A163-F1DCD62C70B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5" name="Text Box 1">
          <a:extLst>
            <a:ext uri="{FF2B5EF4-FFF2-40B4-BE49-F238E27FC236}">
              <a16:creationId xmlns:a16="http://schemas.microsoft.com/office/drawing/2014/main" id="{E26748A8-7916-44F6-A383-6444882DFC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6" name="Text Box 2">
          <a:extLst>
            <a:ext uri="{FF2B5EF4-FFF2-40B4-BE49-F238E27FC236}">
              <a16:creationId xmlns:a16="http://schemas.microsoft.com/office/drawing/2014/main" id="{66A2A5AA-0559-48D4-888E-BD8010F1D4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7" name="Text Box 1">
          <a:extLst>
            <a:ext uri="{FF2B5EF4-FFF2-40B4-BE49-F238E27FC236}">
              <a16:creationId xmlns:a16="http://schemas.microsoft.com/office/drawing/2014/main" id="{B3CDE52C-2796-4A15-A87C-7B9A0EF20BF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8" name="Text Box 2">
          <a:extLst>
            <a:ext uri="{FF2B5EF4-FFF2-40B4-BE49-F238E27FC236}">
              <a16:creationId xmlns:a16="http://schemas.microsoft.com/office/drawing/2014/main" id="{9823FD55-3F63-4FFF-80C4-5F2D73F49AF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9" name="Text Box 1">
          <a:extLst>
            <a:ext uri="{FF2B5EF4-FFF2-40B4-BE49-F238E27FC236}">
              <a16:creationId xmlns:a16="http://schemas.microsoft.com/office/drawing/2014/main" id="{C18C3879-F535-4758-8FE4-B4955D7B56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0" name="Text Box 2">
          <a:extLst>
            <a:ext uri="{FF2B5EF4-FFF2-40B4-BE49-F238E27FC236}">
              <a16:creationId xmlns:a16="http://schemas.microsoft.com/office/drawing/2014/main" id="{308281FB-E9F9-4773-A03E-9A3DBADD30B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1" name="Text Box 1">
          <a:extLst>
            <a:ext uri="{FF2B5EF4-FFF2-40B4-BE49-F238E27FC236}">
              <a16:creationId xmlns:a16="http://schemas.microsoft.com/office/drawing/2014/main" id="{B8F69177-808A-400E-8238-342E47CB84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2" name="Text Box 2">
          <a:extLst>
            <a:ext uri="{FF2B5EF4-FFF2-40B4-BE49-F238E27FC236}">
              <a16:creationId xmlns:a16="http://schemas.microsoft.com/office/drawing/2014/main" id="{8AB50D6D-B7EE-48C4-B5F8-F770CA8D5E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3" name="Text Box 1">
          <a:extLst>
            <a:ext uri="{FF2B5EF4-FFF2-40B4-BE49-F238E27FC236}">
              <a16:creationId xmlns:a16="http://schemas.microsoft.com/office/drawing/2014/main" id="{F03F0C83-EEBA-4E93-8811-B1EB6893C5A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4" name="Text Box 2">
          <a:extLst>
            <a:ext uri="{FF2B5EF4-FFF2-40B4-BE49-F238E27FC236}">
              <a16:creationId xmlns:a16="http://schemas.microsoft.com/office/drawing/2014/main" id="{F4273974-49B1-458B-BB64-B34BF90DFFD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5" name="Text Box 2">
          <a:extLst>
            <a:ext uri="{FF2B5EF4-FFF2-40B4-BE49-F238E27FC236}">
              <a16:creationId xmlns:a16="http://schemas.microsoft.com/office/drawing/2014/main" id="{5A489B5F-AEB9-42BC-89E3-984231CDC77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6" name="Text Box 1">
          <a:extLst>
            <a:ext uri="{FF2B5EF4-FFF2-40B4-BE49-F238E27FC236}">
              <a16:creationId xmlns:a16="http://schemas.microsoft.com/office/drawing/2014/main" id="{63F19168-86EC-41E2-B2C7-D1011C60F4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7" name="Text Box 2">
          <a:extLst>
            <a:ext uri="{FF2B5EF4-FFF2-40B4-BE49-F238E27FC236}">
              <a16:creationId xmlns:a16="http://schemas.microsoft.com/office/drawing/2014/main" id="{8DF3FE44-65E6-4812-B4CE-AC550F7ED8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8" name="Text Box 1">
          <a:extLst>
            <a:ext uri="{FF2B5EF4-FFF2-40B4-BE49-F238E27FC236}">
              <a16:creationId xmlns:a16="http://schemas.microsoft.com/office/drawing/2014/main" id="{441A08B2-8920-4357-87DE-F64AE7D0C6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9" name="Text Box 2">
          <a:extLst>
            <a:ext uri="{FF2B5EF4-FFF2-40B4-BE49-F238E27FC236}">
              <a16:creationId xmlns:a16="http://schemas.microsoft.com/office/drawing/2014/main" id="{F50A653A-EAB5-4290-A000-28349B1CC6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0" name="Text Box 1">
          <a:extLst>
            <a:ext uri="{FF2B5EF4-FFF2-40B4-BE49-F238E27FC236}">
              <a16:creationId xmlns:a16="http://schemas.microsoft.com/office/drawing/2014/main" id="{3F0458D0-A068-4B86-8C79-3CF83F57A53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1" name="Text Box 2">
          <a:extLst>
            <a:ext uri="{FF2B5EF4-FFF2-40B4-BE49-F238E27FC236}">
              <a16:creationId xmlns:a16="http://schemas.microsoft.com/office/drawing/2014/main" id="{0E2FE212-943A-40E8-A267-CE0062781B6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2" name="Text Box 1">
          <a:extLst>
            <a:ext uri="{FF2B5EF4-FFF2-40B4-BE49-F238E27FC236}">
              <a16:creationId xmlns:a16="http://schemas.microsoft.com/office/drawing/2014/main" id="{E3D58EDF-752B-43D5-9D2B-A6C4AFAC00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3" name="Text Box 2">
          <a:extLst>
            <a:ext uri="{FF2B5EF4-FFF2-40B4-BE49-F238E27FC236}">
              <a16:creationId xmlns:a16="http://schemas.microsoft.com/office/drawing/2014/main" id="{E88CB49F-0FAB-4AE1-95CA-29B93935B2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54" name="Text Box 2">
          <a:extLst>
            <a:ext uri="{FF2B5EF4-FFF2-40B4-BE49-F238E27FC236}">
              <a16:creationId xmlns:a16="http://schemas.microsoft.com/office/drawing/2014/main" id="{498BB5F8-1944-41BA-AEF7-CC775506CD0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 name="Text Box 1">
          <a:extLst>
            <a:ext uri="{FF2B5EF4-FFF2-40B4-BE49-F238E27FC236}">
              <a16:creationId xmlns:a16="http://schemas.microsoft.com/office/drawing/2014/main" id="{49E09BE7-6388-48C4-98D1-DCECDCF4AE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 name="Text Box 2">
          <a:extLst>
            <a:ext uri="{FF2B5EF4-FFF2-40B4-BE49-F238E27FC236}">
              <a16:creationId xmlns:a16="http://schemas.microsoft.com/office/drawing/2014/main" id="{CE7B7AA5-CB57-44D7-A032-1361E8A972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57" name="Text Box 2">
          <a:extLst>
            <a:ext uri="{FF2B5EF4-FFF2-40B4-BE49-F238E27FC236}">
              <a16:creationId xmlns:a16="http://schemas.microsoft.com/office/drawing/2014/main" id="{3AA05E85-B727-40C2-8502-CB1DCCB71A3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8" name="Text Box 1">
          <a:extLst>
            <a:ext uri="{FF2B5EF4-FFF2-40B4-BE49-F238E27FC236}">
              <a16:creationId xmlns:a16="http://schemas.microsoft.com/office/drawing/2014/main" id="{529BCDDE-4219-4F83-B49E-571AC60301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 name="Text Box 2">
          <a:extLst>
            <a:ext uri="{FF2B5EF4-FFF2-40B4-BE49-F238E27FC236}">
              <a16:creationId xmlns:a16="http://schemas.microsoft.com/office/drawing/2014/main" id="{D16FFD5B-5A00-4DC1-A0B0-AA414794D7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0" name="Text Box 2">
          <a:extLst>
            <a:ext uri="{FF2B5EF4-FFF2-40B4-BE49-F238E27FC236}">
              <a16:creationId xmlns:a16="http://schemas.microsoft.com/office/drawing/2014/main" id="{25099FE1-65CA-4F67-AC6C-1F92FDE00B7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1" name="Text Box 1">
          <a:extLst>
            <a:ext uri="{FF2B5EF4-FFF2-40B4-BE49-F238E27FC236}">
              <a16:creationId xmlns:a16="http://schemas.microsoft.com/office/drawing/2014/main" id="{2B7960A7-909B-4653-A37A-F116C05A1A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2" name="Text Box 2">
          <a:extLst>
            <a:ext uri="{FF2B5EF4-FFF2-40B4-BE49-F238E27FC236}">
              <a16:creationId xmlns:a16="http://schemas.microsoft.com/office/drawing/2014/main" id="{079B5D1A-52C6-4D37-AB10-F0C80A7EEB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3" name="Text Box 2">
          <a:extLst>
            <a:ext uri="{FF2B5EF4-FFF2-40B4-BE49-F238E27FC236}">
              <a16:creationId xmlns:a16="http://schemas.microsoft.com/office/drawing/2014/main" id="{92E31932-14DD-4D04-8959-8B783DC7E4F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4" name="Text Box 1">
          <a:extLst>
            <a:ext uri="{FF2B5EF4-FFF2-40B4-BE49-F238E27FC236}">
              <a16:creationId xmlns:a16="http://schemas.microsoft.com/office/drawing/2014/main" id="{F7ED0711-E0A1-4D67-8E74-672D923CAC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5" name="Text Box 2">
          <a:extLst>
            <a:ext uri="{FF2B5EF4-FFF2-40B4-BE49-F238E27FC236}">
              <a16:creationId xmlns:a16="http://schemas.microsoft.com/office/drawing/2014/main" id="{84926C2E-B56B-4CC6-99F4-FA0DB365AF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6" name="Text Box 2">
          <a:extLst>
            <a:ext uri="{FF2B5EF4-FFF2-40B4-BE49-F238E27FC236}">
              <a16:creationId xmlns:a16="http://schemas.microsoft.com/office/drawing/2014/main" id="{6155D8C2-E67D-4B89-AD36-B19CE11D831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7" name="Text Box 1">
          <a:extLst>
            <a:ext uri="{FF2B5EF4-FFF2-40B4-BE49-F238E27FC236}">
              <a16:creationId xmlns:a16="http://schemas.microsoft.com/office/drawing/2014/main" id="{A8DE760A-1896-4504-9453-54F96DB0C4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8" name="Text Box 2">
          <a:extLst>
            <a:ext uri="{FF2B5EF4-FFF2-40B4-BE49-F238E27FC236}">
              <a16:creationId xmlns:a16="http://schemas.microsoft.com/office/drawing/2014/main" id="{24A7ADD3-F308-40F6-B32B-0078166089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9" name="Text Box 2">
          <a:extLst>
            <a:ext uri="{FF2B5EF4-FFF2-40B4-BE49-F238E27FC236}">
              <a16:creationId xmlns:a16="http://schemas.microsoft.com/office/drawing/2014/main" id="{EE36F57D-2ACD-4206-899E-3AF01C935CE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0" name="Text Box 1">
          <a:extLst>
            <a:ext uri="{FF2B5EF4-FFF2-40B4-BE49-F238E27FC236}">
              <a16:creationId xmlns:a16="http://schemas.microsoft.com/office/drawing/2014/main" id="{7D2A1300-706E-4B62-AD67-ECD0D535BB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1" name="Text Box 2">
          <a:extLst>
            <a:ext uri="{FF2B5EF4-FFF2-40B4-BE49-F238E27FC236}">
              <a16:creationId xmlns:a16="http://schemas.microsoft.com/office/drawing/2014/main" id="{787EC15F-28DD-4BA1-B702-BFB11177C4B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2" name="Text Box 1">
          <a:extLst>
            <a:ext uri="{FF2B5EF4-FFF2-40B4-BE49-F238E27FC236}">
              <a16:creationId xmlns:a16="http://schemas.microsoft.com/office/drawing/2014/main" id="{77D77E53-9871-4C29-89F4-F83E64935E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3" name="Text Box 2">
          <a:extLst>
            <a:ext uri="{FF2B5EF4-FFF2-40B4-BE49-F238E27FC236}">
              <a16:creationId xmlns:a16="http://schemas.microsoft.com/office/drawing/2014/main" id="{5F915A24-0DE5-4A0F-B413-D7712470CC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4" name="Text Box 1">
          <a:extLst>
            <a:ext uri="{FF2B5EF4-FFF2-40B4-BE49-F238E27FC236}">
              <a16:creationId xmlns:a16="http://schemas.microsoft.com/office/drawing/2014/main" id="{642C5655-5C16-42EA-8F2F-077DD9E85F7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5" name="Text Box 2">
          <a:extLst>
            <a:ext uri="{FF2B5EF4-FFF2-40B4-BE49-F238E27FC236}">
              <a16:creationId xmlns:a16="http://schemas.microsoft.com/office/drawing/2014/main" id="{6600B1EE-3915-4651-A52B-AA7E0E49E74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6" name="Text Box 1">
          <a:extLst>
            <a:ext uri="{FF2B5EF4-FFF2-40B4-BE49-F238E27FC236}">
              <a16:creationId xmlns:a16="http://schemas.microsoft.com/office/drawing/2014/main" id="{F7073711-C5F8-486B-8588-5A99A1889A7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7" name="Text Box 2">
          <a:extLst>
            <a:ext uri="{FF2B5EF4-FFF2-40B4-BE49-F238E27FC236}">
              <a16:creationId xmlns:a16="http://schemas.microsoft.com/office/drawing/2014/main" id="{C11D515E-15D6-4BA9-9730-703DB4ACCAE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8" name="Text Box 1">
          <a:extLst>
            <a:ext uri="{FF2B5EF4-FFF2-40B4-BE49-F238E27FC236}">
              <a16:creationId xmlns:a16="http://schemas.microsoft.com/office/drawing/2014/main" id="{4DC2CD85-5530-4695-A18D-36B286BE8A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9" name="Text Box 2">
          <a:extLst>
            <a:ext uri="{FF2B5EF4-FFF2-40B4-BE49-F238E27FC236}">
              <a16:creationId xmlns:a16="http://schemas.microsoft.com/office/drawing/2014/main" id="{F64038A1-6455-4008-A36B-7115C608E2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0" name="Text Box 1">
          <a:extLst>
            <a:ext uri="{FF2B5EF4-FFF2-40B4-BE49-F238E27FC236}">
              <a16:creationId xmlns:a16="http://schemas.microsoft.com/office/drawing/2014/main" id="{4DB3C909-3609-47FC-B0A8-9D59FADA05B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1" name="Text Box 2">
          <a:extLst>
            <a:ext uri="{FF2B5EF4-FFF2-40B4-BE49-F238E27FC236}">
              <a16:creationId xmlns:a16="http://schemas.microsoft.com/office/drawing/2014/main" id="{4E8D645B-BBD6-4346-A3F8-A8DD7DBBB62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2" name="Text Box 1">
          <a:extLst>
            <a:ext uri="{FF2B5EF4-FFF2-40B4-BE49-F238E27FC236}">
              <a16:creationId xmlns:a16="http://schemas.microsoft.com/office/drawing/2014/main" id="{B2B7A837-8EDD-42B1-9132-C71B0000B9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3" name="Text Box 2">
          <a:extLst>
            <a:ext uri="{FF2B5EF4-FFF2-40B4-BE49-F238E27FC236}">
              <a16:creationId xmlns:a16="http://schemas.microsoft.com/office/drawing/2014/main" id="{272CFC7D-3FA6-4C4B-8C3B-C00B60C884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4" name="Text Box 1">
          <a:extLst>
            <a:ext uri="{FF2B5EF4-FFF2-40B4-BE49-F238E27FC236}">
              <a16:creationId xmlns:a16="http://schemas.microsoft.com/office/drawing/2014/main" id="{CD1ED73A-6ACB-47DE-A40A-23A43F6962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 name="Text Box 2">
          <a:extLst>
            <a:ext uri="{FF2B5EF4-FFF2-40B4-BE49-F238E27FC236}">
              <a16:creationId xmlns:a16="http://schemas.microsoft.com/office/drawing/2014/main" id="{EC830739-0374-4F4B-A352-62205DC651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6" name="Text Box 1">
          <a:extLst>
            <a:ext uri="{FF2B5EF4-FFF2-40B4-BE49-F238E27FC236}">
              <a16:creationId xmlns:a16="http://schemas.microsoft.com/office/drawing/2014/main" id="{5C34087D-7E74-489E-B0FC-3F780805B0F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7" name="Text Box 2">
          <a:extLst>
            <a:ext uri="{FF2B5EF4-FFF2-40B4-BE49-F238E27FC236}">
              <a16:creationId xmlns:a16="http://schemas.microsoft.com/office/drawing/2014/main" id="{B9A35613-2526-4772-9B60-60ED97CAB84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8" name="Text Box 1">
          <a:extLst>
            <a:ext uri="{FF2B5EF4-FFF2-40B4-BE49-F238E27FC236}">
              <a16:creationId xmlns:a16="http://schemas.microsoft.com/office/drawing/2014/main" id="{B1FA7243-B25B-4CD9-A036-706EB9C9C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 name="Text Box 2">
          <a:extLst>
            <a:ext uri="{FF2B5EF4-FFF2-40B4-BE49-F238E27FC236}">
              <a16:creationId xmlns:a16="http://schemas.microsoft.com/office/drawing/2014/main" id="{2D086642-1A42-4897-8139-2487A0294A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 name="Text Box 2">
          <a:extLst>
            <a:ext uri="{FF2B5EF4-FFF2-40B4-BE49-F238E27FC236}">
              <a16:creationId xmlns:a16="http://schemas.microsoft.com/office/drawing/2014/main" id="{9DA72170-5992-4B50-9CE4-3098E40C58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1" name="Text Box 1">
          <a:extLst>
            <a:ext uri="{FF2B5EF4-FFF2-40B4-BE49-F238E27FC236}">
              <a16:creationId xmlns:a16="http://schemas.microsoft.com/office/drawing/2014/main" id="{D33E23E3-0F0C-4CF7-BAC0-50A66687344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2" name="Text Box 2">
          <a:extLst>
            <a:ext uri="{FF2B5EF4-FFF2-40B4-BE49-F238E27FC236}">
              <a16:creationId xmlns:a16="http://schemas.microsoft.com/office/drawing/2014/main" id="{DC457A3E-DC23-4534-90B4-8D97060F61B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 name="Text Box 1">
          <a:extLst>
            <a:ext uri="{FF2B5EF4-FFF2-40B4-BE49-F238E27FC236}">
              <a16:creationId xmlns:a16="http://schemas.microsoft.com/office/drawing/2014/main" id="{F8981732-9518-439A-9409-3F06B0BDA41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4" name="Text Box 2">
          <a:extLst>
            <a:ext uri="{FF2B5EF4-FFF2-40B4-BE49-F238E27FC236}">
              <a16:creationId xmlns:a16="http://schemas.microsoft.com/office/drawing/2014/main" id="{A7610AD2-D8EA-4F0C-B4B0-FBF43A5538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5" name="Text Box 1">
          <a:extLst>
            <a:ext uri="{FF2B5EF4-FFF2-40B4-BE49-F238E27FC236}">
              <a16:creationId xmlns:a16="http://schemas.microsoft.com/office/drawing/2014/main" id="{E14B6478-F52A-4A5D-8651-0ABDA597F7E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6" name="Text Box 2">
          <a:extLst>
            <a:ext uri="{FF2B5EF4-FFF2-40B4-BE49-F238E27FC236}">
              <a16:creationId xmlns:a16="http://schemas.microsoft.com/office/drawing/2014/main" id="{BA2E0CD0-4ECE-4075-8EEA-87A7C91B155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7" name="Text Box 1">
          <a:extLst>
            <a:ext uri="{FF2B5EF4-FFF2-40B4-BE49-F238E27FC236}">
              <a16:creationId xmlns:a16="http://schemas.microsoft.com/office/drawing/2014/main" id="{1BFC185A-5EE5-4CFF-82CB-23C1710C3AB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8" name="Text Box 2">
          <a:extLst>
            <a:ext uri="{FF2B5EF4-FFF2-40B4-BE49-F238E27FC236}">
              <a16:creationId xmlns:a16="http://schemas.microsoft.com/office/drawing/2014/main" id="{2270CF27-1B53-4569-AA31-2B9CF767962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9" name="Text Box 1">
          <a:extLst>
            <a:ext uri="{FF2B5EF4-FFF2-40B4-BE49-F238E27FC236}">
              <a16:creationId xmlns:a16="http://schemas.microsoft.com/office/drawing/2014/main" id="{6998C807-71E6-4B71-A01D-6635A437BC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 name="Text Box 2">
          <a:extLst>
            <a:ext uri="{FF2B5EF4-FFF2-40B4-BE49-F238E27FC236}">
              <a16:creationId xmlns:a16="http://schemas.microsoft.com/office/drawing/2014/main" id="{9C899964-6E56-4850-A9C3-1F314B665D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01" name="Text Box 1">
          <a:extLst>
            <a:ext uri="{FF2B5EF4-FFF2-40B4-BE49-F238E27FC236}">
              <a16:creationId xmlns:a16="http://schemas.microsoft.com/office/drawing/2014/main" id="{5ED7774C-D575-4E54-9B9D-1A895490175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02" name="Text Box 2">
          <a:extLst>
            <a:ext uri="{FF2B5EF4-FFF2-40B4-BE49-F238E27FC236}">
              <a16:creationId xmlns:a16="http://schemas.microsoft.com/office/drawing/2014/main" id="{ACAA9914-DD0A-48F2-BDD8-1E99A8406F5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03" name="Text Box 1">
          <a:extLst>
            <a:ext uri="{FF2B5EF4-FFF2-40B4-BE49-F238E27FC236}">
              <a16:creationId xmlns:a16="http://schemas.microsoft.com/office/drawing/2014/main" id="{61E037AC-03D5-4001-BD6D-6FF6AA78E57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04" name="Text Box 2">
          <a:extLst>
            <a:ext uri="{FF2B5EF4-FFF2-40B4-BE49-F238E27FC236}">
              <a16:creationId xmlns:a16="http://schemas.microsoft.com/office/drawing/2014/main" id="{381AE25F-FE47-44CC-917B-87C20A269B9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5" name="Text Box 1">
          <a:extLst>
            <a:ext uri="{FF2B5EF4-FFF2-40B4-BE49-F238E27FC236}">
              <a16:creationId xmlns:a16="http://schemas.microsoft.com/office/drawing/2014/main" id="{041F3BCE-6180-4769-B243-D5944D8893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6" name="Text Box 2">
          <a:extLst>
            <a:ext uri="{FF2B5EF4-FFF2-40B4-BE49-F238E27FC236}">
              <a16:creationId xmlns:a16="http://schemas.microsoft.com/office/drawing/2014/main" id="{9CFBBD0B-E308-49AE-8FF9-05EF58E996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07" name="Text Box 1">
          <a:extLst>
            <a:ext uri="{FF2B5EF4-FFF2-40B4-BE49-F238E27FC236}">
              <a16:creationId xmlns:a16="http://schemas.microsoft.com/office/drawing/2014/main" id="{9F93084C-46CD-40B8-B3B3-515909FB416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08" name="Text Box 2">
          <a:extLst>
            <a:ext uri="{FF2B5EF4-FFF2-40B4-BE49-F238E27FC236}">
              <a16:creationId xmlns:a16="http://schemas.microsoft.com/office/drawing/2014/main" id="{A9C05129-2BFD-4E62-B1F1-005154C821B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09" name="Text Box 1">
          <a:extLst>
            <a:ext uri="{FF2B5EF4-FFF2-40B4-BE49-F238E27FC236}">
              <a16:creationId xmlns:a16="http://schemas.microsoft.com/office/drawing/2014/main" id="{D665FF26-48C4-4CDB-9934-D167C2EB0A3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0" name="Text Box 2">
          <a:extLst>
            <a:ext uri="{FF2B5EF4-FFF2-40B4-BE49-F238E27FC236}">
              <a16:creationId xmlns:a16="http://schemas.microsoft.com/office/drawing/2014/main" id="{B2EDBDA7-6AC1-45A2-86A1-4358D050311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1" name="Text Box 1">
          <a:extLst>
            <a:ext uri="{FF2B5EF4-FFF2-40B4-BE49-F238E27FC236}">
              <a16:creationId xmlns:a16="http://schemas.microsoft.com/office/drawing/2014/main" id="{D270A65E-6FFF-448C-8CF2-B04C6E3EA0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2" name="Text Box 2">
          <a:extLst>
            <a:ext uri="{FF2B5EF4-FFF2-40B4-BE49-F238E27FC236}">
              <a16:creationId xmlns:a16="http://schemas.microsoft.com/office/drawing/2014/main" id="{8EA8B406-65B6-4F84-91E3-F0B26C1703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3" name="Text Box 2">
          <a:extLst>
            <a:ext uri="{FF2B5EF4-FFF2-40B4-BE49-F238E27FC236}">
              <a16:creationId xmlns:a16="http://schemas.microsoft.com/office/drawing/2014/main" id="{DD012074-52AF-4A43-8E0B-25A7B0830CF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4" name="Text Box 1">
          <a:extLst>
            <a:ext uri="{FF2B5EF4-FFF2-40B4-BE49-F238E27FC236}">
              <a16:creationId xmlns:a16="http://schemas.microsoft.com/office/drawing/2014/main" id="{BDAB6080-1481-4FF8-A720-F3144E0B79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5" name="Text Box 2">
          <a:extLst>
            <a:ext uri="{FF2B5EF4-FFF2-40B4-BE49-F238E27FC236}">
              <a16:creationId xmlns:a16="http://schemas.microsoft.com/office/drawing/2014/main" id="{5C063015-CC01-46A7-B071-DDFBBFFE23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6" name="Text Box 1">
          <a:extLst>
            <a:ext uri="{FF2B5EF4-FFF2-40B4-BE49-F238E27FC236}">
              <a16:creationId xmlns:a16="http://schemas.microsoft.com/office/drawing/2014/main" id="{B060C287-4F97-40F3-857C-B61A873A3A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7" name="Text Box 2">
          <a:extLst>
            <a:ext uri="{FF2B5EF4-FFF2-40B4-BE49-F238E27FC236}">
              <a16:creationId xmlns:a16="http://schemas.microsoft.com/office/drawing/2014/main" id="{07B45CCB-0B4B-4E52-9325-ADDE37021CA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8" name="Text Box 1">
          <a:extLst>
            <a:ext uri="{FF2B5EF4-FFF2-40B4-BE49-F238E27FC236}">
              <a16:creationId xmlns:a16="http://schemas.microsoft.com/office/drawing/2014/main" id="{C688DEC4-53DC-48B9-89A7-840D85BCD78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9" name="Text Box 2">
          <a:extLst>
            <a:ext uri="{FF2B5EF4-FFF2-40B4-BE49-F238E27FC236}">
              <a16:creationId xmlns:a16="http://schemas.microsoft.com/office/drawing/2014/main" id="{A0362B58-EF13-40CA-8AF1-3491FD36FD8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0" name="Text Box 1">
          <a:extLst>
            <a:ext uri="{FF2B5EF4-FFF2-40B4-BE49-F238E27FC236}">
              <a16:creationId xmlns:a16="http://schemas.microsoft.com/office/drawing/2014/main" id="{B6BA9CE1-F5FC-4A89-A23E-2F57B2C557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1" name="Text Box 2">
          <a:extLst>
            <a:ext uri="{FF2B5EF4-FFF2-40B4-BE49-F238E27FC236}">
              <a16:creationId xmlns:a16="http://schemas.microsoft.com/office/drawing/2014/main" id="{D0048AB0-CAE6-48AF-BA3D-295293BE019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22" name="Text Box 2">
          <a:extLst>
            <a:ext uri="{FF2B5EF4-FFF2-40B4-BE49-F238E27FC236}">
              <a16:creationId xmlns:a16="http://schemas.microsoft.com/office/drawing/2014/main" id="{3F2F2779-9200-44A1-917D-4E6D74F8BD7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3" name="Text Box 1">
          <a:extLst>
            <a:ext uri="{FF2B5EF4-FFF2-40B4-BE49-F238E27FC236}">
              <a16:creationId xmlns:a16="http://schemas.microsoft.com/office/drawing/2014/main" id="{187FE193-D35E-436C-9975-E2EB514F4A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4" name="Text Box 2">
          <a:extLst>
            <a:ext uri="{FF2B5EF4-FFF2-40B4-BE49-F238E27FC236}">
              <a16:creationId xmlns:a16="http://schemas.microsoft.com/office/drawing/2014/main" id="{00435AC7-2980-428A-B30B-595DEF086D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25" name="Text Box 2">
          <a:extLst>
            <a:ext uri="{FF2B5EF4-FFF2-40B4-BE49-F238E27FC236}">
              <a16:creationId xmlns:a16="http://schemas.microsoft.com/office/drawing/2014/main" id="{10881019-4105-4ACE-A56E-075D75312F0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6" name="Text Box 1">
          <a:extLst>
            <a:ext uri="{FF2B5EF4-FFF2-40B4-BE49-F238E27FC236}">
              <a16:creationId xmlns:a16="http://schemas.microsoft.com/office/drawing/2014/main" id="{26678F09-4011-46A4-BF17-A50D9A0C47A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7" name="Text Box 2">
          <a:extLst>
            <a:ext uri="{FF2B5EF4-FFF2-40B4-BE49-F238E27FC236}">
              <a16:creationId xmlns:a16="http://schemas.microsoft.com/office/drawing/2014/main" id="{10B42022-FF46-43F7-B87C-5B3365CD6D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28" name="Text Box 2">
          <a:extLst>
            <a:ext uri="{FF2B5EF4-FFF2-40B4-BE49-F238E27FC236}">
              <a16:creationId xmlns:a16="http://schemas.microsoft.com/office/drawing/2014/main" id="{AC53D1E3-494C-464D-8707-7424C8011ED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 name="Text Box 1">
          <a:extLst>
            <a:ext uri="{FF2B5EF4-FFF2-40B4-BE49-F238E27FC236}">
              <a16:creationId xmlns:a16="http://schemas.microsoft.com/office/drawing/2014/main" id="{F9B36A0A-7339-40CC-85DB-7532CAD57A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 name="Text Box 2">
          <a:extLst>
            <a:ext uri="{FF2B5EF4-FFF2-40B4-BE49-F238E27FC236}">
              <a16:creationId xmlns:a16="http://schemas.microsoft.com/office/drawing/2014/main" id="{5C1DCE85-4C20-4353-9355-A8AFDA6187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31" name="Text Box 2">
          <a:extLst>
            <a:ext uri="{FF2B5EF4-FFF2-40B4-BE49-F238E27FC236}">
              <a16:creationId xmlns:a16="http://schemas.microsoft.com/office/drawing/2014/main" id="{0B5471F3-4EF5-4437-8E4B-3E0534F87E9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 name="Text Box 1">
          <a:extLst>
            <a:ext uri="{FF2B5EF4-FFF2-40B4-BE49-F238E27FC236}">
              <a16:creationId xmlns:a16="http://schemas.microsoft.com/office/drawing/2014/main" id="{66420F70-6875-4293-961D-8B3D35E880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 name="Text Box 2">
          <a:extLst>
            <a:ext uri="{FF2B5EF4-FFF2-40B4-BE49-F238E27FC236}">
              <a16:creationId xmlns:a16="http://schemas.microsoft.com/office/drawing/2014/main" id="{7759A000-FB3F-4CA2-802E-4E09425891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34" name="Text Box 2">
          <a:extLst>
            <a:ext uri="{FF2B5EF4-FFF2-40B4-BE49-F238E27FC236}">
              <a16:creationId xmlns:a16="http://schemas.microsoft.com/office/drawing/2014/main" id="{D9CB142B-414C-4D7B-97AE-2735875E218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5" name="Text Box 1">
          <a:extLst>
            <a:ext uri="{FF2B5EF4-FFF2-40B4-BE49-F238E27FC236}">
              <a16:creationId xmlns:a16="http://schemas.microsoft.com/office/drawing/2014/main" id="{09A208D3-D318-46BE-BDA7-3853F64903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6" name="Text Box 2">
          <a:extLst>
            <a:ext uri="{FF2B5EF4-FFF2-40B4-BE49-F238E27FC236}">
              <a16:creationId xmlns:a16="http://schemas.microsoft.com/office/drawing/2014/main" id="{A0D18535-713A-44F9-8DBC-0EA189FBCD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37" name="Text Box 2">
          <a:extLst>
            <a:ext uri="{FF2B5EF4-FFF2-40B4-BE49-F238E27FC236}">
              <a16:creationId xmlns:a16="http://schemas.microsoft.com/office/drawing/2014/main" id="{D7AC8C3F-6B83-4515-9A3A-E71CE9FB194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8" name="Text Box 1">
          <a:extLst>
            <a:ext uri="{FF2B5EF4-FFF2-40B4-BE49-F238E27FC236}">
              <a16:creationId xmlns:a16="http://schemas.microsoft.com/office/drawing/2014/main" id="{C08DFF1B-084D-4590-A43F-D8015EB1F7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 name="Text Box 2">
          <a:extLst>
            <a:ext uri="{FF2B5EF4-FFF2-40B4-BE49-F238E27FC236}">
              <a16:creationId xmlns:a16="http://schemas.microsoft.com/office/drawing/2014/main" id="{868A6F69-52DC-4ACB-A2AA-E5FA799170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 name="Text Box 1">
          <a:extLst>
            <a:ext uri="{FF2B5EF4-FFF2-40B4-BE49-F238E27FC236}">
              <a16:creationId xmlns:a16="http://schemas.microsoft.com/office/drawing/2014/main" id="{3F4695E4-3C39-46EE-9954-24F33745F7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1" name="Text Box 2">
          <a:extLst>
            <a:ext uri="{FF2B5EF4-FFF2-40B4-BE49-F238E27FC236}">
              <a16:creationId xmlns:a16="http://schemas.microsoft.com/office/drawing/2014/main" id="{B104CF6D-CEC6-4079-B9E7-75581614D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2" name="Text Box 1">
          <a:extLst>
            <a:ext uri="{FF2B5EF4-FFF2-40B4-BE49-F238E27FC236}">
              <a16:creationId xmlns:a16="http://schemas.microsoft.com/office/drawing/2014/main" id="{8EB45F47-EC8F-4868-B9FD-C69B315B36D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3" name="Text Box 2">
          <a:extLst>
            <a:ext uri="{FF2B5EF4-FFF2-40B4-BE49-F238E27FC236}">
              <a16:creationId xmlns:a16="http://schemas.microsoft.com/office/drawing/2014/main" id="{1087F6E9-3B97-442D-97A2-630D4F280A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4" name="Text Box 1">
          <a:extLst>
            <a:ext uri="{FF2B5EF4-FFF2-40B4-BE49-F238E27FC236}">
              <a16:creationId xmlns:a16="http://schemas.microsoft.com/office/drawing/2014/main" id="{6538CBA0-8738-411A-A5E2-141CF62D6A6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5" name="Text Box 2">
          <a:extLst>
            <a:ext uri="{FF2B5EF4-FFF2-40B4-BE49-F238E27FC236}">
              <a16:creationId xmlns:a16="http://schemas.microsoft.com/office/drawing/2014/main" id="{880ED624-09E0-4470-BA1B-3239E436607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6" name="Text Box 1">
          <a:extLst>
            <a:ext uri="{FF2B5EF4-FFF2-40B4-BE49-F238E27FC236}">
              <a16:creationId xmlns:a16="http://schemas.microsoft.com/office/drawing/2014/main" id="{4206D91E-D360-48F2-B2B3-5DFF6663AF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7" name="Text Box 2">
          <a:extLst>
            <a:ext uri="{FF2B5EF4-FFF2-40B4-BE49-F238E27FC236}">
              <a16:creationId xmlns:a16="http://schemas.microsoft.com/office/drawing/2014/main" id="{B354553A-83BC-480A-B4F8-242F77451C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8" name="Text Box 1">
          <a:extLst>
            <a:ext uri="{FF2B5EF4-FFF2-40B4-BE49-F238E27FC236}">
              <a16:creationId xmlns:a16="http://schemas.microsoft.com/office/drawing/2014/main" id="{3B566A56-3223-4FEF-B58D-9BC33A38B6B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9" name="Text Box 2">
          <a:extLst>
            <a:ext uri="{FF2B5EF4-FFF2-40B4-BE49-F238E27FC236}">
              <a16:creationId xmlns:a16="http://schemas.microsoft.com/office/drawing/2014/main" id="{ABEBE79F-5507-4246-BA27-C5C9A55034D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0" name="Text Box 2">
          <a:extLst>
            <a:ext uri="{FF2B5EF4-FFF2-40B4-BE49-F238E27FC236}">
              <a16:creationId xmlns:a16="http://schemas.microsoft.com/office/drawing/2014/main" id="{12D8327A-9173-4D7F-86B9-DEA0986F1C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1" name="Text Box 1">
          <a:extLst>
            <a:ext uri="{FF2B5EF4-FFF2-40B4-BE49-F238E27FC236}">
              <a16:creationId xmlns:a16="http://schemas.microsoft.com/office/drawing/2014/main" id="{F495DF8D-05C9-416F-A09C-7670C9D44B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2" name="Text Box 2">
          <a:extLst>
            <a:ext uri="{FF2B5EF4-FFF2-40B4-BE49-F238E27FC236}">
              <a16:creationId xmlns:a16="http://schemas.microsoft.com/office/drawing/2014/main" id="{9012DCBA-4A18-4ECF-83E2-28074E8922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3" name="Text Box 1">
          <a:extLst>
            <a:ext uri="{FF2B5EF4-FFF2-40B4-BE49-F238E27FC236}">
              <a16:creationId xmlns:a16="http://schemas.microsoft.com/office/drawing/2014/main" id="{D1071514-7C23-43BB-9842-8301D2A466F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4" name="Text Box 2">
          <a:extLst>
            <a:ext uri="{FF2B5EF4-FFF2-40B4-BE49-F238E27FC236}">
              <a16:creationId xmlns:a16="http://schemas.microsoft.com/office/drawing/2014/main" id="{744E70BC-263D-41D5-8C63-73458BA09B2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5" name="Text Box 1">
          <a:extLst>
            <a:ext uri="{FF2B5EF4-FFF2-40B4-BE49-F238E27FC236}">
              <a16:creationId xmlns:a16="http://schemas.microsoft.com/office/drawing/2014/main" id="{6F3BF63D-0AA0-4614-9E0E-458B59AEDD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6" name="Text Box 2">
          <a:extLst>
            <a:ext uri="{FF2B5EF4-FFF2-40B4-BE49-F238E27FC236}">
              <a16:creationId xmlns:a16="http://schemas.microsoft.com/office/drawing/2014/main" id="{FFC0AC97-8B96-45DF-BAFC-8DE78A2EF4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7" name="Text Box 2">
          <a:extLst>
            <a:ext uri="{FF2B5EF4-FFF2-40B4-BE49-F238E27FC236}">
              <a16:creationId xmlns:a16="http://schemas.microsoft.com/office/drawing/2014/main" id="{99F0CD43-0057-4CB4-A49C-D79AD2B40F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8" name="Text Box 1">
          <a:extLst>
            <a:ext uri="{FF2B5EF4-FFF2-40B4-BE49-F238E27FC236}">
              <a16:creationId xmlns:a16="http://schemas.microsoft.com/office/drawing/2014/main" id="{2F53D817-2A81-4A24-8F43-D31A2000F54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9" name="Text Box 2">
          <a:extLst>
            <a:ext uri="{FF2B5EF4-FFF2-40B4-BE49-F238E27FC236}">
              <a16:creationId xmlns:a16="http://schemas.microsoft.com/office/drawing/2014/main" id="{0B379021-2E54-418E-81FE-32ECFB0FF67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 name="Text Box 1">
          <a:extLst>
            <a:ext uri="{FF2B5EF4-FFF2-40B4-BE49-F238E27FC236}">
              <a16:creationId xmlns:a16="http://schemas.microsoft.com/office/drawing/2014/main" id="{87591C64-DBDF-4D01-B748-89FBEBDE32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1" name="Text Box 2">
          <a:extLst>
            <a:ext uri="{FF2B5EF4-FFF2-40B4-BE49-F238E27FC236}">
              <a16:creationId xmlns:a16="http://schemas.microsoft.com/office/drawing/2014/main" id="{28584D61-AA9E-4AC1-8346-98574BBAFD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62" name="Text Box 1">
          <a:extLst>
            <a:ext uri="{FF2B5EF4-FFF2-40B4-BE49-F238E27FC236}">
              <a16:creationId xmlns:a16="http://schemas.microsoft.com/office/drawing/2014/main" id="{02B46C79-16C5-4223-9174-A5D2019A3B7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3" name="Text Box 2">
          <a:extLst>
            <a:ext uri="{FF2B5EF4-FFF2-40B4-BE49-F238E27FC236}">
              <a16:creationId xmlns:a16="http://schemas.microsoft.com/office/drawing/2014/main" id="{62710864-060B-4A95-ABA1-460B656EED2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64" name="Text Box 1">
          <a:extLst>
            <a:ext uri="{FF2B5EF4-FFF2-40B4-BE49-F238E27FC236}">
              <a16:creationId xmlns:a16="http://schemas.microsoft.com/office/drawing/2014/main" id="{379D6419-6216-448B-8583-79104F6D719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5" name="Text Box 2">
          <a:extLst>
            <a:ext uri="{FF2B5EF4-FFF2-40B4-BE49-F238E27FC236}">
              <a16:creationId xmlns:a16="http://schemas.microsoft.com/office/drawing/2014/main" id="{AA99B55B-BFA1-4361-9C5E-41596B394DC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 name="Text Box 1">
          <a:extLst>
            <a:ext uri="{FF2B5EF4-FFF2-40B4-BE49-F238E27FC236}">
              <a16:creationId xmlns:a16="http://schemas.microsoft.com/office/drawing/2014/main" id="{271969BE-8A6B-41C3-90AF-C580EF3A99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7" name="Text Box 2">
          <a:extLst>
            <a:ext uri="{FF2B5EF4-FFF2-40B4-BE49-F238E27FC236}">
              <a16:creationId xmlns:a16="http://schemas.microsoft.com/office/drawing/2014/main" id="{69ACFA5D-6710-4E1E-AD8B-7009824C1A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68" name="Text Box 1">
          <a:extLst>
            <a:ext uri="{FF2B5EF4-FFF2-40B4-BE49-F238E27FC236}">
              <a16:creationId xmlns:a16="http://schemas.microsoft.com/office/drawing/2014/main" id="{671E1008-2319-4F8F-A0A1-E59953EFF16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9" name="Text Box 2">
          <a:extLst>
            <a:ext uri="{FF2B5EF4-FFF2-40B4-BE49-F238E27FC236}">
              <a16:creationId xmlns:a16="http://schemas.microsoft.com/office/drawing/2014/main" id="{149CAA23-CF4D-4D8F-B9D8-94FD3EA0F71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70" name="Text Box 1">
          <a:extLst>
            <a:ext uri="{FF2B5EF4-FFF2-40B4-BE49-F238E27FC236}">
              <a16:creationId xmlns:a16="http://schemas.microsoft.com/office/drawing/2014/main" id="{4AB182E7-19C9-4F6F-925E-29784B9302B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71" name="Text Box 2">
          <a:extLst>
            <a:ext uri="{FF2B5EF4-FFF2-40B4-BE49-F238E27FC236}">
              <a16:creationId xmlns:a16="http://schemas.microsoft.com/office/drawing/2014/main" id="{88E67C75-87BE-464F-B5F0-7EF66B91506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2" name="Text Box 1">
          <a:extLst>
            <a:ext uri="{FF2B5EF4-FFF2-40B4-BE49-F238E27FC236}">
              <a16:creationId xmlns:a16="http://schemas.microsoft.com/office/drawing/2014/main" id="{53DE5A6E-BC5C-46E5-8DEA-B912A3D18B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 name="Text Box 2">
          <a:extLst>
            <a:ext uri="{FF2B5EF4-FFF2-40B4-BE49-F238E27FC236}">
              <a16:creationId xmlns:a16="http://schemas.microsoft.com/office/drawing/2014/main" id="{A93DCB7C-7C5C-4217-891E-39B168BEDB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74" name="Text Box 1">
          <a:extLst>
            <a:ext uri="{FF2B5EF4-FFF2-40B4-BE49-F238E27FC236}">
              <a16:creationId xmlns:a16="http://schemas.microsoft.com/office/drawing/2014/main" id="{551A7354-88A9-432B-97D6-8AC9A03F2F9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75" name="Text Box 2">
          <a:extLst>
            <a:ext uri="{FF2B5EF4-FFF2-40B4-BE49-F238E27FC236}">
              <a16:creationId xmlns:a16="http://schemas.microsoft.com/office/drawing/2014/main" id="{77BA6DE3-CDAC-4514-8664-CABF8065DAD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76" name="Text Box 1">
          <a:extLst>
            <a:ext uri="{FF2B5EF4-FFF2-40B4-BE49-F238E27FC236}">
              <a16:creationId xmlns:a16="http://schemas.microsoft.com/office/drawing/2014/main" id="{0B2501EA-90A6-43CE-A7E2-83E891293C7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77" name="Text Box 2">
          <a:extLst>
            <a:ext uri="{FF2B5EF4-FFF2-40B4-BE49-F238E27FC236}">
              <a16:creationId xmlns:a16="http://schemas.microsoft.com/office/drawing/2014/main" id="{D2266983-7E00-4B45-AEC9-EDE0DEDDF3A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8" name="Text Box 1">
          <a:extLst>
            <a:ext uri="{FF2B5EF4-FFF2-40B4-BE49-F238E27FC236}">
              <a16:creationId xmlns:a16="http://schemas.microsoft.com/office/drawing/2014/main" id="{F9673B06-42E3-4F56-8D0C-8E9DD5DEC9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9" name="Text Box 2">
          <a:extLst>
            <a:ext uri="{FF2B5EF4-FFF2-40B4-BE49-F238E27FC236}">
              <a16:creationId xmlns:a16="http://schemas.microsoft.com/office/drawing/2014/main" id="{EE8A117B-2BC9-4638-83E9-8A3FEE4C37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0" name="Text Box 1">
          <a:extLst>
            <a:ext uri="{FF2B5EF4-FFF2-40B4-BE49-F238E27FC236}">
              <a16:creationId xmlns:a16="http://schemas.microsoft.com/office/drawing/2014/main" id="{E8BB3395-EEA5-4423-AE69-28FCFFF7B3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1" name="Text Box 2">
          <a:extLst>
            <a:ext uri="{FF2B5EF4-FFF2-40B4-BE49-F238E27FC236}">
              <a16:creationId xmlns:a16="http://schemas.microsoft.com/office/drawing/2014/main" id="{6B933BC7-9D52-4D3D-8022-D6381B4659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2" name="Text Box 1">
          <a:extLst>
            <a:ext uri="{FF2B5EF4-FFF2-40B4-BE49-F238E27FC236}">
              <a16:creationId xmlns:a16="http://schemas.microsoft.com/office/drawing/2014/main" id="{8F776F25-5407-4DEF-A7BC-0278B8F46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3" name="Text Box 2">
          <a:extLst>
            <a:ext uri="{FF2B5EF4-FFF2-40B4-BE49-F238E27FC236}">
              <a16:creationId xmlns:a16="http://schemas.microsoft.com/office/drawing/2014/main" id="{508E6B93-F810-47E7-86B5-C3C606B0B5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4" name="Text Box 1">
          <a:extLst>
            <a:ext uri="{FF2B5EF4-FFF2-40B4-BE49-F238E27FC236}">
              <a16:creationId xmlns:a16="http://schemas.microsoft.com/office/drawing/2014/main" id="{3EFA5068-DDE0-4BDB-9E6D-A97CBAC036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5" name="Text Box 2">
          <a:extLst>
            <a:ext uri="{FF2B5EF4-FFF2-40B4-BE49-F238E27FC236}">
              <a16:creationId xmlns:a16="http://schemas.microsoft.com/office/drawing/2014/main" id="{49005466-4B1A-4B0C-AD18-9D885940E6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6" name="Text Box 1">
          <a:extLst>
            <a:ext uri="{FF2B5EF4-FFF2-40B4-BE49-F238E27FC236}">
              <a16:creationId xmlns:a16="http://schemas.microsoft.com/office/drawing/2014/main" id="{571D631C-8A28-489E-A7D8-68D8C8BC87E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7" name="Text Box 2">
          <a:extLst>
            <a:ext uri="{FF2B5EF4-FFF2-40B4-BE49-F238E27FC236}">
              <a16:creationId xmlns:a16="http://schemas.microsoft.com/office/drawing/2014/main" id="{14395E8A-2F1D-4F6B-BA15-59DA67A6B0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8" name="Text Box 1">
          <a:extLst>
            <a:ext uri="{FF2B5EF4-FFF2-40B4-BE49-F238E27FC236}">
              <a16:creationId xmlns:a16="http://schemas.microsoft.com/office/drawing/2014/main" id="{36D83ECC-0ABB-43EA-A5E8-C34CA0DB8EF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89" name="Text Box 2">
          <a:extLst>
            <a:ext uri="{FF2B5EF4-FFF2-40B4-BE49-F238E27FC236}">
              <a16:creationId xmlns:a16="http://schemas.microsoft.com/office/drawing/2014/main" id="{38F651F7-204B-470D-BC00-96DE8748D06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90" name="Text Box 1">
          <a:extLst>
            <a:ext uri="{FF2B5EF4-FFF2-40B4-BE49-F238E27FC236}">
              <a16:creationId xmlns:a16="http://schemas.microsoft.com/office/drawing/2014/main" id="{A4EA7F9E-80D8-4A7D-B6BF-15394FE6B5A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91" name="Text Box 2">
          <a:extLst>
            <a:ext uri="{FF2B5EF4-FFF2-40B4-BE49-F238E27FC236}">
              <a16:creationId xmlns:a16="http://schemas.microsoft.com/office/drawing/2014/main" id="{C0B719E0-42D3-4180-9C9D-FC91D168874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92" name="Text Box 1">
          <a:extLst>
            <a:ext uri="{FF2B5EF4-FFF2-40B4-BE49-F238E27FC236}">
              <a16:creationId xmlns:a16="http://schemas.microsoft.com/office/drawing/2014/main" id="{F14CD939-8AC4-4F67-87DC-D127F3E897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93" name="Text Box 2">
          <a:extLst>
            <a:ext uri="{FF2B5EF4-FFF2-40B4-BE49-F238E27FC236}">
              <a16:creationId xmlns:a16="http://schemas.microsoft.com/office/drawing/2014/main" id="{F12F0186-BDDC-447F-854A-49EFC53E76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94" name="Text Box 1">
          <a:extLst>
            <a:ext uri="{FF2B5EF4-FFF2-40B4-BE49-F238E27FC236}">
              <a16:creationId xmlns:a16="http://schemas.microsoft.com/office/drawing/2014/main" id="{D26F497A-4242-4159-AE98-C3A192A3367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95" name="Text Box 2">
          <a:extLst>
            <a:ext uri="{FF2B5EF4-FFF2-40B4-BE49-F238E27FC236}">
              <a16:creationId xmlns:a16="http://schemas.microsoft.com/office/drawing/2014/main" id="{99CE1238-6CBA-4FEF-9FDD-9F08330718C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96" name="Text Box 1">
          <a:extLst>
            <a:ext uri="{FF2B5EF4-FFF2-40B4-BE49-F238E27FC236}">
              <a16:creationId xmlns:a16="http://schemas.microsoft.com/office/drawing/2014/main" id="{9B10BA45-8070-4677-9B1E-29326EBCF3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97" name="Text Box 2">
          <a:extLst>
            <a:ext uri="{FF2B5EF4-FFF2-40B4-BE49-F238E27FC236}">
              <a16:creationId xmlns:a16="http://schemas.microsoft.com/office/drawing/2014/main" id="{6C3826E9-6B46-4A76-8B5D-43F1EE6BDE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98" name="Text Box 1">
          <a:extLst>
            <a:ext uri="{FF2B5EF4-FFF2-40B4-BE49-F238E27FC236}">
              <a16:creationId xmlns:a16="http://schemas.microsoft.com/office/drawing/2014/main" id="{36FECA35-2742-41DE-BE0A-209617D18B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99" name="Text Box 2">
          <a:extLst>
            <a:ext uri="{FF2B5EF4-FFF2-40B4-BE49-F238E27FC236}">
              <a16:creationId xmlns:a16="http://schemas.microsoft.com/office/drawing/2014/main" id="{3C40C5B2-F53E-4D1E-B923-C19706E4E9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00" name="Text Box 1">
          <a:extLst>
            <a:ext uri="{FF2B5EF4-FFF2-40B4-BE49-F238E27FC236}">
              <a16:creationId xmlns:a16="http://schemas.microsoft.com/office/drawing/2014/main" id="{9E402351-FD23-4FBD-AEA9-35A32FACE2E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01" name="Text Box 2">
          <a:extLst>
            <a:ext uri="{FF2B5EF4-FFF2-40B4-BE49-F238E27FC236}">
              <a16:creationId xmlns:a16="http://schemas.microsoft.com/office/drawing/2014/main" id="{6054E573-5101-49C2-8183-317AAF457CA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02" name="Text Box 1">
          <a:extLst>
            <a:ext uri="{FF2B5EF4-FFF2-40B4-BE49-F238E27FC236}">
              <a16:creationId xmlns:a16="http://schemas.microsoft.com/office/drawing/2014/main" id="{4BDDF7E2-11AD-4466-9399-AEBF22CD70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03" name="Text Box 2">
          <a:extLst>
            <a:ext uri="{FF2B5EF4-FFF2-40B4-BE49-F238E27FC236}">
              <a16:creationId xmlns:a16="http://schemas.microsoft.com/office/drawing/2014/main" id="{91E173C7-F212-4F44-9285-7352C3E4972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04" name="Text Box 1">
          <a:extLst>
            <a:ext uri="{FF2B5EF4-FFF2-40B4-BE49-F238E27FC236}">
              <a16:creationId xmlns:a16="http://schemas.microsoft.com/office/drawing/2014/main" id="{3AA6658D-4565-4F10-9903-2DD70F879E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05" name="Text Box 2">
          <a:extLst>
            <a:ext uri="{FF2B5EF4-FFF2-40B4-BE49-F238E27FC236}">
              <a16:creationId xmlns:a16="http://schemas.microsoft.com/office/drawing/2014/main" id="{B9DEB858-C534-4DF1-BB7A-A1C18E6BF9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06" name="Text Box 1">
          <a:extLst>
            <a:ext uri="{FF2B5EF4-FFF2-40B4-BE49-F238E27FC236}">
              <a16:creationId xmlns:a16="http://schemas.microsoft.com/office/drawing/2014/main" id="{960E0CB6-6938-40F5-89BD-1222008BAD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07" name="Text Box 2">
          <a:extLst>
            <a:ext uri="{FF2B5EF4-FFF2-40B4-BE49-F238E27FC236}">
              <a16:creationId xmlns:a16="http://schemas.microsoft.com/office/drawing/2014/main" id="{D57B578F-2843-4D2B-B1D4-6B56ED06BA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08" name="Text Box 1">
          <a:extLst>
            <a:ext uri="{FF2B5EF4-FFF2-40B4-BE49-F238E27FC236}">
              <a16:creationId xmlns:a16="http://schemas.microsoft.com/office/drawing/2014/main" id="{E48C85D1-3F6B-4AB4-890E-60022FF131A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09" name="Text Box 2">
          <a:extLst>
            <a:ext uri="{FF2B5EF4-FFF2-40B4-BE49-F238E27FC236}">
              <a16:creationId xmlns:a16="http://schemas.microsoft.com/office/drawing/2014/main" id="{D2BEB293-EE9C-423F-864D-9B40F88D63C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10" name="Text Box 1">
          <a:extLst>
            <a:ext uri="{FF2B5EF4-FFF2-40B4-BE49-F238E27FC236}">
              <a16:creationId xmlns:a16="http://schemas.microsoft.com/office/drawing/2014/main" id="{40034F53-AB04-49FE-A627-36C5BB76CB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11" name="Text Box 2">
          <a:extLst>
            <a:ext uri="{FF2B5EF4-FFF2-40B4-BE49-F238E27FC236}">
              <a16:creationId xmlns:a16="http://schemas.microsoft.com/office/drawing/2014/main" id="{0BF15FA8-5F8F-48B3-BA83-C1C2D7F7E8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12" name="Text Box 1">
          <a:extLst>
            <a:ext uri="{FF2B5EF4-FFF2-40B4-BE49-F238E27FC236}">
              <a16:creationId xmlns:a16="http://schemas.microsoft.com/office/drawing/2014/main" id="{0B8E4F53-01A8-40FE-8F48-D5B394E70E7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13" name="Text Box 2">
          <a:extLst>
            <a:ext uri="{FF2B5EF4-FFF2-40B4-BE49-F238E27FC236}">
              <a16:creationId xmlns:a16="http://schemas.microsoft.com/office/drawing/2014/main" id="{60EA0122-4536-40C0-8DA2-23D1315122E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14" name="Text Box 1">
          <a:extLst>
            <a:ext uri="{FF2B5EF4-FFF2-40B4-BE49-F238E27FC236}">
              <a16:creationId xmlns:a16="http://schemas.microsoft.com/office/drawing/2014/main" id="{9E7D27B1-2873-4464-BCD8-BBCFF8A7A3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15" name="Text Box 2">
          <a:extLst>
            <a:ext uri="{FF2B5EF4-FFF2-40B4-BE49-F238E27FC236}">
              <a16:creationId xmlns:a16="http://schemas.microsoft.com/office/drawing/2014/main" id="{E01EABF0-3DF5-44BB-BB40-5FB3247941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16" name="Text Box 1">
          <a:extLst>
            <a:ext uri="{FF2B5EF4-FFF2-40B4-BE49-F238E27FC236}">
              <a16:creationId xmlns:a16="http://schemas.microsoft.com/office/drawing/2014/main" id="{0097918A-00CF-441B-82A6-D2605706F3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17" name="Text Box 2">
          <a:extLst>
            <a:ext uri="{FF2B5EF4-FFF2-40B4-BE49-F238E27FC236}">
              <a16:creationId xmlns:a16="http://schemas.microsoft.com/office/drawing/2014/main" id="{51EB97C5-A2F6-4A8E-8356-4F97D4C2E4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18" name="Text Box 1">
          <a:extLst>
            <a:ext uri="{FF2B5EF4-FFF2-40B4-BE49-F238E27FC236}">
              <a16:creationId xmlns:a16="http://schemas.microsoft.com/office/drawing/2014/main" id="{22D933A2-21B5-4CD4-9E4B-5FF16BEA9B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19" name="Text Box 2">
          <a:extLst>
            <a:ext uri="{FF2B5EF4-FFF2-40B4-BE49-F238E27FC236}">
              <a16:creationId xmlns:a16="http://schemas.microsoft.com/office/drawing/2014/main" id="{A8EFFEC1-6D5A-43D0-9639-02736F9CDE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0" name="Text Box 1">
          <a:extLst>
            <a:ext uri="{FF2B5EF4-FFF2-40B4-BE49-F238E27FC236}">
              <a16:creationId xmlns:a16="http://schemas.microsoft.com/office/drawing/2014/main" id="{D8D77A91-CB73-47F7-B41E-1130305DE4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1" name="Text Box 2">
          <a:extLst>
            <a:ext uri="{FF2B5EF4-FFF2-40B4-BE49-F238E27FC236}">
              <a16:creationId xmlns:a16="http://schemas.microsoft.com/office/drawing/2014/main" id="{685D306D-01AA-42E9-916E-57AEBA47190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2" name="Text Box 1">
          <a:extLst>
            <a:ext uri="{FF2B5EF4-FFF2-40B4-BE49-F238E27FC236}">
              <a16:creationId xmlns:a16="http://schemas.microsoft.com/office/drawing/2014/main" id="{23B56F59-3245-4104-88FB-30F4ED73D3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3" name="Text Box 2">
          <a:extLst>
            <a:ext uri="{FF2B5EF4-FFF2-40B4-BE49-F238E27FC236}">
              <a16:creationId xmlns:a16="http://schemas.microsoft.com/office/drawing/2014/main" id="{FDF871CB-D1B9-4FBD-9911-F499013EE0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4" name="Text Box 1">
          <a:extLst>
            <a:ext uri="{FF2B5EF4-FFF2-40B4-BE49-F238E27FC236}">
              <a16:creationId xmlns:a16="http://schemas.microsoft.com/office/drawing/2014/main" id="{ACA86B7C-86FB-4502-B74A-CB4DF433CD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5" name="Text Box 2">
          <a:extLst>
            <a:ext uri="{FF2B5EF4-FFF2-40B4-BE49-F238E27FC236}">
              <a16:creationId xmlns:a16="http://schemas.microsoft.com/office/drawing/2014/main" id="{DD5FBD6A-E117-4CFB-9139-43A18D6181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6" name="Text Box 1">
          <a:extLst>
            <a:ext uri="{FF2B5EF4-FFF2-40B4-BE49-F238E27FC236}">
              <a16:creationId xmlns:a16="http://schemas.microsoft.com/office/drawing/2014/main" id="{FE1AD7C6-0B58-48E1-BB54-84F5E6CDD0D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7" name="Text Box 2">
          <a:extLst>
            <a:ext uri="{FF2B5EF4-FFF2-40B4-BE49-F238E27FC236}">
              <a16:creationId xmlns:a16="http://schemas.microsoft.com/office/drawing/2014/main" id="{CE5CDDC7-9C13-45B9-A5D3-7EEF56870C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8" name="Text Box 1">
          <a:extLst>
            <a:ext uri="{FF2B5EF4-FFF2-40B4-BE49-F238E27FC236}">
              <a16:creationId xmlns:a16="http://schemas.microsoft.com/office/drawing/2014/main" id="{518791E9-21A0-4803-8371-328F19F993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29" name="Text Box 2">
          <a:extLst>
            <a:ext uri="{FF2B5EF4-FFF2-40B4-BE49-F238E27FC236}">
              <a16:creationId xmlns:a16="http://schemas.microsoft.com/office/drawing/2014/main" id="{63E1F1DA-1FE1-4D5A-A267-341342F0B5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0" name="Text Box 1">
          <a:extLst>
            <a:ext uri="{FF2B5EF4-FFF2-40B4-BE49-F238E27FC236}">
              <a16:creationId xmlns:a16="http://schemas.microsoft.com/office/drawing/2014/main" id="{9F1CE5E6-4CAA-4FAA-BBF3-7EE199F03E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1" name="Text Box 2">
          <a:extLst>
            <a:ext uri="{FF2B5EF4-FFF2-40B4-BE49-F238E27FC236}">
              <a16:creationId xmlns:a16="http://schemas.microsoft.com/office/drawing/2014/main" id="{3D2FE9A8-B2F1-46EB-8634-D5CE04320B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2" name="Text Box 1">
          <a:extLst>
            <a:ext uri="{FF2B5EF4-FFF2-40B4-BE49-F238E27FC236}">
              <a16:creationId xmlns:a16="http://schemas.microsoft.com/office/drawing/2014/main" id="{091F97DB-7359-4331-A555-32846178F9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3" name="Text Box 2">
          <a:extLst>
            <a:ext uri="{FF2B5EF4-FFF2-40B4-BE49-F238E27FC236}">
              <a16:creationId xmlns:a16="http://schemas.microsoft.com/office/drawing/2014/main" id="{A344652D-497F-4A87-A735-B822DDD5E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4" name="Text Box 1">
          <a:extLst>
            <a:ext uri="{FF2B5EF4-FFF2-40B4-BE49-F238E27FC236}">
              <a16:creationId xmlns:a16="http://schemas.microsoft.com/office/drawing/2014/main" id="{3FE72EC2-8D11-4C94-A4B9-45D873D6D1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5" name="Text Box 2">
          <a:extLst>
            <a:ext uri="{FF2B5EF4-FFF2-40B4-BE49-F238E27FC236}">
              <a16:creationId xmlns:a16="http://schemas.microsoft.com/office/drawing/2014/main" id="{1F7ED050-0F48-4C9A-8816-A14292ED22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6" name="Text Box 1">
          <a:extLst>
            <a:ext uri="{FF2B5EF4-FFF2-40B4-BE49-F238E27FC236}">
              <a16:creationId xmlns:a16="http://schemas.microsoft.com/office/drawing/2014/main" id="{C278989E-0F80-4B37-B96B-88C152993C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7" name="Text Box 2">
          <a:extLst>
            <a:ext uri="{FF2B5EF4-FFF2-40B4-BE49-F238E27FC236}">
              <a16:creationId xmlns:a16="http://schemas.microsoft.com/office/drawing/2014/main" id="{E83DA071-A674-4C4C-998A-6E671CC08D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8" name="Text Box 1">
          <a:extLst>
            <a:ext uri="{FF2B5EF4-FFF2-40B4-BE49-F238E27FC236}">
              <a16:creationId xmlns:a16="http://schemas.microsoft.com/office/drawing/2014/main" id="{5241382E-C3FC-4FEA-AA78-4DAEE9D5E4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39" name="Text Box 2">
          <a:extLst>
            <a:ext uri="{FF2B5EF4-FFF2-40B4-BE49-F238E27FC236}">
              <a16:creationId xmlns:a16="http://schemas.microsoft.com/office/drawing/2014/main" id="{F9750A5E-769F-41D8-86FD-5165F4BD8F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40" name="Text Box 1">
          <a:extLst>
            <a:ext uri="{FF2B5EF4-FFF2-40B4-BE49-F238E27FC236}">
              <a16:creationId xmlns:a16="http://schemas.microsoft.com/office/drawing/2014/main" id="{AF1E3A9D-6B2F-451E-9913-6210E717B9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41" name="Text Box 2">
          <a:extLst>
            <a:ext uri="{FF2B5EF4-FFF2-40B4-BE49-F238E27FC236}">
              <a16:creationId xmlns:a16="http://schemas.microsoft.com/office/drawing/2014/main" id="{1ED1CACC-2A65-4F09-8F3F-3B030D50C7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42" name="Text Box 1">
          <a:extLst>
            <a:ext uri="{FF2B5EF4-FFF2-40B4-BE49-F238E27FC236}">
              <a16:creationId xmlns:a16="http://schemas.microsoft.com/office/drawing/2014/main" id="{E3384B63-2DCF-4474-9EB0-713166065D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43" name="Text Box 2">
          <a:extLst>
            <a:ext uri="{FF2B5EF4-FFF2-40B4-BE49-F238E27FC236}">
              <a16:creationId xmlns:a16="http://schemas.microsoft.com/office/drawing/2014/main" id="{62DD2BA4-5AE4-4A31-8225-3ADBC5C4EA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44" name="Text Box 1">
          <a:extLst>
            <a:ext uri="{FF2B5EF4-FFF2-40B4-BE49-F238E27FC236}">
              <a16:creationId xmlns:a16="http://schemas.microsoft.com/office/drawing/2014/main" id="{BC8B4F0C-72FF-45B9-B62E-EC309B0C43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45" name="Text Box 2">
          <a:extLst>
            <a:ext uri="{FF2B5EF4-FFF2-40B4-BE49-F238E27FC236}">
              <a16:creationId xmlns:a16="http://schemas.microsoft.com/office/drawing/2014/main" id="{E2A25569-959E-47AC-BC35-59AE487E7B3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46" name="Text Box 1">
          <a:extLst>
            <a:ext uri="{FF2B5EF4-FFF2-40B4-BE49-F238E27FC236}">
              <a16:creationId xmlns:a16="http://schemas.microsoft.com/office/drawing/2014/main" id="{853AFD8E-884D-461B-A7D9-832A77D834D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47" name="Text Box 2">
          <a:extLst>
            <a:ext uri="{FF2B5EF4-FFF2-40B4-BE49-F238E27FC236}">
              <a16:creationId xmlns:a16="http://schemas.microsoft.com/office/drawing/2014/main" id="{9410DE8B-B65A-4825-AA9C-293FD4AA2E9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48" name="Text Box 1">
          <a:extLst>
            <a:ext uri="{FF2B5EF4-FFF2-40B4-BE49-F238E27FC236}">
              <a16:creationId xmlns:a16="http://schemas.microsoft.com/office/drawing/2014/main" id="{3F6A4C3A-3A28-4E60-BA6A-12538C60DB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49" name="Text Box 2">
          <a:extLst>
            <a:ext uri="{FF2B5EF4-FFF2-40B4-BE49-F238E27FC236}">
              <a16:creationId xmlns:a16="http://schemas.microsoft.com/office/drawing/2014/main" id="{3470FA05-E848-4038-AA4D-A8F291837D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50" name="Text Box 1">
          <a:extLst>
            <a:ext uri="{FF2B5EF4-FFF2-40B4-BE49-F238E27FC236}">
              <a16:creationId xmlns:a16="http://schemas.microsoft.com/office/drawing/2014/main" id="{E4EFFBB0-BDA9-476E-B0BC-35EEEB0143A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51" name="Text Box 2">
          <a:extLst>
            <a:ext uri="{FF2B5EF4-FFF2-40B4-BE49-F238E27FC236}">
              <a16:creationId xmlns:a16="http://schemas.microsoft.com/office/drawing/2014/main" id="{A862E83A-E5EB-43A3-B3AB-F9FB53F2298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52" name="Text Box 1">
          <a:extLst>
            <a:ext uri="{FF2B5EF4-FFF2-40B4-BE49-F238E27FC236}">
              <a16:creationId xmlns:a16="http://schemas.microsoft.com/office/drawing/2014/main" id="{0259C3CC-2436-4276-BE11-053E5E4619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53" name="Text Box 2">
          <a:extLst>
            <a:ext uri="{FF2B5EF4-FFF2-40B4-BE49-F238E27FC236}">
              <a16:creationId xmlns:a16="http://schemas.microsoft.com/office/drawing/2014/main" id="{A4EC4C31-E756-4EF5-A035-ABB2C084A9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54" name="Text Box 1">
          <a:extLst>
            <a:ext uri="{FF2B5EF4-FFF2-40B4-BE49-F238E27FC236}">
              <a16:creationId xmlns:a16="http://schemas.microsoft.com/office/drawing/2014/main" id="{1D812304-8953-4262-8A5F-F07C8F9477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55" name="Text Box 2">
          <a:extLst>
            <a:ext uri="{FF2B5EF4-FFF2-40B4-BE49-F238E27FC236}">
              <a16:creationId xmlns:a16="http://schemas.microsoft.com/office/drawing/2014/main" id="{18C0F232-9002-434C-BA24-7CDEBDD07C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56" name="Text Box 1">
          <a:extLst>
            <a:ext uri="{FF2B5EF4-FFF2-40B4-BE49-F238E27FC236}">
              <a16:creationId xmlns:a16="http://schemas.microsoft.com/office/drawing/2014/main" id="{33941C78-D15A-4D23-8D83-9F125AB2AC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57" name="Text Box 2">
          <a:extLst>
            <a:ext uri="{FF2B5EF4-FFF2-40B4-BE49-F238E27FC236}">
              <a16:creationId xmlns:a16="http://schemas.microsoft.com/office/drawing/2014/main" id="{A0DF1FE9-AFB3-4100-85D4-90D347BC527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58" name="Text Box 1">
          <a:extLst>
            <a:ext uri="{FF2B5EF4-FFF2-40B4-BE49-F238E27FC236}">
              <a16:creationId xmlns:a16="http://schemas.microsoft.com/office/drawing/2014/main" id="{0469406A-A53F-4571-9D78-D24060A0EC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59" name="Text Box 2">
          <a:extLst>
            <a:ext uri="{FF2B5EF4-FFF2-40B4-BE49-F238E27FC236}">
              <a16:creationId xmlns:a16="http://schemas.microsoft.com/office/drawing/2014/main" id="{7CF6B54B-66DA-4F00-87CE-D926178FB02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0" name="Text Box 1">
          <a:extLst>
            <a:ext uri="{FF2B5EF4-FFF2-40B4-BE49-F238E27FC236}">
              <a16:creationId xmlns:a16="http://schemas.microsoft.com/office/drawing/2014/main" id="{0B7271E4-35A1-4308-BC5C-48D0266800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1" name="Text Box 2">
          <a:extLst>
            <a:ext uri="{FF2B5EF4-FFF2-40B4-BE49-F238E27FC236}">
              <a16:creationId xmlns:a16="http://schemas.microsoft.com/office/drawing/2014/main" id="{F9B9C255-C685-413C-AF87-10DD8CD90A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2" name="Text Box 1">
          <a:extLst>
            <a:ext uri="{FF2B5EF4-FFF2-40B4-BE49-F238E27FC236}">
              <a16:creationId xmlns:a16="http://schemas.microsoft.com/office/drawing/2014/main" id="{F0E029E5-83DA-45E0-BC39-6EBD59B799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3" name="Text Box 2">
          <a:extLst>
            <a:ext uri="{FF2B5EF4-FFF2-40B4-BE49-F238E27FC236}">
              <a16:creationId xmlns:a16="http://schemas.microsoft.com/office/drawing/2014/main" id="{99E1F51B-2FFF-43B4-A827-8D845D8593A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4" name="Text Box 1">
          <a:extLst>
            <a:ext uri="{FF2B5EF4-FFF2-40B4-BE49-F238E27FC236}">
              <a16:creationId xmlns:a16="http://schemas.microsoft.com/office/drawing/2014/main" id="{00485587-DF6D-4F21-9739-0375EDEAC9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5" name="Text Box 2">
          <a:extLst>
            <a:ext uri="{FF2B5EF4-FFF2-40B4-BE49-F238E27FC236}">
              <a16:creationId xmlns:a16="http://schemas.microsoft.com/office/drawing/2014/main" id="{9A10C3CA-0E6F-437E-958F-7C3C1C246D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6" name="Text Box 1">
          <a:extLst>
            <a:ext uri="{FF2B5EF4-FFF2-40B4-BE49-F238E27FC236}">
              <a16:creationId xmlns:a16="http://schemas.microsoft.com/office/drawing/2014/main" id="{769F788E-9425-4929-A140-DCDD8129F3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7" name="Text Box 2">
          <a:extLst>
            <a:ext uri="{FF2B5EF4-FFF2-40B4-BE49-F238E27FC236}">
              <a16:creationId xmlns:a16="http://schemas.microsoft.com/office/drawing/2014/main" id="{6B790669-6E44-4886-891D-CD8BCCE3F7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8" name="Text Box 1">
          <a:extLst>
            <a:ext uri="{FF2B5EF4-FFF2-40B4-BE49-F238E27FC236}">
              <a16:creationId xmlns:a16="http://schemas.microsoft.com/office/drawing/2014/main" id="{B9A209B3-7D0B-4D4F-8E16-4D75DE17A1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69" name="Text Box 2">
          <a:extLst>
            <a:ext uri="{FF2B5EF4-FFF2-40B4-BE49-F238E27FC236}">
              <a16:creationId xmlns:a16="http://schemas.microsoft.com/office/drawing/2014/main" id="{8A66B1F2-4FAE-4DFB-8DBC-67B08475B4D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70" name="Text Box 1">
          <a:extLst>
            <a:ext uri="{FF2B5EF4-FFF2-40B4-BE49-F238E27FC236}">
              <a16:creationId xmlns:a16="http://schemas.microsoft.com/office/drawing/2014/main" id="{D3D51789-4E9A-4C8B-98B8-459AA66D9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71" name="Text Box 2">
          <a:extLst>
            <a:ext uri="{FF2B5EF4-FFF2-40B4-BE49-F238E27FC236}">
              <a16:creationId xmlns:a16="http://schemas.microsoft.com/office/drawing/2014/main" id="{FC9DDAA4-B1BD-4C8F-B3AA-DA09184D10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72" name="Text Box 1">
          <a:extLst>
            <a:ext uri="{FF2B5EF4-FFF2-40B4-BE49-F238E27FC236}">
              <a16:creationId xmlns:a16="http://schemas.microsoft.com/office/drawing/2014/main" id="{A0D56DBF-6168-4B50-8062-9C532BDDA7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73" name="Text Box 2">
          <a:extLst>
            <a:ext uri="{FF2B5EF4-FFF2-40B4-BE49-F238E27FC236}">
              <a16:creationId xmlns:a16="http://schemas.microsoft.com/office/drawing/2014/main" id="{590FC24C-AF24-4E4D-A78E-A853167C8E7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74" name="Text Box 1">
          <a:extLst>
            <a:ext uri="{FF2B5EF4-FFF2-40B4-BE49-F238E27FC236}">
              <a16:creationId xmlns:a16="http://schemas.microsoft.com/office/drawing/2014/main" id="{BD1F2782-0CA2-490F-BA66-F647FC87471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75" name="Text Box 2">
          <a:extLst>
            <a:ext uri="{FF2B5EF4-FFF2-40B4-BE49-F238E27FC236}">
              <a16:creationId xmlns:a16="http://schemas.microsoft.com/office/drawing/2014/main" id="{48926C05-F107-4D57-8BF0-BAC5EADB7D6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76" name="Text Box 1">
          <a:extLst>
            <a:ext uri="{FF2B5EF4-FFF2-40B4-BE49-F238E27FC236}">
              <a16:creationId xmlns:a16="http://schemas.microsoft.com/office/drawing/2014/main" id="{49245504-8DFB-4927-A881-7F2D124C1FC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77" name="Text Box 2">
          <a:extLst>
            <a:ext uri="{FF2B5EF4-FFF2-40B4-BE49-F238E27FC236}">
              <a16:creationId xmlns:a16="http://schemas.microsoft.com/office/drawing/2014/main" id="{93D1D630-6521-4377-9038-41C275B3E9F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78" name="Text Box 1">
          <a:extLst>
            <a:ext uri="{FF2B5EF4-FFF2-40B4-BE49-F238E27FC236}">
              <a16:creationId xmlns:a16="http://schemas.microsoft.com/office/drawing/2014/main" id="{4F0D26F0-C365-4453-96EB-F4EBA20534A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79" name="Text Box 2">
          <a:extLst>
            <a:ext uri="{FF2B5EF4-FFF2-40B4-BE49-F238E27FC236}">
              <a16:creationId xmlns:a16="http://schemas.microsoft.com/office/drawing/2014/main" id="{CBD46148-C197-4143-9F07-79CBC377DA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80" name="Text Box 1">
          <a:extLst>
            <a:ext uri="{FF2B5EF4-FFF2-40B4-BE49-F238E27FC236}">
              <a16:creationId xmlns:a16="http://schemas.microsoft.com/office/drawing/2014/main" id="{BB2D6AFF-EF5F-4861-A5D3-2BD4DEA1094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81" name="Text Box 2">
          <a:extLst>
            <a:ext uri="{FF2B5EF4-FFF2-40B4-BE49-F238E27FC236}">
              <a16:creationId xmlns:a16="http://schemas.microsoft.com/office/drawing/2014/main" id="{9F2D9885-B90D-4D51-8561-14414E4CF6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82" name="Text Box 1">
          <a:extLst>
            <a:ext uri="{FF2B5EF4-FFF2-40B4-BE49-F238E27FC236}">
              <a16:creationId xmlns:a16="http://schemas.microsoft.com/office/drawing/2014/main" id="{CDE72E1D-C01A-49E6-8B9E-7C3AFD8714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83" name="Text Box 2">
          <a:extLst>
            <a:ext uri="{FF2B5EF4-FFF2-40B4-BE49-F238E27FC236}">
              <a16:creationId xmlns:a16="http://schemas.microsoft.com/office/drawing/2014/main" id="{F83ABA86-15F5-42B6-AB98-E302F7BE97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84" name="Text Box 1">
          <a:extLst>
            <a:ext uri="{FF2B5EF4-FFF2-40B4-BE49-F238E27FC236}">
              <a16:creationId xmlns:a16="http://schemas.microsoft.com/office/drawing/2014/main" id="{423B50D8-3487-4E1F-8270-1324F335B9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85" name="Text Box 2">
          <a:extLst>
            <a:ext uri="{FF2B5EF4-FFF2-40B4-BE49-F238E27FC236}">
              <a16:creationId xmlns:a16="http://schemas.microsoft.com/office/drawing/2014/main" id="{4753ADD9-39E2-4439-B158-ABAC4E095ED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86" name="Text Box 1">
          <a:extLst>
            <a:ext uri="{FF2B5EF4-FFF2-40B4-BE49-F238E27FC236}">
              <a16:creationId xmlns:a16="http://schemas.microsoft.com/office/drawing/2014/main" id="{E7E5E36E-4C9C-4ACE-AE7B-1A094E0D026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87" name="Text Box 2">
          <a:extLst>
            <a:ext uri="{FF2B5EF4-FFF2-40B4-BE49-F238E27FC236}">
              <a16:creationId xmlns:a16="http://schemas.microsoft.com/office/drawing/2014/main" id="{D3E1A0AF-01A1-4721-82E0-A65C3B28DEF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88" name="Text Box 1">
          <a:extLst>
            <a:ext uri="{FF2B5EF4-FFF2-40B4-BE49-F238E27FC236}">
              <a16:creationId xmlns:a16="http://schemas.microsoft.com/office/drawing/2014/main" id="{BEC33BF5-B0E9-4319-9180-A248A495DE8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89" name="Text Box 2">
          <a:extLst>
            <a:ext uri="{FF2B5EF4-FFF2-40B4-BE49-F238E27FC236}">
              <a16:creationId xmlns:a16="http://schemas.microsoft.com/office/drawing/2014/main" id="{01B8E382-D281-45B9-B090-DE112E9416B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90" name="Text Box 1">
          <a:extLst>
            <a:ext uri="{FF2B5EF4-FFF2-40B4-BE49-F238E27FC236}">
              <a16:creationId xmlns:a16="http://schemas.microsoft.com/office/drawing/2014/main" id="{6B5EE3BB-F5C1-4F79-9C27-D2358B5C31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91" name="Text Box 2">
          <a:extLst>
            <a:ext uri="{FF2B5EF4-FFF2-40B4-BE49-F238E27FC236}">
              <a16:creationId xmlns:a16="http://schemas.microsoft.com/office/drawing/2014/main" id="{7F62FD0C-BC2D-4294-BBA4-159169F298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92" name="Text Box 1">
          <a:extLst>
            <a:ext uri="{FF2B5EF4-FFF2-40B4-BE49-F238E27FC236}">
              <a16:creationId xmlns:a16="http://schemas.microsoft.com/office/drawing/2014/main" id="{B39417D0-FDCF-4206-A50E-61DED7F074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93" name="Text Box 2">
          <a:extLst>
            <a:ext uri="{FF2B5EF4-FFF2-40B4-BE49-F238E27FC236}">
              <a16:creationId xmlns:a16="http://schemas.microsoft.com/office/drawing/2014/main" id="{FED1CE55-946C-4A4D-8530-3F588878A9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94" name="Text Box 1">
          <a:extLst>
            <a:ext uri="{FF2B5EF4-FFF2-40B4-BE49-F238E27FC236}">
              <a16:creationId xmlns:a16="http://schemas.microsoft.com/office/drawing/2014/main" id="{BCA4A123-D20B-4A44-93BD-B6A9B3558F3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95" name="Text Box 2">
          <a:extLst>
            <a:ext uri="{FF2B5EF4-FFF2-40B4-BE49-F238E27FC236}">
              <a16:creationId xmlns:a16="http://schemas.microsoft.com/office/drawing/2014/main" id="{3AE3E3B1-C4EC-45CA-951F-80BC95FB350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296" name="Text Box 1">
          <a:extLst>
            <a:ext uri="{FF2B5EF4-FFF2-40B4-BE49-F238E27FC236}">
              <a16:creationId xmlns:a16="http://schemas.microsoft.com/office/drawing/2014/main" id="{E35EB39E-07DE-4A60-B75B-A24E7EA93F0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297" name="Text Box 2">
          <a:extLst>
            <a:ext uri="{FF2B5EF4-FFF2-40B4-BE49-F238E27FC236}">
              <a16:creationId xmlns:a16="http://schemas.microsoft.com/office/drawing/2014/main" id="{D03C2EB3-C5B8-421D-8C27-04E15447F4E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98" name="Text Box 1">
          <a:extLst>
            <a:ext uri="{FF2B5EF4-FFF2-40B4-BE49-F238E27FC236}">
              <a16:creationId xmlns:a16="http://schemas.microsoft.com/office/drawing/2014/main" id="{7367C0EB-0533-4B30-A807-07FA20BAEE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299" name="Text Box 2">
          <a:extLst>
            <a:ext uri="{FF2B5EF4-FFF2-40B4-BE49-F238E27FC236}">
              <a16:creationId xmlns:a16="http://schemas.microsoft.com/office/drawing/2014/main" id="{AA6D74D3-28D3-4BFB-BD34-BFD51DE36B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00" name="Text Box 1">
          <a:extLst>
            <a:ext uri="{FF2B5EF4-FFF2-40B4-BE49-F238E27FC236}">
              <a16:creationId xmlns:a16="http://schemas.microsoft.com/office/drawing/2014/main" id="{ACE80A76-6BA7-4E3E-BA5E-B0F4CC6202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01" name="Text Box 2">
          <a:extLst>
            <a:ext uri="{FF2B5EF4-FFF2-40B4-BE49-F238E27FC236}">
              <a16:creationId xmlns:a16="http://schemas.microsoft.com/office/drawing/2014/main" id="{B6623A1D-C300-4638-92C0-877AEC74B58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02" name="Text Box 1">
          <a:extLst>
            <a:ext uri="{FF2B5EF4-FFF2-40B4-BE49-F238E27FC236}">
              <a16:creationId xmlns:a16="http://schemas.microsoft.com/office/drawing/2014/main" id="{91DB7F63-16D9-4041-AE5B-13C9CA11311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03" name="Text Box 2">
          <a:extLst>
            <a:ext uri="{FF2B5EF4-FFF2-40B4-BE49-F238E27FC236}">
              <a16:creationId xmlns:a16="http://schemas.microsoft.com/office/drawing/2014/main" id="{1A71C2ED-DF76-45E5-858F-4379E71230A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04" name="Text Box 1">
          <a:extLst>
            <a:ext uri="{FF2B5EF4-FFF2-40B4-BE49-F238E27FC236}">
              <a16:creationId xmlns:a16="http://schemas.microsoft.com/office/drawing/2014/main" id="{B488ED3E-9E33-40F8-8CE2-570F28C6B4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05" name="Text Box 2">
          <a:extLst>
            <a:ext uri="{FF2B5EF4-FFF2-40B4-BE49-F238E27FC236}">
              <a16:creationId xmlns:a16="http://schemas.microsoft.com/office/drawing/2014/main" id="{EDAFFFBB-C00D-4B14-8503-7AD4A14E5DE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06" name="Text Box 1">
          <a:extLst>
            <a:ext uri="{FF2B5EF4-FFF2-40B4-BE49-F238E27FC236}">
              <a16:creationId xmlns:a16="http://schemas.microsoft.com/office/drawing/2014/main" id="{11D1E45C-3364-4654-B8B1-456CE7BCECC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07" name="Text Box 2">
          <a:extLst>
            <a:ext uri="{FF2B5EF4-FFF2-40B4-BE49-F238E27FC236}">
              <a16:creationId xmlns:a16="http://schemas.microsoft.com/office/drawing/2014/main" id="{76118260-DB87-4C00-9700-B42870A252E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08" name="Text Box 1">
          <a:extLst>
            <a:ext uri="{FF2B5EF4-FFF2-40B4-BE49-F238E27FC236}">
              <a16:creationId xmlns:a16="http://schemas.microsoft.com/office/drawing/2014/main" id="{82B7A485-7D15-426B-9179-F5210FD7FFD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09" name="Text Box 2">
          <a:extLst>
            <a:ext uri="{FF2B5EF4-FFF2-40B4-BE49-F238E27FC236}">
              <a16:creationId xmlns:a16="http://schemas.microsoft.com/office/drawing/2014/main" id="{26BC1F62-5735-453F-9B04-9AA332D6669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10" name="Text Box 1">
          <a:extLst>
            <a:ext uri="{FF2B5EF4-FFF2-40B4-BE49-F238E27FC236}">
              <a16:creationId xmlns:a16="http://schemas.microsoft.com/office/drawing/2014/main" id="{16B45A24-45DB-495D-9CEF-C02A274274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11" name="Text Box 2">
          <a:extLst>
            <a:ext uri="{FF2B5EF4-FFF2-40B4-BE49-F238E27FC236}">
              <a16:creationId xmlns:a16="http://schemas.microsoft.com/office/drawing/2014/main" id="{8E1E5B3A-3EBC-475A-89D1-CAC27CA26C6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12" name="Text Box 1">
          <a:extLst>
            <a:ext uri="{FF2B5EF4-FFF2-40B4-BE49-F238E27FC236}">
              <a16:creationId xmlns:a16="http://schemas.microsoft.com/office/drawing/2014/main" id="{2559C9D0-6AEB-41C4-89A6-EE2BE72573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13" name="Text Box 2">
          <a:extLst>
            <a:ext uri="{FF2B5EF4-FFF2-40B4-BE49-F238E27FC236}">
              <a16:creationId xmlns:a16="http://schemas.microsoft.com/office/drawing/2014/main" id="{D070E1FD-14F4-4244-88CB-1EF39D40CD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14" name="Text Box 1">
          <a:extLst>
            <a:ext uri="{FF2B5EF4-FFF2-40B4-BE49-F238E27FC236}">
              <a16:creationId xmlns:a16="http://schemas.microsoft.com/office/drawing/2014/main" id="{74BF8FE9-320F-4BB7-9EDF-5540FDC980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15" name="Text Box 2">
          <a:extLst>
            <a:ext uri="{FF2B5EF4-FFF2-40B4-BE49-F238E27FC236}">
              <a16:creationId xmlns:a16="http://schemas.microsoft.com/office/drawing/2014/main" id="{544689E5-A8CE-497D-85E8-E1B970E776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16" name="Text Box 1">
          <a:extLst>
            <a:ext uri="{FF2B5EF4-FFF2-40B4-BE49-F238E27FC236}">
              <a16:creationId xmlns:a16="http://schemas.microsoft.com/office/drawing/2014/main" id="{A8C56D18-FC1C-4B42-94BD-B377870BE6D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17" name="Text Box 2">
          <a:extLst>
            <a:ext uri="{FF2B5EF4-FFF2-40B4-BE49-F238E27FC236}">
              <a16:creationId xmlns:a16="http://schemas.microsoft.com/office/drawing/2014/main" id="{FFCE40E1-4D7C-4211-A260-985662A10E6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18" name="Text Box 1">
          <a:extLst>
            <a:ext uri="{FF2B5EF4-FFF2-40B4-BE49-F238E27FC236}">
              <a16:creationId xmlns:a16="http://schemas.microsoft.com/office/drawing/2014/main" id="{57927CAD-11ED-490B-A636-EF09EBAC56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19" name="Text Box 2">
          <a:extLst>
            <a:ext uri="{FF2B5EF4-FFF2-40B4-BE49-F238E27FC236}">
              <a16:creationId xmlns:a16="http://schemas.microsoft.com/office/drawing/2014/main" id="{CB19C979-DDE3-4F2F-A7CE-FDB63A995E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20" name="Text Box 1">
          <a:extLst>
            <a:ext uri="{FF2B5EF4-FFF2-40B4-BE49-F238E27FC236}">
              <a16:creationId xmlns:a16="http://schemas.microsoft.com/office/drawing/2014/main" id="{45375653-FB2C-428D-8E70-BF3DBAA7284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21" name="Text Box 2">
          <a:extLst>
            <a:ext uri="{FF2B5EF4-FFF2-40B4-BE49-F238E27FC236}">
              <a16:creationId xmlns:a16="http://schemas.microsoft.com/office/drawing/2014/main" id="{22263969-92E5-4FB3-B648-003833CBF55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22" name="Text Box 1">
          <a:extLst>
            <a:ext uri="{FF2B5EF4-FFF2-40B4-BE49-F238E27FC236}">
              <a16:creationId xmlns:a16="http://schemas.microsoft.com/office/drawing/2014/main" id="{5C9D75C5-21DE-43EA-9AC1-EA5E9F5A04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23" name="Text Box 2">
          <a:extLst>
            <a:ext uri="{FF2B5EF4-FFF2-40B4-BE49-F238E27FC236}">
              <a16:creationId xmlns:a16="http://schemas.microsoft.com/office/drawing/2014/main" id="{80F91C59-0B00-4059-98EC-D41AA8FC06F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24" name="Text Box 1">
          <a:extLst>
            <a:ext uri="{FF2B5EF4-FFF2-40B4-BE49-F238E27FC236}">
              <a16:creationId xmlns:a16="http://schemas.microsoft.com/office/drawing/2014/main" id="{1F2838E7-09DF-402D-98F0-4A38E83FEC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25" name="Text Box 2">
          <a:extLst>
            <a:ext uri="{FF2B5EF4-FFF2-40B4-BE49-F238E27FC236}">
              <a16:creationId xmlns:a16="http://schemas.microsoft.com/office/drawing/2014/main" id="{35A688A5-935B-42BD-9A8E-0730F0168B5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26" name="Text Box 1">
          <a:extLst>
            <a:ext uri="{FF2B5EF4-FFF2-40B4-BE49-F238E27FC236}">
              <a16:creationId xmlns:a16="http://schemas.microsoft.com/office/drawing/2014/main" id="{3080C78E-30AB-40C9-8751-B4E8CDD34AE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27" name="Text Box 2">
          <a:extLst>
            <a:ext uri="{FF2B5EF4-FFF2-40B4-BE49-F238E27FC236}">
              <a16:creationId xmlns:a16="http://schemas.microsoft.com/office/drawing/2014/main" id="{9D9EB161-1B4B-4C4B-8BF1-ECE9F75883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28" name="Text Box 1">
          <a:extLst>
            <a:ext uri="{FF2B5EF4-FFF2-40B4-BE49-F238E27FC236}">
              <a16:creationId xmlns:a16="http://schemas.microsoft.com/office/drawing/2014/main" id="{B508D7CE-2FF4-4A36-AF7A-13F9344CE5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29" name="Text Box 2">
          <a:extLst>
            <a:ext uri="{FF2B5EF4-FFF2-40B4-BE49-F238E27FC236}">
              <a16:creationId xmlns:a16="http://schemas.microsoft.com/office/drawing/2014/main" id="{1B7FE4A8-8E70-4776-9117-BDC8561F9C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30" name="Text Box 1">
          <a:extLst>
            <a:ext uri="{FF2B5EF4-FFF2-40B4-BE49-F238E27FC236}">
              <a16:creationId xmlns:a16="http://schemas.microsoft.com/office/drawing/2014/main" id="{7404DA1C-3301-4857-A73A-1CD80C694D1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31" name="Text Box 2">
          <a:extLst>
            <a:ext uri="{FF2B5EF4-FFF2-40B4-BE49-F238E27FC236}">
              <a16:creationId xmlns:a16="http://schemas.microsoft.com/office/drawing/2014/main" id="{C77E9631-C556-4A44-9A9B-8BBAE90133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32" name="Text Box 1">
          <a:extLst>
            <a:ext uri="{FF2B5EF4-FFF2-40B4-BE49-F238E27FC236}">
              <a16:creationId xmlns:a16="http://schemas.microsoft.com/office/drawing/2014/main" id="{DB87BDC7-21C3-4063-BDB7-44FA02AD0F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33" name="Text Box 2">
          <a:extLst>
            <a:ext uri="{FF2B5EF4-FFF2-40B4-BE49-F238E27FC236}">
              <a16:creationId xmlns:a16="http://schemas.microsoft.com/office/drawing/2014/main" id="{84DF0AB0-CFDB-4D01-B88B-88D185B1B4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34" name="Text Box 1">
          <a:extLst>
            <a:ext uri="{FF2B5EF4-FFF2-40B4-BE49-F238E27FC236}">
              <a16:creationId xmlns:a16="http://schemas.microsoft.com/office/drawing/2014/main" id="{339FB1FC-1771-4E8E-B79C-6047E25D1A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35" name="Text Box 2">
          <a:extLst>
            <a:ext uri="{FF2B5EF4-FFF2-40B4-BE49-F238E27FC236}">
              <a16:creationId xmlns:a16="http://schemas.microsoft.com/office/drawing/2014/main" id="{BA4C916B-4BAA-4BFF-9240-E70012382B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36" name="Text Box 1">
          <a:extLst>
            <a:ext uri="{FF2B5EF4-FFF2-40B4-BE49-F238E27FC236}">
              <a16:creationId xmlns:a16="http://schemas.microsoft.com/office/drawing/2014/main" id="{D2E141F5-D79B-4BDF-BFA6-7231FEB586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37" name="Text Box 2">
          <a:extLst>
            <a:ext uri="{FF2B5EF4-FFF2-40B4-BE49-F238E27FC236}">
              <a16:creationId xmlns:a16="http://schemas.microsoft.com/office/drawing/2014/main" id="{E9DF5491-2A94-4FA3-A898-1D401DD04CC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38" name="Text Box 2">
          <a:extLst>
            <a:ext uri="{FF2B5EF4-FFF2-40B4-BE49-F238E27FC236}">
              <a16:creationId xmlns:a16="http://schemas.microsoft.com/office/drawing/2014/main" id="{9CD0FFF7-6467-4E09-8E72-60B61AA5BEC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39" name="Text Box 1">
          <a:extLst>
            <a:ext uri="{FF2B5EF4-FFF2-40B4-BE49-F238E27FC236}">
              <a16:creationId xmlns:a16="http://schemas.microsoft.com/office/drawing/2014/main" id="{E0A159BD-44E7-46BE-9F80-2F499AE57A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40" name="Text Box 2">
          <a:extLst>
            <a:ext uri="{FF2B5EF4-FFF2-40B4-BE49-F238E27FC236}">
              <a16:creationId xmlns:a16="http://schemas.microsoft.com/office/drawing/2014/main" id="{FE9F799C-912E-4E4B-BEC5-24702CB22F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41" name="Text Box 1">
          <a:extLst>
            <a:ext uri="{FF2B5EF4-FFF2-40B4-BE49-F238E27FC236}">
              <a16:creationId xmlns:a16="http://schemas.microsoft.com/office/drawing/2014/main" id="{35818A79-A962-4866-BAC3-18C5B50D98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42" name="Text Box 2">
          <a:extLst>
            <a:ext uri="{FF2B5EF4-FFF2-40B4-BE49-F238E27FC236}">
              <a16:creationId xmlns:a16="http://schemas.microsoft.com/office/drawing/2014/main" id="{4866A14C-956D-4B2F-AA18-A34BE21413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43" name="Text Box 1">
          <a:extLst>
            <a:ext uri="{FF2B5EF4-FFF2-40B4-BE49-F238E27FC236}">
              <a16:creationId xmlns:a16="http://schemas.microsoft.com/office/drawing/2014/main" id="{74A126E5-58D6-4B77-9ED5-906F19B60FB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44" name="Text Box 2">
          <a:extLst>
            <a:ext uri="{FF2B5EF4-FFF2-40B4-BE49-F238E27FC236}">
              <a16:creationId xmlns:a16="http://schemas.microsoft.com/office/drawing/2014/main" id="{1B94E3E4-F684-4EED-8FC6-92E369E3C2C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45" name="Text Box 1">
          <a:extLst>
            <a:ext uri="{FF2B5EF4-FFF2-40B4-BE49-F238E27FC236}">
              <a16:creationId xmlns:a16="http://schemas.microsoft.com/office/drawing/2014/main" id="{E882C179-5F2D-4FCD-9155-38329726F6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46" name="Text Box 2">
          <a:extLst>
            <a:ext uri="{FF2B5EF4-FFF2-40B4-BE49-F238E27FC236}">
              <a16:creationId xmlns:a16="http://schemas.microsoft.com/office/drawing/2014/main" id="{3AA04C8C-2909-4604-84E4-E67DB028665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47" name="Text Box 2">
          <a:extLst>
            <a:ext uri="{FF2B5EF4-FFF2-40B4-BE49-F238E27FC236}">
              <a16:creationId xmlns:a16="http://schemas.microsoft.com/office/drawing/2014/main" id="{FE7E59EF-4B7B-4538-AF87-1B030066351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48" name="Text Box 1">
          <a:extLst>
            <a:ext uri="{FF2B5EF4-FFF2-40B4-BE49-F238E27FC236}">
              <a16:creationId xmlns:a16="http://schemas.microsoft.com/office/drawing/2014/main" id="{CFD43AEE-9A9B-4C94-A1FD-6367458F7E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49" name="Text Box 2">
          <a:extLst>
            <a:ext uri="{FF2B5EF4-FFF2-40B4-BE49-F238E27FC236}">
              <a16:creationId xmlns:a16="http://schemas.microsoft.com/office/drawing/2014/main" id="{C0E845FC-6084-4AE5-8DC8-BF27D90951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50" name="Text Box 2">
          <a:extLst>
            <a:ext uri="{FF2B5EF4-FFF2-40B4-BE49-F238E27FC236}">
              <a16:creationId xmlns:a16="http://schemas.microsoft.com/office/drawing/2014/main" id="{BD8E389A-9BBD-4DCD-BA73-E8111BAD0E9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51" name="Text Box 1">
          <a:extLst>
            <a:ext uri="{FF2B5EF4-FFF2-40B4-BE49-F238E27FC236}">
              <a16:creationId xmlns:a16="http://schemas.microsoft.com/office/drawing/2014/main" id="{84646661-25B3-4883-ADF7-C1B7B1CF6E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52" name="Text Box 2">
          <a:extLst>
            <a:ext uri="{FF2B5EF4-FFF2-40B4-BE49-F238E27FC236}">
              <a16:creationId xmlns:a16="http://schemas.microsoft.com/office/drawing/2014/main" id="{1CF943FC-1C59-4010-B872-1CFED24E7F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53" name="Text Box 2">
          <a:extLst>
            <a:ext uri="{FF2B5EF4-FFF2-40B4-BE49-F238E27FC236}">
              <a16:creationId xmlns:a16="http://schemas.microsoft.com/office/drawing/2014/main" id="{2B8F8512-41EE-4B77-85C5-E7170B4519C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54" name="Text Box 1">
          <a:extLst>
            <a:ext uri="{FF2B5EF4-FFF2-40B4-BE49-F238E27FC236}">
              <a16:creationId xmlns:a16="http://schemas.microsoft.com/office/drawing/2014/main" id="{B56391C1-9622-4A66-B5CF-78A7EB2F8E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55" name="Text Box 2">
          <a:extLst>
            <a:ext uri="{FF2B5EF4-FFF2-40B4-BE49-F238E27FC236}">
              <a16:creationId xmlns:a16="http://schemas.microsoft.com/office/drawing/2014/main" id="{E715B707-DD60-46DD-A183-FEA1B59301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56" name="Text Box 2">
          <a:extLst>
            <a:ext uri="{FF2B5EF4-FFF2-40B4-BE49-F238E27FC236}">
              <a16:creationId xmlns:a16="http://schemas.microsoft.com/office/drawing/2014/main" id="{831D7C1D-5152-47A3-9F20-43D18CF5D93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57" name="Text Box 1">
          <a:extLst>
            <a:ext uri="{FF2B5EF4-FFF2-40B4-BE49-F238E27FC236}">
              <a16:creationId xmlns:a16="http://schemas.microsoft.com/office/drawing/2014/main" id="{33E81279-62E5-41A5-83C7-0A6EBE60D4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58" name="Text Box 2">
          <a:extLst>
            <a:ext uri="{FF2B5EF4-FFF2-40B4-BE49-F238E27FC236}">
              <a16:creationId xmlns:a16="http://schemas.microsoft.com/office/drawing/2014/main" id="{D3E9CEA3-2059-4213-AC2F-3C5E0C8E2FB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59" name="Text Box 2">
          <a:extLst>
            <a:ext uri="{FF2B5EF4-FFF2-40B4-BE49-F238E27FC236}">
              <a16:creationId xmlns:a16="http://schemas.microsoft.com/office/drawing/2014/main" id="{AB8D8B2D-D78E-44AE-BC9A-055D3D51334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60" name="Text Box 1">
          <a:extLst>
            <a:ext uri="{FF2B5EF4-FFF2-40B4-BE49-F238E27FC236}">
              <a16:creationId xmlns:a16="http://schemas.microsoft.com/office/drawing/2014/main" id="{49363311-EFE7-45AE-A0AC-78FE0B417F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61" name="Text Box 2">
          <a:extLst>
            <a:ext uri="{FF2B5EF4-FFF2-40B4-BE49-F238E27FC236}">
              <a16:creationId xmlns:a16="http://schemas.microsoft.com/office/drawing/2014/main" id="{C94A8AFB-9535-4196-8953-186E191A71F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62" name="Text Box 2">
          <a:extLst>
            <a:ext uri="{FF2B5EF4-FFF2-40B4-BE49-F238E27FC236}">
              <a16:creationId xmlns:a16="http://schemas.microsoft.com/office/drawing/2014/main" id="{EA524C9D-83A2-43FC-848E-9B6912EDFC9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63" name="Text Box 1">
          <a:extLst>
            <a:ext uri="{FF2B5EF4-FFF2-40B4-BE49-F238E27FC236}">
              <a16:creationId xmlns:a16="http://schemas.microsoft.com/office/drawing/2014/main" id="{7DF1A1B7-EF1B-4B2E-A1D7-E380F03B601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64" name="Text Box 2">
          <a:extLst>
            <a:ext uri="{FF2B5EF4-FFF2-40B4-BE49-F238E27FC236}">
              <a16:creationId xmlns:a16="http://schemas.microsoft.com/office/drawing/2014/main" id="{BB1EC33D-454E-49FA-BBEE-44059D52BD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65" name="Text Box 1">
          <a:extLst>
            <a:ext uri="{FF2B5EF4-FFF2-40B4-BE49-F238E27FC236}">
              <a16:creationId xmlns:a16="http://schemas.microsoft.com/office/drawing/2014/main" id="{4740CBC5-5EF2-4034-BF37-CBA86D42B63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66" name="Text Box 2">
          <a:extLst>
            <a:ext uri="{FF2B5EF4-FFF2-40B4-BE49-F238E27FC236}">
              <a16:creationId xmlns:a16="http://schemas.microsoft.com/office/drawing/2014/main" id="{C0C38972-D52B-48C2-B4EC-1B7C2FBD30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67" name="Text Box 1">
          <a:extLst>
            <a:ext uri="{FF2B5EF4-FFF2-40B4-BE49-F238E27FC236}">
              <a16:creationId xmlns:a16="http://schemas.microsoft.com/office/drawing/2014/main" id="{1B16EB9D-0021-43AE-B9B6-184E6291CB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68" name="Text Box 2">
          <a:extLst>
            <a:ext uri="{FF2B5EF4-FFF2-40B4-BE49-F238E27FC236}">
              <a16:creationId xmlns:a16="http://schemas.microsoft.com/office/drawing/2014/main" id="{3BA87F8B-96FF-4A09-BC14-E945AD538D5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69" name="Text Box 1">
          <a:extLst>
            <a:ext uri="{FF2B5EF4-FFF2-40B4-BE49-F238E27FC236}">
              <a16:creationId xmlns:a16="http://schemas.microsoft.com/office/drawing/2014/main" id="{885473F1-DFB5-4A49-99EF-7DD8BF22E99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70" name="Text Box 2">
          <a:extLst>
            <a:ext uri="{FF2B5EF4-FFF2-40B4-BE49-F238E27FC236}">
              <a16:creationId xmlns:a16="http://schemas.microsoft.com/office/drawing/2014/main" id="{29610CF2-E066-44C1-94CB-82BBA1A56F0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71" name="Text Box 1">
          <a:extLst>
            <a:ext uri="{FF2B5EF4-FFF2-40B4-BE49-F238E27FC236}">
              <a16:creationId xmlns:a16="http://schemas.microsoft.com/office/drawing/2014/main" id="{2C64AC56-17F8-44FC-A079-6E493E9EE5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72" name="Text Box 2">
          <a:extLst>
            <a:ext uri="{FF2B5EF4-FFF2-40B4-BE49-F238E27FC236}">
              <a16:creationId xmlns:a16="http://schemas.microsoft.com/office/drawing/2014/main" id="{A0A5617E-D660-466D-A00B-BB6CA1AD06A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73" name="Text Box 1">
          <a:extLst>
            <a:ext uri="{FF2B5EF4-FFF2-40B4-BE49-F238E27FC236}">
              <a16:creationId xmlns:a16="http://schemas.microsoft.com/office/drawing/2014/main" id="{C7344085-C8BF-4196-AAD1-CD7954A020C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74" name="Text Box 2">
          <a:extLst>
            <a:ext uri="{FF2B5EF4-FFF2-40B4-BE49-F238E27FC236}">
              <a16:creationId xmlns:a16="http://schemas.microsoft.com/office/drawing/2014/main" id="{9D43CEEE-CFAE-4DE5-99E0-D0BF5BB1202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75" name="Text Box 1">
          <a:extLst>
            <a:ext uri="{FF2B5EF4-FFF2-40B4-BE49-F238E27FC236}">
              <a16:creationId xmlns:a16="http://schemas.microsoft.com/office/drawing/2014/main" id="{2833AB0B-E423-44FB-ACDD-6EAF1CA327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76" name="Text Box 2">
          <a:extLst>
            <a:ext uri="{FF2B5EF4-FFF2-40B4-BE49-F238E27FC236}">
              <a16:creationId xmlns:a16="http://schemas.microsoft.com/office/drawing/2014/main" id="{6E5F062A-9327-4B45-BB93-AE21DF179A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77" name="Text Box 1">
          <a:extLst>
            <a:ext uri="{FF2B5EF4-FFF2-40B4-BE49-F238E27FC236}">
              <a16:creationId xmlns:a16="http://schemas.microsoft.com/office/drawing/2014/main" id="{F74931C8-0FDA-482C-8811-A03745E3907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78" name="Text Box 2">
          <a:extLst>
            <a:ext uri="{FF2B5EF4-FFF2-40B4-BE49-F238E27FC236}">
              <a16:creationId xmlns:a16="http://schemas.microsoft.com/office/drawing/2014/main" id="{A8C9CE3D-C907-45E0-9251-E75CBD0CED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79" name="Text Box 1">
          <a:extLst>
            <a:ext uri="{FF2B5EF4-FFF2-40B4-BE49-F238E27FC236}">
              <a16:creationId xmlns:a16="http://schemas.microsoft.com/office/drawing/2014/main" id="{A7991B29-847C-4B3D-A929-83E9BADEDAA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80" name="Text Box 2">
          <a:extLst>
            <a:ext uri="{FF2B5EF4-FFF2-40B4-BE49-F238E27FC236}">
              <a16:creationId xmlns:a16="http://schemas.microsoft.com/office/drawing/2014/main" id="{30833846-A62A-4FEF-9DC1-C15F3F0BBA2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81" name="Text Box 2">
          <a:extLst>
            <a:ext uri="{FF2B5EF4-FFF2-40B4-BE49-F238E27FC236}">
              <a16:creationId xmlns:a16="http://schemas.microsoft.com/office/drawing/2014/main" id="{1468EF95-AF79-498D-9896-E37437705E1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82" name="Text Box 1">
          <a:extLst>
            <a:ext uri="{FF2B5EF4-FFF2-40B4-BE49-F238E27FC236}">
              <a16:creationId xmlns:a16="http://schemas.microsoft.com/office/drawing/2014/main" id="{1F7FD8B9-6885-483C-BCE8-88D9F06B95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83" name="Text Box 2">
          <a:extLst>
            <a:ext uri="{FF2B5EF4-FFF2-40B4-BE49-F238E27FC236}">
              <a16:creationId xmlns:a16="http://schemas.microsoft.com/office/drawing/2014/main" id="{099A0A1B-D167-47EB-9511-E5F7AAF3C1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84" name="Text Box 1">
          <a:extLst>
            <a:ext uri="{FF2B5EF4-FFF2-40B4-BE49-F238E27FC236}">
              <a16:creationId xmlns:a16="http://schemas.microsoft.com/office/drawing/2014/main" id="{B6361FB7-D97E-4C6E-893D-FC6CD33FFD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85" name="Text Box 2">
          <a:extLst>
            <a:ext uri="{FF2B5EF4-FFF2-40B4-BE49-F238E27FC236}">
              <a16:creationId xmlns:a16="http://schemas.microsoft.com/office/drawing/2014/main" id="{11270419-A2C8-4368-B9AA-444F840AA9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386" name="Text Box 1">
          <a:extLst>
            <a:ext uri="{FF2B5EF4-FFF2-40B4-BE49-F238E27FC236}">
              <a16:creationId xmlns:a16="http://schemas.microsoft.com/office/drawing/2014/main" id="{C1495136-919D-4F52-84A7-EF479089323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387" name="Text Box 2">
          <a:extLst>
            <a:ext uri="{FF2B5EF4-FFF2-40B4-BE49-F238E27FC236}">
              <a16:creationId xmlns:a16="http://schemas.microsoft.com/office/drawing/2014/main" id="{5907BBB8-349E-4BCE-B80C-BA9E533CAF8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88" name="Text Box 1">
          <a:extLst>
            <a:ext uri="{FF2B5EF4-FFF2-40B4-BE49-F238E27FC236}">
              <a16:creationId xmlns:a16="http://schemas.microsoft.com/office/drawing/2014/main" id="{E4CECB51-DD79-4C9F-AF79-CC935DC726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89" name="Text Box 2">
          <a:extLst>
            <a:ext uri="{FF2B5EF4-FFF2-40B4-BE49-F238E27FC236}">
              <a16:creationId xmlns:a16="http://schemas.microsoft.com/office/drawing/2014/main" id="{461D9FC0-069D-461A-BEF3-DE5F05B7E6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90" name="Text Box 2">
          <a:extLst>
            <a:ext uri="{FF2B5EF4-FFF2-40B4-BE49-F238E27FC236}">
              <a16:creationId xmlns:a16="http://schemas.microsoft.com/office/drawing/2014/main" id="{642E615C-5BBE-4ECB-8D7F-AB9068D7FF1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91" name="Text Box 1">
          <a:extLst>
            <a:ext uri="{FF2B5EF4-FFF2-40B4-BE49-F238E27FC236}">
              <a16:creationId xmlns:a16="http://schemas.microsoft.com/office/drawing/2014/main" id="{6D04675E-BDDF-4D36-BF2A-3CB1F27227B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92" name="Text Box 2">
          <a:extLst>
            <a:ext uri="{FF2B5EF4-FFF2-40B4-BE49-F238E27FC236}">
              <a16:creationId xmlns:a16="http://schemas.microsoft.com/office/drawing/2014/main" id="{13602EBD-060F-483A-96DA-6C0A9A7BCD5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93" name="Text Box 2">
          <a:extLst>
            <a:ext uri="{FF2B5EF4-FFF2-40B4-BE49-F238E27FC236}">
              <a16:creationId xmlns:a16="http://schemas.microsoft.com/office/drawing/2014/main" id="{A2DC383F-09A9-4583-8F13-9033D288BC1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94" name="Text Box 1">
          <a:extLst>
            <a:ext uri="{FF2B5EF4-FFF2-40B4-BE49-F238E27FC236}">
              <a16:creationId xmlns:a16="http://schemas.microsoft.com/office/drawing/2014/main" id="{2273A205-AF77-432D-9378-98C4048826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95" name="Text Box 2">
          <a:extLst>
            <a:ext uri="{FF2B5EF4-FFF2-40B4-BE49-F238E27FC236}">
              <a16:creationId xmlns:a16="http://schemas.microsoft.com/office/drawing/2014/main" id="{448B2F57-767C-4650-9774-2A97D95371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96" name="Text Box 2">
          <a:extLst>
            <a:ext uri="{FF2B5EF4-FFF2-40B4-BE49-F238E27FC236}">
              <a16:creationId xmlns:a16="http://schemas.microsoft.com/office/drawing/2014/main" id="{A526847C-F7B5-4A4B-8C39-3C4319B5968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97" name="Text Box 1">
          <a:extLst>
            <a:ext uri="{FF2B5EF4-FFF2-40B4-BE49-F238E27FC236}">
              <a16:creationId xmlns:a16="http://schemas.microsoft.com/office/drawing/2014/main" id="{6E149995-A222-49BD-8A03-205D1DB5FD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398" name="Text Box 2">
          <a:extLst>
            <a:ext uri="{FF2B5EF4-FFF2-40B4-BE49-F238E27FC236}">
              <a16:creationId xmlns:a16="http://schemas.microsoft.com/office/drawing/2014/main" id="{184D77D4-10BD-4A07-B427-9E5B063B62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399" name="Text Box 2">
          <a:extLst>
            <a:ext uri="{FF2B5EF4-FFF2-40B4-BE49-F238E27FC236}">
              <a16:creationId xmlns:a16="http://schemas.microsoft.com/office/drawing/2014/main" id="{791BD11B-EC1B-4413-9534-BB59B79B4CB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00" name="Text Box 1">
          <a:extLst>
            <a:ext uri="{FF2B5EF4-FFF2-40B4-BE49-F238E27FC236}">
              <a16:creationId xmlns:a16="http://schemas.microsoft.com/office/drawing/2014/main" id="{B84B0648-BBA7-4D70-9793-604D00A3199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01" name="Text Box 2">
          <a:extLst>
            <a:ext uri="{FF2B5EF4-FFF2-40B4-BE49-F238E27FC236}">
              <a16:creationId xmlns:a16="http://schemas.microsoft.com/office/drawing/2014/main" id="{2CA924D8-D295-4139-8655-1959323F461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02" name="Text Box 2">
          <a:extLst>
            <a:ext uri="{FF2B5EF4-FFF2-40B4-BE49-F238E27FC236}">
              <a16:creationId xmlns:a16="http://schemas.microsoft.com/office/drawing/2014/main" id="{0694032E-9769-4942-BCB2-CF89779571E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03" name="Text Box 1">
          <a:extLst>
            <a:ext uri="{FF2B5EF4-FFF2-40B4-BE49-F238E27FC236}">
              <a16:creationId xmlns:a16="http://schemas.microsoft.com/office/drawing/2014/main" id="{74C81CB2-8D0E-4B80-B1B0-0F85B3210D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04" name="Text Box 2">
          <a:extLst>
            <a:ext uri="{FF2B5EF4-FFF2-40B4-BE49-F238E27FC236}">
              <a16:creationId xmlns:a16="http://schemas.microsoft.com/office/drawing/2014/main" id="{2982360D-E549-4F71-8B20-DA02B52EDD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05" name="Text Box 2">
          <a:extLst>
            <a:ext uri="{FF2B5EF4-FFF2-40B4-BE49-F238E27FC236}">
              <a16:creationId xmlns:a16="http://schemas.microsoft.com/office/drawing/2014/main" id="{6D6E58EF-0138-4F7D-86BC-1FEF7B96D2B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06" name="Text Box 1">
          <a:extLst>
            <a:ext uri="{FF2B5EF4-FFF2-40B4-BE49-F238E27FC236}">
              <a16:creationId xmlns:a16="http://schemas.microsoft.com/office/drawing/2014/main" id="{D1FFC787-258F-4D59-9D9C-81C1054DB2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07" name="Text Box 2">
          <a:extLst>
            <a:ext uri="{FF2B5EF4-FFF2-40B4-BE49-F238E27FC236}">
              <a16:creationId xmlns:a16="http://schemas.microsoft.com/office/drawing/2014/main" id="{0A24EE11-8F47-4746-98B5-9AF973EB854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08" name="Text Box 1">
          <a:extLst>
            <a:ext uri="{FF2B5EF4-FFF2-40B4-BE49-F238E27FC236}">
              <a16:creationId xmlns:a16="http://schemas.microsoft.com/office/drawing/2014/main" id="{3B81525F-7591-4113-BDB1-9DE5A9CA218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09" name="Text Box 2">
          <a:extLst>
            <a:ext uri="{FF2B5EF4-FFF2-40B4-BE49-F238E27FC236}">
              <a16:creationId xmlns:a16="http://schemas.microsoft.com/office/drawing/2014/main" id="{4739043C-0B9A-4DBE-9ACB-21FAE15074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10" name="Text Box 1">
          <a:extLst>
            <a:ext uri="{FF2B5EF4-FFF2-40B4-BE49-F238E27FC236}">
              <a16:creationId xmlns:a16="http://schemas.microsoft.com/office/drawing/2014/main" id="{18A06CEE-B771-4125-AD15-B233BC7B525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11" name="Text Box 2">
          <a:extLst>
            <a:ext uri="{FF2B5EF4-FFF2-40B4-BE49-F238E27FC236}">
              <a16:creationId xmlns:a16="http://schemas.microsoft.com/office/drawing/2014/main" id="{2E14BE59-0E37-4360-96B9-9F70DFCBCB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12" name="Text Box 1">
          <a:extLst>
            <a:ext uri="{FF2B5EF4-FFF2-40B4-BE49-F238E27FC236}">
              <a16:creationId xmlns:a16="http://schemas.microsoft.com/office/drawing/2014/main" id="{3AC1EDED-76C3-45BF-8E12-9AA39A9DCCE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13" name="Text Box 2">
          <a:extLst>
            <a:ext uri="{FF2B5EF4-FFF2-40B4-BE49-F238E27FC236}">
              <a16:creationId xmlns:a16="http://schemas.microsoft.com/office/drawing/2014/main" id="{880F0636-FA6D-4ED7-B658-AA40605630D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14" name="Text Box 1">
          <a:extLst>
            <a:ext uri="{FF2B5EF4-FFF2-40B4-BE49-F238E27FC236}">
              <a16:creationId xmlns:a16="http://schemas.microsoft.com/office/drawing/2014/main" id="{389E1161-F2A8-43D7-899F-48C9EE8FAB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15" name="Text Box 2">
          <a:extLst>
            <a:ext uri="{FF2B5EF4-FFF2-40B4-BE49-F238E27FC236}">
              <a16:creationId xmlns:a16="http://schemas.microsoft.com/office/drawing/2014/main" id="{C4174DC9-C429-45DC-B846-44DA75C572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16" name="Text Box 1">
          <a:extLst>
            <a:ext uri="{FF2B5EF4-FFF2-40B4-BE49-F238E27FC236}">
              <a16:creationId xmlns:a16="http://schemas.microsoft.com/office/drawing/2014/main" id="{79DC6A09-E9E9-4DD4-AEB7-025237B3154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17" name="Text Box 2">
          <a:extLst>
            <a:ext uri="{FF2B5EF4-FFF2-40B4-BE49-F238E27FC236}">
              <a16:creationId xmlns:a16="http://schemas.microsoft.com/office/drawing/2014/main" id="{A04AABA6-A061-4DC4-BCD3-42175914C71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18" name="Text Box 1">
          <a:extLst>
            <a:ext uri="{FF2B5EF4-FFF2-40B4-BE49-F238E27FC236}">
              <a16:creationId xmlns:a16="http://schemas.microsoft.com/office/drawing/2014/main" id="{C0B1DA56-2D27-4369-AAC5-553BC22931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19" name="Text Box 2">
          <a:extLst>
            <a:ext uri="{FF2B5EF4-FFF2-40B4-BE49-F238E27FC236}">
              <a16:creationId xmlns:a16="http://schemas.microsoft.com/office/drawing/2014/main" id="{1E10CFC8-4BBB-4BC2-87B7-6DADF0B83FF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20" name="Text Box 1">
          <a:extLst>
            <a:ext uri="{FF2B5EF4-FFF2-40B4-BE49-F238E27FC236}">
              <a16:creationId xmlns:a16="http://schemas.microsoft.com/office/drawing/2014/main" id="{58F9748B-0D1A-4743-929F-B633207C2BD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21" name="Text Box 2">
          <a:extLst>
            <a:ext uri="{FF2B5EF4-FFF2-40B4-BE49-F238E27FC236}">
              <a16:creationId xmlns:a16="http://schemas.microsoft.com/office/drawing/2014/main" id="{3EB51D23-D763-4663-8E23-3E4897C5D0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22" name="Text Box 1">
          <a:extLst>
            <a:ext uri="{FF2B5EF4-FFF2-40B4-BE49-F238E27FC236}">
              <a16:creationId xmlns:a16="http://schemas.microsoft.com/office/drawing/2014/main" id="{36FE3117-ED67-40D0-8F25-979F7E810A1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23" name="Text Box 2">
          <a:extLst>
            <a:ext uri="{FF2B5EF4-FFF2-40B4-BE49-F238E27FC236}">
              <a16:creationId xmlns:a16="http://schemas.microsoft.com/office/drawing/2014/main" id="{52256A7B-2C12-4000-93B9-E7E89C09274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24" name="Text Box 1">
          <a:extLst>
            <a:ext uri="{FF2B5EF4-FFF2-40B4-BE49-F238E27FC236}">
              <a16:creationId xmlns:a16="http://schemas.microsoft.com/office/drawing/2014/main" id="{D06C784A-EA30-4C57-8B0D-29485502FB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25" name="Text Box 2">
          <a:extLst>
            <a:ext uri="{FF2B5EF4-FFF2-40B4-BE49-F238E27FC236}">
              <a16:creationId xmlns:a16="http://schemas.microsoft.com/office/drawing/2014/main" id="{9CAE3996-A2BD-49A2-A82A-0B01CDF823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26" name="Text Box 2">
          <a:extLst>
            <a:ext uri="{FF2B5EF4-FFF2-40B4-BE49-F238E27FC236}">
              <a16:creationId xmlns:a16="http://schemas.microsoft.com/office/drawing/2014/main" id="{15D09F71-42EE-4ACB-A2AE-8C7D4C1391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27" name="Text Box 1">
          <a:extLst>
            <a:ext uri="{FF2B5EF4-FFF2-40B4-BE49-F238E27FC236}">
              <a16:creationId xmlns:a16="http://schemas.microsoft.com/office/drawing/2014/main" id="{946C9E40-93AD-4959-933C-17EE220B8B4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28" name="Text Box 2">
          <a:extLst>
            <a:ext uri="{FF2B5EF4-FFF2-40B4-BE49-F238E27FC236}">
              <a16:creationId xmlns:a16="http://schemas.microsoft.com/office/drawing/2014/main" id="{8274E2FE-BE32-4111-B958-9A9C0835119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29" name="Text Box 1">
          <a:extLst>
            <a:ext uri="{FF2B5EF4-FFF2-40B4-BE49-F238E27FC236}">
              <a16:creationId xmlns:a16="http://schemas.microsoft.com/office/drawing/2014/main" id="{560E5625-6186-42D8-A376-0443C82C62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30" name="Text Box 2">
          <a:extLst>
            <a:ext uri="{FF2B5EF4-FFF2-40B4-BE49-F238E27FC236}">
              <a16:creationId xmlns:a16="http://schemas.microsoft.com/office/drawing/2014/main" id="{59451752-1DAE-4ABA-9A68-80800B0597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31" name="Text Box 1">
          <a:extLst>
            <a:ext uri="{FF2B5EF4-FFF2-40B4-BE49-F238E27FC236}">
              <a16:creationId xmlns:a16="http://schemas.microsoft.com/office/drawing/2014/main" id="{B57895EC-C679-45D9-9C02-036FA8D3055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32" name="Text Box 2">
          <a:extLst>
            <a:ext uri="{FF2B5EF4-FFF2-40B4-BE49-F238E27FC236}">
              <a16:creationId xmlns:a16="http://schemas.microsoft.com/office/drawing/2014/main" id="{86148AAD-8643-49B9-BAC1-EA34E50D62D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33" name="Text Box 1">
          <a:extLst>
            <a:ext uri="{FF2B5EF4-FFF2-40B4-BE49-F238E27FC236}">
              <a16:creationId xmlns:a16="http://schemas.microsoft.com/office/drawing/2014/main" id="{3301D766-E58F-4DAA-A011-9A13310AA9B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34" name="Text Box 2">
          <a:extLst>
            <a:ext uri="{FF2B5EF4-FFF2-40B4-BE49-F238E27FC236}">
              <a16:creationId xmlns:a16="http://schemas.microsoft.com/office/drawing/2014/main" id="{7893BCAF-48B6-4434-B7AA-52A5B011D28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35" name="Text Box 1">
          <a:extLst>
            <a:ext uri="{FF2B5EF4-FFF2-40B4-BE49-F238E27FC236}">
              <a16:creationId xmlns:a16="http://schemas.microsoft.com/office/drawing/2014/main" id="{9A5D04A1-A64C-468B-BA93-EFD90CC026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36" name="Text Box 2">
          <a:extLst>
            <a:ext uri="{FF2B5EF4-FFF2-40B4-BE49-F238E27FC236}">
              <a16:creationId xmlns:a16="http://schemas.microsoft.com/office/drawing/2014/main" id="{D68F1202-0E92-49B7-A5F6-E578BAD2A0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37" name="Text Box 1">
          <a:extLst>
            <a:ext uri="{FF2B5EF4-FFF2-40B4-BE49-F238E27FC236}">
              <a16:creationId xmlns:a16="http://schemas.microsoft.com/office/drawing/2014/main" id="{B1A5A2E4-92D8-4F82-8109-54D694B9CE6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38" name="Text Box 2">
          <a:extLst>
            <a:ext uri="{FF2B5EF4-FFF2-40B4-BE49-F238E27FC236}">
              <a16:creationId xmlns:a16="http://schemas.microsoft.com/office/drawing/2014/main" id="{B43F5533-03D9-4391-9376-E08B17432C7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39" name="Text Box 1">
          <a:extLst>
            <a:ext uri="{FF2B5EF4-FFF2-40B4-BE49-F238E27FC236}">
              <a16:creationId xmlns:a16="http://schemas.microsoft.com/office/drawing/2014/main" id="{2D69F3B2-12A3-424B-A928-E28654136D9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40" name="Text Box 2">
          <a:extLst>
            <a:ext uri="{FF2B5EF4-FFF2-40B4-BE49-F238E27FC236}">
              <a16:creationId xmlns:a16="http://schemas.microsoft.com/office/drawing/2014/main" id="{B9881E1B-CF04-4B56-B018-BC71968B1CE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41" name="Text Box 1">
          <a:extLst>
            <a:ext uri="{FF2B5EF4-FFF2-40B4-BE49-F238E27FC236}">
              <a16:creationId xmlns:a16="http://schemas.microsoft.com/office/drawing/2014/main" id="{4ADF9A07-9801-42A7-B0FD-09B68F82E2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42" name="Text Box 2">
          <a:extLst>
            <a:ext uri="{FF2B5EF4-FFF2-40B4-BE49-F238E27FC236}">
              <a16:creationId xmlns:a16="http://schemas.microsoft.com/office/drawing/2014/main" id="{832C93B8-1086-45CE-B176-9AFE94CD1C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43" name="Text Box 1">
          <a:extLst>
            <a:ext uri="{FF2B5EF4-FFF2-40B4-BE49-F238E27FC236}">
              <a16:creationId xmlns:a16="http://schemas.microsoft.com/office/drawing/2014/main" id="{FBAFB4B7-9917-4B7E-9761-547BCD7928E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44" name="Text Box 2">
          <a:extLst>
            <a:ext uri="{FF2B5EF4-FFF2-40B4-BE49-F238E27FC236}">
              <a16:creationId xmlns:a16="http://schemas.microsoft.com/office/drawing/2014/main" id="{A9D84832-3F52-4411-BA7A-67DB9A64F56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45" name="Text Box 1">
          <a:extLst>
            <a:ext uri="{FF2B5EF4-FFF2-40B4-BE49-F238E27FC236}">
              <a16:creationId xmlns:a16="http://schemas.microsoft.com/office/drawing/2014/main" id="{8C1FC64B-AC3E-4F26-A1A9-E871A29FDE5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46" name="Text Box 2">
          <a:extLst>
            <a:ext uri="{FF2B5EF4-FFF2-40B4-BE49-F238E27FC236}">
              <a16:creationId xmlns:a16="http://schemas.microsoft.com/office/drawing/2014/main" id="{69A2D1FB-6DFA-4C88-A49E-57AA651A283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47" name="Text Box 1">
          <a:extLst>
            <a:ext uri="{FF2B5EF4-FFF2-40B4-BE49-F238E27FC236}">
              <a16:creationId xmlns:a16="http://schemas.microsoft.com/office/drawing/2014/main" id="{525D40B8-0A6E-4C1D-8F42-CC138AE934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48" name="Text Box 2">
          <a:extLst>
            <a:ext uri="{FF2B5EF4-FFF2-40B4-BE49-F238E27FC236}">
              <a16:creationId xmlns:a16="http://schemas.microsoft.com/office/drawing/2014/main" id="{29CCDA56-E62F-46CD-ADC3-9A92F68B6C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49" name="Text Box 2">
          <a:extLst>
            <a:ext uri="{FF2B5EF4-FFF2-40B4-BE49-F238E27FC236}">
              <a16:creationId xmlns:a16="http://schemas.microsoft.com/office/drawing/2014/main" id="{FF35AA2D-151A-4C7D-801C-4E8A468EB70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50" name="Text Box 1">
          <a:extLst>
            <a:ext uri="{FF2B5EF4-FFF2-40B4-BE49-F238E27FC236}">
              <a16:creationId xmlns:a16="http://schemas.microsoft.com/office/drawing/2014/main" id="{87647769-C34A-4A2A-98A2-5DED943729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51" name="Text Box 2">
          <a:extLst>
            <a:ext uri="{FF2B5EF4-FFF2-40B4-BE49-F238E27FC236}">
              <a16:creationId xmlns:a16="http://schemas.microsoft.com/office/drawing/2014/main" id="{AD549929-DE01-4AAD-BA95-9F500E247D1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52" name="Text Box 1">
          <a:extLst>
            <a:ext uri="{FF2B5EF4-FFF2-40B4-BE49-F238E27FC236}">
              <a16:creationId xmlns:a16="http://schemas.microsoft.com/office/drawing/2014/main" id="{34B53474-7E8E-4F94-876D-1DDE3674EA4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53" name="Text Box 2">
          <a:extLst>
            <a:ext uri="{FF2B5EF4-FFF2-40B4-BE49-F238E27FC236}">
              <a16:creationId xmlns:a16="http://schemas.microsoft.com/office/drawing/2014/main" id="{E0553DA3-0BC8-4B7A-8BD0-648A10EF6B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54" name="Text Box 1">
          <a:extLst>
            <a:ext uri="{FF2B5EF4-FFF2-40B4-BE49-F238E27FC236}">
              <a16:creationId xmlns:a16="http://schemas.microsoft.com/office/drawing/2014/main" id="{279A4E0B-2648-4715-BC61-92EF5528F14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55" name="Text Box 2">
          <a:extLst>
            <a:ext uri="{FF2B5EF4-FFF2-40B4-BE49-F238E27FC236}">
              <a16:creationId xmlns:a16="http://schemas.microsoft.com/office/drawing/2014/main" id="{B9F3A826-04D0-4741-9F71-1506819FBCB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56" name="Text Box 1">
          <a:extLst>
            <a:ext uri="{FF2B5EF4-FFF2-40B4-BE49-F238E27FC236}">
              <a16:creationId xmlns:a16="http://schemas.microsoft.com/office/drawing/2014/main" id="{158FADE0-0CC3-45DD-A747-5D28D2BCEB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57" name="Text Box 2">
          <a:extLst>
            <a:ext uri="{FF2B5EF4-FFF2-40B4-BE49-F238E27FC236}">
              <a16:creationId xmlns:a16="http://schemas.microsoft.com/office/drawing/2014/main" id="{645E9E83-82D5-4EEB-9577-31D9AB77346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58" name="Text Box 2">
          <a:extLst>
            <a:ext uri="{FF2B5EF4-FFF2-40B4-BE49-F238E27FC236}">
              <a16:creationId xmlns:a16="http://schemas.microsoft.com/office/drawing/2014/main" id="{AA62D3D2-75CC-451C-8CAF-35ABEF98569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59" name="Text Box 1">
          <a:extLst>
            <a:ext uri="{FF2B5EF4-FFF2-40B4-BE49-F238E27FC236}">
              <a16:creationId xmlns:a16="http://schemas.microsoft.com/office/drawing/2014/main" id="{BFA1DFEB-7FBB-4853-BF04-AFA072FD28B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60" name="Text Box 2">
          <a:extLst>
            <a:ext uri="{FF2B5EF4-FFF2-40B4-BE49-F238E27FC236}">
              <a16:creationId xmlns:a16="http://schemas.microsoft.com/office/drawing/2014/main" id="{F0AFBF22-FDD4-424D-B3F4-DD8FB7F9FB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61" name="Text Box 2">
          <a:extLst>
            <a:ext uri="{FF2B5EF4-FFF2-40B4-BE49-F238E27FC236}">
              <a16:creationId xmlns:a16="http://schemas.microsoft.com/office/drawing/2014/main" id="{5DB3B990-07D9-42A2-8958-2A98A6A9B15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62" name="Text Box 1">
          <a:extLst>
            <a:ext uri="{FF2B5EF4-FFF2-40B4-BE49-F238E27FC236}">
              <a16:creationId xmlns:a16="http://schemas.microsoft.com/office/drawing/2014/main" id="{6836ABA2-E339-46ED-860D-34679AAC36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63" name="Text Box 2">
          <a:extLst>
            <a:ext uri="{FF2B5EF4-FFF2-40B4-BE49-F238E27FC236}">
              <a16:creationId xmlns:a16="http://schemas.microsoft.com/office/drawing/2014/main" id="{EBBFE25D-3434-487E-A665-A9EEE29184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64" name="Text Box 2">
          <a:extLst>
            <a:ext uri="{FF2B5EF4-FFF2-40B4-BE49-F238E27FC236}">
              <a16:creationId xmlns:a16="http://schemas.microsoft.com/office/drawing/2014/main" id="{4842047B-13D4-4C62-BAD1-0D1E434783B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65" name="Text Box 1">
          <a:extLst>
            <a:ext uri="{FF2B5EF4-FFF2-40B4-BE49-F238E27FC236}">
              <a16:creationId xmlns:a16="http://schemas.microsoft.com/office/drawing/2014/main" id="{35D9D5AE-D030-4C86-B8BC-0F50B577569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66" name="Text Box 2">
          <a:extLst>
            <a:ext uri="{FF2B5EF4-FFF2-40B4-BE49-F238E27FC236}">
              <a16:creationId xmlns:a16="http://schemas.microsoft.com/office/drawing/2014/main" id="{BDC9921A-997C-4B8C-9C36-10365CE2B72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67" name="Text Box 2">
          <a:extLst>
            <a:ext uri="{FF2B5EF4-FFF2-40B4-BE49-F238E27FC236}">
              <a16:creationId xmlns:a16="http://schemas.microsoft.com/office/drawing/2014/main" id="{C846D8B8-D5FE-4F64-B70B-4D1632B6417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68" name="Text Box 1">
          <a:extLst>
            <a:ext uri="{FF2B5EF4-FFF2-40B4-BE49-F238E27FC236}">
              <a16:creationId xmlns:a16="http://schemas.microsoft.com/office/drawing/2014/main" id="{F793A51F-5DB2-4BF5-B725-DCBEB311A2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69" name="Text Box 2">
          <a:extLst>
            <a:ext uri="{FF2B5EF4-FFF2-40B4-BE49-F238E27FC236}">
              <a16:creationId xmlns:a16="http://schemas.microsoft.com/office/drawing/2014/main" id="{C1A4E847-D10D-4CCA-83CA-FC3751B6D1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70" name="Text Box 2">
          <a:extLst>
            <a:ext uri="{FF2B5EF4-FFF2-40B4-BE49-F238E27FC236}">
              <a16:creationId xmlns:a16="http://schemas.microsoft.com/office/drawing/2014/main" id="{72D4446C-9068-496C-BD82-E628B8B99EE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71" name="Text Box 1">
          <a:extLst>
            <a:ext uri="{FF2B5EF4-FFF2-40B4-BE49-F238E27FC236}">
              <a16:creationId xmlns:a16="http://schemas.microsoft.com/office/drawing/2014/main" id="{0EE3B4C1-D374-45CF-995D-194549D680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72" name="Text Box 2">
          <a:extLst>
            <a:ext uri="{FF2B5EF4-FFF2-40B4-BE49-F238E27FC236}">
              <a16:creationId xmlns:a16="http://schemas.microsoft.com/office/drawing/2014/main" id="{AE188296-AF84-4156-A7FA-009E80A7C8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473" name="Text Box 2">
          <a:extLst>
            <a:ext uri="{FF2B5EF4-FFF2-40B4-BE49-F238E27FC236}">
              <a16:creationId xmlns:a16="http://schemas.microsoft.com/office/drawing/2014/main" id="{59234746-1C9F-4740-85B4-59A2070DB74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74" name="Text Box 1">
          <a:extLst>
            <a:ext uri="{FF2B5EF4-FFF2-40B4-BE49-F238E27FC236}">
              <a16:creationId xmlns:a16="http://schemas.microsoft.com/office/drawing/2014/main" id="{19285749-C109-43FC-8E5F-645281ADBE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75" name="Text Box 2">
          <a:extLst>
            <a:ext uri="{FF2B5EF4-FFF2-40B4-BE49-F238E27FC236}">
              <a16:creationId xmlns:a16="http://schemas.microsoft.com/office/drawing/2014/main" id="{B3314938-5D7E-467F-BE04-D8B06ECA919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76" name="Text Box 1">
          <a:extLst>
            <a:ext uri="{FF2B5EF4-FFF2-40B4-BE49-F238E27FC236}">
              <a16:creationId xmlns:a16="http://schemas.microsoft.com/office/drawing/2014/main" id="{D371C007-78B7-4B28-B980-DF9C7FE74C7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77" name="Text Box 2">
          <a:extLst>
            <a:ext uri="{FF2B5EF4-FFF2-40B4-BE49-F238E27FC236}">
              <a16:creationId xmlns:a16="http://schemas.microsoft.com/office/drawing/2014/main" id="{B9E2303B-FDD1-435C-89F7-52CBC8B659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78" name="Text Box 1">
          <a:extLst>
            <a:ext uri="{FF2B5EF4-FFF2-40B4-BE49-F238E27FC236}">
              <a16:creationId xmlns:a16="http://schemas.microsoft.com/office/drawing/2014/main" id="{74BFDF92-04A2-42E6-85A9-B46FDB724D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79" name="Text Box 2">
          <a:extLst>
            <a:ext uri="{FF2B5EF4-FFF2-40B4-BE49-F238E27FC236}">
              <a16:creationId xmlns:a16="http://schemas.microsoft.com/office/drawing/2014/main" id="{2B9F42AB-7934-4C8D-BF31-6D75950984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80" name="Text Box 1">
          <a:extLst>
            <a:ext uri="{FF2B5EF4-FFF2-40B4-BE49-F238E27FC236}">
              <a16:creationId xmlns:a16="http://schemas.microsoft.com/office/drawing/2014/main" id="{47BF5BE8-CDDB-48CF-A3C4-45DCC2FF5AF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81" name="Text Box 2">
          <a:extLst>
            <a:ext uri="{FF2B5EF4-FFF2-40B4-BE49-F238E27FC236}">
              <a16:creationId xmlns:a16="http://schemas.microsoft.com/office/drawing/2014/main" id="{64FA4570-539E-4450-9E88-16B10A88C15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82" name="Text Box 1">
          <a:extLst>
            <a:ext uri="{FF2B5EF4-FFF2-40B4-BE49-F238E27FC236}">
              <a16:creationId xmlns:a16="http://schemas.microsoft.com/office/drawing/2014/main" id="{982144B3-BF64-464C-9378-FC1D54DA04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83" name="Text Box 2">
          <a:extLst>
            <a:ext uri="{FF2B5EF4-FFF2-40B4-BE49-F238E27FC236}">
              <a16:creationId xmlns:a16="http://schemas.microsoft.com/office/drawing/2014/main" id="{964C8CE7-031C-4D35-A3DC-32CE693B6B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84" name="Text Box 1">
          <a:extLst>
            <a:ext uri="{FF2B5EF4-FFF2-40B4-BE49-F238E27FC236}">
              <a16:creationId xmlns:a16="http://schemas.microsoft.com/office/drawing/2014/main" id="{9C66FAE0-DC30-4E48-925D-DB4F5E54F67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85" name="Text Box 2">
          <a:extLst>
            <a:ext uri="{FF2B5EF4-FFF2-40B4-BE49-F238E27FC236}">
              <a16:creationId xmlns:a16="http://schemas.microsoft.com/office/drawing/2014/main" id="{EC8580A6-A2AE-4818-B34D-A8D6784C984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86" name="Text Box 2">
          <a:extLst>
            <a:ext uri="{FF2B5EF4-FFF2-40B4-BE49-F238E27FC236}">
              <a16:creationId xmlns:a16="http://schemas.microsoft.com/office/drawing/2014/main" id="{568BA3BA-9612-46BB-9E3B-1EE2B345A5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87" name="Text Box 1">
          <a:extLst>
            <a:ext uri="{FF2B5EF4-FFF2-40B4-BE49-F238E27FC236}">
              <a16:creationId xmlns:a16="http://schemas.microsoft.com/office/drawing/2014/main" id="{380B16BE-7B3F-4F3B-BEF4-887C87385D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88" name="Text Box 2">
          <a:extLst>
            <a:ext uri="{FF2B5EF4-FFF2-40B4-BE49-F238E27FC236}">
              <a16:creationId xmlns:a16="http://schemas.microsoft.com/office/drawing/2014/main" id="{772C274A-5B84-4F24-8458-0B76E722B6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89" name="Text Box 1">
          <a:extLst>
            <a:ext uri="{FF2B5EF4-FFF2-40B4-BE49-F238E27FC236}">
              <a16:creationId xmlns:a16="http://schemas.microsoft.com/office/drawing/2014/main" id="{40244142-8EBC-483C-BE3D-230F55C0216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90" name="Text Box 2">
          <a:extLst>
            <a:ext uri="{FF2B5EF4-FFF2-40B4-BE49-F238E27FC236}">
              <a16:creationId xmlns:a16="http://schemas.microsoft.com/office/drawing/2014/main" id="{EB51256B-5063-4156-BA17-E4D54DC33A6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91" name="Text Box 1">
          <a:extLst>
            <a:ext uri="{FF2B5EF4-FFF2-40B4-BE49-F238E27FC236}">
              <a16:creationId xmlns:a16="http://schemas.microsoft.com/office/drawing/2014/main" id="{87B6A339-3B54-421C-9FC5-445DAC41BF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92" name="Text Box 2">
          <a:extLst>
            <a:ext uri="{FF2B5EF4-FFF2-40B4-BE49-F238E27FC236}">
              <a16:creationId xmlns:a16="http://schemas.microsoft.com/office/drawing/2014/main" id="{8A9BD615-6108-4870-A954-1DA94A6C4C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93" name="Text Box 2">
          <a:extLst>
            <a:ext uri="{FF2B5EF4-FFF2-40B4-BE49-F238E27FC236}">
              <a16:creationId xmlns:a16="http://schemas.microsoft.com/office/drawing/2014/main" id="{D4D3F627-ADF1-4988-9885-26C68EAB13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94" name="Text Box 1">
          <a:extLst>
            <a:ext uri="{FF2B5EF4-FFF2-40B4-BE49-F238E27FC236}">
              <a16:creationId xmlns:a16="http://schemas.microsoft.com/office/drawing/2014/main" id="{7E658585-347A-4C96-9A05-5C4419C0F0F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95" name="Text Box 2">
          <a:extLst>
            <a:ext uri="{FF2B5EF4-FFF2-40B4-BE49-F238E27FC236}">
              <a16:creationId xmlns:a16="http://schemas.microsoft.com/office/drawing/2014/main" id="{761CC034-F2A9-4B05-8E22-3CD0B2B4F46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96" name="Text Box 1">
          <a:extLst>
            <a:ext uri="{FF2B5EF4-FFF2-40B4-BE49-F238E27FC236}">
              <a16:creationId xmlns:a16="http://schemas.microsoft.com/office/drawing/2014/main" id="{7E5F478E-8D77-4B7E-B669-00609B1002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497" name="Text Box 2">
          <a:extLst>
            <a:ext uri="{FF2B5EF4-FFF2-40B4-BE49-F238E27FC236}">
              <a16:creationId xmlns:a16="http://schemas.microsoft.com/office/drawing/2014/main" id="{72B7EEAC-E559-4CD5-BDC7-6E6A7BB41F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498" name="Text Box 1">
          <a:extLst>
            <a:ext uri="{FF2B5EF4-FFF2-40B4-BE49-F238E27FC236}">
              <a16:creationId xmlns:a16="http://schemas.microsoft.com/office/drawing/2014/main" id="{D75FAAB6-C5B0-4021-A4D3-C9B21EFF796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499" name="Text Box 2">
          <a:extLst>
            <a:ext uri="{FF2B5EF4-FFF2-40B4-BE49-F238E27FC236}">
              <a16:creationId xmlns:a16="http://schemas.microsoft.com/office/drawing/2014/main" id="{9CFA8DD9-9892-461C-94BE-A0B8A8233F5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00" name="Text Box 1">
          <a:extLst>
            <a:ext uri="{FF2B5EF4-FFF2-40B4-BE49-F238E27FC236}">
              <a16:creationId xmlns:a16="http://schemas.microsoft.com/office/drawing/2014/main" id="{9FE28B3A-5750-41F3-95E3-EDCD35F369A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01" name="Text Box 2">
          <a:extLst>
            <a:ext uri="{FF2B5EF4-FFF2-40B4-BE49-F238E27FC236}">
              <a16:creationId xmlns:a16="http://schemas.microsoft.com/office/drawing/2014/main" id="{8CB1592B-7BEB-4096-8193-1FAEAB4B932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02" name="Text Box 1">
          <a:extLst>
            <a:ext uri="{FF2B5EF4-FFF2-40B4-BE49-F238E27FC236}">
              <a16:creationId xmlns:a16="http://schemas.microsoft.com/office/drawing/2014/main" id="{D607F866-BFF7-427E-B38E-4151DDBB8C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03" name="Text Box 2">
          <a:extLst>
            <a:ext uri="{FF2B5EF4-FFF2-40B4-BE49-F238E27FC236}">
              <a16:creationId xmlns:a16="http://schemas.microsoft.com/office/drawing/2014/main" id="{60E347D8-845B-49B5-9680-2FA6C2772A7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04" name="Text Box 1">
          <a:extLst>
            <a:ext uri="{FF2B5EF4-FFF2-40B4-BE49-F238E27FC236}">
              <a16:creationId xmlns:a16="http://schemas.microsoft.com/office/drawing/2014/main" id="{341975DB-A4F4-469E-A575-F5432F6F924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05" name="Text Box 2">
          <a:extLst>
            <a:ext uri="{FF2B5EF4-FFF2-40B4-BE49-F238E27FC236}">
              <a16:creationId xmlns:a16="http://schemas.microsoft.com/office/drawing/2014/main" id="{304CDFC3-B1B3-46B2-955B-3A0EC1E1279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06" name="Text Box 1">
          <a:extLst>
            <a:ext uri="{FF2B5EF4-FFF2-40B4-BE49-F238E27FC236}">
              <a16:creationId xmlns:a16="http://schemas.microsoft.com/office/drawing/2014/main" id="{E018C298-E44A-4EED-A910-FF8773837DC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07" name="Text Box 2">
          <a:extLst>
            <a:ext uri="{FF2B5EF4-FFF2-40B4-BE49-F238E27FC236}">
              <a16:creationId xmlns:a16="http://schemas.microsoft.com/office/drawing/2014/main" id="{7A824CC8-4B10-441A-A530-55DD2B7180E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08" name="Text Box 1">
          <a:extLst>
            <a:ext uri="{FF2B5EF4-FFF2-40B4-BE49-F238E27FC236}">
              <a16:creationId xmlns:a16="http://schemas.microsoft.com/office/drawing/2014/main" id="{067177A2-4723-4F89-BE33-15CB9BD9AC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09" name="Text Box 2">
          <a:extLst>
            <a:ext uri="{FF2B5EF4-FFF2-40B4-BE49-F238E27FC236}">
              <a16:creationId xmlns:a16="http://schemas.microsoft.com/office/drawing/2014/main" id="{0064BC63-7B9E-4010-AA27-1C4D569249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10" name="Text Box 1">
          <a:extLst>
            <a:ext uri="{FF2B5EF4-FFF2-40B4-BE49-F238E27FC236}">
              <a16:creationId xmlns:a16="http://schemas.microsoft.com/office/drawing/2014/main" id="{F6A898F9-1970-47CB-8BE2-2805F762A4B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11" name="Text Box 2">
          <a:extLst>
            <a:ext uri="{FF2B5EF4-FFF2-40B4-BE49-F238E27FC236}">
              <a16:creationId xmlns:a16="http://schemas.microsoft.com/office/drawing/2014/main" id="{FE5FF3E3-BAD7-4F87-BC4D-7A5403DD658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12" name="Text Box 1">
          <a:extLst>
            <a:ext uri="{FF2B5EF4-FFF2-40B4-BE49-F238E27FC236}">
              <a16:creationId xmlns:a16="http://schemas.microsoft.com/office/drawing/2014/main" id="{6B413CB0-D6F8-409D-9561-DB8067E9A2E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13" name="Text Box 2">
          <a:extLst>
            <a:ext uri="{FF2B5EF4-FFF2-40B4-BE49-F238E27FC236}">
              <a16:creationId xmlns:a16="http://schemas.microsoft.com/office/drawing/2014/main" id="{8B6C7569-573C-43F7-B2DC-98A43F639F8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14" name="Text Box 1">
          <a:extLst>
            <a:ext uri="{FF2B5EF4-FFF2-40B4-BE49-F238E27FC236}">
              <a16:creationId xmlns:a16="http://schemas.microsoft.com/office/drawing/2014/main" id="{D92981EF-9DE1-4188-97DB-9D80D491FD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15" name="Text Box 2">
          <a:extLst>
            <a:ext uri="{FF2B5EF4-FFF2-40B4-BE49-F238E27FC236}">
              <a16:creationId xmlns:a16="http://schemas.microsoft.com/office/drawing/2014/main" id="{2EFBA45A-96AC-4CC4-8DB6-5B8807F037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16" name="Text Box 1">
          <a:extLst>
            <a:ext uri="{FF2B5EF4-FFF2-40B4-BE49-F238E27FC236}">
              <a16:creationId xmlns:a16="http://schemas.microsoft.com/office/drawing/2014/main" id="{0262196A-A286-487E-9F48-5885748E3E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17" name="Text Box 2">
          <a:extLst>
            <a:ext uri="{FF2B5EF4-FFF2-40B4-BE49-F238E27FC236}">
              <a16:creationId xmlns:a16="http://schemas.microsoft.com/office/drawing/2014/main" id="{90BB2FB4-AB0A-4D4B-80F1-781BA8A1F0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18" name="Text Box 1">
          <a:extLst>
            <a:ext uri="{FF2B5EF4-FFF2-40B4-BE49-F238E27FC236}">
              <a16:creationId xmlns:a16="http://schemas.microsoft.com/office/drawing/2014/main" id="{8E5CF13B-9A93-47D1-A42E-1BE7114A1E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19" name="Text Box 2">
          <a:extLst>
            <a:ext uri="{FF2B5EF4-FFF2-40B4-BE49-F238E27FC236}">
              <a16:creationId xmlns:a16="http://schemas.microsoft.com/office/drawing/2014/main" id="{A4450442-E6B1-4985-9590-7DE9E0B4C1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20" name="Text Box 1">
          <a:extLst>
            <a:ext uri="{FF2B5EF4-FFF2-40B4-BE49-F238E27FC236}">
              <a16:creationId xmlns:a16="http://schemas.microsoft.com/office/drawing/2014/main" id="{9261CE95-28EC-4F69-8675-DEEED65D90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21" name="Text Box 2">
          <a:extLst>
            <a:ext uri="{FF2B5EF4-FFF2-40B4-BE49-F238E27FC236}">
              <a16:creationId xmlns:a16="http://schemas.microsoft.com/office/drawing/2014/main" id="{4291EDCF-5E98-46BE-B7CB-299913AB61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22" name="Text Box 1">
          <a:extLst>
            <a:ext uri="{FF2B5EF4-FFF2-40B4-BE49-F238E27FC236}">
              <a16:creationId xmlns:a16="http://schemas.microsoft.com/office/drawing/2014/main" id="{963E32B8-A678-44F4-8AFB-66D2EC027D4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23" name="Text Box 2">
          <a:extLst>
            <a:ext uri="{FF2B5EF4-FFF2-40B4-BE49-F238E27FC236}">
              <a16:creationId xmlns:a16="http://schemas.microsoft.com/office/drawing/2014/main" id="{87A8EA84-68A9-41E6-A1E3-780C62BACC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24" name="Text Box 1">
          <a:extLst>
            <a:ext uri="{FF2B5EF4-FFF2-40B4-BE49-F238E27FC236}">
              <a16:creationId xmlns:a16="http://schemas.microsoft.com/office/drawing/2014/main" id="{FCE9012F-D0E8-4824-94F9-E67889C6FE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25" name="Text Box 2">
          <a:extLst>
            <a:ext uri="{FF2B5EF4-FFF2-40B4-BE49-F238E27FC236}">
              <a16:creationId xmlns:a16="http://schemas.microsoft.com/office/drawing/2014/main" id="{1D503A33-9749-489B-89E0-DC57265E4E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26" name="Text Box 1">
          <a:extLst>
            <a:ext uri="{FF2B5EF4-FFF2-40B4-BE49-F238E27FC236}">
              <a16:creationId xmlns:a16="http://schemas.microsoft.com/office/drawing/2014/main" id="{E662C6EA-CC57-4DA6-8ABC-DA4A6038F28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27" name="Text Box 2">
          <a:extLst>
            <a:ext uri="{FF2B5EF4-FFF2-40B4-BE49-F238E27FC236}">
              <a16:creationId xmlns:a16="http://schemas.microsoft.com/office/drawing/2014/main" id="{4425E821-C268-42BC-9253-1338BF19081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28" name="Text Box 1">
          <a:extLst>
            <a:ext uri="{FF2B5EF4-FFF2-40B4-BE49-F238E27FC236}">
              <a16:creationId xmlns:a16="http://schemas.microsoft.com/office/drawing/2014/main" id="{193966B7-1075-4599-AADD-1B49B445859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29" name="Text Box 2">
          <a:extLst>
            <a:ext uri="{FF2B5EF4-FFF2-40B4-BE49-F238E27FC236}">
              <a16:creationId xmlns:a16="http://schemas.microsoft.com/office/drawing/2014/main" id="{1D7CBBFC-B075-4898-A129-2AB949551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30" name="Text Box 1">
          <a:extLst>
            <a:ext uri="{FF2B5EF4-FFF2-40B4-BE49-F238E27FC236}">
              <a16:creationId xmlns:a16="http://schemas.microsoft.com/office/drawing/2014/main" id="{FCB8AF25-4655-43D7-8CF0-3E062437400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31" name="Text Box 2">
          <a:extLst>
            <a:ext uri="{FF2B5EF4-FFF2-40B4-BE49-F238E27FC236}">
              <a16:creationId xmlns:a16="http://schemas.microsoft.com/office/drawing/2014/main" id="{5CE24B83-9A09-4BF7-9EA2-DFC97D03FDB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32" name="Text Box 1">
          <a:extLst>
            <a:ext uri="{FF2B5EF4-FFF2-40B4-BE49-F238E27FC236}">
              <a16:creationId xmlns:a16="http://schemas.microsoft.com/office/drawing/2014/main" id="{F8FC6BDA-8130-47D2-AA59-966B0B79D6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33" name="Text Box 2">
          <a:extLst>
            <a:ext uri="{FF2B5EF4-FFF2-40B4-BE49-F238E27FC236}">
              <a16:creationId xmlns:a16="http://schemas.microsoft.com/office/drawing/2014/main" id="{474C3A34-A2D5-470E-A2C9-04D11811B4A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34" name="Text Box 1">
          <a:extLst>
            <a:ext uri="{FF2B5EF4-FFF2-40B4-BE49-F238E27FC236}">
              <a16:creationId xmlns:a16="http://schemas.microsoft.com/office/drawing/2014/main" id="{96875755-1B24-4272-87C6-856E01965A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35" name="Text Box 2">
          <a:extLst>
            <a:ext uri="{FF2B5EF4-FFF2-40B4-BE49-F238E27FC236}">
              <a16:creationId xmlns:a16="http://schemas.microsoft.com/office/drawing/2014/main" id="{F08D78BF-AC05-47C7-8A2A-E599861596D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36" name="Text Box 1">
          <a:extLst>
            <a:ext uri="{FF2B5EF4-FFF2-40B4-BE49-F238E27FC236}">
              <a16:creationId xmlns:a16="http://schemas.microsoft.com/office/drawing/2014/main" id="{B81FA32D-75C9-48E4-B7F4-B0474EF435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37" name="Text Box 2">
          <a:extLst>
            <a:ext uri="{FF2B5EF4-FFF2-40B4-BE49-F238E27FC236}">
              <a16:creationId xmlns:a16="http://schemas.microsoft.com/office/drawing/2014/main" id="{1A117EE8-64B8-46E1-95D8-A59717FCFD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38" name="Text Box 1">
          <a:extLst>
            <a:ext uri="{FF2B5EF4-FFF2-40B4-BE49-F238E27FC236}">
              <a16:creationId xmlns:a16="http://schemas.microsoft.com/office/drawing/2014/main" id="{0F6DA88B-6A7B-4BA2-97A2-7C715C299A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39" name="Text Box 2">
          <a:extLst>
            <a:ext uri="{FF2B5EF4-FFF2-40B4-BE49-F238E27FC236}">
              <a16:creationId xmlns:a16="http://schemas.microsoft.com/office/drawing/2014/main" id="{051FCAE9-D4C5-4072-8722-20BEA8E97A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40" name="Text Box 1">
          <a:extLst>
            <a:ext uri="{FF2B5EF4-FFF2-40B4-BE49-F238E27FC236}">
              <a16:creationId xmlns:a16="http://schemas.microsoft.com/office/drawing/2014/main" id="{64DC30DF-12A5-4109-8534-BA7315614E2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41" name="Text Box 2">
          <a:extLst>
            <a:ext uri="{FF2B5EF4-FFF2-40B4-BE49-F238E27FC236}">
              <a16:creationId xmlns:a16="http://schemas.microsoft.com/office/drawing/2014/main" id="{E5E96E9A-0B9A-4EA9-8EC4-C5FC6C69AF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42" name="Text Box 1">
          <a:extLst>
            <a:ext uri="{FF2B5EF4-FFF2-40B4-BE49-F238E27FC236}">
              <a16:creationId xmlns:a16="http://schemas.microsoft.com/office/drawing/2014/main" id="{E3AC8FFF-F781-4431-AEE8-B70E45AEC2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43" name="Text Box 2">
          <a:extLst>
            <a:ext uri="{FF2B5EF4-FFF2-40B4-BE49-F238E27FC236}">
              <a16:creationId xmlns:a16="http://schemas.microsoft.com/office/drawing/2014/main" id="{5D113C61-9EDA-4D78-83DD-DEBE3092C2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44" name="Text Box 1">
          <a:extLst>
            <a:ext uri="{FF2B5EF4-FFF2-40B4-BE49-F238E27FC236}">
              <a16:creationId xmlns:a16="http://schemas.microsoft.com/office/drawing/2014/main" id="{1DE098F9-985F-471D-886C-2E65D7D821B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45" name="Text Box 2">
          <a:extLst>
            <a:ext uri="{FF2B5EF4-FFF2-40B4-BE49-F238E27FC236}">
              <a16:creationId xmlns:a16="http://schemas.microsoft.com/office/drawing/2014/main" id="{E36505B5-17FC-40D3-929B-FC10EE75AD8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46" name="Text Box 1">
          <a:extLst>
            <a:ext uri="{FF2B5EF4-FFF2-40B4-BE49-F238E27FC236}">
              <a16:creationId xmlns:a16="http://schemas.microsoft.com/office/drawing/2014/main" id="{E3AD967A-E5F3-4BD5-B695-0A9A2E34E9A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47" name="Text Box 2">
          <a:extLst>
            <a:ext uri="{FF2B5EF4-FFF2-40B4-BE49-F238E27FC236}">
              <a16:creationId xmlns:a16="http://schemas.microsoft.com/office/drawing/2014/main" id="{E408D663-FAE7-498E-8D31-3944C19E3D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48" name="Text Box 1">
          <a:extLst>
            <a:ext uri="{FF2B5EF4-FFF2-40B4-BE49-F238E27FC236}">
              <a16:creationId xmlns:a16="http://schemas.microsoft.com/office/drawing/2014/main" id="{24FA9575-3F10-4562-A269-5628EF9581D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49" name="Text Box 2">
          <a:extLst>
            <a:ext uri="{FF2B5EF4-FFF2-40B4-BE49-F238E27FC236}">
              <a16:creationId xmlns:a16="http://schemas.microsoft.com/office/drawing/2014/main" id="{9D331A67-E34C-4639-900D-07C5396F198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0" name="Text Box 1">
          <a:extLst>
            <a:ext uri="{FF2B5EF4-FFF2-40B4-BE49-F238E27FC236}">
              <a16:creationId xmlns:a16="http://schemas.microsoft.com/office/drawing/2014/main" id="{95494FF5-7E7A-446D-B297-667893AE39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1" name="Text Box 2">
          <a:extLst>
            <a:ext uri="{FF2B5EF4-FFF2-40B4-BE49-F238E27FC236}">
              <a16:creationId xmlns:a16="http://schemas.microsoft.com/office/drawing/2014/main" id="{1CA0C009-B235-4D74-986C-4F11E7FA8F8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2" name="Text Box 1">
          <a:extLst>
            <a:ext uri="{FF2B5EF4-FFF2-40B4-BE49-F238E27FC236}">
              <a16:creationId xmlns:a16="http://schemas.microsoft.com/office/drawing/2014/main" id="{C8431504-EB29-407F-8288-50E25FC1186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3" name="Text Box 2">
          <a:extLst>
            <a:ext uri="{FF2B5EF4-FFF2-40B4-BE49-F238E27FC236}">
              <a16:creationId xmlns:a16="http://schemas.microsoft.com/office/drawing/2014/main" id="{3BAD49BC-653F-4EA0-BCEC-B2E561C7E31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4" name="Text Box 1">
          <a:extLst>
            <a:ext uri="{FF2B5EF4-FFF2-40B4-BE49-F238E27FC236}">
              <a16:creationId xmlns:a16="http://schemas.microsoft.com/office/drawing/2014/main" id="{2085EDA1-2DBD-4C94-B66E-0446A85A830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5" name="Text Box 2">
          <a:extLst>
            <a:ext uri="{FF2B5EF4-FFF2-40B4-BE49-F238E27FC236}">
              <a16:creationId xmlns:a16="http://schemas.microsoft.com/office/drawing/2014/main" id="{448BA29D-6698-4EE6-902E-08C13686D30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6" name="Text Box 1">
          <a:extLst>
            <a:ext uri="{FF2B5EF4-FFF2-40B4-BE49-F238E27FC236}">
              <a16:creationId xmlns:a16="http://schemas.microsoft.com/office/drawing/2014/main" id="{3F7261E9-5181-41E4-BE5D-642256F672E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7" name="Text Box 2">
          <a:extLst>
            <a:ext uri="{FF2B5EF4-FFF2-40B4-BE49-F238E27FC236}">
              <a16:creationId xmlns:a16="http://schemas.microsoft.com/office/drawing/2014/main" id="{853A03BD-691B-4765-B821-F2CF9BF67C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8" name="Text Box 1">
          <a:extLst>
            <a:ext uri="{FF2B5EF4-FFF2-40B4-BE49-F238E27FC236}">
              <a16:creationId xmlns:a16="http://schemas.microsoft.com/office/drawing/2014/main" id="{F8F385E3-5403-4805-9572-0E2E679C64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59" name="Text Box 2">
          <a:extLst>
            <a:ext uri="{FF2B5EF4-FFF2-40B4-BE49-F238E27FC236}">
              <a16:creationId xmlns:a16="http://schemas.microsoft.com/office/drawing/2014/main" id="{6B3807CF-F5CF-4802-9581-E350CBE121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0" name="Text Box 1">
          <a:extLst>
            <a:ext uri="{FF2B5EF4-FFF2-40B4-BE49-F238E27FC236}">
              <a16:creationId xmlns:a16="http://schemas.microsoft.com/office/drawing/2014/main" id="{0BB4B975-DB13-45C3-B8F6-9E2CDA4D61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1" name="Text Box 2">
          <a:extLst>
            <a:ext uri="{FF2B5EF4-FFF2-40B4-BE49-F238E27FC236}">
              <a16:creationId xmlns:a16="http://schemas.microsoft.com/office/drawing/2014/main" id="{D7A77EAA-540E-4972-A73C-E31FA12F0C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2" name="Text Box 1">
          <a:extLst>
            <a:ext uri="{FF2B5EF4-FFF2-40B4-BE49-F238E27FC236}">
              <a16:creationId xmlns:a16="http://schemas.microsoft.com/office/drawing/2014/main" id="{24D49FCF-34E4-4CDE-ADEC-F0FE51E3600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3" name="Text Box 2">
          <a:extLst>
            <a:ext uri="{FF2B5EF4-FFF2-40B4-BE49-F238E27FC236}">
              <a16:creationId xmlns:a16="http://schemas.microsoft.com/office/drawing/2014/main" id="{0E12CBA0-6697-45FC-A9BA-FE894D313C8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4" name="Text Box 1">
          <a:extLst>
            <a:ext uri="{FF2B5EF4-FFF2-40B4-BE49-F238E27FC236}">
              <a16:creationId xmlns:a16="http://schemas.microsoft.com/office/drawing/2014/main" id="{D14718D2-16E8-40A8-AAB1-B06E9C82DF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5" name="Text Box 2">
          <a:extLst>
            <a:ext uri="{FF2B5EF4-FFF2-40B4-BE49-F238E27FC236}">
              <a16:creationId xmlns:a16="http://schemas.microsoft.com/office/drawing/2014/main" id="{FE795702-DCAF-407D-9DA6-B5F7B790144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6" name="Text Box 1">
          <a:extLst>
            <a:ext uri="{FF2B5EF4-FFF2-40B4-BE49-F238E27FC236}">
              <a16:creationId xmlns:a16="http://schemas.microsoft.com/office/drawing/2014/main" id="{E39E0423-11F7-420F-8ABF-4A721864D3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7" name="Text Box 2">
          <a:extLst>
            <a:ext uri="{FF2B5EF4-FFF2-40B4-BE49-F238E27FC236}">
              <a16:creationId xmlns:a16="http://schemas.microsoft.com/office/drawing/2014/main" id="{36EDC507-6B3C-4010-8B6D-7E85F315B2C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8" name="Text Box 1">
          <a:extLst>
            <a:ext uri="{FF2B5EF4-FFF2-40B4-BE49-F238E27FC236}">
              <a16:creationId xmlns:a16="http://schemas.microsoft.com/office/drawing/2014/main" id="{92BA4BCC-4DDA-42FB-83BE-9753F152759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69" name="Text Box 2">
          <a:extLst>
            <a:ext uri="{FF2B5EF4-FFF2-40B4-BE49-F238E27FC236}">
              <a16:creationId xmlns:a16="http://schemas.microsoft.com/office/drawing/2014/main" id="{2CC72618-B3CF-474F-A6EE-A5B5CC7A38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0" name="Text Box 1">
          <a:extLst>
            <a:ext uri="{FF2B5EF4-FFF2-40B4-BE49-F238E27FC236}">
              <a16:creationId xmlns:a16="http://schemas.microsoft.com/office/drawing/2014/main" id="{DE1F1587-4FBE-4E0E-A74F-7CD602FAFD0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1" name="Text Box 2">
          <a:extLst>
            <a:ext uri="{FF2B5EF4-FFF2-40B4-BE49-F238E27FC236}">
              <a16:creationId xmlns:a16="http://schemas.microsoft.com/office/drawing/2014/main" id="{423FB3F1-F40F-49BC-BD70-0A30777E3B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2" name="Text Box 1">
          <a:extLst>
            <a:ext uri="{FF2B5EF4-FFF2-40B4-BE49-F238E27FC236}">
              <a16:creationId xmlns:a16="http://schemas.microsoft.com/office/drawing/2014/main" id="{503A47C4-397C-46CD-A074-A053ABEF03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3" name="Text Box 2">
          <a:extLst>
            <a:ext uri="{FF2B5EF4-FFF2-40B4-BE49-F238E27FC236}">
              <a16:creationId xmlns:a16="http://schemas.microsoft.com/office/drawing/2014/main" id="{45A76158-5A02-4B80-B98D-0A76575F44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4" name="Text Box 1">
          <a:extLst>
            <a:ext uri="{FF2B5EF4-FFF2-40B4-BE49-F238E27FC236}">
              <a16:creationId xmlns:a16="http://schemas.microsoft.com/office/drawing/2014/main" id="{B234F2CD-1780-4974-92CA-C7BC8893D6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5" name="Text Box 2">
          <a:extLst>
            <a:ext uri="{FF2B5EF4-FFF2-40B4-BE49-F238E27FC236}">
              <a16:creationId xmlns:a16="http://schemas.microsoft.com/office/drawing/2014/main" id="{352F7411-D214-40B9-BE67-EA07C1D1F8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6" name="Text Box 1">
          <a:extLst>
            <a:ext uri="{FF2B5EF4-FFF2-40B4-BE49-F238E27FC236}">
              <a16:creationId xmlns:a16="http://schemas.microsoft.com/office/drawing/2014/main" id="{050C5392-DEAF-4EB2-B1DC-87626A334C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7" name="Text Box 2">
          <a:extLst>
            <a:ext uri="{FF2B5EF4-FFF2-40B4-BE49-F238E27FC236}">
              <a16:creationId xmlns:a16="http://schemas.microsoft.com/office/drawing/2014/main" id="{B4A04DCE-92D8-4037-87DD-9EFCEDB1B1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8" name="Text Box 1">
          <a:extLst>
            <a:ext uri="{FF2B5EF4-FFF2-40B4-BE49-F238E27FC236}">
              <a16:creationId xmlns:a16="http://schemas.microsoft.com/office/drawing/2014/main" id="{370F7E42-6B38-446D-A06E-DEC34E703D5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79" name="Text Box 2">
          <a:extLst>
            <a:ext uri="{FF2B5EF4-FFF2-40B4-BE49-F238E27FC236}">
              <a16:creationId xmlns:a16="http://schemas.microsoft.com/office/drawing/2014/main" id="{979B292F-30CD-4486-94EB-6C668BA9D3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80" name="Text Box 1">
          <a:extLst>
            <a:ext uri="{FF2B5EF4-FFF2-40B4-BE49-F238E27FC236}">
              <a16:creationId xmlns:a16="http://schemas.microsoft.com/office/drawing/2014/main" id="{4C0B8AC8-C187-4F18-BE01-773C9134A0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81" name="Text Box 2">
          <a:extLst>
            <a:ext uri="{FF2B5EF4-FFF2-40B4-BE49-F238E27FC236}">
              <a16:creationId xmlns:a16="http://schemas.microsoft.com/office/drawing/2014/main" id="{B02A12BF-FB4B-4CD5-A4B7-0F28744A85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82" name="Text Box 1">
          <a:extLst>
            <a:ext uri="{FF2B5EF4-FFF2-40B4-BE49-F238E27FC236}">
              <a16:creationId xmlns:a16="http://schemas.microsoft.com/office/drawing/2014/main" id="{2E26B742-4AC5-4338-BB14-4525F9CA3CD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83" name="Text Box 2">
          <a:extLst>
            <a:ext uri="{FF2B5EF4-FFF2-40B4-BE49-F238E27FC236}">
              <a16:creationId xmlns:a16="http://schemas.microsoft.com/office/drawing/2014/main" id="{0D44D09F-9871-4AB5-A3CA-43F7A5C48F7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84" name="Text Box 1">
          <a:extLst>
            <a:ext uri="{FF2B5EF4-FFF2-40B4-BE49-F238E27FC236}">
              <a16:creationId xmlns:a16="http://schemas.microsoft.com/office/drawing/2014/main" id="{8F35EFBE-2D00-4B2F-9656-2B53F71DCF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85" name="Text Box 2">
          <a:extLst>
            <a:ext uri="{FF2B5EF4-FFF2-40B4-BE49-F238E27FC236}">
              <a16:creationId xmlns:a16="http://schemas.microsoft.com/office/drawing/2014/main" id="{63620E5A-F9E5-4D78-8E84-1596E0A401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586" name="Text Box 1">
          <a:extLst>
            <a:ext uri="{FF2B5EF4-FFF2-40B4-BE49-F238E27FC236}">
              <a16:creationId xmlns:a16="http://schemas.microsoft.com/office/drawing/2014/main" id="{5AD1EED7-1660-43BB-8580-C89BEA4E7DA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587" name="Text Box 2">
          <a:extLst>
            <a:ext uri="{FF2B5EF4-FFF2-40B4-BE49-F238E27FC236}">
              <a16:creationId xmlns:a16="http://schemas.microsoft.com/office/drawing/2014/main" id="{42A8EB31-D2E7-4E62-ACB8-466EC8C1138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88" name="Text Box 1">
          <a:extLst>
            <a:ext uri="{FF2B5EF4-FFF2-40B4-BE49-F238E27FC236}">
              <a16:creationId xmlns:a16="http://schemas.microsoft.com/office/drawing/2014/main" id="{614176AE-7278-4923-9AAB-2FCF59FA06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89" name="Text Box 2">
          <a:extLst>
            <a:ext uri="{FF2B5EF4-FFF2-40B4-BE49-F238E27FC236}">
              <a16:creationId xmlns:a16="http://schemas.microsoft.com/office/drawing/2014/main" id="{31F3F0B0-A147-4C0E-A1FA-266FE0A3C0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0" name="Text Box 1">
          <a:extLst>
            <a:ext uri="{FF2B5EF4-FFF2-40B4-BE49-F238E27FC236}">
              <a16:creationId xmlns:a16="http://schemas.microsoft.com/office/drawing/2014/main" id="{E25E63FB-92D8-4322-826F-5282D654DC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1" name="Text Box 2">
          <a:extLst>
            <a:ext uri="{FF2B5EF4-FFF2-40B4-BE49-F238E27FC236}">
              <a16:creationId xmlns:a16="http://schemas.microsoft.com/office/drawing/2014/main" id="{2FBB6AA3-ED02-48F1-B0D6-165AFFD65B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2" name="Text Box 1">
          <a:extLst>
            <a:ext uri="{FF2B5EF4-FFF2-40B4-BE49-F238E27FC236}">
              <a16:creationId xmlns:a16="http://schemas.microsoft.com/office/drawing/2014/main" id="{9FFC8957-A13A-4B18-A13F-1AC0EDC8B2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3" name="Text Box 2">
          <a:extLst>
            <a:ext uri="{FF2B5EF4-FFF2-40B4-BE49-F238E27FC236}">
              <a16:creationId xmlns:a16="http://schemas.microsoft.com/office/drawing/2014/main" id="{905657CD-88BC-4628-8803-14E0D7C8DF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4" name="Text Box 1">
          <a:extLst>
            <a:ext uri="{FF2B5EF4-FFF2-40B4-BE49-F238E27FC236}">
              <a16:creationId xmlns:a16="http://schemas.microsoft.com/office/drawing/2014/main" id="{0E10A6AF-37BD-4E2E-BF67-28ED72F320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5" name="Text Box 2">
          <a:extLst>
            <a:ext uri="{FF2B5EF4-FFF2-40B4-BE49-F238E27FC236}">
              <a16:creationId xmlns:a16="http://schemas.microsoft.com/office/drawing/2014/main" id="{E480A5FD-BA4C-40DC-94A0-D025E177DF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6" name="Text Box 1">
          <a:extLst>
            <a:ext uri="{FF2B5EF4-FFF2-40B4-BE49-F238E27FC236}">
              <a16:creationId xmlns:a16="http://schemas.microsoft.com/office/drawing/2014/main" id="{1BF9780C-56A8-4CA1-BC6C-B8300EF667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7" name="Text Box 2">
          <a:extLst>
            <a:ext uri="{FF2B5EF4-FFF2-40B4-BE49-F238E27FC236}">
              <a16:creationId xmlns:a16="http://schemas.microsoft.com/office/drawing/2014/main" id="{CAE215BD-E383-4C4F-998E-748814D4F3D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8" name="Text Box 1">
          <a:extLst>
            <a:ext uri="{FF2B5EF4-FFF2-40B4-BE49-F238E27FC236}">
              <a16:creationId xmlns:a16="http://schemas.microsoft.com/office/drawing/2014/main" id="{CBC54ED6-AC96-4AB0-9B4C-707B01700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599" name="Text Box 2">
          <a:extLst>
            <a:ext uri="{FF2B5EF4-FFF2-40B4-BE49-F238E27FC236}">
              <a16:creationId xmlns:a16="http://schemas.microsoft.com/office/drawing/2014/main" id="{05E6392C-A0D3-436A-AF0D-B384C7E8E79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0" name="Text Box 1">
          <a:extLst>
            <a:ext uri="{FF2B5EF4-FFF2-40B4-BE49-F238E27FC236}">
              <a16:creationId xmlns:a16="http://schemas.microsoft.com/office/drawing/2014/main" id="{EB3E9EB5-38E0-4037-84EF-4AAC8FB36CE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1" name="Text Box 2">
          <a:extLst>
            <a:ext uri="{FF2B5EF4-FFF2-40B4-BE49-F238E27FC236}">
              <a16:creationId xmlns:a16="http://schemas.microsoft.com/office/drawing/2014/main" id="{8E72FC47-52C3-4D17-B58C-8C39916C37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2" name="Text Box 1">
          <a:extLst>
            <a:ext uri="{FF2B5EF4-FFF2-40B4-BE49-F238E27FC236}">
              <a16:creationId xmlns:a16="http://schemas.microsoft.com/office/drawing/2014/main" id="{6E4FA371-F5C4-420A-9F19-605659126B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3" name="Text Box 2">
          <a:extLst>
            <a:ext uri="{FF2B5EF4-FFF2-40B4-BE49-F238E27FC236}">
              <a16:creationId xmlns:a16="http://schemas.microsoft.com/office/drawing/2014/main" id="{05A42FA4-5B10-4A70-96CC-5826A412B8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4" name="Text Box 1">
          <a:extLst>
            <a:ext uri="{FF2B5EF4-FFF2-40B4-BE49-F238E27FC236}">
              <a16:creationId xmlns:a16="http://schemas.microsoft.com/office/drawing/2014/main" id="{ABCB1619-0AC4-41DC-95C6-44ECA0AC0B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5" name="Text Box 2">
          <a:extLst>
            <a:ext uri="{FF2B5EF4-FFF2-40B4-BE49-F238E27FC236}">
              <a16:creationId xmlns:a16="http://schemas.microsoft.com/office/drawing/2014/main" id="{B4EC4894-8014-4846-8E92-89C73BA384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6" name="Text Box 1">
          <a:extLst>
            <a:ext uri="{FF2B5EF4-FFF2-40B4-BE49-F238E27FC236}">
              <a16:creationId xmlns:a16="http://schemas.microsoft.com/office/drawing/2014/main" id="{5904B1C8-7C7A-4934-8FD3-C6B2CED560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7" name="Text Box 2">
          <a:extLst>
            <a:ext uri="{FF2B5EF4-FFF2-40B4-BE49-F238E27FC236}">
              <a16:creationId xmlns:a16="http://schemas.microsoft.com/office/drawing/2014/main" id="{9FF1C648-845E-4DB0-9A72-0A189EBBA4D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8" name="Text Box 1">
          <a:extLst>
            <a:ext uri="{FF2B5EF4-FFF2-40B4-BE49-F238E27FC236}">
              <a16:creationId xmlns:a16="http://schemas.microsoft.com/office/drawing/2014/main" id="{B4C94162-F1CE-4C47-891A-C260B0877E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09" name="Text Box 2">
          <a:extLst>
            <a:ext uri="{FF2B5EF4-FFF2-40B4-BE49-F238E27FC236}">
              <a16:creationId xmlns:a16="http://schemas.microsoft.com/office/drawing/2014/main" id="{17CD2B5C-E0AC-4116-9BE9-F388AB34F85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10" name="Text Box 1">
          <a:extLst>
            <a:ext uri="{FF2B5EF4-FFF2-40B4-BE49-F238E27FC236}">
              <a16:creationId xmlns:a16="http://schemas.microsoft.com/office/drawing/2014/main" id="{CE3537AA-7CC9-4FD7-893B-170C2C02E14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11" name="Text Box 2">
          <a:extLst>
            <a:ext uri="{FF2B5EF4-FFF2-40B4-BE49-F238E27FC236}">
              <a16:creationId xmlns:a16="http://schemas.microsoft.com/office/drawing/2014/main" id="{BF05AA14-7CB2-4D88-9B8F-E5ADB0D1473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12" name="Text Box 1">
          <a:extLst>
            <a:ext uri="{FF2B5EF4-FFF2-40B4-BE49-F238E27FC236}">
              <a16:creationId xmlns:a16="http://schemas.microsoft.com/office/drawing/2014/main" id="{900CA179-116A-44F5-B8BA-C58CA98B98D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13" name="Text Box 2">
          <a:extLst>
            <a:ext uri="{FF2B5EF4-FFF2-40B4-BE49-F238E27FC236}">
              <a16:creationId xmlns:a16="http://schemas.microsoft.com/office/drawing/2014/main" id="{9041D3BB-9F27-46E9-A232-60CBC2A6D06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14" name="Text Box 1">
          <a:extLst>
            <a:ext uri="{FF2B5EF4-FFF2-40B4-BE49-F238E27FC236}">
              <a16:creationId xmlns:a16="http://schemas.microsoft.com/office/drawing/2014/main" id="{F69A6742-1ED7-4A80-8F29-BF0526C7EC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15" name="Text Box 2">
          <a:extLst>
            <a:ext uri="{FF2B5EF4-FFF2-40B4-BE49-F238E27FC236}">
              <a16:creationId xmlns:a16="http://schemas.microsoft.com/office/drawing/2014/main" id="{335CEE52-7BB9-4947-B6B1-53C1A12B9B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16" name="Text Box 1">
          <a:extLst>
            <a:ext uri="{FF2B5EF4-FFF2-40B4-BE49-F238E27FC236}">
              <a16:creationId xmlns:a16="http://schemas.microsoft.com/office/drawing/2014/main" id="{DFCAFC5C-89F9-463C-AF46-AE58612B50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17" name="Text Box 2">
          <a:extLst>
            <a:ext uri="{FF2B5EF4-FFF2-40B4-BE49-F238E27FC236}">
              <a16:creationId xmlns:a16="http://schemas.microsoft.com/office/drawing/2014/main" id="{27EAD046-08AF-4825-B948-5823D717A8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18" name="Text Box 1">
          <a:extLst>
            <a:ext uri="{FF2B5EF4-FFF2-40B4-BE49-F238E27FC236}">
              <a16:creationId xmlns:a16="http://schemas.microsoft.com/office/drawing/2014/main" id="{59109C5E-5524-4E85-9F71-3F25AD6932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19" name="Text Box 2">
          <a:extLst>
            <a:ext uri="{FF2B5EF4-FFF2-40B4-BE49-F238E27FC236}">
              <a16:creationId xmlns:a16="http://schemas.microsoft.com/office/drawing/2014/main" id="{5CDAE43B-746C-44CA-A644-18C6C515355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20" name="Text Box 1">
          <a:extLst>
            <a:ext uri="{FF2B5EF4-FFF2-40B4-BE49-F238E27FC236}">
              <a16:creationId xmlns:a16="http://schemas.microsoft.com/office/drawing/2014/main" id="{7704976C-FD98-45EB-B041-907EE7A6D3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21" name="Text Box 2">
          <a:extLst>
            <a:ext uri="{FF2B5EF4-FFF2-40B4-BE49-F238E27FC236}">
              <a16:creationId xmlns:a16="http://schemas.microsoft.com/office/drawing/2014/main" id="{E02DD565-8D60-4957-9E33-F6E60C81C0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22" name="Text Box 1">
          <a:extLst>
            <a:ext uri="{FF2B5EF4-FFF2-40B4-BE49-F238E27FC236}">
              <a16:creationId xmlns:a16="http://schemas.microsoft.com/office/drawing/2014/main" id="{884DC490-FFD9-42B0-B952-DD073EFBCC3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23" name="Text Box 2">
          <a:extLst>
            <a:ext uri="{FF2B5EF4-FFF2-40B4-BE49-F238E27FC236}">
              <a16:creationId xmlns:a16="http://schemas.microsoft.com/office/drawing/2014/main" id="{529165C5-F4FB-4049-98F8-0BB76F9A93A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24" name="Text Box 1">
          <a:extLst>
            <a:ext uri="{FF2B5EF4-FFF2-40B4-BE49-F238E27FC236}">
              <a16:creationId xmlns:a16="http://schemas.microsoft.com/office/drawing/2014/main" id="{36C3A53A-E6EA-432E-A233-03DD89CFA14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25" name="Text Box 2">
          <a:extLst>
            <a:ext uri="{FF2B5EF4-FFF2-40B4-BE49-F238E27FC236}">
              <a16:creationId xmlns:a16="http://schemas.microsoft.com/office/drawing/2014/main" id="{4AB69F2C-8A75-4015-B128-BDF84C08E6E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26" name="Text Box 1">
          <a:extLst>
            <a:ext uri="{FF2B5EF4-FFF2-40B4-BE49-F238E27FC236}">
              <a16:creationId xmlns:a16="http://schemas.microsoft.com/office/drawing/2014/main" id="{214D1BAD-DFE5-466C-9C31-9EB054C6D4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27" name="Text Box 2">
          <a:extLst>
            <a:ext uri="{FF2B5EF4-FFF2-40B4-BE49-F238E27FC236}">
              <a16:creationId xmlns:a16="http://schemas.microsoft.com/office/drawing/2014/main" id="{34DFEC4D-FAC6-40D0-B871-6FABDE45C8D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28" name="Text Box 1">
          <a:extLst>
            <a:ext uri="{FF2B5EF4-FFF2-40B4-BE49-F238E27FC236}">
              <a16:creationId xmlns:a16="http://schemas.microsoft.com/office/drawing/2014/main" id="{D7199DF7-A990-4E26-A2DA-38A0B5F2E3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29" name="Text Box 2">
          <a:extLst>
            <a:ext uri="{FF2B5EF4-FFF2-40B4-BE49-F238E27FC236}">
              <a16:creationId xmlns:a16="http://schemas.microsoft.com/office/drawing/2014/main" id="{EF872AE0-27D8-46F5-ACC8-0ABFC42E7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30" name="Text Box 1">
          <a:extLst>
            <a:ext uri="{FF2B5EF4-FFF2-40B4-BE49-F238E27FC236}">
              <a16:creationId xmlns:a16="http://schemas.microsoft.com/office/drawing/2014/main" id="{A1A59E38-6B64-4F7E-B27A-F89A9CC7AD8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31" name="Text Box 2">
          <a:extLst>
            <a:ext uri="{FF2B5EF4-FFF2-40B4-BE49-F238E27FC236}">
              <a16:creationId xmlns:a16="http://schemas.microsoft.com/office/drawing/2014/main" id="{F9398A83-2276-4D25-89DA-6E99B5F7D24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32" name="Text Box 1">
          <a:extLst>
            <a:ext uri="{FF2B5EF4-FFF2-40B4-BE49-F238E27FC236}">
              <a16:creationId xmlns:a16="http://schemas.microsoft.com/office/drawing/2014/main" id="{08845C5D-18A4-4280-823E-D5F47BCA4D5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33" name="Text Box 2">
          <a:extLst>
            <a:ext uri="{FF2B5EF4-FFF2-40B4-BE49-F238E27FC236}">
              <a16:creationId xmlns:a16="http://schemas.microsoft.com/office/drawing/2014/main" id="{AB5A48A6-AC6F-4945-A7CD-1AFB5A10B8B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34" name="Text Box 1">
          <a:extLst>
            <a:ext uri="{FF2B5EF4-FFF2-40B4-BE49-F238E27FC236}">
              <a16:creationId xmlns:a16="http://schemas.microsoft.com/office/drawing/2014/main" id="{B6307C0B-1B80-4F70-A4B1-95729419DE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35" name="Text Box 2">
          <a:extLst>
            <a:ext uri="{FF2B5EF4-FFF2-40B4-BE49-F238E27FC236}">
              <a16:creationId xmlns:a16="http://schemas.microsoft.com/office/drawing/2014/main" id="{68EEB40D-7A8B-44A4-938A-22C19A0651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36" name="Text Box 1">
          <a:extLst>
            <a:ext uri="{FF2B5EF4-FFF2-40B4-BE49-F238E27FC236}">
              <a16:creationId xmlns:a16="http://schemas.microsoft.com/office/drawing/2014/main" id="{C967025C-355B-474D-80B6-D24C79D5A5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37" name="Text Box 2">
          <a:extLst>
            <a:ext uri="{FF2B5EF4-FFF2-40B4-BE49-F238E27FC236}">
              <a16:creationId xmlns:a16="http://schemas.microsoft.com/office/drawing/2014/main" id="{0303D3E0-4F44-4545-84E6-380FEECC21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38" name="Text Box 1">
          <a:extLst>
            <a:ext uri="{FF2B5EF4-FFF2-40B4-BE49-F238E27FC236}">
              <a16:creationId xmlns:a16="http://schemas.microsoft.com/office/drawing/2014/main" id="{91DCCC65-41CC-4BAB-A388-F853BE0FA4E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39" name="Text Box 2">
          <a:extLst>
            <a:ext uri="{FF2B5EF4-FFF2-40B4-BE49-F238E27FC236}">
              <a16:creationId xmlns:a16="http://schemas.microsoft.com/office/drawing/2014/main" id="{5E29CA68-C2A9-4B69-B801-925F627FEBA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40" name="Text Box 1">
          <a:extLst>
            <a:ext uri="{FF2B5EF4-FFF2-40B4-BE49-F238E27FC236}">
              <a16:creationId xmlns:a16="http://schemas.microsoft.com/office/drawing/2014/main" id="{3168EA7F-E406-47C7-8783-D140B2FE1D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41" name="Text Box 2">
          <a:extLst>
            <a:ext uri="{FF2B5EF4-FFF2-40B4-BE49-F238E27FC236}">
              <a16:creationId xmlns:a16="http://schemas.microsoft.com/office/drawing/2014/main" id="{3178AD6A-B011-4D02-A462-2F2EF88B96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42" name="Text Box 1">
          <a:extLst>
            <a:ext uri="{FF2B5EF4-FFF2-40B4-BE49-F238E27FC236}">
              <a16:creationId xmlns:a16="http://schemas.microsoft.com/office/drawing/2014/main" id="{86A32465-B433-4B1E-B358-19847680DED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43" name="Text Box 2">
          <a:extLst>
            <a:ext uri="{FF2B5EF4-FFF2-40B4-BE49-F238E27FC236}">
              <a16:creationId xmlns:a16="http://schemas.microsoft.com/office/drawing/2014/main" id="{3B9825A3-CB1B-4316-8163-B62151E7063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44" name="Text Box 1">
          <a:extLst>
            <a:ext uri="{FF2B5EF4-FFF2-40B4-BE49-F238E27FC236}">
              <a16:creationId xmlns:a16="http://schemas.microsoft.com/office/drawing/2014/main" id="{6B91D200-4D5C-4179-B2CD-031400D4E55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45" name="Text Box 2">
          <a:extLst>
            <a:ext uri="{FF2B5EF4-FFF2-40B4-BE49-F238E27FC236}">
              <a16:creationId xmlns:a16="http://schemas.microsoft.com/office/drawing/2014/main" id="{811DA25E-4074-45B2-BA82-C3AF56F1DAA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46" name="Text Box 1">
          <a:extLst>
            <a:ext uri="{FF2B5EF4-FFF2-40B4-BE49-F238E27FC236}">
              <a16:creationId xmlns:a16="http://schemas.microsoft.com/office/drawing/2014/main" id="{72A2155D-BFFD-4DD6-A67B-209159EC6D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47" name="Text Box 2">
          <a:extLst>
            <a:ext uri="{FF2B5EF4-FFF2-40B4-BE49-F238E27FC236}">
              <a16:creationId xmlns:a16="http://schemas.microsoft.com/office/drawing/2014/main" id="{BC2B3633-661E-4784-AB83-D24C04626D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48" name="Text Box 1">
          <a:extLst>
            <a:ext uri="{FF2B5EF4-FFF2-40B4-BE49-F238E27FC236}">
              <a16:creationId xmlns:a16="http://schemas.microsoft.com/office/drawing/2014/main" id="{D186CB5B-DD53-4EAC-835C-634122096A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49" name="Text Box 2">
          <a:extLst>
            <a:ext uri="{FF2B5EF4-FFF2-40B4-BE49-F238E27FC236}">
              <a16:creationId xmlns:a16="http://schemas.microsoft.com/office/drawing/2014/main" id="{673B6ECF-4048-4B1F-835D-778F5F9D0F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50" name="Text Box 1">
          <a:extLst>
            <a:ext uri="{FF2B5EF4-FFF2-40B4-BE49-F238E27FC236}">
              <a16:creationId xmlns:a16="http://schemas.microsoft.com/office/drawing/2014/main" id="{3EA97560-68EF-46B9-A1F3-9E4E3BC0C7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51" name="Text Box 2">
          <a:extLst>
            <a:ext uri="{FF2B5EF4-FFF2-40B4-BE49-F238E27FC236}">
              <a16:creationId xmlns:a16="http://schemas.microsoft.com/office/drawing/2014/main" id="{B561CC88-6980-457D-8A99-55C1C80D34D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52" name="Text Box 1">
          <a:extLst>
            <a:ext uri="{FF2B5EF4-FFF2-40B4-BE49-F238E27FC236}">
              <a16:creationId xmlns:a16="http://schemas.microsoft.com/office/drawing/2014/main" id="{0EBF2083-41D8-41A4-96F8-978263029FC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53" name="Text Box 2">
          <a:extLst>
            <a:ext uri="{FF2B5EF4-FFF2-40B4-BE49-F238E27FC236}">
              <a16:creationId xmlns:a16="http://schemas.microsoft.com/office/drawing/2014/main" id="{465B2F63-8D50-43CA-A474-CE588164D4D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54" name="Text Box 1">
          <a:extLst>
            <a:ext uri="{FF2B5EF4-FFF2-40B4-BE49-F238E27FC236}">
              <a16:creationId xmlns:a16="http://schemas.microsoft.com/office/drawing/2014/main" id="{54B63A1D-5BE9-48BB-9710-0D45BF936D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55" name="Text Box 2">
          <a:extLst>
            <a:ext uri="{FF2B5EF4-FFF2-40B4-BE49-F238E27FC236}">
              <a16:creationId xmlns:a16="http://schemas.microsoft.com/office/drawing/2014/main" id="{5066B9E6-441C-47ED-B6F4-654FF4CEE4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56" name="Text Box 1">
          <a:extLst>
            <a:ext uri="{FF2B5EF4-FFF2-40B4-BE49-F238E27FC236}">
              <a16:creationId xmlns:a16="http://schemas.microsoft.com/office/drawing/2014/main" id="{C0857119-2BDD-4995-B3AE-A4D7CF56F7E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57" name="Text Box 2">
          <a:extLst>
            <a:ext uri="{FF2B5EF4-FFF2-40B4-BE49-F238E27FC236}">
              <a16:creationId xmlns:a16="http://schemas.microsoft.com/office/drawing/2014/main" id="{BBE1DBDD-3184-4386-92A5-C43C7EFB289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58" name="Text Box 1">
          <a:extLst>
            <a:ext uri="{FF2B5EF4-FFF2-40B4-BE49-F238E27FC236}">
              <a16:creationId xmlns:a16="http://schemas.microsoft.com/office/drawing/2014/main" id="{28F9BFC3-979E-44E3-99AB-B841040CA0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59" name="Text Box 2">
          <a:extLst>
            <a:ext uri="{FF2B5EF4-FFF2-40B4-BE49-F238E27FC236}">
              <a16:creationId xmlns:a16="http://schemas.microsoft.com/office/drawing/2014/main" id="{796B1164-F84F-4AC1-8BC0-88CB2F514E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0" name="Text Box 1">
          <a:extLst>
            <a:ext uri="{FF2B5EF4-FFF2-40B4-BE49-F238E27FC236}">
              <a16:creationId xmlns:a16="http://schemas.microsoft.com/office/drawing/2014/main" id="{60388CA0-7205-4F00-8BCE-A3DBED4258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1" name="Text Box 2">
          <a:extLst>
            <a:ext uri="{FF2B5EF4-FFF2-40B4-BE49-F238E27FC236}">
              <a16:creationId xmlns:a16="http://schemas.microsoft.com/office/drawing/2014/main" id="{42FEEECD-40CC-4412-BDF8-320D2064C6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2" name="Text Box 1">
          <a:extLst>
            <a:ext uri="{FF2B5EF4-FFF2-40B4-BE49-F238E27FC236}">
              <a16:creationId xmlns:a16="http://schemas.microsoft.com/office/drawing/2014/main" id="{2B55257A-2D28-40EC-8A17-2E9D318CB89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3" name="Text Box 2">
          <a:extLst>
            <a:ext uri="{FF2B5EF4-FFF2-40B4-BE49-F238E27FC236}">
              <a16:creationId xmlns:a16="http://schemas.microsoft.com/office/drawing/2014/main" id="{6770A484-714C-4833-891C-5B9A55DB67D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4" name="Text Box 1">
          <a:extLst>
            <a:ext uri="{FF2B5EF4-FFF2-40B4-BE49-F238E27FC236}">
              <a16:creationId xmlns:a16="http://schemas.microsoft.com/office/drawing/2014/main" id="{38D43A81-44A2-496D-B067-512F424E8C0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5" name="Text Box 2">
          <a:extLst>
            <a:ext uri="{FF2B5EF4-FFF2-40B4-BE49-F238E27FC236}">
              <a16:creationId xmlns:a16="http://schemas.microsoft.com/office/drawing/2014/main" id="{BE42DF3C-CEA3-43FA-939D-DDDCA1FEAC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6" name="Text Box 1">
          <a:extLst>
            <a:ext uri="{FF2B5EF4-FFF2-40B4-BE49-F238E27FC236}">
              <a16:creationId xmlns:a16="http://schemas.microsoft.com/office/drawing/2014/main" id="{672CF5A0-61EB-4FED-9E1B-29838763B64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7" name="Text Box 2">
          <a:extLst>
            <a:ext uri="{FF2B5EF4-FFF2-40B4-BE49-F238E27FC236}">
              <a16:creationId xmlns:a16="http://schemas.microsoft.com/office/drawing/2014/main" id="{2CB2A503-DEEC-4E1B-883D-FCC59B2913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8" name="Text Box 1">
          <a:extLst>
            <a:ext uri="{FF2B5EF4-FFF2-40B4-BE49-F238E27FC236}">
              <a16:creationId xmlns:a16="http://schemas.microsoft.com/office/drawing/2014/main" id="{BA24704B-DB1D-41BD-83DC-3424DA6DB7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69" name="Text Box 2">
          <a:extLst>
            <a:ext uri="{FF2B5EF4-FFF2-40B4-BE49-F238E27FC236}">
              <a16:creationId xmlns:a16="http://schemas.microsoft.com/office/drawing/2014/main" id="{80A2F3DC-BFCE-4103-BA96-9B7F386EA4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70" name="Text Box 1">
          <a:extLst>
            <a:ext uri="{FF2B5EF4-FFF2-40B4-BE49-F238E27FC236}">
              <a16:creationId xmlns:a16="http://schemas.microsoft.com/office/drawing/2014/main" id="{704CA0BE-E522-4A4D-B795-7D70C1423E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71" name="Text Box 2">
          <a:extLst>
            <a:ext uri="{FF2B5EF4-FFF2-40B4-BE49-F238E27FC236}">
              <a16:creationId xmlns:a16="http://schemas.microsoft.com/office/drawing/2014/main" id="{FD953B9C-745C-4B9C-8A08-D372CA0AFE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72" name="Text Box 1">
          <a:extLst>
            <a:ext uri="{FF2B5EF4-FFF2-40B4-BE49-F238E27FC236}">
              <a16:creationId xmlns:a16="http://schemas.microsoft.com/office/drawing/2014/main" id="{E2804542-7077-4462-BB09-D3331AB657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73" name="Text Box 2">
          <a:extLst>
            <a:ext uri="{FF2B5EF4-FFF2-40B4-BE49-F238E27FC236}">
              <a16:creationId xmlns:a16="http://schemas.microsoft.com/office/drawing/2014/main" id="{23AE1457-E185-4EA1-8371-D968348B71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74" name="Text Box 2">
          <a:extLst>
            <a:ext uri="{FF2B5EF4-FFF2-40B4-BE49-F238E27FC236}">
              <a16:creationId xmlns:a16="http://schemas.microsoft.com/office/drawing/2014/main" id="{107F791F-BACD-4511-9B98-75AF0D8CCBE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75" name="Text Box 1">
          <a:extLst>
            <a:ext uri="{FF2B5EF4-FFF2-40B4-BE49-F238E27FC236}">
              <a16:creationId xmlns:a16="http://schemas.microsoft.com/office/drawing/2014/main" id="{50FE513D-4631-45AD-92AA-0E6F9426D9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76" name="Text Box 2">
          <a:extLst>
            <a:ext uri="{FF2B5EF4-FFF2-40B4-BE49-F238E27FC236}">
              <a16:creationId xmlns:a16="http://schemas.microsoft.com/office/drawing/2014/main" id="{C83BE813-38F1-4BE4-8B4C-FF9DDF0602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77" name="Text Box 1">
          <a:extLst>
            <a:ext uri="{FF2B5EF4-FFF2-40B4-BE49-F238E27FC236}">
              <a16:creationId xmlns:a16="http://schemas.microsoft.com/office/drawing/2014/main" id="{9CEB79AF-A74A-44F7-B00C-27DAAEC7073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78" name="Text Box 2">
          <a:extLst>
            <a:ext uri="{FF2B5EF4-FFF2-40B4-BE49-F238E27FC236}">
              <a16:creationId xmlns:a16="http://schemas.microsoft.com/office/drawing/2014/main" id="{68262995-E413-4783-8EAA-A71CBA218C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679" name="Text Box 1">
          <a:extLst>
            <a:ext uri="{FF2B5EF4-FFF2-40B4-BE49-F238E27FC236}">
              <a16:creationId xmlns:a16="http://schemas.microsoft.com/office/drawing/2014/main" id="{B262D9B1-5B56-4908-97F5-50DCEE010F9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680" name="Text Box 2">
          <a:extLst>
            <a:ext uri="{FF2B5EF4-FFF2-40B4-BE49-F238E27FC236}">
              <a16:creationId xmlns:a16="http://schemas.microsoft.com/office/drawing/2014/main" id="{21C92D39-77A1-4C2C-AF87-D9AC2C067A9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81" name="Text Box 1">
          <a:extLst>
            <a:ext uri="{FF2B5EF4-FFF2-40B4-BE49-F238E27FC236}">
              <a16:creationId xmlns:a16="http://schemas.microsoft.com/office/drawing/2014/main" id="{7978DEBB-4580-444C-B3E6-C5BBF79937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82" name="Text Box 2">
          <a:extLst>
            <a:ext uri="{FF2B5EF4-FFF2-40B4-BE49-F238E27FC236}">
              <a16:creationId xmlns:a16="http://schemas.microsoft.com/office/drawing/2014/main" id="{4F4D4723-A7C1-44BB-A573-78CC60BABF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83" name="Text Box 2">
          <a:extLst>
            <a:ext uri="{FF2B5EF4-FFF2-40B4-BE49-F238E27FC236}">
              <a16:creationId xmlns:a16="http://schemas.microsoft.com/office/drawing/2014/main" id="{AE4D55DB-D721-42EB-A08D-EB5BFD8A665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84" name="Text Box 1">
          <a:extLst>
            <a:ext uri="{FF2B5EF4-FFF2-40B4-BE49-F238E27FC236}">
              <a16:creationId xmlns:a16="http://schemas.microsoft.com/office/drawing/2014/main" id="{96DA2842-4B05-4B5D-B556-DA04E5D4A7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85" name="Text Box 2">
          <a:extLst>
            <a:ext uri="{FF2B5EF4-FFF2-40B4-BE49-F238E27FC236}">
              <a16:creationId xmlns:a16="http://schemas.microsoft.com/office/drawing/2014/main" id="{373EB1D5-7533-4A4C-A1A4-DE4DE9A4D6B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86" name="Text Box 2">
          <a:extLst>
            <a:ext uri="{FF2B5EF4-FFF2-40B4-BE49-F238E27FC236}">
              <a16:creationId xmlns:a16="http://schemas.microsoft.com/office/drawing/2014/main" id="{6A8F19E0-3355-4B33-B482-7B8E6FE31D3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87" name="Text Box 1">
          <a:extLst>
            <a:ext uri="{FF2B5EF4-FFF2-40B4-BE49-F238E27FC236}">
              <a16:creationId xmlns:a16="http://schemas.microsoft.com/office/drawing/2014/main" id="{C9186FE0-7CD3-4C29-B01E-4AF1CE9034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88" name="Text Box 2">
          <a:extLst>
            <a:ext uri="{FF2B5EF4-FFF2-40B4-BE49-F238E27FC236}">
              <a16:creationId xmlns:a16="http://schemas.microsoft.com/office/drawing/2014/main" id="{D700F9D6-349F-4402-9A82-F625762729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89" name="Text Box 2">
          <a:extLst>
            <a:ext uri="{FF2B5EF4-FFF2-40B4-BE49-F238E27FC236}">
              <a16:creationId xmlns:a16="http://schemas.microsoft.com/office/drawing/2014/main" id="{1F44936A-392C-4A95-BF62-790605AFB31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90" name="Text Box 1">
          <a:extLst>
            <a:ext uri="{FF2B5EF4-FFF2-40B4-BE49-F238E27FC236}">
              <a16:creationId xmlns:a16="http://schemas.microsoft.com/office/drawing/2014/main" id="{D9D3C414-9768-4F79-8A30-34F78D821A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91" name="Text Box 2">
          <a:extLst>
            <a:ext uri="{FF2B5EF4-FFF2-40B4-BE49-F238E27FC236}">
              <a16:creationId xmlns:a16="http://schemas.microsoft.com/office/drawing/2014/main" id="{6995EFC9-D0C0-4DF6-A687-55F9088B5E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92" name="Text Box 2">
          <a:extLst>
            <a:ext uri="{FF2B5EF4-FFF2-40B4-BE49-F238E27FC236}">
              <a16:creationId xmlns:a16="http://schemas.microsoft.com/office/drawing/2014/main" id="{65C31849-EBEF-45FB-AC90-265BA52ED13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93" name="Text Box 1">
          <a:extLst>
            <a:ext uri="{FF2B5EF4-FFF2-40B4-BE49-F238E27FC236}">
              <a16:creationId xmlns:a16="http://schemas.microsoft.com/office/drawing/2014/main" id="{EBB0989C-5E42-4036-A910-9C9868AF29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94" name="Text Box 2">
          <a:extLst>
            <a:ext uri="{FF2B5EF4-FFF2-40B4-BE49-F238E27FC236}">
              <a16:creationId xmlns:a16="http://schemas.microsoft.com/office/drawing/2014/main" id="{FF1100C5-FAA3-418E-86FA-506F797BB37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95" name="Text Box 2">
          <a:extLst>
            <a:ext uri="{FF2B5EF4-FFF2-40B4-BE49-F238E27FC236}">
              <a16:creationId xmlns:a16="http://schemas.microsoft.com/office/drawing/2014/main" id="{BF1BA80E-B9DA-442F-B03A-64A3E5135A4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96" name="Text Box 1">
          <a:extLst>
            <a:ext uri="{FF2B5EF4-FFF2-40B4-BE49-F238E27FC236}">
              <a16:creationId xmlns:a16="http://schemas.microsoft.com/office/drawing/2014/main" id="{5CB917D6-6B1F-4E5E-9BE2-2FAFA1422B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97" name="Text Box 2">
          <a:extLst>
            <a:ext uri="{FF2B5EF4-FFF2-40B4-BE49-F238E27FC236}">
              <a16:creationId xmlns:a16="http://schemas.microsoft.com/office/drawing/2014/main" id="{904E15F1-CF1A-4863-90E2-982F073D11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698" name="Text Box 2">
          <a:extLst>
            <a:ext uri="{FF2B5EF4-FFF2-40B4-BE49-F238E27FC236}">
              <a16:creationId xmlns:a16="http://schemas.microsoft.com/office/drawing/2014/main" id="{D0061C41-AF98-437E-8389-FF38E4E7CA4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699" name="Text Box 1">
          <a:extLst>
            <a:ext uri="{FF2B5EF4-FFF2-40B4-BE49-F238E27FC236}">
              <a16:creationId xmlns:a16="http://schemas.microsoft.com/office/drawing/2014/main" id="{19A2E703-0044-4490-BB92-237C3E9BCDA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00" name="Text Box 2">
          <a:extLst>
            <a:ext uri="{FF2B5EF4-FFF2-40B4-BE49-F238E27FC236}">
              <a16:creationId xmlns:a16="http://schemas.microsoft.com/office/drawing/2014/main" id="{E0F3D1DA-85C6-4888-AFDC-373EB975CE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01" name="Text Box 1">
          <a:extLst>
            <a:ext uri="{FF2B5EF4-FFF2-40B4-BE49-F238E27FC236}">
              <a16:creationId xmlns:a16="http://schemas.microsoft.com/office/drawing/2014/main" id="{4CEA54B0-321E-4729-96D8-CA4D0AD38F9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02" name="Text Box 2">
          <a:extLst>
            <a:ext uri="{FF2B5EF4-FFF2-40B4-BE49-F238E27FC236}">
              <a16:creationId xmlns:a16="http://schemas.microsoft.com/office/drawing/2014/main" id="{ADC4C2B7-5CAC-4DCB-B70B-2F29EF6F77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03" name="Text Box 1">
          <a:extLst>
            <a:ext uri="{FF2B5EF4-FFF2-40B4-BE49-F238E27FC236}">
              <a16:creationId xmlns:a16="http://schemas.microsoft.com/office/drawing/2014/main" id="{B8F36F07-EBBE-44D2-88AC-8F24B133FB4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04" name="Text Box 2">
          <a:extLst>
            <a:ext uri="{FF2B5EF4-FFF2-40B4-BE49-F238E27FC236}">
              <a16:creationId xmlns:a16="http://schemas.microsoft.com/office/drawing/2014/main" id="{FBE1DDF5-593C-42BE-8375-3CD3346490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05" name="Text Box 1">
          <a:extLst>
            <a:ext uri="{FF2B5EF4-FFF2-40B4-BE49-F238E27FC236}">
              <a16:creationId xmlns:a16="http://schemas.microsoft.com/office/drawing/2014/main" id="{CBA7F817-383A-432A-B8D3-7512952F119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06" name="Text Box 2">
          <a:extLst>
            <a:ext uri="{FF2B5EF4-FFF2-40B4-BE49-F238E27FC236}">
              <a16:creationId xmlns:a16="http://schemas.microsoft.com/office/drawing/2014/main" id="{558F531F-0235-4CDB-8892-03A72139B5E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07" name="Text Box 1">
          <a:extLst>
            <a:ext uri="{FF2B5EF4-FFF2-40B4-BE49-F238E27FC236}">
              <a16:creationId xmlns:a16="http://schemas.microsoft.com/office/drawing/2014/main" id="{5FEA86BA-3A5F-4574-B6F1-F09F7187CB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08" name="Text Box 2">
          <a:extLst>
            <a:ext uri="{FF2B5EF4-FFF2-40B4-BE49-F238E27FC236}">
              <a16:creationId xmlns:a16="http://schemas.microsoft.com/office/drawing/2014/main" id="{BF444E0A-6092-42CD-90DC-55987C5C01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09" name="Text Box 1">
          <a:extLst>
            <a:ext uri="{FF2B5EF4-FFF2-40B4-BE49-F238E27FC236}">
              <a16:creationId xmlns:a16="http://schemas.microsoft.com/office/drawing/2014/main" id="{02BB899A-FF76-412E-8F2C-B3D8720914A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10" name="Text Box 2">
          <a:extLst>
            <a:ext uri="{FF2B5EF4-FFF2-40B4-BE49-F238E27FC236}">
              <a16:creationId xmlns:a16="http://schemas.microsoft.com/office/drawing/2014/main" id="{936A1E4D-BBFB-469B-9439-79988DFE26B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11" name="Text Box 1">
          <a:extLst>
            <a:ext uri="{FF2B5EF4-FFF2-40B4-BE49-F238E27FC236}">
              <a16:creationId xmlns:a16="http://schemas.microsoft.com/office/drawing/2014/main" id="{0B0DBEBE-FE4F-4145-B852-D9247C947F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12" name="Text Box 2">
          <a:extLst>
            <a:ext uri="{FF2B5EF4-FFF2-40B4-BE49-F238E27FC236}">
              <a16:creationId xmlns:a16="http://schemas.microsoft.com/office/drawing/2014/main" id="{16281801-42CE-4DB1-8041-36503399E7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13" name="Text Box 1">
          <a:extLst>
            <a:ext uri="{FF2B5EF4-FFF2-40B4-BE49-F238E27FC236}">
              <a16:creationId xmlns:a16="http://schemas.microsoft.com/office/drawing/2014/main" id="{37C1C624-A2BC-4097-B37A-74100C98C6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14" name="Text Box 2">
          <a:extLst>
            <a:ext uri="{FF2B5EF4-FFF2-40B4-BE49-F238E27FC236}">
              <a16:creationId xmlns:a16="http://schemas.microsoft.com/office/drawing/2014/main" id="{640F298B-EDF4-49DC-9FBA-EEA645FD609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15" name="Text Box 1">
          <a:extLst>
            <a:ext uri="{FF2B5EF4-FFF2-40B4-BE49-F238E27FC236}">
              <a16:creationId xmlns:a16="http://schemas.microsoft.com/office/drawing/2014/main" id="{EDB1C922-E3B6-41FE-985F-7CCEDC5EC4D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16" name="Text Box 2">
          <a:extLst>
            <a:ext uri="{FF2B5EF4-FFF2-40B4-BE49-F238E27FC236}">
              <a16:creationId xmlns:a16="http://schemas.microsoft.com/office/drawing/2014/main" id="{817C325E-CF82-42AB-BA9A-A1E0A79337F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17" name="Text Box 2">
          <a:extLst>
            <a:ext uri="{FF2B5EF4-FFF2-40B4-BE49-F238E27FC236}">
              <a16:creationId xmlns:a16="http://schemas.microsoft.com/office/drawing/2014/main" id="{26CDAE06-D16D-495D-9BC2-FC5C87F1CE8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18" name="Text Box 1">
          <a:extLst>
            <a:ext uri="{FF2B5EF4-FFF2-40B4-BE49-F238E27FC236}">
              <a16:creationId xmlns:a16="http://schemas.microsoft.com/office/drawing/2014/main" id="{DCE80B2A-64F5-4BA2-B181-17EA834BB2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19" name="Text Box 2">
          <a:extLst>
            <a:ext uri="{FF2B5EF4-FFF2-40B4-BE49-F238E27FC236}">
              <a16:creationId xmlns:a16="http://schemas.microsoft.com/office/drawing/2014/main" id="{81DA657E-59C7-491F-B250-97E083B84A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20" name="Text Box 1">
          <a:extLst>
            <a:ext uri="{FF2B5EF4-FFF2-40B4-BE49-F238E27FC236}">
              <a16:creationId xmlns:a16="http://schemas.microsoft.com/office/drawing/2014/main" id="{B48B5749-8A46-4501-974D-881F3A74B7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21" name="Text Box 2">
          <a:extLst>
            <a:ext uri="{FF2B5EF4-FFF2-40B4-BE49-F238E27FC236}">
              <a16:creationId xmlns:a16="http://schemas.microsoft.com/office/drawing/2014/main" id="{2DE21DE1-C913-4554-A0EB-FE36E0CAF4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22" name="Text Box 1">
          <a:extLst>
            <a:ext uri="{FF2B5EF4-FFF2-40B4-BE49-F238E27FC236}">
              <a16:creationId xmlns:a16="http://schemas.microsoft.com/office/drawing/2014/main" id="{1BDB9A45-D4FB-45CD-8FFE-D1E9EEBBB98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23" name="Text Box 2">
          <a:extLst>
            <a:ext uri="{FF2B5EF4-FFF2-40B4-BE49-F238E27FC236}">
              <a16:creationId xmlns:a16="http://schemas.microsoft.com/office/drawing/2014/main" id="{4D37D5CE-3628-445B-9E4B-D28E36D6888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24" name="Text Box 1">
          <a:extLst>
            <a:ext uri="{FF2B5EF4-FFF2-40B4-BE49-F238E27FC236}">
              <a16:creationId xmlns:a16="http://schemas.microsoft.com/office/drawing/2014/main" id="{33806686-F4E0-4354-9017-E061DBAF4A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25" name="Text Box 2">
          <a:extLst>
            <a:ext uri="{FF2B5EF4-FFF2-40B4-BE49-F238E27FC236}">
              <a16:creationId xmlns:a16="http://schemas.microsoft.com/office/drawing/2014/main" id="{200B8B19-13DA-480C-B40E-17838237E9B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26" name="Text Box 2">
          <a:extLst>
            <a:ext uri="{FF2B5EF4-FFF2-40B4-BE49-F238E27FC236}">
              <a16:creationId xmlns:a16="http://schemas.microsoft.com/office/drawing/2014/main" id="{0FEC2AE2-2739-4EAB-B670-12F03DBC673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27" name="Text Box 1">
          <a:extLst>
            <a:ext uri="{FF2B5EF4-FFF2-40B4-BE49-F238E27FC236}">
              <a16:creationId xmlns:a16="http://schemas.microsoft.com/office/drawing/2014/main" id="{FA74A9D8-608D-4AAC-A217-D30BDD1DCB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28" name="Text Box 2">
          <a:extLst>
            <a:ext uri="{FF2B5EF4-FFF2-40B4-BE49-F238E27FC236}">
              <a16:creationId xmlns:a16="http://schemas.microsoft.com/office/drawing/2014/main" id="{E5BF38C0-C655-4BD4-9921-76625E8067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29" name="Text Box 2">
          <a:extLst>
            <a:ext uri="{FF2B5EF4-FFF2-40B4-BE49-F238E27FC236}">
              <a16:creationId xmlns:a16="http://schemas.microsoft.com/office/drawing/2014/main" id="{AF36AEC5-3FFE-4DC5-ACFD-039175184A5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30" name="Text Box 1">
          <a:extLst>
            <a:ext uri="{FF2B5EF4-FFF2-40B4-BE49-F238E27FC236}">
              <a16:creationId xmlns:a16="http://schemas.microsoft.com/office/drawing/2014/main" id="{479676EE-6FEF-4AD4-B68A-A91D832D77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31" name="Text Box 2">
          <a:extLst>
            <a:ext uri="{FF2B5EF4-FFF2-40B4-BE49-F238E27FC236}">
              <a16:creationId xmlns:a16="http://schemas.microsoft.com/office/drawing/2014/main" id="{457FF58A-A68B-441F-BB26-02518C3A67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32" name="Text Box 2">
          <a:extLst>
            <a:ext uri="{FF2B5EF4-FFF2-40B4-BE49-F238E27FC236}">
              <a16:creationId xmlns:a16="http://schemas.microsoft.com/office/drawing/2014/main" id="{39A78916-F3F3-4764-B311-31C19C7CBD0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33" name="Text Box 1">
          <a:extLst>
            <a:ext uri="{FF2B5EF4-FFF2-40B4-BE49-F238E27FC236}">
              <a16:creationId xmlns:a16="http://schemas.microsoft.com/office/drawing/2014/main" id="{ECFE07DE-D303-42A4-9E1C-77CCB4D2A1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34" name="Text Box 2">
          <a:extLst>
            <a:ext uri="{FF2B5EF4-FFF2-40B4-BE49-F238E27FC236}">
              <a16:creationId xmlns:a16="http://schemas.microsoft.com/office/drawing/2014/main" id="{931BA540-B6E5-489D-B152-C16A02D66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35" name="Text Box 2">
          <a:extLst>
            <a:ext uri="{FF2B5EF4-FFF2-40B4-BE49-F238E27FC236}">
              <a16:creationId xmlns:a16="http://schemas.microsoft.com/office/drawing/2014/main" id="{65B37A62-53F9-411C-A167-3DA893A526C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36" name="Text Box 1">
          <a:extLst>
            <a:ext uri="{FF2B5EF4-FFF2-40B4-BE49-F238E27FC236}">
              <a16:creationId xmlns:a16="http://schemas.microsoft.com/office/drawing/2014/main" id="{51C2B21E-B63A-42FD-96C2-715A6201FF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37" name="Text Box 2">
          <a:extLst>
            <a:ext uri="{FF2B5EF4-FFF2-40B4-BE49-F238E27FC236}">
              <a16:creationId xmlns:a16="http://schemas.microsoft.com/office/drawing/2014/main" id="{0F43135D-FCDC-4DC0-B55E-948FFA968B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38" name="Text Box 2">
          <a:extLst>
            <a:ext uri="{FF2B5EF4-FFF2-40B4-BE49-F238E27FC236}">
              <a16:creationId xmlns:a16="http://schemas.microsoft.com/office/drawing/2014/main" id="{1378C1B8-BD86-4CE3-B183-3407B270C23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39" name="Text Box 1">
          <a:extLst>
            <a:ext uri="{FF2B5EF4-FFF2-40B4-BE49-F238E27FC236}">
              <a16:creationId xmlns:a16="http://schemas.microsoft.com/office/drawing/2014/main" id="{7FF72376-EDE8-462F-BCB9-1CDB8A9D37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40" name="Text Box 2">
          <a:extLst>
            <a:ext uri="{FF2B5EF4-FFF2-40B4-BE49-F238E27FC236}">
              <a16:creationId xmlns:a16="http://schemas.microsoft.com/office/drawing/2014/main" id="{026492C6-CAAE-4240-B9F6-13DC0BB3FF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41" name="Text Box 2">
          <a:extLst>
            <a:ext uri="{FF2B5EF4-FFF2-40B4-BE49-F238E27FC236}">
              <a16:creationId xmlns:a16="http://schemas.microsoft.com/office/drawing/2014/main" id="{C4DA34A2-2DAE-4728-9DF8-78B8F0F214F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42" name="Text Box 1">
          <a:extLst>
            <a:ext uri="{FF2B5EF4-FFF2-40B4-BE49-F238E27FC236}">
              <a16:creationId xmlns:a16="http://schemas.microsoft.com/office/drawing/2014/main" id="{7D405CDF-6EF5-424D-AA77-11474A2B56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43" name="Text Box 2">
          <a:extLst>
            <a:ext uri="{FF2B5EF4-FFF2-40B4-BE49-F238E27FC236}">
              <a16:creationId xmlns:a16="http://schemas.microsoft.com/office/drawing/2014/main" id="{2F559A71-F583-47B3-97BA-CBFDD5DA0B4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44" name="Text Box 1">
          <a:extLst>
            <a:ext uri="{FF2B5EF4-FFF2-40B4-BE49-F238E27FC236}">
              <a16:creationId xmlns:a16="http://schemas.microsoft.com/office/drawing/2014/main" id="{6C9BD31C-0421-4BFF-974C-D0A92EAE4FC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45" name="Text Box 2">
          <a:extLst>
            <a:ext uri="{FF2B5EF4-FFF2-40B4-BE49-F238E27FC236}">
              <a16:creationId xmlns:a16="http://schemas.microsoft.com/office/drawing/2014/main" id="{A4E29CDA-36ED-4743-923A-1637265002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46" name="Text Box 1">
          <a:extLst>
            <a:ext uri="{FF2B5EF4-FFF2-40B4-BE49-F238E27FC236}">
              <a16:creationId xmlns:a16="http://schemas.microsoft.com/office/drawing/2014/main" id="{C7E4CD9F-4D32-4E95-AD54-39794018EB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47" name="Text Box 2">
          <a:extLst>
            <a:ext uri="{FF2B5EF4-FFF2-40B4-BE49-F238E27FC236}">
              <a16:creationId xmlns:a16="http://schemas.microsoft.com/office/drawing/2014/main" id="{75A2EAB5-35B2-429D-B9C8-A0CB117C95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48" name="Text Box 1">
          <a:extLst>
            <a:ext uri="{FF2B5EF4-FFF2-40B4-BE49-F238E27FC236}">
              <a16:creationId xmlns:a16="http://schemas.microsoft.com/office/drawing/2014/main" id="{4D455EA3-FCB3-4126-B94D-E413FBB4F09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49" name="Text Box 2">
          <a:extLst>
            <a:ext uri="{FF2B5EF4-FFF2-40B4-BE49-F238E27FC236}">
              <a16:creationId xmlns:a16="http://schemas.microsoft.com/office/drawing/2014/main" id="{10D45110-9E11-4242-91B9-D03BBDACB71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50" name="Text Box 1">
          <a:extLst>
            <a:ext uri="{FF2B5EF4-FFF2-40B4-BE49-F238E27FC236}">
              <a16:creationId xmlns:a16="http://schemas.microsoft.com/office/drawing/2014/main" id="{6EC5A5A7-CB54-4C65-B20E-AE6F9A7FED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51" name="Text Box 2">
          <a:extLst>
            <a:ext uri="{FF2B5EF4-FFF2-40B4-BE49-F238E27FC236}">
              <a16:creationId xmlns:a16="http://schemas.microsoft.com/office/drawing/2014/main" id="{8AFAA273-B575-4778-BBD4-8E8DA8F0E1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52" name="Text Box 1">
          <a:extLst>
            <a:ext uri="{FF2B5EF4-FFF2-40B4-BE49-F238E27FC236}">
              <a16:creationId xmlns:a16="http://schemas.microsoft.com/office/drawing/2014/main" id="{51F5490E-A706-4150-A6F4-1DEA707D5AE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53" name="Text Box 2">
          <a:extLst>
            <a:ext uri="{FF2B5EF4-FFF2-40B4-BE49-F238E27FC236}">
              <a16:creationId xmlns:a16="http://schemas.microsoft.com/office/drawing/2014/main" id="{5EF9B7F4-4DA4-45C0-8F3E-2D32366B6BA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54" name="Text Box 1">
          <a:extLst>
            <a:ext uri="{FF2B5EF4-FFF2-40B4-BE49-F238E27FC236}">
              <a16:creationId xmlns:a16="http://schemas.microsoft.com/office/drawing/2014/main" id="{1599B94B-AE12-4272-B6A6-6662D6C4DB3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55" name="Text Box 2">
          <a:extLst>
            <a:ext uri="{FF2B5EF4-FFF2-40B4-BE49-F238E27FC236}">
              <a16:creationId xmlns:a16="http://schemas.microsoft.com/office/drawing/2014/main" id="{4D07F603-E4D3-430C-B52B-1CADE4B8F2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56" name="Text Box 1">
          <a:extLst>
            <a:ext uri="{FF2B5EF4-FFF2-40B4-BE49-F238E27FC236}">
              <a16:creationId xmlns:a16="http://schemas.microsoft.com/office/drawing/2014/main" id="{643D3996-88D3-449A-99AC-FDAC8C47A85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57" name="Text Box 2">
          <a:extLst>
            <a:ext uri="{FF2B5EF4-FFF2-40B4-BE49-F238E27FC236}">
              <a16:creationId xmlns:a16="http://schemas.microsoft.com/office/drawing/2014/main" id="{B29B7CE6-9D1B-499A-90A6-8EC3A8DEAA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58" name="Text Box 1">
          <a:extLst>
            <a:ext uri="{FF2B5EF4-FFF2-40B4-BE49-F238E27FC236}">
              <a16:creationId xmlns:a16="http://schemas.microsoft.com/office/drawing/2014/main" id="{BD151D7B-F5CD-4E3D-931A-19612060556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59" name="Text Box 2">
          <a:extLst>
            <a:ext uri="{FF2B5EF4-FFF2-40B4-BE49-F238E27FC236}">
              <a16:creationId xmlns:a16="http://schemas.microsoft.com/office/drawing/2014/main" id="{0ADCE095-402A-432C-8517-5861CC84644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60" name="Text Box 1">
          <a:extLst>
            <a:ext uri="{FF2B5EF4-FFF2-40B4-BE49-F238E27FC236}">
              <a16:creationId xmlns:a16="http://schemas.microsoft.com/office/drawing/2014/main" id="{010F88DA-97AE-43D9-A472-FB90C10C0D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61" name="Text Box 2">
          <a:extLst>
            <a:ext uri="{FF2B5EF4-FFF2-40B4-BE49-F238E27FC236}">
              <a16:creationId xmlns:a16="http://schemas.microsoft.com/office/drawing/2014/main" id="{8BDE7DC5-5E01-4E8F-9FA8-4B932B5041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62" name="Text Box 2">
          <a:extLst>
            <a:ext uri="{FF2B5EF4-FFF2-40B4-BE49-F238E27FC236}">
              <a16:creationId xmlns:a16="http://schemas.microsoft.com/office/drawing/2014/main" id="{B3DCB49B-B2C1-4B34-866F-8CB312986B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63" name="Text Box 1">
          <a:extLst>
            <a:ext uri="{FF2B5EF4-FFF2-40B4-BE49-F238E27FC236}">
              <a16:creationId xmlns:a16="http://schemas.microsoft.com/office/drawing/2014/main" id="{22E6BE04-090D-460B-B327-4544628E1AF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64" name="Text Box 2">
          <a:extLst>
            <a:ext uri="{FF2B5EF4-FFF2-40B4-BE49-F238E27FC236}">
              <a16:creationId xmlns:a16="http://schemas.microsoft.com/office/drawing/2014/main" id="{3FDE345D-D4D3-4E18-B7CB-45E2EF9530D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65" name="Text Box 1">
          <a:extLst>
            <a:ext uri="{FF2B5EF4-FFF2-40B4-BE49-F238E27FC236}">
              <a16:creationId xmlns:a16="http://schemas.microsoft.com/office/drawing/2014/main" id="{7D9D123C-5FBA-4737-B7D8-FDE7F5003B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66" name="Text Box 2">
          <a:extLst>
            <a:ext uri="{FF2B5EF4-FFF2-40B4-BE49-F238E27FC236}">
              <a16:creationId xmlns:a16="http://schemas.microsoft.com/office/drawing/2014/main" id="{9052A231-8A0F-4ADA-AAE0-E05903AEFA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67" name="Text Box 1">
          <a:extLst>
            <a:ext uri="{FF2B5EF4-FFF2-40B4-BE49-F238E27FC236}">
              <a16:creationId xmlns:a16="http://schemas.microsoft.com/office/drawing/2014/main" id="{11B152D9-5C8A-404E-8567-36044457DF9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68" name="Text Box 2">
          <a:extLst>
            <a:ext uri="{FF2B5EF4-FFF2-40B4-BE49-F238E27FC236}">
              <a16:creationId xmlns:a16="http://schemas.microsoft.com/office/drawing/2014/main" id="{77F3B882-C651-467C-9BBE-A519E78D59E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69" name="Text Box 1">
          <a:extLst>
            <a:ext uri="{FF2B5EF4-FFF2-40B4-BE49-F238E27FC236}">
              <a16:creationId xmlns:a16="http://schemas.microsoft.com/office/drawing/2014/main" id="{F85259D5-EBB1-4F30-9E84-491A3982CFA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70" name="Text Box 2">
          <a:extLst>
            <a:ext uri="{FF2B5EF4-FFF2-40B4-BE49-F238E27FC236}">
              <a16:creationId xmlns:a16="http://schemas.microsoft.com/office/drawing/2014/main" id="{14720740-0185-4857-9CC6-D3073D7667E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71" name="Text Box 1">
          <a:extLst>
            <a:ext uri="{FF2B5EF4-FFF2-40B4-BE49-F238E27FC236}">
              <a16:creationId xmlns:a16="http://schemas.microsoft.com/office/drawing/2014/main" id="{70BA910C-7DD3-43FE-AE06-74536ABEB3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72" name="Text Box 2">
          <a:extLst>
            <a:ext uri="{FF2B5EF4-FFF2-40B4-BE49-F238E27FC236}">
              <a16:creationId xmlns:a16="http://schemas.microsoft.com/office/drawing/2014/main" id="{E7C352C2-F34F-447F-85A1-702A4AB24E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73" name="Text Box 1">
          <a:extLst>
            <a:ext uri="{FF2B5EF4-FFF2-40B4-BE49-F238E27FC236}">
              <a16:creationId xmlns:a16="http://schemas.microsoft.com/office/drawing/2014/main" id="{3A367003-1097-4412-B049-E0BE6A6B95A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74" name="Text Box 2">
          <a:extLst>
            <a:ext uri="{FF2B5EF4-FFF2-40B4-BE49-F238E27FC236}">
              <a16:creationId xmlns:a16="http://schemas.microsoft.com/office/drawing/2014/main" id="{B7B050BC-205F-4C51-9271-88377C37A6D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75" name="Text Box 1">
          <a:extLst>
            <a:ext uri="{FF2B5EF4-FFF2-40B4-BE49-F238E27FC236}">
              <a16:creationId xmlns:a16="http://schemas.microsoft.com/office/drawing/2014/main" id="{373E9B31-CC33-44C2-AA29-CF89AD64684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76" name="Text Box 2">
          <a:extLst>
            <a:ext uri="{FF2B5EF4-FFF2-40B4-BE49-F238E27FC236}">
              <a16:creationId xmlns:a16="http://schemas.microsoft.com/office/drawing/2014/main" id="{845DFE41-F4DB-41A8-B4F6-3A8F4E149BB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77" name="Text Box 1">
          <a:extLst>
            <a:ext uri="{FF2B5EF4-FFF2-40B4-BE49-F238E27FC236}">
              <a16:creationId xmlns:a16="http://schemas.microsoft.com/office/drawing/2014/main" id="{5B0EF19A-F6EA-4A6B-AE2C-48411A80C1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78" name="Text Box 2">
          <a:extLst>
            <a:ext uri="{FF2B5EF4-FFF2-40B4-BE49-F238E27FC236}">
              <a16:creationId xmlns:a16="http://schemas.microsoft.com/office/drawing/2014/main" id="{DB14BDA8-B683-4BA5-B6FB-09F6E92836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79" name="Text Box 1">
          <a:extLst>
            <a:ext uri="{FF2B5EF4-FFF2-40B4-BE49-F238E27FC236}">
              <a16:creationId xmlns:a16="http://schemas.microsoft.com/office/drawing/2014/main" id="{7C75FD78-B0D5-49ED-904B-B6D660A6C80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80" name="Text Box 2">
          <a:extLst>
            <a:ext uri="{FF2B5EF4-FFF2-40B4-BE49-F238E27FC236}">
              <a16:creationId xmlns:a16="http://schemas.microsoft.com/office/drawing/2014/main" id="{8AD500CC-2C7A-4843-913B-227865B0757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81" name="Text Box 1">
          <a:extLst>
            <a:ext uri="{FF2B5EF4-FFF2-40B4-BE49-F238E27FC236}">
              <a16:creationId xmlns:a16="http://schemas.microsoft.com/office/drawing/2014/main" id="{4C702053-7744-42FF-83E5-BA50672ED88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82" name="Text Box 2">
          <a:extLst>
            <a:ext uri="{FF2B5EF4-FFF2-40B4-BE49-F238E27FC236}">
              <a16:creationId xmlns:a16="http://schemas.microsoft.com/office/drawing/2014/main" id="{93A7AB78-B976-4E7C-B2A4-A7B72A59625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83" name="Text Box 1">
          <a:extLst>
            <a:ext uri="{FF2B5EF4-FFF2-40B4-BE49-F238E27FC236}">
              <a16:creationId xmlns:a16="http://schemas.microsoft.com/office/drawing/2014/main" id="{BE5B51D6-1B9F-4DED-905A-2CCBF4B4D4B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84" name="Text Box 2">
          <a:extLst>
            <a:ext uri="{FF2B5EF4-FFF2-40B4-BE49-F238E27FC236}">
              <a16:creationId xmlns:a16="http://schemas.microsoft.com/office/drawing/2014/main" id="{E797AF7E-31C6-4B24-A54A-7EC8C377A1A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85" name="Text Box 2">
          <a:extLst>
            <a:ext uri="{FF2B5EF4-FFF2-40B4-BE49-F238E27FC236}">
              <a16:creationId xmlns:a16="http://schemas.microsoft.com/office/drawing/2014/main" id="{C33644D1-F999-4D51-92D5-3BCD5AAA575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86" name="Text Box 1">
          <a:extLst>
            <a:ext uri="{FF2B5EF4-FFF2-40B4-BE49-F238E27FC236}">
              <a16:creationId xmlns:a16="http://schemas.microsoft.com/office/drawing/2014/main" id="{73F291E3-8AFF-489A-81A8-29E7EC959C1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87" name="Text Box 2">
          <a:extLst>
            <a:ext uri="{FF2B5EF4-FFF2-40B4-BE49-F238E27FC236}">
              <a16:creationId xmlns:a16="http://schemas.microsoft.com/office/drawing/2014/main" id="{A1DC4FB6-7141-4E92-A817-BCABE78328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88" name="Text Box 1">
          <a:extLst>
            <a:ext uri="{FF2B5EF4-FFF2-40B4-BE49-F238E27FC236}">
              <a16:creationId xmlns:a16="http://schemas.microsoft.com/office/drawing/2014/main" id="{BBEEB6EF-39B4-449F-8F51-4263E303D9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89" name="Text Box 2">
          <a:extLst>
            <a:ext uri="{FF2B5EF4-FFF2-40B4-BE49-F238E27FC236}">
              <a16:creationId xmlns:a16="http://schemas.microsoft.com/office/drawing/2014/main" id="{9C4B888D-D3BF-40A2-9279-F161D6F2AC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790" name="Text Box 1">
          <a:extLst>
            <a:ext uri="{FF2B5EF4-FFF2-40B4-BE49-F238E27FC236}">
              <a16:creationId xmlns:a16="http://schemas.microsoft.com/office/drawing/2014/main" id="{49391C23-3B53-4C82-9186-05234AD2942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791" name="Text Box 2">
          <a:extLst>
            <a:ext uri="{FF2B5EF4-FFF2-40B4-BE49-F238E27FC236}">
              <a16:creationId xmlns:a16="http://schemas.microsoft.com/office/drawing/2014/main" id="{E02879DD-E0A9-4E9F-B804-E35E55129AC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92" name="Text Box 1">
          <a:extLst>
            <a:ext uri="{FF2B5EF4-FFF2-40B4-BE49-F238E27FC236}">
              <a16:creationId xmlns:a16="http://schemas.microsoft.com/office/drawing/2014/main" id="{B4999C28-5C17-42AA-B86B-16D2F1059C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93" name="Text Box 2">
          <a:extLst>
            <a:ext uri="{FF2B5EF4-FFF2-40B4-BE49-F238E27FC236}">
              <a16:creationId xmlns:a16="http://schemas.microsoft.com/office/drawing/2014/main" id="{B0ABBF2D-E137-483F-9685-50A969EF3A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94" name="Text Box 2">
          <a:extLst>
            <a:ext uri="{FF2B5EF4-FFF2-40B4-BE49-F238E27FC236}">
              <a16:creationId xmlns:a16="http://schemas.microsoft.com/office/drawing/2014/main" id="{F95A548B-9C6A-4918-B816-4FAD6C75CCD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95" name="Text Box 1">
          <a:extLst>
            <a:ext uri="{FF2B5EF4-FFF2-40B4-BE49-F238E27FC236}">
              <a16:creationId xmlns:a16="http://schemas.microsoft.com/office/drawing/2014/main" id="{EDF690C9-BE75-46A9-A5D1-2E7E79B8DE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96" name="Text Box 2">
          <a:extLst>
            <a:ext uri="{FF2B5EF4-FFF2-40B4-BE49-F238E27FC236}">
              <a16:creationId xmlns:a16="http://schemas.microsoft.com/office/drawing/2014/main" id="{8CFF3668-567B-4DDA-B53E-E850DF14B7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797" name="Text Box 2">
          <a:extLst>
            <a:ext uri="{FF2B5EF4-FFF2-40B4-BE49-F238E27FC236}">
              <a16:creationId xmlns:a16="http://schemas.microsoft.com/office/drawing/2014/main" id="{B7C76E1C-435B-47F2-BCD4-1686AC5B666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98" name="Text Box 1">
          <a:extLst>
            <a:ext uri="{FF2B5EF4-FFF2-40B4-BE49-F238E27FC236}">
              <a16:creationId xmlns:a16="http://schemas.microsoft.com/office/drawing/2014/main" id="{4468B6CA-16C2-445F-B0C8-50DAD28C02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799" name="Text Box 2">
          <a:extLst>
            <a:ext uri="{FF2B5EF4-FFF2-40B4-BE49-F238E27FC236}">
              <a16:creationId xmlns:a16="http://schemas.microsoft.com/office/drawing/2014/main" id="{01E71484-171C-4CAE-811E-9F41C71798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800" name="Text Box 2">
          <a:extLst>
            <a:ext uri="{FF2B5EF4-FFF2-40B4-BE49-F238E27FC236}">
              <a16:creationId xmlns:a16="http://schemas.microsoft.com/office/drawing/2014/main" id="{197E46D8-DB58-487B-8A5F-DD6CD86044A8}"/>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01" name="Text Box 1">
          <a:extLst>
            <a:ext uri="{FF2B5EF4-FFF2-40B4-BE49-F238E27FC236}">
              <a16:creationId xmlns:a16="http://schemas.microsoft.com/office/drawing/2014/main" id="{E689B581-15D6-44ED-B814-2299A2E44B9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02" name="Text Box 2">
          <a:extLst>
            <a:ext uri="{FF2B5EF4-FFF2-40B4-BE49-F238E27FC236}">
              <a16:creationId xmlns:a16="http://schemas.microsoft.com/office/drawing/2014/main" id="{40E4EA09-53FE-4DF2-BFEE-752913D1E7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803" name="Text Box 2">
          <a:extLst>
            <a:ext uri="{FF2B5EF4-FFF2-40B4-BE49-F238E27FC236}">
              <a16:creationId xmlns:a16="http://schemas.microsoft.com/office/drawing/2014/main" id="{14F2DB28-B9FC-412D-9C38-7851123138E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04" name="Text Box 1">
          <a:extLst>
            <a:ext uri="{FF2B5EF4-FFF2-40B4-BE49-F238E27FC236}">
              <a16:creationId xmlns:a16="http://schemas.microsoft.com/office/drawing/2014/main" id="{B2431E8A-C8D3-4B11-9949-2A6C6E6B28A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05" name="Text Box 2">
          <a:extLst>
            <a:ext uri="{FF2B5EF4-FFF2-40B4-BE49-F238E27FC236}">
              <a16:creationId xmlns:a16="http://schemas.microsoft.com/office/drawing/2014/main" id="{5B859E66-C131-4902-971E-F5209D5B1F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806" name="Text Box 2">
          <a:extLst>
            <a:ext uri="{FF2B5EF4-FFF2-40B4-BE49-F238E27FC236}">
              <a16:creationId xmlns:a16="http://schemas.microsoft.com/office/drawing/2014/main" id="{6405A18B-3C03-45AC-BC4D-CF94D0E08E3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07" name="Text Box 1">
          <a:extLst>
            <a:ext uri="{FF2B5EF4-FFF2-40B4-BE49-F238E27FC236}">
              <a16:creationId xmlns:a16="http://schemas.microsoft.com/office/drawing/2014/main" id="{644BB4F4-7CB3-4043-BF21-84C6F91F41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08" name="Text Box 2">
          <a:extLst>
            <a:ext uri="{FF2B5EF4-FFF2-40B4-BE49-F238E27FC236}">
              <a16:creationId xmlns:a16="http://schemas.microsoft.com/office/drawing/2014/main" id="{3273E372-4B9B-470F-80DC-C9E0964EEE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809" name="Text Box 2">
          <a:extLst>
            <a:ext uri="{FF2B5EF4-FFF2-40B4-BE49-F238E27FC236}">
              <a16:creationId xmlns:a16="http://schemas.microsoft.com/office/drawing/2014/main" id="{0545F5EA-46B4-4958-9902-C48EC3DCE24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10" name="Text Box 1">
          <a:extLst>
            <a:ext uri="{FF2B5EF4-FFF2-40B4-BE49-F238E27FC236}">
              <a16:creationId xmlns:a16="http://schemas.microsoft.com/office/drawing/2014/main" id="{6897B841-5BB2-4F94-8656-DEB78E7B62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11" name="Text Box 2">
          <a:extLst>
            <a:ext uri="{FF2B5EF4-FFF2-40B4-BE49-F238E27FC236}">
              <a16:creationId xmlns:a16="http://schemas.microsoft.com/office/drawing/2014/main" id="{585C8C72-ECE1-423D-BD5B-BFC8850AE9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12" name="Text Box 1">
          <a:extLst>
            <a:ext uri="{FF2B5EF4-FFF2-40B4-BE49-F238E27FC236}">
              <a16:creationId xmlns:a16="http://schemas.microsoft.com/office/drawing/2014/main" id="{80C5BF42-4505-4D40-A7A9-B7021547FF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13" name="Text Box 2">
          <a:extLst>
            <a:ext uri="{FF2B5EF4-FFF2-40B4-BE49-F238E27FC236}">
              <a16:creationId xmlns:a16="http://schemas.microsoft.com/office/drawing/2014/main" id="{D08C0A8F-2023-4752-9173-00FA5EB8AE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14" name="Text Box 1">
          <a:extLst>
            <a:ext uri="{FF2B5EF4-FFF2-40B4-BE49-F238E27FC236}">
              <a16:creationId xmlns:a16="http://schemas.microsoft.com/office/drawing/2014/main" id="{0B3E2998-C0BA-4D2A-8744-6A00B205AD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15" name="Text Box 2">
          <a:extLst>
            <a:ext uri="{FF2B5EF4-FFF2-40B4-BE49-F238E27FC236}">
              <a16:creationId xmlns:a16="http://schemas.microsoft.com/office/drawing/2014/main" id="{089E25BC-5366-4257-A8D4-DAD74F4099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16" name="Text Box 1">
          <a:extLst>
            <a:ext uri="{FF2B5EF4-FFF2-40B4-BE49-F238E27FC236}">
              <a16:creationId xmlns:a16="http://schemas.microsoft.com/office/drawing/2014/main" id="{00291201-1AED-4914-ADBC-124B1867409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17" name="Text Box 2">
          <a:extLst>
            <a:ext uri="{FF2B5EF4-FFF2-40B4-BE49-F238E27FC236}">
              <a16:creationId xmlns:a16="http://schemas.microsoft.com/office/drawing/2014/main" id="{D9D753D7-BF0C-409E-9A97-264314A36B1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18" name="Text Box 1">
          <a:extLst>
            <a:ext uri="{FF2B5EF4-FFF2-40B4-BE49-F238E27FC236}">
              <a16:creationId xmlns:a16="http://schemas.microsoft.com/office/drawing/2014/main" id="{6DF7DE82-6125-4A18-8961-9582B3B244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19" name="Text Box 2">
          <a:extLst>
            <a:ext uri="{FF2B5EF4-FFF2-40B4-BE49-F238E27FC236}">
              <a16:creationId xmlns:a16="http://schemas.microsoft.com/office/drawing/2014/main" id="{9D450815-A803-4F81-887E-938CF578CC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20" name="Text Box 1">
          <a:extLst>
            <a:ext uri="{FF2B5EF4-FFF2-40B4-BE49-F238E27FC236}">
              <a16:creationId xmlns:a16="http://schemas.microsoft.com/office/drawing/2014/main" id="{FB682318-8C94-4BBB-9CAE-A89B1D8774C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21" name="Text Box 2">
          <a:extLst>
            <a:ext uri="{FF2B5EF4-FFF2-40B4-BE49-F238E27FC236}">
              <a16:creationId xmlns:a16="http://schemas.microsoft.com/office/drawing/2014/main" id="{00F8A260-E6E5-44C9-A948-82D59C93415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22" name="Text Box 2">
          <a:extLst>
            <a:ext uri="{FF2B5EF4-FFF2-40B4-BE49-F238E27FC236}">
              <a16:creationId xmlns:a16="http://schemas.microsoft.com/office/drawing/2014/main" id="{A9706A4B-FBD6-4F1B-A8A0-CD4A8D32EF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23" name="Text Box 1">
          <a:extLst>
            <a:ext uri="{FF2B5EF4-FFF2-40B4-BE49-F238E27FC236}">
              <a16:creationId xmlns:a16="http://schemas.microsoft.com/office/drawing/2014/main" id="{95487667-3C4E-4039-BC9C-2306131CBB8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24" name="Text Box 2">
          <a:extLst>
            <a:ext uri="{FF2B5EF4-FFF2-40B4-BE49-F238E27FC236}">
              <a16:creationId xmlns:a16="http://schemas.microsoft.com/office/drawing/2014/main" id="{5274A7DD-3C5F-45AA-90E3-AE1ADA143AA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25" name="Text Box 1">
          <a:extLst>
            <a:ext uri="{FF2B5EF4-FFF2-40B4-BE49-F238E27FC236}">
              <a16:creationId xmlns:a16="http://schemas.microsoft.com/office/drawing/2014/main" id="{3829B836-F19C-48A2-AEBD-B9B405CBBC1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26" name="Text Box 2">
          <a:extLst>
            <a:ext uri="{FF2B5EF4-FFF2-40B4-BE49-F238E27FC236}">
              <a16:creationId xmlns:a16="http://schemas.microsoft.com/office/drawing/2014/main" id="{0C815629-53F1-4919-9DF8-AE41B85CC18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27" name="Text Box 1">
          <a:extLst>
            <a:ext uri="{FF2B5EF4-FFF2-40B4-BE49-F238E27FC236}">
              <a16:creationId xmlns:a16="http://schemas.microsoft.com/office/drawing/2014/main" id="{D4D2C5A3-31B0-40A8-972D-1722FB291D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28" name="Text Box 2">
          <a:extLst>
            <a:ext uri="{FF2B5EF4-FFF2-40B4-BE49-F238E27FC236}">
              <a16:creationId xmlns:a16="http://schemas.microsoft.com/office/drawing/2014/main" id="{F707B599-152E-480F-87B1-DBE50195F5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29" name="Text Box 2">
          <a:extLst>
            <a:ext uri="{FF2B5EF4-FFF2-40B4-BE49-F238E27FC236}">
              <a16:creationId xmlns:a16="http://schemas.microsoft.com/office/drawing/2014/main" id="{AE0347D3-15B2-43B0-9B54-389A747991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30" name="Text Box 1">
          <a:extLst>
            <a:ext uri="{FF2B5EF4-FFF2-40B4-BE49-F238E27FC236}">
              <a16:creationId xmlns:a16="http://schemas.microsoft.com/office/drawing/2014/main" id="{5DFD5A01-6E61-48D6-B2F7-F99277402A4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31" name="Text Box 2">
          <a:extLst>
            <a:ext uri="{FF2B5EF4-FFF2-40B4-BE49-F238E27FC236}">
              <a16:creationId xmlns:a16="http://schemas.microsoft.com/office/drawing/2014/main" id="{AFEBF866-9BAB-4E8A-9097-E39AD893228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32" name="Text Box 1">
          <a:extLst>
            <a:ext uri="{FF2B5EF4-FFF2-40B4-BE49-F238E27FC236}">
              <a16:creationId xmlns:a16="http://schemas.microsoft.com/office/drawing/2014/main" id="{E3FFE56E-EB4D-461F-B344-37C670EF9C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33" name="Text Box 2">
          <a:extLst>
            <a:ext uri="{FF2B5EF4-FFF2-40B4-BE49-F238E27FC236}">
              <a16:creationId xmlns:a16="http://schemas.microsoft.com/office/drawing/2014/main" id="{5553C3B7-EA4C-4492-8393-D336024DB50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34" name="Text Box 1">
          <a:extLst>
            <a:ext uri="{FF2B5EF4-FFF2-40B4-BE49-F238E27FC236}">
              <a16:creationId xmlns:a16="http://schemas.microsoft.com/office/drawing/2014/main" id="{1D5C7450-1C57-4853-AD00-25AC27EDD67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35" name="Text Box 2">
          <a:extLst>
            <a:ext uri="{FF2B5EF4-FFF2-40B4-BE49-F238E27FC236}">
              <a16:creationId xmlns:a16="http://schemas.microsoft.com/office/drawing/2014/main" id="{BF17EC46-7BB3-4AF0-A64A-448786BD9FF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36" name="Text Box 1">
          <a:extLst>
            <a:ext uri="{FF2B5EF4-FFF2-40B4-BE49-F238E27FC236}">
              <a16:creationId xmlns:a16="http://schemas.microsoft.com/office/drawing/2014/main" id="{49A62CB1-C625-4ED3-875C-1F9E271C3AD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37" name="Text Box 2">
          <a:extLst>
            <a:ext uri="{FF2B5EF4-FFF2-40B4-BE49-F238E27FC236}">
              <a16:creationId xmlns:a16="http://schemas.microsoft.com/office/drawing/2014/main" id="{B4353C57-41CE-43CC-B0C6-E92F8626258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38" name="Text Box 1">
          <a:extLst>
            <a:ext uri="{FF2B5EF4-FFF2-40B4-BE49-F238E27FC236}">
              <a16:creationId xmlns:a16="http://schemas.microsoft.com/office/drawing/2014/main" id="{E1918459-7C9A-45A7-B42C-D41A25668A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39" name="Text Box 2">
          <a:extLst>
            <a:ext uri="{FF2B5EF4-FFF2-40B4-BE49-F238E27FC236}">
              <a16:creationId xmlns:a16="http://schemas.microsoft.com/office/drawing/2014/main" id="{697D3CDC-8E07-4ADE-9C40-F38E4DCE996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40" name="Text Box 1">
          <a:extLst>
            <a:ext uri="{FF2B5EF4-FFF2-40B4-BE49-F238E27FC236}">
              <a16:creationId xmlns:a16="http://schemas.microsoft.com/office/drawing/2014/main" id="{02E511EC-4D7C-4099-900C-B049C40C3F9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41" name="Text Box 2">
          <a:extLst>
            <a:ext uri="{FF2B5EF4-FFF2-40B4-BE49-F238E27FC236}">
              <a16:creationId xmlns:a16="http://schemas.microsoft.com/office/drawing/2014/main" id="{06BDA11F-A90E-411E-9279-DAA4F6CBBF6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42" name="Text Box 1">
          <a:extLst>
            <a:ext uri="{FF2B5EF4-FFF2-40B4-BE49-F238E27FC236}">
              <a16:creationId xmlns:a16="http://schemas.microsoft.com/office/drawing/2014/main" id="{51E53E24-0ABE-4B5E-BC67-E915B1F6B88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43" name="Text Box 2">
          <a:extLst>
            <a:ext uri="{FF2B5EF4-FFF2-40B4-BE49-F238E27FC236}">
              <a16:creationId xmlns:a16="http://schemas.microsoft.com/office/drawing/2014/main" id="{2CE8F8CC-F63A-4AB7-990C-B7D00D45629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44" name="Text Box 1">
          <a:extLst>
            <a:ext uri="{FF2B5EF4-FFF2-40B4-BE49-F238E27FC236}">
              <a16:creationId xmlns:a16="http://schemas.microsoft.com/office/drawing/2014/main" id="{B19BC386-53F8-408F-A73E-B730D9225A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45" name="Text Box 2">
          <a:extLst>
            <a:ext uri="{FF2B5EF4-FFF2-40B4-BE49-F238E27FC236}">
              <a16:creationId xmlns:a16="http://schemas.microsoft.com/office/drawing/2014/main" id="{9B028B45-CDEA-4F4A-B126-9EF269E5D0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46" name="Text Box 1">
          <a:extLst>
            <a:ext uri="{FF2B5EF4-FFF2-40B4-BE49-F238E27FC236}">
              <a16:creationId xmlns:a16="http://schemas.microsoft.com/office/drawing/2014/main" id="{7707588C-6C3A-49B8-AE21-7BEF9954FBB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47" name="Text Box 2">
          <a:extLst>
            <a:ext uri="{FF2B5EF4-FFF2-40B4-BE49-F238E27FC236}">
              <a16:creationId xmlns:a16="http://schemas.microsoft.com/office/drawing/2014/main" id="{0F81B1A7-99FE-490B-86F2-253D4D40605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48" name="Text Box 1">
          <a:extLst>
            <a:ext uri="{FF2B5EF4-FFF2-40B4-BE49-F238E27FC236}">
              <a16:creationId xmlns:a16="http://schemas.microsoft.com/office/drawing/2014/main" id="{CF4D6693-9BB3-452A-A83C-E5CDAA7AFB5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49" name="Text Box 2">
          <a:extLst>
            <a:ext uri="{FF2B5EF4-FFF2-40B4-BE49-F238E27FC236}">
              <a16:creationId xmlns:a16="http://schemas.microsoft.com/office/drawing/2014/main" id="{8FDE347A-AB6A-4D86-B237-E65665AC7CC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0" name="Text Box 1">
          <a:extLst>
            <a:ext uri="{FF2B5EF4-FFF2-40B4-BE49-F238E27FC236}">
              <a16:creationId xmlns:a16="http://schemas.microsoft.com/office/drawing/2014/main" id="{C22CBA51-76CB-42F5-8EA9-5F907BCCAF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1" name="Text Box 2">
          <a:extLst>
            <a:ext uri="{FF2B5EF4-FFF2-40B4-BE49-F238E27FC236}">
              <a16:creationId xmlns:a16="http://schemas.microsoft.com/office/drawing/2014/main" id="{F7EAB1DE-D6FA-48C0-8D52-C9191CA9FC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2" name="Text Box 1">
          <a:extLst>
            <a:ext uri="{FF2B5EF4-FFF2-40B4-BE49-F238E27FC236}">
              <a16:creationId xmlns:a16="http://schemas.microsoft.com/office/drawing/2014/main" id="{188E51D6-1A87-42F4-BD52-A678A43692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3" name="Text Box 2">
          <a:extLst>
            <a:ext uri="{FF2B5EF4-FFF2-40B4-BE49-F238E27FC236}">
              <a16:creationId xmlns:a16="http://schemas.microsoft.com/office/drawing/2014/main" id="{375C3484-E26A-406E-861D-D671A3F0EE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4" name="Text Box 1">
          <a:extLst>
            <a:ext uri="{FF2B5EF4-FFF2-40B4-BE49-F238E27FC236}">
              <a16:creationId xmlns:a16="http://schemas.microsoft.com/office/drawing/2014/main" id="{64275547-9233-459B-AA65-4DF51F5850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5" name="Text Box 2">
          <a:extLst>
            <a:ext uri="{FF2B5EF4-FFF2-40B4-BE49-F238E27FC236}">
              <a16:creationId xmlns:a16="http://schemas.microsoft.com/office/drawing/2014/main" id="{82E70F42-7878-42E5-8792-951C22D138F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6" name="Text Box 1">
          <a:extLst>
            <a:ext uri="{FF2B5EF4-FFF2-40B4-BE49-F238E27FC236}">
              <a16:creationId xmlns:a16="http://schemas.microsoft.com/office/drawing/2014/main" id="{F47F23B8-B5C2-4909-ADBB-DB45BE0D99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7" name="Text Box 2">
          <a:extLst>
            <a:ext uri="{FF2B5EF4-FFF2-40B4-BE49-F238E27FC236}">
              <a16:creationId xmlns:a16="http://schemas.microsoft.com/office/drawing/2014/main" id="{09E1257F-BEE1-4493-BA40-B12A5ED8BE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8" name="Text Box 1">
          <a:extLst>
            <a:ext uri="{FF2B5EF4-FFF2-40B4-BE49-F238E27FC236}">
              <a16:creationId xmlns:a16="http://schemas.microsoft.com/office/drawing/2014/main" id="{3073E891-912F-4152-82F9-A6A872139D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59" name="Text Box 2">
          <a:extLst>
            <a:ext uri="{FF2B5EF4-FFF2-40B4-BE49-F238E27FC236}">
              <a16:creationId xmlns:a16="http://schemas.microsoft.com/office/drawing/2014/main" id="{50F791F6-5A7F-4C76-A460-74EC306D28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60" name="Text Box 1">
          <a:extLst>
            <a:ext uri="{FF2B5EF4-FFF2-40B4-BE49-F238E27FC236}">
              <a16:creationId xmlns:a16="http://schemas.microsoft.com/office/drawing/2014/main" id="{F85A8D61-97D5-40BC-A474-1373C44D29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61" name="Text Box 2">
          <a:extLst>
            <a:ext uri="{FF2B5EF4-FFF2-40B4-BE49-F238E27FC236}">
              <a16:creationId xmlns:a16="http://schemas.microsoft.com/office/drawing/2014/main" id="{4A6C8816-C59C-45C8-A510-90A1C62BEB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62" name="Text Box 1">
          <a:extLst>
            <a:ext uri="{FF2B5EF4-FFF2-40B4-BE49-F238E27FC236}">
              <a16:creationId xmlns:a16="http://schemas.microsoft.com/office/drawing/2014/main" id="{1EC71053-5E69-45B6-9FBC-BC3D828C2AC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63" name="Text Box 2">
          <a:extLst>
            <a:ext uri="{FF2B5EF4-FFF2-40B4-BE49-F238E27FC236}">
              <a16:creationId xmlns:a16="http://schemas.microsoft.com/office/drawing/2014/main" id="{9542135B-9C05-4136-8B09-C850E5336FB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64" name="Text Box 1">
          <a:extLst>
            <a:ext uri="{FF2B5EF4-FFF2-40B4-BE49-F238E27FC236}">
              <a16:creationId xmlns:a16="http://schemas.microsoft.com/office/drawing/2014/main" id="{904F7C4A-8279-427E-901D-01D34FECA7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65" name="Text Box 2">
          <a:extLst>
            <a:ext uri="{FF2B5EF4-FFF2-40B4-BE49-F238E27FC236}">
              <a16:creationId xmlns:a16="http://schemas.microsoft.com/office/drawing/2014/main" id="{E41488AB-631B-4AED-9C61-4DBF574B3C4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66" name="Text Box 1">
          <a:extLst>
            <a:ext uri="{FF2B5EF4-FFF2-40B4-BE49-F238E27FC236}">
              <a16:creationId xmlns:a16="http://schemas.microsoft.com/office/drawing/2014/main" id="{A7FAA00C-4753-45B7-BD7A-76C52148C62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67" name="Text Box 2">
          <a:extLst>
            <a:ext uri="{FF2B5EF4-FFF2-40B4-BE49-F238E27FC236}">
              <a16:creationId xmlns:a16="http://schemas.microsoft.com/office/drawing/2014/main" id="{1895E934-4E32-4352-8533-195327D402B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68" name="Text Box 1">
          <a:extLst>
            <a:ext uri="{FF2B5EF4-FFF2-40B4-BE49-F238E27FC236}">
              <a16:creationId xmlns:a16="http://schemas.microsoft.com/office/drawing/2014/main" id="{7B2AA489-D9E5-44FA-94E1-E177E27A3A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69" name="Text Box 2">
          <a:extLst>
            <a:ext uri="{FF2B5EF4-FFF2-40B4-BE49-F238E27FC236}">
              <a16:creationId xmlns:a16="http://schemas.microsoft.com/office/drawing/2014/main" id="{86AD394B-BBEF-40CE-AE9A-1F69539C9A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0" name="Text Box 1">
          <a:extLst>
            <a:ext uri="{FF2B5EF4-FFF2-40B4-BE49-F238E27FC236}">
              <a16:creationId xmlns:a16="http://schemas.microsoft.com/office/drawing/2014/main" id="{CC9F07E5-7AA7-4333-885C-853A9CA7A8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1" name="Text Box 2">
          <a:extLst>
            <a:ext uri="{FF2B5EF4-FFF2-40B4-BE49-F238E27FC236}">
              <a16:creationId xmlns:a16="http://schemas.microsoft.com/office/drawing/2014/main" id="{9A49A6FA-FC28-4040-B510-0D30BF7C9C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2" name="Text Box 1">
          <a:extLst>
            <a:ext uri="{FF2B5EF4-FFF2-40B4-BE49-F238E27FC236}">
              <a16:creationId xmlns:a16="http://schemas.microsoft.com/office/drawing/2014/main" id="{9ECD01A8-EEE3-4AA6-A3AC-67DA0D3FCDB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3" name="Text Box 2">
          <a:extLst>
            <a:ext uri="{FF2B5EF4-FFF2-40B4-BE49-F238E27FC236}">
              <a16:creationId xmlns:a16="http://schemas.microsoft.com/office/drawing/2014/main" id="{94BDBFFD-D3C8-4A89-BA43-ABB4D1BEC8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4" name="Text Box 1">
          <a:extLst>
            <a:ext uri="{FF2B5EF4-FFF2-40B4-BE49-F238E27FC236}">
              <a16:creationId xmlns:a16="http://schemas.microsoft.com/office/drawing/2014/main" id="{6BF16C49-B8C7-43E0-834B-4BCBB5D688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5" name="Text Box 2">
          <a:extLst>
            <a:ext uri="{FF2B5EF4-FFF2-40B4-BE49-F238E27FC236}">
              <a16:creationId xmlns:a16="http://schemas.microsoft.com/office/drawing/2014/main" id="{139334A9-C796-46DC-AFBE-B942E6192D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6" name="Text Box 1">
          <a:extLst>
            <a:ext uri="{FF2B5EF4-FFF2-40B4-BE49-F238E27FC236}">
              <a16:creationId xmlns:a16="http://schemas.microsoft.com/office/drawing/2014/main" id="{107CB8C9-D452-4C2A-8A02-071258B960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7" name="Text Box 2">
          <a:extLst>
            <a:ext uri="{FF2B5EF4-FFF2-40B4-BE49-F238E27FC236}">
              <a16:creationId xmlns:a16="http://schemas.microsoft.com/office/drawing/2014/main" id="{B1A7C492-59A5-4F5D-BE07-833461D955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8" name="Text Box 1">
          <a:extLst>
            <a:ext uri="{FF2B5EF4-FFF2-40B4-BE49-F238E27FC236}">
              <a16:creationId xmlns:a16="http://schemas.microsoft.com/office/drawing/2014/main" id="{F09309D9-734F-4052-9D19-D5AF2EB5E5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79" name="Text Box 2">
          <a:extLst>
            <a:ext uri="{FF2B5EF4-FFF2-40B4-BE49-F238E27FC236}">
              <a16:creationId xmlns:a16="http://schemas.microsoft.com/office/drawing/2014/main" id="{517594EB-721C-49A5-9F42-E72754B3A7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80" name="Text Box 1">
          <a:extLst>
            <a:ext uri="{FF2B5EF4-FFF2-40B4-BE49-F238E27FC236}">
              <a16:creationId xmlns:a16="http://schemas.microsoft.com/office/drawing/2014/main" id="{D71BCFF0-2A2C-4F08-81AB-EEAE3A37798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81" name="Text Box 2">
          <a:extLst>
            <a:ext uri="{FF2B5EF4-FFF2-40B4-BE49-F238E27FC236}">
              <a16:creationId xmlns:a16="http://schemas.microsoft.com/office/drawing/2014/main" id="{FD8943FD-EAC8-4C18-81E2-7BACBB87D52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82" name="Text Box 1">
          <a:extLst>
            <a:ext uri="{FF2B5EF4-FFF2-40B4-BE49-F238E27FC236}">
              <a16:creationId xmlns:a16="http://schemas.microsoft.com/office/drawing/2014/main" id="{8C40A083-0F0B-46F7-B29B-4AA3B4E549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83" name="Text Box 2">
          <a:extLst>
            <a:ext uri="{FF2B5EF4-FFF2-40B4-BE49-F238E27FC236}">
              <a16:creationId xmlns:a16="http://schemas.microsoft.com/office/drawing/2014/main" id="{523A2406-4977-41D5-ADC9-FEC0CFF8E1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884" name="Text Box 1">
          <a:extLst>
            <a:ext uri="{FF2B5EF4-FFF2-40B4-BE49-F238E27FC236}">
              <a16:creationId xmlns:a16="http://schemas.microsoft.com/office/drawing/2014/main" id="{C60ADC55-2392-4AE0-9294-6C4A967F8E2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885" name="Text Box 2">
          <a:extLst>
            <a:ext uri="{FF2B5EF4-FFF2-40B4-BE49-F238E27FC236}">
              <a16:creationId xmlns:a16="http://schemas.microsoft.com/office/drawing/2014/main" id="{9FA65DCD-0F7B-4AA7-98C7-9A615B3247B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86" name="Text Box 1">
          <a:extLst>
            <a:ext uri="{FF2B5EF4-FFF2-40B4-BE49-F238E27FC236}">
              <a16:creationId xmlns:a16="http://schemas.microsoft.com/office/drawing/2014/main" id="{9DB03EF9-B303-4E49-86A2-428D1BE065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87" name="Text Box 2">
          <a:extLst>
            <a:ext uri="{FF2B5EF4-FFF2-40B4-BE49-F238E27FC236}">
              <a16:creationId xmlns:a16="http://schemas.microsoft.com/office/drawing/2014/main" id="{84546F98-E7A5-4244-9D39-C4CAACE8AC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88" name="Text Box 1">
          <a:extLst>
            <a:ext uri="{FF2B5EF4-FFF2-40B4-BE49-F238E27FC236}">
              <a16:creationId xmlns:a16="http://schemas.microsoft.com/office/drawing/2014/main" id="{D7883DEC-2AD8-4C17-A44E-5E4012AFA8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89" name="Text Box 2">
          <a:extLst>
            <a:ext uri="{FF2B5EF4-FFF2-40B4-BE49-F238E27FC236}">
              <a16:creationId xmlns:a16="http://schemas.microsoft.com/office/drawing/2014/main" id="{6D14D9E3-AE13-41F1-A5FC-56CA4B8184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0" name="Text Box 1">
          <a:extLst>
            <a:ext uri="{FF2B5EF4-FFF2-40B4-BE49-F238E27FC236}">
              <a16:creationId xmlns:a16="http://schemas.microsoft.com/office/drawing/2014/main" id="{98C17E74-5734-4ECC-ACAB-650F4BC4C0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1" name="Text Box 2">
          <a:extLst>
            <a:ext uri="{FF2B5EF4-FFF2-40B4-BE49-F238E27FC236}">
              <a16:creationId xmlns:a16="http://schemas.microsoft.com/office/drawing/2014/main" id="{E59B7D3F-5E25-49D0-9AC4-69F5FBD15D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2" name="Text Box 1">
          <a:extLst>
            <a:ext uri="{FF2B5EF4-FFF2-40B4-BE49-F238E27FC236}">
              <a16:creationId xmlns:a16="http://schemas.microsoft.com/office/drawing/2014/main" id="{B0D2AA56-9694-420C-AA6A-947188137DF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3" name="Text Box 2">
          <a:extLst>
            <a:ext uri="{FF2B5EF4-FFF2-40B4-BE49-F238E27FC236}">
              <a16:creationId xmlns:a16="http://schemas.microsoft.com/office/drawing/2014/main" id="{7FD1B893-F7A0-4FD8-8C6C-4D35206706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4" name="Text Box 1">
          <a:extLst>
            <a:ext uri="{FF2B5EF4-FFF2-40B4-BE49-F238E27FC236}">
              <a16:creationId xmlns:a16="http://schemas.microsoft.com/office/drawing/2014/main" id="{FCCD73DB-1496-4C4F-81BD-BEEA10B1B4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5" name="Text Box 2">
          <a:extLst>
            <a:ext uri="{FF2B5EF4-FFF2-40B4-BE49-F238E27FC236}">
              <a16:creationId xmlns:a16="http://schemas.microsoft.com/office/drawing/2014/main" id="{055B9601-D4A1-49B0-83C7-CFAFBE9668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6" name="Text Box 1">
          <a:extLst>
            <a:ext uri="{FF2B5EF4-FFF2-40B4-BE49-F238E27FC236}">
              <a16:creationId xmlns:a16="http://schemas.microsoft.com/office/drawing/2014/main" id="{E46C3FA1-89A9-4C66-BCB7-CE98381EB3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7" name="Text Box 2">
          <a:extLst>
            <a:ext uri="{FF2B5EF4-FFF2-40B4-BE49-F238E27FC236}">
              <a16:creationId xmlns:a16="http://schemas.microsoft.com/office/drawing/2014/main" id="{9594BC0A-EAEB-49D8-A1C5-692EC167C9E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8" name="Text Box 1">
          <a:extLst>
            <a:ext uri="{FF2B5EF4-FFF2-40B4-BE49-F238E27FC236}">
              <a16:creationId xmlns:a16="http://schemas.microsoft.com/office/drawing/2014/main" id="{6C7D1E51-194D-4EA7-AE8A-AB4CC194C8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899" name="Text Box 2">
          <a:extLst>
            <a:ext uri="{FF2B5EF4-FFF2-40B4-BE49-F238E27FC236}">
              <a16:creationId xmlns:a16="http://schemas.microsoft.com/office/drawing/2014/main" id="{F9F8E3B7-3620-4354-B83D-FF886D8B29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0" name="Text Box 1">
          <a:extLst>
            <a:ext uri="{FF2B5EF4-FFF2-40B4-BE49-F238E27FC236}">
              <a16:creationId xmlns:a16="http://schemas.microsoft.com/office/drawing/2014/main" id="{185E09A6-8900-4E7E-A167-4361369A99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1" name="Text Box 2">
          <a:extLst>
            <a:ext uri="{FF2B5EF4-FFF2-40B4-BE49-F238E27FC236}">
              <a16:creationId xmlns:a16="http://schemas.microsoft.com/office/drawing/2014/main" id="{2B266905-412F-4DEE-97B8-9F7D7CDABF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2" name="Text Box 1">
          <a:extLst>
            <a:ext uri="{FF2B5EF4-FFF2-40B4-BE49-F238E27FC236}">
              <a16:creationId xmlns:a16="http://schemas.microsoft.com/office/drawing/2014/main" id="{B4EB4DBB-EF70-4F0A-ABD8-1F0D96D68A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3" name="Text Box 2">
          <a:extLst>
            <a:ext uri="{FF2B5EF4-FFF2-40B4-BE49-F238E27FC236}">
              <a16:creationId xmlns:a16="http://schemas.microsoft.com/office/drawing/2014/main" id="{E4022E50-00C8-4CFC-8EC4-F8D6890C1F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4" name="Text Box 1">
          <a:extLst>
            <a:ext uri="{FF2B5EF4-FFF2-40B4-BE49-F238E27FC236}">
              <a16:creationId xmlns:a16="http://schemas.microsoft.com/office/drawing/2014/main" id="{9E5B3744-CDAC-4812-9410-FC07865A48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5" name="Text Box 2">
          <a:extLst>
            <a:ext uri="{FF2B5EF4-FFF2-40B4-BE49-F238E27FC236}">
              <a16:creationId xmlns:a16="http://schemas.microsoft.com/office/drawing/2014/main" id="{EB64B3B8-9F89-4DD6-B2B6-567AF5377F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6" name="Text Box 1">
          <a:extLst>
            <a:ext uri="{FF2B5EF4-FFF2-40B4-BE49-F238E27FC236}">
              <a16:creationId xmlns:a16="http://schemas.microsoft.com/office/drawing/2014/main" id="{414BABF9-7352-4A74-B32B-B7F95B19BC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7" name="Text Box 2">
          <a:extLst>
            <a:ext uri="{FF2B5EF4-FFF2-40B4-BE49-F238E27FC236}">
              <a16:creationId xmlns:a16="http://schemas.microsoft.com/office/drawing/2014/main" id="{A0EA2646-3759-49BB-B49B-71853F508E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8" name="Text Box 1">
          <a:extLst>
            <a:ext uri="{FF2B5EF4-FFF2-40B4-BE49-F238E27FC236}">
              <a16:creationId xmlns:a16="http://schemas.microsoft.com/office/drawing/2014/main" id="{05F8C2E2-6958-49D3-AAC6-D59B4346ED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09" name="Text Box 2">
          <a:extLst>
            <a:ext uri="{FF2B5EF4-FFF2-40B4-BE49-F238E27FC236}">
              <a16:creationId xmlns:a16="http://schemas.microsoft.com/office/drawing/2014/main" id="{EB27743F-179F-4EC8-8D9A-6E0CE98885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10" name="Text Box 1">
          <a:extLst>
            <a:ext uri="{FF2B5EF4-FFF2-40B4-BE49-F238E27FC236}">
              <a16:creationId xmlns:a16="http://schemas.microsoft.com/office/drawing/2014/main" id="{56F89ED1-FFAB-45BD-A734-F52D82B5EC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11" name="Text Box 2">
          <a:extLst>
            <a:ext uri="{FF2B5EF4-FFF2-40B4-BE49-F238E27FC236}">
              <a16:creationId xmlns:a16="http://schemas.microsoft.com/office/drawing/2014/main" id="{CB2924E9-F14E-458D-94F3-35D3EB3348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12" name="Text Box 1">
          <a:extLst>
            <a:ext uri="{FF2B5EF4-FFF2-40B4-BE49-F238E27FC236}">
              <a16:creationId xmlns:a16="http://schemas.microsoft.com/office/drawing/2014/main" id="{03143076-DF9F-4267-A7D8-7BA4ACE431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13" name="Text Box 2">
          <a:extLst>
            <a:ext uri="{FF2B5EF4-FFF2-40B4-BE49-F238E27FC236}">
              <a16:creationId xmlns:a16="http://schemas.microsoft.com/office/drawing/2014/main" id="{87A70475-979D-4463-A72E-980898D0B0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14" name="Text Box 1">
          <a:extLst>
            <a:ext uri="{FF2B5EF4-FFF2-40B4-BE49-F238E27FC236}">
              <a16:creationId xmlns:a16="http://schemas.microsoft.com/office/drawing/2014/main" id="{C1FA425F-38C1-4DBC-B29D-7B678E63A1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15" name="Text Box 2">
          <a:extLst>
            <a:ext uri="{FF2B5EF4-FFF2-40B4-BE49-F238E27FC236}">
              <a16:creationId xmlns:a16="http://schemas.microsoft.com/office/drawing/2014/main" id="{E55CAE21-D336-4852-B256-0F8B8273B1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16" name="Text Box 1">
          <a:extLst>
            <a:ext uri="{FF2B5EF4-FFF2-40B4-BE49-F238E27FC236}">
              <a16:creationId xmlns:a16="http://schemas.microsoft.com/office/drawing/2014/main" id="{A16103E7-9352-4FE6-92C8-73248E8929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17" name="Text Box 2">
          <a:extLst>
            <a:ext uri="{FF2B5EF4-FFF2-40B4-BE49-F238E27FC236}">
              <a16:creationId xmlns:a16="http://schemas.microsoft.com/office/drawing/2014/main" id="{C43CF350-E2C1-41E6-BCEB-A1F16F9E03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18" name="Text Box 1">
          <a:extLst>
            <a:ext uri="{FF2B5EF4-FFF2-40B4-BE49-F238E27FC236}">
              <a16:creationId xmlns:a16="http://schemas.microsoft.com/office/drawing/2014/main" id="{7576C27F-E606-45FE-AA5E-622187FACE0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19" name="Text Box 2">
          <a:extLst>
            <a:ext uri="{FF2B5EF4-FFF2-40B4-BE49-F238E27FC236}">
              <a16:creationId xmlns:a16="http://schemas.microsoft.com/office/drawing/2014/main" id="{59BE0330-285D-4EE5-B863-CFFEE1A3A9F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20" name="Text Box 1">
          <a:extLst>
            <a:ext uri="{FF2B5EF4-FFF2-40B4-BE49-F238E27FC236}">
              <a16:creationId xmlns:a16="http://schemas.microsoft.com/office/drawing/2014/main" id="{5D3CB636-AAC2-46F8-8A97-662845A54D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21" name="Text Box 2">
          <a:extLst>
            <a:ext uri="{FF2B5EF4-FFF2-40B4-BE49-F238E27FC236}">
              <a16:creationId xmlns:a16="http://schemas.microsoft.com/office/drawing/2014/main" id="{CE33A2F9-6D4A-440D-835B-89A73D3F46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22" name="Text Box 1">
          <a:extLst>
            <a:ext uri="{FF2B5EF4-FFF2-40B4-BE49-F238E27FC236}">
              <a16:creationId xmlns:a16="http://schemas.microsoft.com/office/drawing/2014/main" id="{CB9792F8-4A5A-4721-A1D0-C651740F154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23" name="Text Box 2">
          <a:extLst>
            <a:ext uri="{FF2B5EF4-FFF2-40B4-BE49-F238E27FC236}">
              <a16:creationId xmlns:a16="http://schemas.microsoft.com/office/drawing/2014/main" id="{F7E50AC1-6390-4961-AE25-B7E09732127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24" name="Text Box 1">
          <a:extLst>
            <a:ext uri="{FF2B5EF4-FFF2-40B4-BE49-F238E27FC236}">
              <a16:creationId xmlns:a16="http://schemas.microsoft.com/office/drawing/2014/main" id="{133ACD99-AD96-4E7E-BFC5-6DE7395939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25" name="Text Box 2">
          <a:extLst>
            <a:ext uri="{FF2B5EF4-FFF2-40B4-BE49-F238E27FC236}">
              <a16:creationId xmlns:a16="http://schemas.microsoft.com/office/drawing/2014/main" id="{FF6D9EC5-B09B-46B7-A6C8-DF0A5B16C3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26" name="Text Box 1">
          <a:extLst>
            <a:ext uri="{FF2B5EF4-FFF2-40B4-BE49-F238E27FC236}">
              <a16:creationId xmlns:a16="http://schemas.microsoft.com/office/drawing/2014/main" id="{31E134D6-524D-48EA-AE65-BAE6C8AFB4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27" name="Text Box 2">
          <a:extLst>
            <a:ext uri="{FF2B5EF4-FFF2-40B4-BE49-F238E27FC236}">
              <a16:creationId xmlns:a16="http://schemas.microsoft.com/office/drawing/2014/main" id="{43F81A34-A3CE-4423-914B-2B70294906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28" name="Text Box 1">
          <a:extLst>
            <a:ext uri="{FF2B5EF4-FFF2-40B4-BE49-F238E27FC236}">
              <a16:creationId xmlns:a16="http://schemas.microsoft.com/office/drawing/2014/main" id="{3973D2D5-7B9C-4BDF-9150-FAEBE5AB943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29" name="Text Box 2">
          <a:extLst>
            <a:ext uri="{FF2B5EF4-FFF2-40B4-BE49-F238E27FC236}">
              <a16:creationId xmlns:a16="http://schemas.microsoft.com/office/drawing/2014/main" id="{8B4F5651-271C-4228-9D38-782D03DCA5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0" name="Text Box 1">
          <a:extLst>
            <a:ext uri="{FF2B5EF4-FFF2-40B4-BE49-F238E27FC236}">
              <a16:creationId xmlns:a16="http://schemas.microsoft.com/office/drawing/2014/main" id="{6CB4ACBE-649A-410E-B245-05D3E1A221B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1" name="Text Box 2">
          <a:extLst>
            <a:ext uri="{FF2B5EF4-FFF2-40B4-BE49-F238E27FC236}">
              <a16:creationId xmlns:a16="http://schemas.microsoft.com/office/drawing/2014/main" id="{84B3DD65-245A-4D98-BDF5-108BFBEF0C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2" name="Text Box 1">
          <a:extLst>
            <a:ext uri="{FF2B5EF4-FFF2-40B4-BE49-F238E27FC236}">
              <a16:creationId xmlns:a16="http://schemas.microsoft.com/office/drawing/2014/main" id="{E7D7DDF7-35B2-414F-B5B5-FE87C8419B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3" name="Text Box 2">
          <a:extLst>
            <a:ext uri="{FF2B5EF4-FFF2-40B4-BE49-F238E27FC236}">
              <a16:creationId xmlns:a16="http://schemas.microsoft.com/office/drawing/2014/main" id="{CEB9B277-5C4B-42CF-B62F-2468F7503C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4" name="Text Box 1">
          <a:extLst>
            <a:ext uri="{FF2B5EF4-FFF2-40B4-BE49-F238E27FC236}">
              <a16:creationId xmlns:a16="http://schemas.microsoft.com/office/drawing/2014/main" id="{45C27319-D2F5-449F-A665-D0511997CA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5" name="Text Box 2">
          <a:extLst>
            <a:ext uri="{FF2B5EF4-FFF2-40B4-BE49-F238E27FC236}">
              <a16:creationId xmlns:a16="http://schemas.microsoft.com/office/drawing/2014/main" id="{7E5CC32D-C3D5-4A1D-835C-79029D8540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6" name="Text Box 1">
          <a:extLst>
            <a:ext uri="{FF2B5EF4-FFF2-40B4-BE49-F238E27FC236}">
              <a16:creationId xmlns:a16="http://schemas.microsoft.com/office/drawing/2014/main" id="{60A38DD5-16A1-4C2A-A4FE-625B9E579B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7" name="Text Box 2">
          <a:extLst>
            <a:ext uri="{FF2B5EF4-FFF2-40B4-BE49-F238E27FC236}">
              <a16:creationId xmlns:a16="http://schemas.microsoft.com/office/drawing/2014/main" id="{1C2CEADC-D9E2-4118-82A3-EA98F7A444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8" name="Text Box 1">
          <a:extLst>
            <a:ext uri="{FF2B5EF4-FFF2-40B4-BE49-F238E27FC236}">
              <a16:creationId xmlns:a16="http://schemas.microsoft.com/office/drawing/2014/main" id="{FBCF8B3F-EBEF-43AE-99D3-01FDC6910C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39" name="Text Box 2">
          <a:extLst>
            <a:ext uri="{FF2B5EF4-FFF2-40B4-BE49-F238E27FC236}">
              <a16:creationId xmlns:a16="http://schemas.microsoft.com/office/drawing/2014/main" id="{C1DE86A4-A895-447C-B39F-ECBB9B8A80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40" name="Text Box 1">
          <a:extLst>
            <a:ext uri="{FF2B5EF4-FFF2-40B4-BE49-F238E27FC236}">
              <a16:creationId xmlns:a16="http://schemas.microsoft.com/office/drawing/2014/main" id="{29ABA9B0-ADA5-44F6-BB6A-9180ABF75DD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41" name="Text Box 2">
          <a:extLst>
            <a:ext uri="{FF2B5EF4-FFF2-40B4-BE49-F238E27FC236}">
              <a16:creationId xmlns:a16="http://schemas.microsoft.com/office/drawing/2014/main" id="{FADBABB4-16CC-41A7-B32D-586B9A1250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42" name="Text Box 1">
          <a:extLst>
            <a:ext uri="{FF2B5EF4-FFF2-40B4-BE49-F238E27FC236}">
              <a16:creationId xmlns:a16="http://schemas.microsoft.com/office/drawing/2014/main" id="{0AD4AA22-5613-4F06-B9BD-08499CB87C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43" name="Text Box 2">
          <a:extLst>
            <a:ext uri="{FF2B5EF4-FFF2-40B4-BE49-F238E27FC236}">
              <a16:creationId xmlns:a16="http://schemas.microsoft.com/office/drawing/2014/main" id="{5A9E30EA-B96D-4EA2-B03D-B752CEF201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44" name="Text Box 1">
          <a:extLst>
            <a:ext uri="{FF2B5EF4-FFF2-40B4-BE49-F238E27FC236}">
              <a16:creationId xmlns:a16="http://schemas.microsoft.com/office/drawing/2014/main" id="{F9F0DF30-D4CF-4A87-B505-C4C6412ABE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45" name="Text Box 2">
          <a:extLst>
            <a:ext uri="{FF2B5EF4-FFF2-40B4-BE49-F238E27FC236}">
              <a16:creationId xmlns:a16="http://schemas.microsoft.com/office/drawing/2014/main" id="{D11CE251-2274-44E8-98D6-2FAE270638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46" name="Text Box 1">
          <a:extLst>
            <a:ext uri="{FF2B5EF4-FFF2-40B4-BE49-F238E27FC236}">
              <a16:creationId xmlns:a16="http://schemas.microsoft.com/office/drawing/2014/main" id="{BE436847-EDC5-40EB-BF23-1D88CF55DCF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47" name="Text Box 2">
          <a:extLst>
            <a:ext uri="{FF2B5EF4-FFF2-40B4-BE49-F238E27FC236}">
              <a16:creationId xmlns:a16="http://schemas.microsoft.com/office/drawing/2014/main" id="{70F4DF98-B844-4EBF-8CDC-0314E39AC38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48" name="Text Box 1">
          <a:extLst>
            <a:ext uri="{FF2B5EF4-FFF2-40B4-BE49-F238E27FC236}">
              <a16:creationId xmlns:a16="http://schemas.microsoft.com/office/drawing/2014/main" id="{C79353D0-97A2-47A4-8D1A-E4EDC917CAE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49" name="Text Box 2">
          <a:extLst>
            <a:ext uri="{FF2B5EF4-FFF2-40B4-BE49-F238E27FC236}">
              <a16:creationId xmlns:a16="http://schemas.microsoft.com/office/drawing/2014/main" id="{DA7750B2-D8CD-4E48-B856-6C12824623C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50" name="Text Box 1">
          <a:extLst>
            <a:ext uri="{FF2B5EF4-FFF2-40B4-BE49-F238E27FC236}">
              <a16:creationId xmlns:a16="http://schemas.microsoft.com/office/drawing/2014/main" id="{63CCF4DA-7C9D-4D8A-982C-91FAEB454C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51" name="Text Box 2">
          <a:extLst>
            <a:ext uri="{FF2B5EF4-FFF2-40B4-BE49-F238E27FC236}">
              <a16:creationId xmlns:a16="http://schemas.microsoft.com/office/drawing/2014/main" id="{ED0F1295-8EE2-41D9-ABFB-40AF4F846F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52" name="Text Box 1">
          <a:extLst>
            <a:ext uri="{FF2B5EF4-FFF2-40B4-BE49-F238E27FC236}">
              <a16:creationId xmlns:a16="http://schemas.microsoft.com/office/drawing/2014/main" id="{0D3E734B-0E7F-458E-9F0A-CC317F647C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53" name="Text Box 2">
          <a:extLst>
            <a:ext uri="{FF2B5EF4-FFF2-40B4-BE49-F238E27FC236}">
              <a16:creationId xmlns:a16="http://schemas.microsoft.com/office/drawing/2014/main" id="{4CA5C48B-57BA-4ACD-AD79-8004CFDD449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54" name="Text Box 1">
          <a:extLst>
            <a:ext uri="{FF2B5EF4-FFF2-40B4-BE49-F238E27FC236}">
              <a16:creationId xmlns:a16="http://schemas.microsoft.com/office/drawing/2014/main" id="{7AAEEE8D-33C7-4142-9BCA-EC036240DB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55" name="Text Box 2">
          <a:extLst>
            <a:ext uri="{FF2B5EF4-FFF2-40B4-BE49-F238E27FC236}">
              <a16:creationId xmlns:a16="http://schemas.microsoft.com/office/drawing/2014/main" id="{D14CB99D-054D-4916-9241-5F4FB5FF6A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56" name="Text Box 1">
          <a:extLst>
            <a:ext uri="{FF2B5EF4-FFF2-40B4-BE49-F238E27FC236}">
              <a16:creationId xmlns:a16="http://schemas.microsoft.com/office/drawing/2014/main" id="{9D54071C-AEB5-4C84-9E30-AF06F41D81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57" name="Text Box 2">
          <a:extLst>
            <a:ext uri="{FF2B5EF4-FFF2-40B4-BE49-F238E27FC236}">
              <a16:creationId xmlns:a16="http://schemas.microsoft.com/office/drawing/2014/main" id="{DEFA1EC9-DFA4-4686-9C3C-2BCC3BC5DD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58" name="Text Box 1">
          <a:extLst>
            <a:ext uri="{FF2B5EF4-FFF2-40B4-BE49-F238E27FC236}">
              <a16:creationId xmlns:a16="http://schemas.microsoft.com/office/drawing/2014/main" id="{F19AC7AF-AEA7-4781-A1E0-EABFC2ED43E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59" name="Text Box 2">
          <a:extLst>
            <a:ext uri="{FF2B5EF4-FFF2-40B4-BE49-F238E27FC236}">
              <a16:creationId xmlns:a16="http://schemas.microsoft.com/office/drawing/2014/main" id="{1866DAA5-FD3F-4EFF-B831-79B8EFBCF00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60" name="Text Box 1">
          <a:extLst>
            <a:ext uri="{FF2B5EF4-FFF2-40B4-BE49-F238E27FC236}">
              <a16:creationId xmlns:a16="http://schemas.microsoft.com/office/drawing/2014/main" id="{192A92EF-EC33-4788-846D-10607932BB0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61" name="Text Box 2">
          <a:extLst>
            <a:ext uri="{FF2B5EF4-FFF2-40B4-BE49-F238E27FC236}">
              <a16:creationId xmlns:a16="http://schemas.microsoft.com/office/drawing/2014/main" id="{3120830E-EBE2-4E4E-B3E7-94D7C95FAE8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62" name="Text Box 1">
          <a:extLst>
            <a:ext uri="{FF2B5EF4-FFF2-40B4-BE49-F238E27FC236}">
              <a16:creationId xmlns:a16="http://schemas.microsoft.com/office/drawing/2014/main" id="{624A3969-AC59-487E-9AC2-55022FAEB5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63" name="Text Box 2">
          <a:extLst>
            <a:ext uri="{FF2B5EF4-FFF2-40B4-BE49-F238E27FC236}">
              <a16:creationId xmlns:a16="http://schemas.microsoft.com/office/drawing/2014/main" id="{56FF4DA2-4186-4B27-AE3F-8B62F5673A8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64" name="Text Box 1">
          <a:extLst>
            <a:ext uri="{FF2B5EF4-FFF2-40B4-BE49-F238E27FC236}">
              <a16:creationId xmlns:a16="http://schemas.microsoft.com/office/drawing/2014/main" id="{EF55CEF7-A571-4997-9299-8F89273C31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65" name="Text Box 2">
          <a:extLst>
            <a:ext uri="{FF2B5EF4-FFF2-40B4-BE49-F238E27FC236}">
              <a16:creationId xmlns:a16="http://schemas.microsoft.com/office/drawing/2014/main" id="{1DC614F3-6567-4047-8ECC-402264F957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66" name="Text Box 1">
          <a:extLst>
            <a:ext uri="{FF2B5EF4-FFF2-40B4-BE49-F238E27FC236}">
              <a16:creationId xmlns:a16="http://schemas.microsoft.com/office/drawing/2014/main" id="{58AE5DE6-6D4B-4F65-9C1B-F0840A426D4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67" name="Text Box 2">
          <a:extLst>
            <a:ext uri="{FF2B5EF4-FFF2-40B4-BE49-F238E27FC236}">
              <a16:creationId xmlns:a16="http://schemas.microsoft.com/office/drawing/2014/main" id="{FDFCBCD3-6CA4-4017-A3F5-F17A0EFB4B0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68" name="Text Box 1">
          <a:extLst>
            <a:ext uri="{FF2B5EF4-FFF2-40B4-BE49-F238E27FC236}">
              <a16:creationId xmlns:a16="http://schemas.microsoft.com/office/drawing/2014/main" id="{6705AE3A-43A5-4332-9487-3B84F98DD13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69" name="Text Box 2">
          <a:extLst>
            <a:ext uri="{FF2B5EF4-FFF2-40B4-BE49-F238E27FC236}">
              <a16:creationId xmlns:a16="http://schemas.microsoft.com/office/drawing/2014/main" id="{FD81ADD0-903B-4A46-938E-AB3DFCA10E1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70" name="Text Box 1">
          <a:extLst>
            <a:ext uri="{FF2B5EF4-FFF2-40B4-BE49-F238E27FC236}">
              <a16:creationId xmlns:a16="http://schemas.microsoft.com/office/drawing/2014/main" id="{45ADD584-24C9-4B02-B267-4DB27CABB0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71" name="Text Box 2">
          <a:extLst>
            <a:ext uri="{FF2B5EF4-FFF2-40B4-BE49-F238E27FC236}">
              <a16:creationId xmlns:a16="http://schemas.microsoft.com/office/drawing/2014/main" id="{AF95E433-B33E-4268-A45B-988CFF310B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72" name="Text Box 1">
          <a:extLst>
            <a:ext uri="{FF2B5EF4-FFF2-40B4-BE49-F238E27FC236}">
              <a16:creationId xmlns:a16="http://schemas.microsoft.com/office/drawing/2014/main" id="{780C2AA0-50FE-486B-9F1F-AFE4344F28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73" name="Text Box 2">
          <a:extLst>
            <a:ext uri="{FF2B5EF4-FFF2-40B4-BE49-F238E27FC236}">
              <a16:creationId xmlns:a16="http://schemas.microsoft.com/office/drawing/2014/main" id="{AFFC91B5-CE88-4CB8-A9C3-D2B8847CD3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74" name="Text Box 1">
          <a:extLst>
            <a:ext uri="{FF2B5EF4-FFF2-40B4-BE49-F238E27FC236}">
              <a16:creationId xmlns:a16="http://schemas.microsoft.com/office/drawing/2014/main" id="{64FC8D6B-E2D3-40C4-8E3A-53612168A54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75" name="Text Box 2">
          <a:extLst>
            <a:ext uri="{FF2B5EF4-FFF2-40B4-BE49-F238E27FC236}">
              <a16:creationId xmlns:a16="http://schemas.microsoft.com/office/drawing/2014/main" id="{B4971BCB-C977-470E-BFF6-D2D0B3E5837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76" name="Text Box 1">
          <a:extLst>
            <a:ext uri="{FF2B5EF4-FFF2-40B4-BE49-F238E27FC236}">
              <a16:creationId xmlns:a16="http://schemas.microsoft.com/office/drawing/2014/main" id="{700F7F12-C54C-4F92-A80C-33A43ED597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77" name="Text Box 2">
          <a:extLst>
            <a:ext uri="{FF2B5EF4-FFF2-40B4-BE49-F238E27FC236}">
              <a16:creationId xmlns:a16="http://schemas.microsoft.com/office/drawing/2014/main" id="{69D12420-A1EF-4457-B6F7-BC8D12E8CA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78" name="Text Box 1">
          <a:extLst>
            <a:ext uri="{FF2B5EF4-FFF2-40B4-BE49-F238E27FC236}">
              <a16:creationId xmlns:a16="http://schemas.microsoft.com/office/drawing/2014/main" id="{81E34BAD-CB8C-4262-88FA-0FF5085B6B4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79" name="Text Box 2">
          <a:extLst>
            <a:ext uri="{FF2B5EF4-FFF2-40B4-BE49-F238E27FC236}">
              <a16:creationId xmlns:a16="http://schemas.microsoft.com/office/drawing/2014/main" id="{E7D9F55A-1566-4E48-A6E3-E8723A1F4AF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80" name="Text Box 1">
          <a:extLst>
            <a:ext uri="{FF2B5EF4-FFF2-40B4-BE49-F238E27FC236}">
              <a16:creationId xmlns:a16="http://schemas.microsoft.com/office/drawing/2014/main" id="{AD91CD7E-6D44-4B1E-91D5-AB9F2725D08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81" name="Text Box 2">
          <a:extLst>
            <a:ext uri="{FF2B5EF4-FFF2-40B4-BE49-F238E27FC236}">
              <a16:creationId xmlns:a16="http://schemas.microsoft.com/office/drawing/2014/main" id="{7072AE1B-1425-4595-9EE3-52AF8706B07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82" name="Text Box 1">
          <a:extLst>
            <a:ext uri="{FF2B5EF4-FFF2-40B4-BE49-F238E27FC236}">
              <a16:creationId xmlns:a16="http://schemas.microsoft.com/office/drawing/2014/main" id="{D77F260B-0304-4C24-A646-D3B47C71E3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83" name="Text Box 2">
          <a:extLst>
            <a:ext uri="{FF2B5EF4-FFF2-40B4-BE49-F238E27FC236}">
              <a16:creationId xmlns:a16="http://schemas.microsoft.com/office/drawing/2014/main" id="{F4DCD135-B88E-43BE-9748-5719F82D6D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84" name="Text Box 1">
          <a:extLst>
            <a:ext uri="{FF2B5EF4-FFF2-40B4-BE49-F238E27FC236}">
              <a16:creationId xmlns:a16="http://schemas.microsoft.com/office/drawing/2014/main" id="{9B18C6D3-BC40-4FC6-94C7-B89E198BAF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85" name="Text Box 2">
          <a:extLst>
            <a:ext uri="{FF2B5EF4-FFF2-40B4-BE49-F238E27FC236}">
              <a16:creationId xmlns:a16="http://schemas.microsoft.com/office/drawing/2014/main" id="{CD15EABD-8C34-41E4-8C43-51A54F0B75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86" name="Text Box 1">
          <a:extLst>
            <a:ext uri="{FF2B5EF4-FFF2-40B4-BE49-F238E27FC236}">
              <a16:creationId xmlns:a16="http://schemas.microsoft.com/office/drawing/2014/main" id="{B9E51C0F-EC5D-48FE-A291-B63174A5EF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87" name="Text Box 2">
          <a:extLst>
            <a:ext uri="{FF2B5EF4-FFF2-40B4-BE49-F238E27FC236}">
              <a16:creationId xmlns:a16="http://schemas.microsoft.com/office/drawing/2014/main" id="{4CB5C1DE-E590-45B3-A862-7089E888E2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88" name="Text Box 1">
          <a:extLst>
            <a:ext uri="{FF2B5EF4-FFF2-40B4-BE49-F238E27FC236}">
              <a16:creationId xmlns:a16="http://schemas.microsoft.com/office/drawing/2014/main" id="{4877D85A-B16D-409C-B74B-4E1EEA62516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89" name="Text Box 2">
          <a:extLst>
            <a:ext uri="{FF2B5EF4-FFF2-40B4-BE49-F238E27FC236}">
              <a16:creationId xmlns:a16="http://schemas.microsoft.com/office/drawing/2014/main" id="{6733FA06-750A-4A78-BFFC-392EB7F1846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90" name="Text Box 1">
          <a:extLst>
            <a:ext uri="{FF2B5EF4-FFF2-40B4-BE49-F238E27FC236}">
              <a16:creationId xmlns:a16="http://schemas.microsoft.com/office/drawing/2014/main" id="{0A31529F-D2E4-4945-A23A-6448304EC4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91" name="Text Box 2">
          <a:extLst>
            <a:ext uri="{FF2B5EF4-FFF2-40B4-BE49-F238E27FC236}">
              <a16:creationId xmlns:a16="http://schemas.microsoft.com/office/drawing/2014/main" id="{3B759C01-A8A9-45F9-85D7-DB2336C0F1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992" name="Text Box 1">
          <a:extLst>
            <a:ext uri="{FF2B5EF4-FFF2-40B4-BE49-F238E27FC236}">
              <a16:creationId xmlns:a16="http://schemas.microsoft.com/office/drawing/2014/main" id="{0630DDB6-1338-4743-8C46-7FA78F61850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993" name="Text Box 2">
          <a:extLst>
            <a:ext uri="{FF2B5EF4-FFF2-40B4-BE49-F238E27FC236}">
              <a16:creationId xmlns:a16="http://schemas.microsoft.com/office/drawing/2014/main" id="{164E6AF8-392F-4060-9943-DBC54B2F76A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94" name="Text Box 1">
          <a:extLst>
            <a:ext uri="{FF2B5EF4-FFF2-40B4-BE49-F238E27FC236}">
              <a16:creationId xmlns:a16="http://schemas.microsoft.com/office/drawing/2014/main" id="{D5CD4602-6E3B-40A1-8E76-6FE0FE8ED1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95" name="Text Box 2">
          <a:extLst>
            <a:ext uri="{FF2B5EF4-FFF2-40B4-BE49-F238E27FC236}">
              <a16:creationId xmlns:a16="http://schemas.microsoft.com/office/drawing/2014/main" id="{60886DA5-9F3B-4E45-969C-E42E4194F7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96" name="Text Box 1">
          <a:extLst>
            <a:ext uri="{FF2B5EF4-FFF2-40B4-BE49-F238E27FC236}">
              <a16:creationId xmlns:a16="http://schemas.microsoft.com/office/drawing/2014/main" id="{00C480BA-75B6-4CB9-A1F9-576E278F14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97" name="Text Box 2">
          <a:extLst>
            <a:ext uri="{FF2B5EF4-FFF2-40B4-BE49-F238E27FC236}">
              <a16:creationId xmlns:a16="http://schemas.microsoft.com/office/drawing/2014/main" id="{74E70136-BF96-4B9E-A3E5-F875A9E83E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98" name="Text Box 1">
          <a:extLst>
            <a:ext uri="{FF2B5EF4-FFF2-40B4-BE49-F238E27FC236}">
              <a16:creationId xmlns:a16="http://schemas.microsoft.com/office/drawing/2014/main" id="{C84F47A8-381A-43D4-9305-569D98A3EF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999" name="Text Box 2">
          <a:extLst>
            <a:ext uri="{FF2B5EF4-FFF2-40B4-BE49-F238E27FC236}">
              <a16:creationId xmlns:a16="http://schemas.microsoft.com/office/drawing/2014/main" id="{1D99653A-FEEE-4923-99EF-11DDBFE3E7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0" name="Text Box 1">
          <a:extLst>
            <a:ext uri="{FF2B5EF4-FFF2-40B4-BE49-F238E27FC236}">
              <a16:creationId xmlns:a16="http://schemas.microsoft.com/office/drawing/2014/main" id="{5D685BEF-0E18-44F0-8D86-C4F762D47C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1" name="Text Box 2">
          <a:extLst>
            <a:ext uri="{FF2B5EF4-FFF2-40B4-BE49-F238E27FC236}">
              <a16:creationId xmlns:a16="http://schemas.microsoft.com/office/drawing/2014/main" id="{DA67ED71-0F2C-43FC-8886-E734696916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2" name="Text Box 1">
          <a:extLst>
            <a:ext uri="{FF2B5EF4-FFF2-40B4-BE49-F238E27FC236}">
              <a16:creationId xmlns:a16="http://schemas.microsoft.com/office/drawing/2014/main" id="{08F609F3-B7DB-4DF5-8AE4-F48655FC4C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3" name="Text Box 2">
          <a:extLst>
            <a:ext uri="{FF2B5EF4-FFF2-40B4-BE49-F238E27FC236}">
              <a16:creationId xmlns:a16="http://schemas.microsoft.com/office/drawing/2014/main" id="{4370A3B4-F693-406D-BF8C-0884E685990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4" name="Text Box 1">
          <a:extLst>
            <a:ext uri="{FF2B5EF4-FFF2-40B4-BE49-F238E27FC236}">
              <a16:creationId xmlns:a16="http://schemas.microsoft.com/office/drawing/2014/main" id="{49447023-2D5E-44B6-AB84-159AC559F5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5" name="Text Box 2">
          <a:extLst>
            <a:ext uri="{FF2B5EF4-FFF2-40B4-BE49-F238E27FC236}">
              <a16:creationId xmlns:a16="http://schemas.microsoft.com/office/drawing/2014/main" id="{C95775B9-A97E-40EA-ABBC-8E366587B7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6" name="Text Box 1">
          <a:extLst>
            <a:ext uri="{FF2B5EF4-FFF2-40B4-BE49-F238E27FC236}">
              <a16:creationId xmlns:a16="http://schemas.microsoft.com/office/drawing/2014/main" id="{7ADD7B9B-6F77-43EB-A0EF-2A9AF8C4DA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7" name="Text Box 2">
          <a:extLst>
            <a:ext uri="{FF2B5EF4-FFF2-40B4-BE49-F238E27FC236}">
              <a16:creationId xmlns:a16="http://schemas.microsoft.com/office/drawing/2014/main" id="{83D36274-46EB-4D47-9396-0CB43A2200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8" name="Text Box 1">
          <a:extLst>
            <a:ext uri="{FF2B5EF4-FFF2-40B4-BE49-F238E27FC236}">
              <a16:creationId xmlns:a16="http://schemas.microsoft.com/office/drawing/2014/main" id="{9C96266E-247F-4C57-A918-418C4ADDB11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09" name="Text Box 2">
          <a:extLst>
            <a:ext uri="{FF2B5EF4-FFF2-40B4-BE49-F238E27FC236}">
              <a16:creationId xmlns:a16="http://schemas.microsoft.com/office/drawing/2014/main" id="{DF64DA6B-15C8-4E37-B715-802E69858C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10" name="Text Box 2">
          <a:extLst>
            <a:ext uri="{FF2B5EF4-FFF2-40B4-BE49-F238E27FC236}">
              <a16:creationId xmlns:a16="http://schemas.microsoft.com/office/drawing/2014/main" id="{4A27DB9C-3734-48FC-B5E3-CD87AEEEB32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11" name="Text Box 1">
          <a:extLst>
            <a:ext uri="{FF2B5EF4-FFF2-40B4-BE49-F238E27FC236}">
              <a16:creationId xmlns:a16="http://schemas.microsoft.com/office/drawing/2014/main" id="{055186B3-07AE-4B34-A61D-25CF7326FCB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12" name="Text Box 2">
          <a:extLst>
            <a:ext uri="{FF2B5EF4-FFF2-40B4-BE49-F238E27FC236}">
              <a16:creationId xmlns:a16="http://schemas.microsoft.com/office/drawing/2014/main" id="{BA17ED30-314B-4E09-B5B5-06A2465968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13" name="Text Box 1">
          <a:extLst>
            <a:ext uri="{FF2B5EF4-FFF2-40B4-BE49-F238E27FC236}">
              <a16:creationId xmlns:a16="http://schemas.microsoft.com/office/drawing/2014/main" id="{5BB5ACA6-D600-4CDA-8C73-9CEF8D6A48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14" name="Text Box 2">
          <a:extLst>
            <a:ext uri="{FF2B5EF4-FFF2-40B4-BE49-F238E27FC236}">
              <a16:creationId xmlns:a16="http://schemas.microsoft.com/office/drawing/2014/main" id="{8D9CB818-3B94-4005-8930-1FA70E7A7B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015" name="Text Box 1">
          <a:extLst>
            <a:ext uri="{FF2B5EF4-FFF2-40B4-BE49-F238E27FC236}">
              <a16:creationId xmlns:a16="http://schemas.microsoft.com/office/drawing/2014/main" id="{DBA2437B-2A32-451A-9DD8-A4E2A62A662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016" name="Text Box 2">
          <a:extLst>
            <a:ext uri="{FF2B5EF4-FFF2-40B4-BE49-F238E27FC236}">
              <a16:creationId xmlns:a16="http://schemas.microsoft.com/office/drawing/2014/main" id="{D9A37572-7DB5-4451-9198-15D800965DA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17" name="Text Box 1">
          <a:extLst>
            <a:ext uri="{FF2B5EF4-FFF2-40B4-BE49-F238E27FC236}">
              <a16:creationId xmlns:a16="http://schemas.microsoft.com/office/drawing/2014/main" id="{54E7E113-26C7-4BBF-BCFF-C63657043D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18" name="Text Box 2">
          <a:extLst>
            <a:ext uri="{FF2B5EF4-FFF2-40B4-BE49-F238E27FC236}">
              <a16:creationId xmlns:a16="http://schemas.microsoft.com/office/drawing/2014/main" id="{8165D835-D8FA-4D21-B575-F776033C48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19" name="Text Box 2">
          <a:extLst>
            <a:ext uri="{FF2B5EF4-FFF2-40B4-BE49-F238E27FC236}">
              <a16:creationId xmlns:a16="http://schemas.microsoft.com/office/drawing/2014/main" id="{BCE52393-A141-4DBC-8EBA-14C245D989B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20" name="Text Box 1">
          <a:extLst>
            <a:ext uri="{FF2B5EF4-FFF2-40B4-BE49-F238E27FC236}">
              <a16:creationId xmlns:a16="http://schemas.microsoft.com/office/drawing/2014/main" id="{DB3AD5FD-95AF-4918-9457-AF6E16A307F0}"/>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21" name="Text Box 2">
          <a:extLst>
            <a:ext uri="{FF2B5EF4-FFF2-40B4-BE49-F238E27FC236}">
              <a16:creationId xmlns:a16="http://schemas.microsoft.com/office/drawing/2014/main" id="{7818F535-CC44-4333-B062-BA645E67E44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22" name="Text Box 2">
          <a:extLst>
            <a:ext uri="{FF2B5EF4-FFF2-40B4-BE49-F238E27FC236}">
              <a16:creationId xmlns:a16="http://schemas.microsoft.com/office/drawing/2014/main" id="{6E6D7AD8-6AD6-441A-8A4C-BA3CFAA4747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23" name="Text Box 1">
          <a:extLst>
            <a:ext uri="{FF2B5EF4-FFF2-40B4-BE49-F238E27FC236}">
              <a16:creationId xmlns:a16="http://schemas.microsoft.com/office/drawing/2014/main" id="{C1F7478C-2CC3-4310-9037-49F73395729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24" name="Text Box 2">
          <a:extLst>
            <a:ext uri="{FF2B5EF4-FFF2-40B4-BE49-F238E27FC236}">
              <a16:creationId xmlns:a16="http://schemas.microsoft.com/office/drawing/2014/main" id="{57F318B3-35EB-4FE4-A268-1FBEE7CD9AF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25" name="Text Box 2">
          <a:extLst>
            <a:ext uri="{FF2B5EF4-FFF2-40B4-BE49-F238E27FC236}">
              <a16:creationId xmlns:a16="http://schemas.microsoft.com/office/drawing/2014/main" id="{639F66C3-C228-4E7D-A5F8-3839DB6685F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26" name="Text Box 1">
          <a:extLst>
            <a:ext uri="{FF2B5EF4-FFF2-40B4-BE49-F238E27FC236}">
              <a16:creationId xmlns:a16="http://schemas.microsoft.com/office/drawing/2014/main" id="{2C4E58C7-1E77-48A7-BFA6-FFB5DECE102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27" name="Text Box 2">
          <a:extLst>
            <a:ext uri="{FF2B5EF4-FFF2-40B4-BE49-F238E27FC236}">
              <a16:creationId xmlns:a16="http://schemas.microsoft.com/office/drawing/2014/main" id="{3E2FEA3E-A02A-4AF2-9CBD-05811E04DC2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28" name="Text Box 2">
          <a:extLst>
            <a:ext uri="{FF2B5EF4-FFF2-40B4-BE49-F238E27FC236}">
              <a16:creationId xmlns:a16="http://schemas.microsoft.com/office/drawing/2014/main" id="{BDB85A48-9245-47A1-99C5-9AAA9FC80078}"/>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29" name="Text Box 1">
          <a:extLst>
            <a:ext uri="{FF2B5EF4-FFF2-40B4-BE49-F238E27FC236}">
              <a16:creationId xmlns:a16="http://schemas.microsoft.com/office/drawing/2014/main" id="{23A2497C-CA9D-43B5-814A-2E8C5A9F5B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30" name="Text Box 2">
          <a:extLst>
            <a:ext uri="{FF2B5EF4-FFF2-40B4-BE49-F238E27FC236}">
              <a16:creationId xmlns:a16="http://schemas.microsoft.com/office/drawing/2014/main" id="{61F495EA-FDAF-4794-827C-559B1DE08F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31" name="Text Box 2">
          <a:extLst>
            <a:ext uri="{FF2B5EF4-FFF2-40B4-BE49-F238E27FC236}">
              <a16:creationId xmlns:a16="http://schemas.microsoft.com/office/drawing/2014/main" id="{84AFF2AC-84CD-4E0B-8EC7-AB483778E1F8}"/>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32" name="Text Box 1">
          <a:extLst>
            <a:ext uri="{FF2B5EF4-FFF2-40B4-BE49-F238E27FC236}">
              <a16:creationId xmlns:a16="http://schemas.microsoft.com/office/drawing/2014/main" id="{F552E1B1-715E-4E2E-B66E-19D365BD22F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33" name="Text Box 2">
          <a:extLst>
            <a:ext uri="{FF2B5EF4-FFF2-40B4-BE49-F238E27FC236}">
              <a16:creationId xmlns:a16="http://schemas.microsoft.com/office/drawing/2014/main" id="{61BB09C2-479A-4C03-AA2C-2983335E190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34" name="Text Box 2">
          <a:extLst>
            <a:ext uri="{FF2B5EF4-FFF2-40B4-BE49-F238E27FC236}">
              <a16:creationId xmlns:a16="http://schemas.microsoft.com/office/drawing/2014/main" id="{B7B62FC7-3CAB-4CC3-8321-08E6293C5D1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35" name="Text Box 1">
          <a:extLst>
            <a:ext uri="{FF2B5EF4-FFF2-40B4-BE49-F238E27FC236}">
              <a16:creationId xmlns:a16="http://schemas.microsoft.com/office/drawing/2014/main" id="{72CE9B4F-D5BF-4663-8FC4-166252DED7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36" name="Text Box 2">
          <a:extLst>
            <a:ext uri="{FF2B5EF4-FFF2-40B4-BE49-F238E27FC236}">
              <a16:creationId xmlns:a16="http://schemas.microsoft.com/office/drawing/2014/main" id="{09C0401D-4F7C-47F4-8FD2-B57DD82DCA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37" name="Text Box 2">
          <a:extLst>
            <a:ext uri="{FF2B5EF4-FFF2-40B4-BE49-F238E27FC236}">
              <a16:creationId xmlns:a16="http://schemas.microsoft.com/office/drawing/2014/main" id="{A8EC25A4-10C0-4FE3-8E26-93B791EEA4B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38" name="Text Box 1">
          <a:extLst>
            <a:ext uri="{FF2B5EF4-FFF2-40B4-BE49-F238E27FC236}">
              <a16:creationId xmlns:a16="http://schemas.microsoft.com/office/drawing/2014/main" id="{1E0449F9-F0B4-4AAB-96C3-7577DF3205B8}"/>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39" name="Text Box 2">
          <a:extLst>
            <a:ext uri="{FF2B5EF4-FFF2-40B4-BE49-F238E27FC236}">
              <a16:creationId xmlns:a16="http://schemas.microsoft.com/office/drawing/2014/main" id="{9976F339-A38D-405E-AECB-ED31FAF25931}"/>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40" name="Text Box 2">
          <a:extLst>
            <a:ext uri="{FF2B5EF4-FFF2-40B4-BE49-F238E27FC236}">
              <a16:creationId xmlns:a16="http://schemas.microsoft.com/office/drawing/2014/main" id="{C020ABE6-E129-4F07-8183-4F525529E72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41" name="Text Box 1">
          <a:extLst>
            <a:ext uri="{FF2B5EF4-FFF2-40B4-BE49-F238E27FC236}">
              <a16:creationId xmlns:a16="http://schemas.microsoft.com/office/drawing/2014/main" id="{5965C329-8A7C-4E11-8542-ADCF6D7C73F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42" name="Text Box 2">
          <a:extLst>
            <a:ext uri="{FF2B5EF4-FFF2-40B4-BE49-F238E27FC236}">
              <a16:creationId xmlns:a16="http://schemas.microsoft.com/office/drawing/2014/main" id="{09841A6A-F4E4-4C42-B954-1480E44361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43" name="Text Box 2">
          <a:extLst>
            <a:ext uri="{FF2B5EF4-FFF2-40B4-BE49-F238E27FC236}">
              <a16:creationId xmlns:a16="http://schemas.microsoft.com/office/drawing/2014/main" id="{3E6D162E-F501-4F69-BF95-DEB2A50DC0C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44" name="Text Box 1">
          <a:extLst>
            <a:ext uri="{FF2B5EF4-FFF2-40B4-BE49-F238E27FC236}">
              <a16:creationId xmlns:a16="http://schemas.microsoft.com/office/drawing/2014/main" id="{75D964CC-A64D-4530-B9CC-F8BE0C72F004}"/>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45" name="Text Box 2">
          <a:extLst>
            <a:ext uri="{FF2B5EF4-FFF2-40B4-BE49-F238E27FC236}">
              <a16:creationId xmlns:a16="http://schemas.microsoft.com/office/drawing/2014/main" id="{F28CAF1E-5E7A-4DD8-9F68-1CA49B95E0F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46" name="Text Box 2">
          <a:extLst>
            <a:ext uri="{FF2B5EF4-FFF2-40B4-BE49-F238E27FC236}">
              <a16:creationId xmlns:a16="http://schemas.microsoft.com/office/drawing/2014/main" id="{A07C5AF9-D95E-4D5A-8605-6BF2F3508E1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47" name="Text Box 1">
          <a:extLst>
            <a:ext uri="{FF2B5EF4-FFF2-40B4-BE49-F238E27FC236}">
              <a16:creationId xmlns:a16="http://schemas.microsoft.com/office/drawing/2014/main" id="{7322BA6B-6AB9-4B3E-A759-74C1286BE5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48" name="Text Box 2">
          <a:extLst>
            <a:ext uri="{FF2B5EF4-FFF2-40B4-BE49-F238E27FC236}">
              <a16:creationId xmlns:a16="http://schemas.microsoft.com/office/drawing/2014/main" id="{EFC025E4-8CB1-472E-A7D5-AAF159CA701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49" name="Text Box 2">
          <a:extLst>
            <a:ext uri="{FF2B5EF4-FFF2-40B4-BE49-F238E27FC236}">
              <a16:creationId xmlns:a16="http://schemas.microsoft.com/office/drawing/2014/main" id="{AD69E716-5775-4E63-8012-5CB4E26EB2DA}"/>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50" name="Text Box 1">
          <a:extLst>
            <a:ext uri="{FF2B5EF4-FFF2-40B4-BE49-F238E27FC236}">
              <a16:creationId xmlns:a16="http://schemas.microsoft.com/office/drawing/2014/main" id="{D92C1BF4-7C7F-463B-A598-53649B650039}"/>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51" name="Text Box 2">
          <a:extLst>
            <a:ext uri="{FF2B5EF4-FFF2-40B4-BE49-F238E27FC236}">
              <a16:creationId xmlns:a16="http://schemas.microsoft.com/office/drawing/2014/main" id="{206D1680-DA8E-48D4-826F-4E5917C06C7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52" name="Text Box 2">
          <a:extLst>
            <a:ext uri="{FF2B5EF4-FFF2-40B4-BE49-F238E27FC236}">
              <a16:creationId xmlns:a16="http://schemas.microsoft.com/office/drawing/2014/main" id="{A13768FA-B243-449B-A199-B972244552C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53" name="Text Box 1">
          <a:extLst>
            <a:ext uri="{FF2B5EF4-FFF2-40B4-BE49-F238E27FC236}">
              <a16:creationId xmlns:a16="http://schemas.microsoft.com/office/drawing/2014/main" id="{FFAF6B6F-AF45-48EC-A99B-97A45CE0AB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54" name="Text Box 2">
          <a:extLst>
            <a:ext uri="{FF2B5EF4-FFF2-40B4-BE49-F238E27FC236}">
              <a16:creationId xmlns:a16="http://schemas.microsoft.com/office/drawing/2014/main" id="{ED7953E4-4641-45F5-9076-A25BF74282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55" name="Text Box 1">
          <a:extLst>
            <a:ext uri="{FF2B5EF4-FFF2-40B4-BE49-F238E27FC236}">
              <a16:creationId xmlns:a16="http://schemas.microsoft.com/office/drawing/2014/main" id="{D41F13DA-6932-41B3-96D3-F9E2344A11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56" name="Text Box 2">
          <a:extLst>
            <a:ext uri="{FF2B5EF4-FFF2-40B4-BE49-F238E27FC236}">
              <a16:creationId xmlns:a16="http://schemas.microsoft.com/office/drawing/2014/main" id="{4302F93E-8B6C-4FBA-A24C-0307C2699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57" name="Text Box 1">
          <a:extLst>
            <a:ext uri="{FF2B5EF4-FFF2-40B4-BE49-F238E27FC236}">
              <a16:creationId xmlns:a16="http://schemas.microsoft.com/office/drawing/2014/main" id="{30714AE1-6F21-4907-86AB-954CAFF3EE7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58" name="Text Box 2">
          <a:extLst>
            <a:ext uri="{FF2B5EF4-FFF2-40B4-BE49-F238E27FC236}">
              <a16:creationId xmlns:a16="http://schemas.microsoft.com/office/drawing/2014/main" id="{CEB77B0C-EB6A-4575-86C2-0C3FD1A636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059" name="Text Box 1">
          <a:extLst>
            <a:ext uri="{FF2B5EF4-FFF2-40B4-BE49-F238E27FC236}">
              <a16:creationId xmlns:a16="http://schemas.microsoft.com/office/drawing/2014/main" id="{D0CFFD0E-3803-4136-992B-05D951D2723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060" name="Text Box 2">
          <a:extLst>
            <a:ext uri="{FF2B5EF4-FFF2-40B4-BE49-F238E27FC236}">
              <a16:creationId xmlns:a16="http://schemas.microsoft.com/office/drawing/2014/main" id="{D13DC385-D6B3-4048-8E60-578C7B37ED0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61" name="Text Box 1">
          <a:extLst>
            <a:ext uri="{FF2B5EF4-FFF2-40B4-BE49-F238E27FC236}">
              <a16:creationId xmlns:a16="http://schemas.microsoft.com/office/drawing/2014/main" id="{1F50BC18-7BB2-4CF7-8389-9AFF86C9AC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62" name="Text Box 2">
          <a:extLst>
            <a:ext uri="{FF2B5EF4-FFF2-40B4-BE49-F238E27FC236}">
              <a16:creationId xmlns:a16="http://schemas.microsoft.com/office/drawing/2014/main" id="{39F0F427-3706-4739-BD99-DB1BC15F50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063" name="Text Box 1">
          <a:extLst>
            <a:ext uri="{FF2B5EF4-FFF2-40B4-BE49-F238E27FC236}">
              <a16:creationId xmlns:a16="http://schemas.microsoft.com/office/drawing/2014/main" id="{A3293506-F53D-46D8-8B57-60728DC040C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064" name="Text Box 2">
          <a:extLst>
            <a:ext uri="{FF2B5EF4-FFF2-40B4-BE49-F238E27FC236}">
              <a16:creationId xmlns:a16="http://schemas.microsoft.com/office/drawing/2014/main" id="{4F10E0C2-AD7C-400D-8D3E-C057D52238E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65" name="Text Box 1">
          <a:extLst>
            <a:ext uri="{FF2B5EF4-FFF2-40B4-BE49-F238E27FC236}">
              <a16:creationId xmlns:a16="http://schemas.microsoft.com/office/drawing/2014/main" id="{6482FB8A-2B72-44CA-9FBF-092001AE6B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66" name="Text Box 2">
          <a:extLst>
            <a:ext uri="{FF2B5EF4-FFF2-40B4-BE49-F238E27FC236}">
              <a16:creationId xmlns:a16="http://schemas.microsoft.com/office/drawing/2014/main" id="{4564522F-A54D-418D-922B-F3555D7AF1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67" name="Text Box 1">
          <a:extLst>
            <a:ext uri="{FF2B5EF4-FFF2-40B4-BE49-F238E27FC236}">
              <a16:creationId xmlns:a16="http://schemas.microsoft.com/office/drawing/2014/main" id="{AF402C4A-3196-48BF-931A-5EF4ACC780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68" name="Text Box 2">
          <a:extLst>
            <a:ext uri="{FF2B5EF4-FFF2-40B4-BE49-F238E27FC236}">
              <a16:creationId xmlns:a16="http://schemas.microsoft.com/office/drawing/2014/main" id="{A6A2015E-A6BE-4A1F-A765-517FBFFF94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069" name="Text Box 1">
          <a:extLst>
            <a:ext uri="{FF2B5EF4-FFF2-40B4-BE49-F238E27FC236}">
              <a16:creationId xmlns:a16="http://schemas.microsoft.com/office/drawing/2014/main" id="{13DD6155-C0BF-40E8-8D1E-0C9FB0C6874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070" name="Text Box 2">
          <a:extLst>
            <a:ext uri="{FF2B5EF4-FFF2-40B4-BE49-F238E27FC236}">
              <a16:creationId xmlns:a16="http://schemas.microsoft.com/office/drawing/2014/main" id="{039685A0-C012-4E49-98E6-3DFDEA1B9D4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71" name="Text Box 2">
          <a:extLst>
            <a:ext uri="{FF2B5EF4-FFF2-40B4-BE49-F238E27FC236}">
              <a16:creationId xmlns:a16="http://schemas.microsoft.com/office/drawing/2014/main" id="{6611700C-BCE5-4A77-975A-9EE1A99D9F84}"/>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72" name="Text Box 1">
          <a:extLst>
            <a:ext uri="{FF2B5EF4-FFF2-40B4-BE49-F238E27FC236}">
              <a16:creationId xmlns:a16="http://schemas.microsoft.com/office/drawing/2014/main" id="{F9C11E40-31D8-442D-BCBB-4ADC27A00E7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73" name="Text Box 2">
          <a:extLst>
            <a:ext uri="{FF2B5EF4-FFF2-40B4-BE49-F238E27FC236}">
              <a16:creationId xmlns:a16="http://schemas.microsoft.com/office/drawing/2014/main" id="{3E86F84E-E305-4690-9213-1B901393FE5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74" name="Text Box 2">
          <a:extLst>
            <a:ext uri="{FF2B5EF4-FFF2-40B4-BE49-F238E27FC236}">
              <a16:creationId xmlns:a16="http://schemas.microsoft.com/office/drawing/2014/main" id="{75578228-E704-4157-B18A-D6082C839A9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75" name="Text Box 1">
          <a:extLst>
            <a:ext uri="{FF2B5EF4-FFF2-40B4-BE49-F238E27FC236}">
              <a16:creationId xmlns:a16="http://schemas.microsoft.com/office/drawing/2014/main" id="{528D39B8-9D1E-4949-AB63-2EA2A423BB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76" name="Text Box 2">
          <a:extLst>
            <a:ext uri="{FF2B5EF4-FFF2-40B4-BE49-F238E27FC236}">
              <a16:creationId xmlns:a16="http://schemas.microsoft.com/office/drawing/2014/main" id="{36410583-85D8-44F3-9D92-042508674A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77" name="Text Box 1">
          <a:extLst>
            <a:ext uri="{FF2B5EF4-FFF2-40B4-BE49-F238E27FC236}">
              <a16:creationId xmlns:a16="http://schemas.microsoft.com/office/drawing/2014/main" id="{1D34E85F-1164-4ACE-BB13-33537E0606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78" name="Text Box 2">
          <a:extLst>
            <a:ext uri="{FF2B5EF4-FFF2-40B4-BE49-F238E27FC236}">
              <a16:creationId xmlns:a16="http://schemas.microsoft.com/office/drawing/2014/main" id="{B4E90C93-F2FF-4D94-B954-8B19A3795D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079" name="Text Box 1">
          <a:extLst>
            <a:ext uri="{FF2B5EF4-FFF2-40B4-BE49-F238E27FC236}">
              <a16:creationId xmlns:a16="http://schemas.microsoft.com/office/drawing/2014/main" id="{056A9189-561A-49C5-B29E-99850D6DFDE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080" name="Text Box 2">
          <a:extLst>
            <a:ext uri="{FF2B5EF4-FFF2-40B4-BE49-F238E27FC236}">
              <a16:creationId xmlns:a16="http://schemas.microsoft.com/office/drawing/2014/main" id="{A8F8C5D8-A8EA-4003-ACF3-16D1CACEC30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81" name="Text Box 1">
          <a:extLst>
            <a:ext uri="{FF2B5EF4-FFF2-40B4-BE49-F238E27FC236}">
              <a16:creationId xmlns:a16="http://schemas.microsoft.com/office/drawing/2014/main" id="{2B810A12-867E-4D6F-93BC-3E7D3DFEEA9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82" name="Text Box 2">
          <a:extLst>
            <a:ext uri="{FF2B5EF4-FFF2-40B4-BE49-F238E27FC236}">
              <a16:creationId xmlns:a16="http://schemas.microsoft.com/office/drawing/2014/main" id="{1D63E2D2-4056-4EED-8583-237B2E12F5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83" name="Text Box 2">
          <a:extLst>
            <a:ext uri="{FF2B5EF4-FFF2-40B4-BE49-F238E27FC236}">
              <a16:creationId xmlns:a16="http://schemas.microsoft.com/office/drawing/2014/main" id="{89C5D0C7-8E5F-4829-9AD7-9CE9D8595FD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84" name="Text Box 1">
          <a:extLst>
            <a:ext uri="{FF2B5EF4-FFF2-40B4-BE49-F238E27FC236}">
              <a16:creationId xmlns:a16="http://schemas.microsoft.com/office/drawing/2014/main" id="{88173E4B-405C-4979-852A-1E4C5E702E3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85" name="Text Box 2">
          <a:extLst>
            <a:ext uri="{FF2B5EF4-FFF2-40B4-BE49-F238E27FC236}">
              <a16:creationId xmlns:a16="http://schemas.microsoft.com/office/drawing/2014/main" id="{F2D534BD-EB65-45C5-92D3-931E62C9290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86" name="Text Box 2">
          <a:extLst>
            <a:ext uri="{FF2B5EF4-FFF2-40B4-BE49-F238E27FC236}">
              <a16:creationId xmlns:a16="http://schemas.microsoft.com/office/drawing/2014/main" id="{3715CC44-3108-42B8-B300-8567D1D6D6D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87" name="Text Box 1">
          <a:extLst>
            <a:ext uri="{FF2B5EF4-FFF2-40B4-BE49-F238E27FC236}">
              <a16:creationId xmlns:a16="http://schemas.microsoft.com/office/drawing/2014/main" id="{93DECE7F-543D-453F-A5B5-3823B45526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88" name="Text Box 2">
          <a:extLst>
            <a:ext uri="{FF2B5EF4-FFF2-40B4-BE49-F238E27FC236}">
              <a16:creationId xmlns:a16="http://schemas.microsoft.com/office/drawing/2014/main" id="{9CCEA483-4AAF-4775-A5E0-D4D05A222C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89" name="Text Box 2">
          <a:extLst>
            <a:ext uri="{FF2B5EF4-FFF2-40B4-BE49-F238E27FC236}">
              <a16:creationId xmlns:a16="http://schemas.microsoft.com/office/drawing/2014/main" id="{673C734C-69BB-472E-8B71-BFBFD6D22D93}"/>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90" name="Text Box 1">
          <a:extLst>
            <a:ext uri="{FF2B5EF4-FFF2-40B4-BE49-F238E27FC236}">
              <a16:creationId xmlns:a16="http://schemas.microsoft.com/office/drawing/2014/main" id="{D3B60A53-B9D0-4166-8E0D-D79E733C7FE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91" name="Text Box 2">
          <a:extLst>
            <a:ext uri="{FF2B5EF4-FFF2-40B4-BE49-F238E27FC236}">
              <a16:creationId xmlns:a16="http://schemas.microsoft.com/office/drawing/2014/main" id="{6EC0985C-FD3C-4382-9C19-CD5CF294B70A}"/>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92" name="Text Box 2">
          <a:extLst>
            <a:ext uri="{FF2B5EF4-FFF2-40B4-BE49-F238E27FC236}">
              <a16:creationId xmlns:a16="http://schemas.microsoft.com/office/drawing/2014/main" id="{ECE1236A-6BB6-4B33-BEB7-4C822BE78FB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93" name="Text Box 1">
          <a:extLst>
            <a:ext uri="{FF2B5EF4-FFF2-40B4-BE49-F238E27FC236}">
              <a16:creationId xmlns:a16="http://schemas.microsoft.com/office/drawing/2014/main" id="{50334D79-F0B2-433D-8EFF-782DB5E8EC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94" name="Text Box 2">
          <a:extLst>
            <a:ext uri="{FF2B5EF4-FFF2-40B4-BE49-F238E27FC236}">
              <a16:creationId xmlns:a16="http://schemas.microsoft.com/office/drawing/2014/main" id="{C139EADD-27AE-441A-9122-2ED97AB7EA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95" name="Text Box 2">
          <a:extLst>
            <a:ext uri="{FF2B5EF4-FFF2-40B4-BE49-F238E27FC236}">
              <a16:creationId xmlns:a16="http://schemas.microsoft.com/office/drawing/2014/main" id="{DAEEABE8-B636-409E-94AD-DB69D4A2108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96" name="Text Box 1">
          <a:extLst>
            <a:ext uri="{FF2B5EF4-FFF2-40B4-BE49-F238E27FC236}">
              <a16:creationId xmlns:a16="http://schemas.microsoft.com/office/drawing/2014/main" id="{CBC0F6E1-C706-431E-84F6-FCD32734B78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097" name="Text Box 2">
          <a:extLst>
            <a:ext uri="{FF2B5EF4-FFF2-40B4-BE49-F238E27FC236}">
              <a16:creationId xmlns:a16="http://schemas.microsoft.com/office/drawing/2014/main" id="{F370C886-A5D8-4EE7-A612-390969740C6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098" name="Text Box 2">
          <a:extLst>
            <a:ext uri="{FF2B5EF4-FFF2-40B4-BE49-F238E27FC236}">
              <a16:creationId xmlns:a16="http://schemas.microsoft.com/office/drawing/2014/main" id="{F792E343-8688-4878-91D3-B1E589F0F028}"/>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099" name="Text Box 1">
          <a:extLst>
            <a:ext uri="{FF2B5EF4-FFF2-40B4-BE49-F238E27FC236}">
              <a16:creationId xmlns:a16="http://schemas.microsoft.com/office/drawing/2014/main" id="{F79FE273-9DA2-4B28-896F-51D8C6F525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00" name="Text Box 2">
          <a:extLst>
            <a:ext uri="{FF2B5EF4-FFF2-40B4-BE49-F238E27FC236}">
              <a16:creationId xmlns:a16="http://schemas.microsoft.com/office/drawing/2014/main" id="{71B3CA7C-79C2-4B9C-ACCD-6CAA5388A2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01" name="Text Box 2">
          <a:extLst>
            <a:ext uri="{FF2B5EF4-FFF2-40B4-BE49-F238E27FC236}">
              <a16:creationId xmlns:a16="http://schemas.microsoft.com/office/drawing/2014/main" id="{1D27B949-EC8C-44F1-A0EB-0E49D5A20F1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02" name="Text Box 1">
          <a:extLst>
            <a:ext uri="{FF2B5EF4-FFF2-40B4-BE49-F238E27FC236}">
              <a16:creationId xmlns:a16="http://schemas.microsoft.com/office/drawing/2014/main" id="{C67521BD-8685-433C-B9C5-2E9E0C389B33}"/>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03" name="Text Box 2">
          <a:extLst>
            <a:ext uri="{FF2B5EF4-FFF2-40B4-BE49-F238E27FC236}">
              <a16:creationId xmlns:a16="http://schemas.microsoft.com/office/drawing/2014/main" id="{14934F5C-4698-417E-ADAB-8B2F39D37F2E}"/>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04" name="Text Box 2">
          <a:extLst>
            <a:ext uri="{FF2B5EF4-FFF2-40B4-BE49-F238E27FC236}">
              <a16:creationId xmlns:a16="http://schemas.microsoft.com/office/drawing/2014/main" id="{D1717FA6-419A-44CF-8AD9-6CF775A41AD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05" name="Text Box 1">
          <a:extLst>
            <a:ext uri="{FF2B5EF4-FFF2-40B4-BE49-F238E27FC236}">
              <a16:creationId xmlns:a16="http://schemas.microsoft.com/office/drawing/2014/main" id="{60605B25-8022-4F6D-907F-D3E1FF6640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06" name="Text Box 2">
          <a:extLst>
            <a:ext uri="{FF2B5EF4-FFF2-40B4-BE49-F238E27FC236}">
              <a16:creationId xmlns:a16="http://schemas.microsoft.com/office/drawing/2014/main" id="{5D7F8334-47A4-4DF0-9FA2-C14B2D8ABC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07" name="Text Box 2">
          <a:extLst>
            <a:ext uri="{FF2B5EF4-FFF2-40B4-BE49-F238E27FC236}">
              <a16:creationId xmlns:a16="http://schemas.microsoft.com/office/drawing/2014/main" id="{CD3DFCCE-77F6-48D4-91E5-89843F022A43}"/>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08" name="Text Box 1">
          <a:extLst>
            <a:ext uri="{FF2B5EF4-FFF2-40B4-BE49-F238E27FC236}">
              <a16:creationId xmlns:a16="http://schemas.microsoft.com/office/drawing/2014/main" id="{4A953909-2A19-4BD1-970B-88B6109E23F1}"/>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09" name="Text Box 2">
          <a:extLst>
            <a:ext uri="{FF2B5EF4-FFF2-40B4-BE49-F238E27FC236}">
              <a16:creationId xmlns:a16="http://schemas.microsoft.com/office/drawing/2014/main" id="{3D071EC9-D475-4550-B2CB-A6C44C5980EE}"/>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10" name="Text Box 2">
          <a:extLst>
            <a:ext uri="{FF2B5EF4-FFF2-40B4-BE49-F238E27FC236}">
              <a16:creationId xmlns:a16="http://schemas.microsoft.com/office/drawing/2014/main" id="{9DB430D2-D072-4AB6-BB6C-6A7FA83243E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11" name="Text Box 1">
          <a:extLst>
            <a:ext uri="{FF2B5EF4-FFF2-40B4-BE49-F238E27FC236}">
              <a16:creationId xmlns:a16="http://schemas.microsoft.com/office/drawing/2014/main" id="{0962A1E1-95FA-414E-8E54-55D9C6967D0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12" name="Text Box 2">
          <a:extLst>
            <a:ext uri="{FF2B5EF4-FFF2-40B4-BE49-F238E27FC236}">
              <a16:creationId xmlns:a16="http://schemas.microsoft.com/office/drawing/2014/main" id="{57F29206-2F5E-4554-85FB-9C3AAEA57E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13" name="Text Box 2">
          <a:extLst>
            <a:ext uri="{FF2B5EF4-FFF2-40B4-BE49-F238E27FC236}">
              <a16:creationId xmlns:a16="http://schemas.microsoft.com/office/drawing/2014/main" id="{76DBBE0E-C6B5-4EAC-84D0-085B98E7A54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14" name="Text Box 1">
          <a:extLst>
            <a:ext uri="{FF2B5EF4-FFF2-40B4-BE49-F238E27FC236}">
              <a16:creationId xmlns:a16="http://schemas.microsoft.com/office/drawing/2014/main" id="{6D13D707-E4F0-49B9-8C3D-659F1310D63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15" name="Text Box 2">
          <a:extLst>
            <a:ext uri="{FF2B5EF4-FFF2-40B4-BE49-F238E27FC236}">
              <a16:creationId xmlns:a16="http://schemas.microsoft.com/office/drawing/2014/main" id="{48F7D6FD-DBCC-4242-AFFE-82FDD71F45BF}"/>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16" name="Text Box 2">
          <a:extLst>
            <a:ext uri="{FF2B5EF4-FFF2-40B4-BE49-F238E27FC236}">
              <a16:creationId xmlns:a16="http://schemas.microsoft.com/office/drawing/2014/main" id="{CC0C174E-07C3-4688-B97D-0C9D9EFBA07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17" name="Text Box 1">
          <a:extLst>
            <a:ext uri="{FF2B5EF4-FFF2-40B4-BE49-F238E27FC236}">
              <a16:creationId xmlns:a16="http://schemas.microsoft.com/office/drawing/2014/main" id="{B445944A-7102-4598-97D0-3651B8499C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18" name="Text Box 2">
          <a:extLst>
            <a:ext uri="{FF2B5EF4-FFF2-40B4-BE49-F238E27FC236}">
              <a16:creationId xmlns:a16="http://schemas.microsoft.com/office/drawing/2014/main" id="{72E2329F-FAAF-419D-BA51-3355DBE54F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19" name="Text Box 1">
          <a:extLst>
            <a:ext uri="{FF2B5EF4-FFF2-40B4-BE49-F238E27FC236}">
              <a16:creationId xmlns:a16="http://schemas.microsoft.com/office/drawing/2014/main" id="{06D15DE8-94DB-40C2-909D-5EC482468FA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20" name="Text Box 2">
          <a:extLst>
            <a:ext uri="{FF2B5EF4-FFF2-40B4-BE49-F238E27FC236}">
              <a16:creationId xmlns:a16="http://schemas.microsoft.com/office/drawing/2014/main" id="{D2C8F94A-4522-425C-9DFB-DC2CAA81DC9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21" name="Text Box 1">
          <a:extLst>
            <a:ext uri="{FF2B5EF4-FFF2-40B4-BE49-F238E27FC236}">
              <a16:creationId xmlns:a16="http://schemas.microsoft.com/office/drawing/2014/main" id="{13A0235A-A9D2-4ADF-A74D-2F41DFB5002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22" name="Text Box 2">
          <a:extLst>
            <a:ext uri="{FF2B5EF4-FFF2-40B4-BE49-F238E27FC236}">
              <a16:creationId xmlns:a16="http://schemas.microsoft.com/office/drawing/2014/main" id="{1D5E5E12-41C3-4EA4-A3A8-CB47A64F83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23" name="Text Box 1">
          <a:extLst>
            <a:ext uri="{FF2B5EF4-FFF2-40B4-BE49-F238E27FC236}">
              <a16:creationId xmlns:a16="http://schemas.microsoft.com/office/drawing/2014/main" id="{E70041E3-6578-488A-A111-593CEF8E9B8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24" name="Text Box 2">
          <a:extLst>
            <a:ext uri="{FF2B5EF4-FFF2-40B4-BE49-F238E27FC236}">
              <a16:creationId xmlns:a16="http://schemas.microsoft.com/office/drawing/2014/main" id="{15A6D3D0-E791-45EA-81E4-1FE10026963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25" name="Text Box 1">
          <a:extLst>
            <a:ext uri="{FF2B5EF4-FFF2-40B4-BE49-F238E27FC236}">
              <a16:creationId xmlns:a16="http://schemas.microsoft.com/office/drawing/2014/main" id="{63462204-D91A-462E-9250-23CB50D5F6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26" name="Text Box 2">
          <a:extLst>
            <a:ext uri="{FF2B5EF4-FFF2-40B4-BE49-F238E27FC236}">
              <a16:creationId xmlns:a16="http://schemas.microsoft.com/office/drawing/2014/main" id="{4BA61A45-56B4-4C20-9192-C5E0B8D8BD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27" name="Text Box 1">
          <a:extLst>
            <a:ext uri="{FF2B5EF4-FFF2-40B4-BE49-F238E27FC236}">
              <a16:creationId xmlns:a16="http://schemas.microsoft.com/office/drawing/2014/main" id="{F73502EB-2477-4E81-AD48-CD4F705F0D7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28" name="Text Box 2">
          <a:extLst>
            <a:ext uri="{FF2B5EF4-FFF2-40B4-BE49-F238E27FC236}">
              <a16:creationId xmlns:a16="http://schemas.microsoft.com/office/drawing/2014/main" id="{E064277E-083D-4BD5-AC4D-2E335C813B5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29" name="Text Box 1">
          <a:extLst>
            <a:ext uri="{FF2B5EF4-FFF2-40B4-BE49-F238E27FC236}">
              <a16:creationId xmlns:a16="http://schemas.microsoft.com/office/drawing/2014/main" id="{49B74739-1373-454B-82B1-0B70770AB6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30" name="Text Box 2">
          <a:extLst>
            <a:ext uri="{FF2B5EF4-FFF2-40B4-BE49-F238E27FC236}">
              <a16:creationId xmlns:a16="http://schemas.microsoft.com/office/drawing/2014/main" id="{45EBFE1B-98B5-40BA-BD90-5107F12163A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31" name="Text Box 1">
          <a:extLst>
            <a:ext uri="{FF2B5EF4-FFF2-40B4-BE49-F238E27FC236}">
              <a16:creationId xmlns:a16="http://schemas.microsoft.com/office/drawing/2014/main" id="{420B314C-A729-4556-B093-CC9B790D811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32" name="Text Box 2">
          <a:extLst>
            <a:ext uri="{FF2B5EF4-FFF2-40B4-BE49-F238E27FC236}">
              <a16:creationId xmlns:a16="http://schemas.microsoft.com/office/drawing/2014/main" id="{D2331B55-BEF4-415E-B810-C3B4BB1D82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33" name="Text Box 1">
          <a:extLst>
            <a:ext uri="{FF2B5EF4-FFF2-40B4-BE49-F238E27FC236}">
              <a16:creationId xmlns:a16="http://schemas.microsoft.com/office/drawing/2014/main" id="{D662A0E3-6A47-4FAF-B24E-D990D6869E4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34" name="Text Box 2">
          <a:extLst>
            <a:ext uri="{FF2B5EF4-FFF2-40B4-BE49-F238E27FC236}">
              <a16:creationId xmlns:a16="http://schemas.microsoft.com/office/drawing/2014/main" id="{3BAA85C6-09AC-4966-B497-E197EF77E47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35" name="Text Box 1">
          <a:extLst>
            <a:ext uri="{FF2B5EF4-FFF2-40B4-BE49-F238E27FC236}">
              <a16:creationId xmlns:a16="http://schemas.microsoft.com/office/drawing/2014/main" id="{3A9F0B6E-D141-44ED-882C-7B86B162DD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36" name="Text Box 2">
          <a:extLst>
            <a:ext uri="{FF2B5EF4-FFF2-40B4-BE49-F238E27FC236}">
              <a16:creationId xmlns:a16="http://schemas.microsoft.com/office/drawing/2014/main" id="{165E6664-680D-4BEA-A8ED-B2B2FE3FB75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37" name="Text Box 2">
          <a:extLst>
            <a:ext uri="{FF2B5EF4-FFF2-40B4-BE49-F238E27FC236}">
              <a16:creationId xmlns:a16="http://schemas.microsoft.com/office/drawing/2014/main" id="{48E3A268-1E9B-4BDE-BAEA-EA56C2E204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38" name="Text Box 1">
          <a:extLst>
            <a:ext uri="{FF2B5EF4-FFF2-40B4-BE49-F238E27FC236}">
              <a16:creationId xmlns:a16="http://schemas.microsoft.com/office/drawing/2014/main" id="{8ABEB2FC-943A-4617-9892-3A069CFCBAE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39" name="Text Box 2">
          <a:extLst>
            <a:ext uri="{FF2B5EF4-FFF2-40B4-BE49-F238E27FC236}">
              <a16:creationId xmlns:a16="http://schemas.microsoft.com/office/drawing/2014/main" id="{35B81BFB-0DE2-43B4-ACA8-41A275B871C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40" name="Text Box 1">
          <a:extLst>
            <a:ext uri="{FF2B5EF4-FFF2-40B4-BE49-F238E27FC236}">
              <a16:creationId xmlns:a16="http://schemas.microsoft.com/office/drawing/2014/main" id="{03D73FC2-C1C9-4701-8BC2-12B99618F8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41" name="Text Box 2">
          <a:extLst>
            <a:ext uri="{FF2B5EF4-FFF2-40B4-BE49-F238E27FC236}">
              <a16:creationId xmlns:a16="http://schemas.microsoft.com/office/drawing/2014/main" id="{3F651A20-36B0-46C8-AC50-3DABD797A3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42" name="Text Box 1">
          <a:extLst>
            <a:ext uri="{FF2B5EF4-FFF2-40B4-BE49-F238E27FC236}">
              <a16:creationId xmlns:a16="http://schemas.microsoft.com/office/drawing/2014/main" id="{A37DC3F6-3268-4A06-AC2F-4039B1B82B0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43" name="Text Box 2">
          <a:extLst>
            <a:ext uri="{FF2B5EF4-FFF2-40B4-BE49-F238E27FC236}">
              <a16:creationId xmlns:a16="http://schemas.microsoft.com/office/drawing/2014/main" id="{A888D073-1EA9-4D51-8829-8A91CD62800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44" name="Text Box 1">
          <a:extLst>
            <a:ext uri="{FF2B5EF4-FFF2-40B4-BE49-F238E27FC236}">
              <a16:creationId xmlns:a16="http://schemas.microsoft.com/office/drawing/2014/main" id="{7B740E39-8467-4C60-8636-1C27F0A22D2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45" name="Text Box 2">
          <a:extLst>
            <a:ext uri="{FF2B5EF4-FFF2-40B4-BE49-F238E27FC236}">
              <a16:creationId xmlns:a16="http://schemas.microsoft.com/office/drawing/2014/main" id="{6B5CA7E0-355B-4478-9C5C-D4440CA858C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46" name="Text Box 1">
          <a:extLst>
            <a:ext uri="{FF2B5EF4-FFF2-40B4-BE49-F238E27FC236}">
              <a16:creationId xmlns:a16="http://schemas.microsoft.com/office/drawing/2014/main" id="{3D749E08-55A3-44DA-AA0D-7C7E9B2B29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47" name="Text Box 2">
          <a:extLst>
            <a:ext uri="{FF2B5EF4-FFF2-40B4-BE49-F238E27FC236}">
              <a16:creationId xmlns:a16="http://schemas.microsoft.com/office/drawing/2014/main" id="{8A9C65C9-191A-49EC-972E-D7FAAFF560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48" name="Text Box 1">
          <a:extLst>
            <a:ext uri="{FF2B5EF4-FFF2-40B4-BE49-F238E27FC236}">
              <a16:creationId xmlns:a16="http://schemas.microsoft.com/office/drawing/2014/main" id="{FA6BA451-097A-4CCA-AD84-E2B9E9EF742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49" name="Text Box 2">
          <a:extLst>
            <a:ext uri="{FF2B5EF4-FFF2-40B4-BE49-F238E27FC236}">
              <a16:creationId xmlns:a16="http://schemas.microsoft.com/office/drawing/2014/main" id="{E5E12E8E-AB70-4759-ACCD-DB2C81DD38F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50" name="Text Box 1">
          <a:extLst>
            <a:ext uri="{FF2B5EF4-FFF2-40B4-BE49-F238E27FC236}">
              <a16:creationId xmlns:a16="http://schemas.microsoft.com/office/drawing/2014/main" id="{DD31385B-3C70-4062-94D4-45AD3B5EF9A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51" name="Text Box 2">
          <a:extLst>
            <a:ext uri="{FF2B5EF4-FFF2-40B4-BE49-F238E27FC236}">
              <a16:creationId xmlns:a16="http://schemas.microsoft.com/office/drawing/2014/main" id="{4295A6F2-DC0C-4C4B-898D-6195710A7A1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52" name="Text Box 1">
          <a:extLst>
            <a:ext uri="{FF2B5EF4-FFF2-40B4-BE49-F238E27FC236}">
              <a16:creationId xmlns:a16="http://schemas.microsoft.com/office/drawing/2014/main" id="{7C3FB35A-B0A4-42F5-8794-7D643DF675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53" name="Text Box 2">
          <a:extLst>
            <a:ext uri="{FF2B5EF4-FFF2-40B4-BE49-F238E27FC236}">
              <a16:creationId xmlns:a16="http://schemas.microsoft.com/office/drawing/2014/main" id="{63DD0FAB-C25B-4BC7-8498-4C14E84850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54" name="Text Box 1">
          <a:extLst>
            <a:ext uri="{FF2B5EF4-FFF2-40B4-BE49-F238E27FC236}">
              <a16:creationId xmlns:a16="http://schemas.microsoft.com/office/drawing/2014/main" id="{3E30159C-F2F5-455A-943A-130B3B06985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55" name="Text Box 2">
          <a:extLst>
            <a:ext uri="{FF2B5EF4-FFF2-40B4-BE49-F238E27FC236}">
              <a16:creationId xmlns:a16="http://schemas.microsoft.com/office/drawing/2014/main" id="{A78DC1F0-C4CD-4A59-8173-389B6BAD0D2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56" name="Text Box 1">
          <a:extLst>
            <a:ext uri="{FF2B5EF4-FFF2-40B4-BE49-F238E27FC236}">
              <a16:creationId xmlns:a16="http://schemas.microsoft.com/office/drawing/2014/main" id="{A58A4390-E707-433D-BD1C-C781FD05A22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57" name="Text Box 2">
          <a:extLst>
            <a:ext uri="{FF2B5EF4-FFF2-40B4-BE49-F238E27FC236}">
              <a16:creationId xmlns:a16="http://schemas.microsoft.com/office/drawing/2014/main" id="{50F9297C-4FB6-4310-9823-6A8570B6E1A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58" name="Text Box 1">
          <a:extLst>
            <a:ext uri="{FF2B5EF4-FFF2-40B4-BE49-F238E27FC236}">
              <a16:creationId xmlns:a16="http://schemas.microsoft.com/office/drawing/2014/main" id="{2757A3D9-AF48-4C18-80AC-2177D1D701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59" name="Text Box 2">
          <a:extLst>
            <a:ext uri="{FF2B5EF4-FFF2-40B4-BE49-F238E27FC236}">
              <a16:creationId xmlns:a16="http://schemas.microsoft.com/office/drawing/2014/main" id="{B4574F99-2868-42B1-AD43-A0BBAB34F1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60" name="Text Box 2">
          <a:extLst>
            <a:ext uri="{FF2B5EF4-FFF2-40B4-BE49-F238E27FC236}">
              <a16:creationId xmlns:a16="http://schemas.microsoft.com/office/drawing/2014/main" id="{7B9E479A-DB19-4D6F-89DA-546A8DFB023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61" name="Text Box 1">
          <a:extLst>
            <a:ext uri="{FF2B5EF4-FFF2-40B4-BE49-F238E27FC236}">
              <a16:creationId xmlns:a16="http://schemas.microsoft.com/office/drawing/2014/main" id="{C03DEA31-1253-45BD-867C-280503AE69B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62" name="Text Box 2">
          <a:extLst>
            <a:ext uri="{FF2B5EF4-FFF2-40B4-BE49-F238E27FC236}">
              <a16:creationId xmlns:a16="http://schemas.microsoft.com/office/drawing/2014/main" id="{F1235C49-E48C-4C71-8AD7-1F738B5648D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63" name="Text Box 2">
          <a:extLst>
            <a:ext uri="{FF2B5EF4-FFF2-40B4-BE49-F238E27FC236}">
              <a16:creationId xmlns:a16="http://schemas.microsoft.com/office/drawing/2014/main" id="{BF3D1D7F-E366-476C-A63B-703282C7AD2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64" name="Text Box 1">
          <a:extLst>
            <a:ext uri="{FF2B5EF4-FFF2-40B4-BE49-F238E27FC236}">
              <a16:creationId xmlns:a16="http://schemas.microsoft.com/office/drawing/2014/main" id="{F45B99E3-1A15-4344-A532-F5E1E423A2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65" name="Text Box 2">
          <a:extLst>
            <a:ext uri="{FF2B5EF4-FFF2-40B4-BE49-F238E27FC236}">
              <a16:creationId xmlns:a16="http://schemas.microsoft.com/office/drawing/2014/main" id="{6014D7C2-48AD-4395-96CF-3FB0563469C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66" name="Text Box 1">
          <a:extLst>
            <a:ext uri="{FF2B5EF4-FFF2-40B4-BE49-F238E27FC236}">
              <a16:creationId xmlns:a16="http://schemas.microsoft.com/office/drawing/2014/main" id="{54B66A6A-9F3B-420C-91DD-FDBEB1A0D8C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67" name="Text Box 2">
          <a:extLst>
            <a:ext uri="{FF2B5EF4-FFF2-40B4-BE49-F238E27FC236}">
              <a16:creationId xmlns:a16="http://schemas.microsoft.com/office/drawing/2014/main" id="{E6BB3511-ED58-4B31-A86E-6B0075A3F8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168" name="Text Box 1">
          <a:extLst>
            <a:ext uri="{FF2B5EF4-FFF2-40B4-BE49-F238E27FC236}">
              <a16:creationId xmlns:a16="http://schemas.microsoft.com/office/drawing/2014/main" id="{9D4C6F3D-EFB2-4F53-AAA9-95B5BA2EB55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169" name="Text Box 2">
          <a:extLst>
            <a:ext uri="{FF2B5EF4-FFF2-40B4-BE49-F238E27FC236}">
              <a16:creationId xmlns:a16="http://schemas.microsoft.com/office/drawing/2014/main" id="{2D039538-FF7F-400C-850A-1717D88F900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70" name="Text Box 1">
          <a:extLst>
            <a:ext uri="{FF2B5EF4-FFF2-40B4-BE49-F238E27FC236}">
              <a16:creationId xmlns:a16="http://schemas.microsoft.com/office/drawing/2014/main" id="{7EFC4EEC-DE6D-4375-B579-CF2EB3C68C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71" name="Text Box 2">
          <a:extLst>
            <a:ext uri="{FF2B5EF4-FFF2-40B4-BE49-F238E27FC236}">
              <a16:creationId xmlns:a16="http://schemas.microsoft.com/office/drawing/2014/main" id="{B9CBC82C-0CC7-46DC-B0FD-947606526E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72" name="Text Box 2">
          <a:extLst>
            <a:ext uri="{FF2B5EF4-FFF2-40B4-BE49-F238E27FC236}">
              <a16:creationId xmlns:a16="http://schemas.microsoft.com/office/drawing/2014/main" id="{B452208A-8380-4B8C-B37E-8737939AA1F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73" name="Text Box 1">
          <a:extLst>
            <a:ext uri="{FF2B5EF4-FFF2-40B4-BE49-F238E27FC236}">
              <a16:creationId xmlns:a16="http://schemas.microsoft.com/office/drawing/2014/main" id="{6909A70F-0751-49E9-B4EB-6E61D1A65460}"/>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74" name="Text Box 2">
          <a:extLst>
            <a:ext uri="{FF2B5EF4-FFF2-40B4-BE49-F238E27FC236}">
              <a16:creationId xmlns:a16="http://schemas.microsoft.com/office/drawing/2014/main" id="{0922EFD1-32DC-4D05-BC1E-36BA46F87F6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75" name="Text Box 2">
          <a:extLst>
            <a:ext uri="{FF2B5EF4-FFF2-40B4-BE49-F238E27FC236}">
              <a16:creationId xmlns:a16="http://schemas.microsoft.com/office/drawing/2014/main" id="{633A296B-D28B-4A5F-9AB3-5AE59C110D4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76" name="Text Box 1">
          <a:extLst>
            <a:ext uri="{FF2B5EF4-FFF2-40B4-BE49-F238E27FC236}">
              <a16:creationId xmlns:a16="http://schemas.microsoft.com/office/drawing/2014/main" id="{AB09E89F-D2B4-4BF0-BF0D-F9903AE641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77" name="Text Box 2">
          <a:extLst>
            <a:ext uri="{FF2B5EF4-FFF2-40B4-BE49-F238E27FC236}">
              <a16:creationId xmlns:a16="http://schemas.microsoft.com/office/drawing/2014/main" id="{EF97EEB1-93CD-4E2B-9234-89B25B01B4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78" name="Text Box 2">
          <a:extLst>
            <a:ext uri="{FF2B5EF4-FFF2-40B4-BE49-F238E27FC236}">
              <a16:creationId xmlns:a16="http://schemas.microsoft.com/office/drawing/2014/main" id="{83366410-21BB-475A-A45B-92D7C15403A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79" name="Text Box 1">
          <a:extLst>
            <a:ext uri="{FF2B5EF4-FFF2-40B4-BE49-F238E27FC236}">
              <a16:creationId xmlns:a16="http://schemas.microsoft.com/office/drawing/2014/main" id="{409C4B81-8F86-48F0-AA11-1AD810590269}"/>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80" name="Text Box 2">
          <a:extLst>
            <a:ext uri="{FF2B5EF4-FFF2-40B4-BE49-F238E27FC236}">
              <a16:creationId xmlns:a16="http://schemas.microsoft.com/office/drawing/2014/main" id="{5531689C-F130-4E8A-A25C-9D9B7933B49C}"/>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81" name="Text Box 2">
          <a:extLst>
            <a:ext uri="{FF2B5EF4-FFF2-40B4-BE49-F238E27FC236}">
              <a16:creationId xmlns:a16="http://schemas.microsoft.com/office/drawing/2014/main" id="{FDAE983F-4E59-4866-A530-F7E53B763D0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82" name="Text Box 1">
          <a:extLst>
            <a:ext uri="{FF2B5EF4-FFF2-40B4-BE49-F238E27FC236}">
              <a16:creationId xmlns:a16="http://schemas.microsoft.com/office/drawing/2014/main" id="{33931752-7744-48D0-A08E-39A675BA5B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83" name="Text Box 2">
          <a:extLst>
            <a:ext uri="{FF2B5EF4-FFF2-40B4-BE49-F238E27FC236}">
              <a16:creationId xmlns:a16="http://schemas.microsoft.com/office/drawing/2014/main" id="{32E1CBE7-8B43-499A-81B9-7E772F7D34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84" name="Text Box 2">
          <a:extLst>
            <a:ext uri="{FF2B5EF4-FFF2-40B4-BE49-F238E27FC236}">
              <a16:creationId xmlns:a16="http://schemas.microsoft.com/office/drawing/2014/main" id="{1B9E1299-F72A-44A1-AD0C-5F2E698CEBA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85" name="Text Box 1">
          <a:extLst>
            <a:ext uri="{FF2B5EF4-FFF2-40B4-BE49-F238E27FC236}">
              <a16:creationId xmlns:a16="http://schemas.microsoft.com/office/drawing/2014/main" id="{00219D4A-69E0-4135-BC2F-09C34C4578C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86" name="Text Box 2">
          <a:extLst>
            <a:ext uri="{FF2B5EF4-FFF2-40B4-BE49-F238E27FC236}">
              <a16:creationId xmlns:a16="http://schemas.microsoft.com/office/drawing/2014/main" id="{946DCF79-9E48-4260-B3B6-9DE55559092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87" name="Text Box 2">
          <a:extLst>
            <a:ext uri="{FF2B5EF4-FFF2-40B4-BE49-F238E27FC236}">
              <a16:creationId xmlns:a16="http://schemas.microsoft.com/office/drawing/2014/main" id="{20654AF9-049E-493E-AF50-6A70EE0995B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88" name="Text Box 1">
          <a:extLst>
            <a:ext uri="{FF2B5EF4-FFF2-40B4-BE49-F238E27FC236}">
              <a16:creationId xmlns:a16="http://schemas.microsoft.com/office/drawing/2014/main" id="{59EC60E7-2C13-4F79-8A3D-366BC0375B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89" name="Text Box 2">
          <a:extLst>
            <a:ext uri="{FF2B5EF4-FFF2-40B4-BE49-F238E27FC236}">
              <a16:creationId xmlns:a16="http://schemas.microsoft.com/office/drawing/2014/main" id="{DDC037C6-BE0F-4CA6-8837-2B24AE2B6E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90" name="Text Box 2">
          <a:extLst>
            <a:ext uri="{FF2B5EF4-FFF2-40B4-BE49-F238E27FC236}">
              <a16:creationId xmlns:a16="http://schemas.microsoft.com/office/drawing/2014/main" id="{9124EB9B-3A05-47BB-A2C1-8FA55BFE9141}"/>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91" name="Text Box 1">
          <a:extLst>
            <a:ext uri="{FF2B5EF4-FFF2-40B4-BE49-F238E27FC236}">
              <a16:creationId xmlns:a16="http://schemas.microsoft.com/office/drawing/2014/main" id="{70DFBECA-9CF1-40B3-B24A-B50F1BC9082E}"/>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92" name="Text Box 2">
          <a:extLst>
            <a:ext uri="{FF2B5EF4-FFF2-40B4-BE49-F238E27FC236}">
              <a16:creationId xmlns:a16="http://schemas.microsoft.com/office/drawing/2014/main" id="{A4CCF2A4-DCCE-4631-A87B-F4FEE97D2DC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93" name="Text Box 2">
          <a:extLst>
            <a:ext uri="{FF2B5EF4-FFF2-40B4-BE49-F238E27FC236}">
              <a16:creationId xmlns:a16="http://schemas.microsoft.com/office/drawing/2014/main" id="{5361502E-342B-433B-BB60-C1C67763260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94" name="Text Box 1">
          <a:extLst>
            <a:ext uri="{FF2B5EF4-FFF2-40B4-BE49-F238E27FC236}">
              <a16:creationId xmlns:a16="http://schemas.microsoft.com/office/drawing/2014/main" id="{1A1EE093-FCED-41CE-85C2-984279B4547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195" name="Text Box 2">
          <a:extLst>
            <a:ext uri="{FF2B5EF4-FFF2-40B4-BE49-F238E27FC236}">
              <a16:creationId xmlns:a16="http://schemas.microsoft.com/office/drawing/2014/main" id="{1681B91F-514F-4784-80B8-18C819B45B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96" name="Text Box 2">
          <a:extLst>
            <a:ext uri="{FF2B5EF4-FFF2-40B4-BE49-F238E27FC236}">
              <a16:creationId xmlns:a16="http://schemas.microsoft.com/office/drawing/2014/main" id="{C1040D20-59EA-46AA-B04D-5CAF976676F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97" name="Text Box 1">
          <a:extLst>
            <a:ext uri="{FF2B5EF4-FFF2-40B4-BE49-F238E27FC236}">
              <a16:creationId xmlns:a16="http://schemas.microsoft.com/office/drawing/2014/main" id="{883665CF-DAB9-4E31-8490-A292E0540D6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198" name="Text Box 2">
          <a:extLst>
            <a:ext uri="{FF2B5EF4-FFF2-40B4-BE49-F238E27FC236}">
              <a16:creationId xmlns:a16="http://schemas.microsoft.com/office/drawing/2014/main" id="{CF12E771-3CF4-430A-BF64-83288D5146D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199" name="Text Box 2">
          <a:extLst>
            <a:ext uri="{FF2B5EF4-FFF2-40B4-BE49-F238E27FC236}">
              <a16:creationId xmlns:a16="http://schemas.microsoft.com/office/drawing/2014/main" id="{EF227EA1-8DAC-41A3-8FB2-C457A630F30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00" name="Text Box 1">
          <a:extLst>
            <a:ext uri="{FF2B5EF4-FFF2-40B4-BE49-F238E27FC236}">
              <a16:creationId xmlns:a16="http://schemas.microsoft.com/office/drawing/2014/main" id="{04F30C86-4AD4-4EB0-A64D-FE71F7353C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01" name="Text Box 2">
          <a:extLst>
            <a:ext uri="{FF2B5EF4-FFF2-40B4-BE49-F238E27FC236}">
              <a16:creationId xmlns:a16="http://schemas.microsoft.com/office/drawing/2014/main" id="{5C178949-8217-444D-984C-83F2C28983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202" name="Text Box 2">
          <a:extLst>
            <a:ext uri="{FF2B5EF4-FFF2-40B4-BE49-F238E27FC236}">
              <a16:creationId xmlns:a16="http://schemas.microsoft.com/office/drawing/2014/main" id="{682BCC98-0DE7-414F-986D-3926FAE35434}"/>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203" name="Text Box 1">
          <a:extLst>
            <a:ext uri="{FF2B5EF4-FFF2-40B4-BE49-F238E27FC236}">
              <a16:creationId xmlns:a16="http://schemas.microsoft.com/office/drawing/2014/main" id="{4C1E5046-5888-4B9E-82D7-689B8ED0CD6C}"/>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881744"/>
    <xdr:sp macro="" textlink="">
      <xdr:nvSpPr>
        <xdr:cNvPr id="1204" name="Text Box 2">
          <a:extLst>
            <a:ext uri="{FF2B5EF4-FFF2-40B4-BE49-F238E27FC236}">
              <a16:creationId xmlns:a16="http://schemas.microsoft.com/office/drawing/2014/main" id="{1484AF8A-76BA-45CE-B56F-7D7E27723278}"/>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205" name="Text Box 2">
          <a:extLst>
            <a:ext uri="{FF2B5EF4-FFF2-40B4-BE49-F238E27FC236}">
              <a16:creationId xmlns:a16="http://schemas.microsoft.com/office/drawing/2014/main" id="{1F96A333-8AE7-4981-B3BF-679CF6E7029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06" name="Text Box 1">
          <a:extLst>
            <a:ext uri="{FF2B5EF4-FFF2-40B4-BE49-F238E27FC236}">
              <a16:creationId xmlns:a16="http://schemas.microsoft.com/office/drawing/2014/main" id="{37D2D532-54AD-4FE5-8C0A-3E507ABCBE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07" name="Text Box 2">
          <a:extLst>
            <a:ext uri="{FF2B5EF4-FFF2-40B4-BE49-F238E27FC236}">
              <a16:creationId xmlns:a16="http://schemas.microsoft.com/office/drawing/2014/main" id="{18C5475F-824C-4129-990D-DD82780A2F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08" name="Text Box 1">
          <a:extLst>
            <a:ext uri="{FF2B5EF4-FFF2-40B4-BE49-F238E27FC236}">
              <a16:creationId xmlns:a16="http://schemas.microsoft.com/office/drawing/2014/main" id="{9E09D96A-A40C-4A8F-A6A7-B730739690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09" name="Text Box 2">
          <a:extLst>
            <a:ext uri="{FF2B5EF4-FFF2-40B4-BE49-F238E27FC236}">
              <a16:creationId xmlns:a16="http://schemas.microsoft.com/office/drawing/2014/main" id="{90FE9734-66C2-4C05-95E6-E555050527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10" name="Text Box 1">
          <a:extLst>
            <a:ext uri="{FF2B5EF4-FFF2-40B4-BE49-F238E27FC236}">
              <a16:creationId xmlns:a16="http://schemas.microsoft.com/office/drawing/2014/main" id="{A82E3104-8390-4399-942B-E5478C14A0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11" name="Text Box 2">
          <a:extLst>
            <a:ext uri="{FF2B5EF4-FFF2-40B4-BE49-F238E27FC236}">
              <a16:creationId xmlns:a16="http://schemas.microsoft.com/office/drawing/2014/main" id="{B2CC44D9-73F2-4D47-8FE0-83F13B84185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12" name="Text Box 1">
          <a:extLst>
            <a:ext uri="{FF2B5EF4-FFF2-40B4-BE49-F238E27FC236}">
              <a16:creationId xmlns:a16="http://schemas.microsoft.com/office/drawing/2014/main" id="{CA6623DA-5926-42AE-9ADF-BDEC32C37F9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13" name="Text Box 2">
          <a:extLst>
            <a:ext uri="{FF2B5EF4-FFF2-40B4-BE49-F238E27FC236}">
              <a16:creationId xmlns:a16="http://schemas.microsoft.com/office/drawing/2014/main" id="{B3B0E538-0531-4D13-9256-667A51A29C6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14" name="Text Box 1">
          <a:extLst>
            <a:ext uri="{FF2B5EF4-FFF2-40B4-BE49-F238E27FC236}">
              <a16:creationId xmlns:a16="http://schemas.microsoft.com/office/drawing/2014/main" id="{FA78F45F-429B-44CE-9FFA-1AAADBF9486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15" name="Text Box 2">
          <a:extLst>
            <a:ext uri="{FF2B5EF4-FFF2-40B4-BE49-F238E27FC236}">
              <a16:creationId xmlns:a16="http://schemas.microsoft.com/office/drawing/2014/main" id="{E8C6C79D-81B2-49A1-8517-B9E131CC99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16" name="Text Box 1">
          <a:extLst>
            <a:ext uri="{FF2B5EF4-FFF2-40B4-BE49-F238E27FC236}">
              <a16:creationId xmlns:a16="http://schemas.microsoft.com/office/drawing/2014/main" id="{795E99B2-8539-4299-81B8-8A33205E501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17" name="Text Box 2">
          <a:extLst>
            <a:ext uri="{FF2B5EF4-FFF2-40B4-BE49-F238E27FC236}">
              <a16:creationId xmlns:a16="http://schemas.microsoft.com/office/drawing/2014/main" id="{C0858709-3CB1-4C09-B38B-0CBF6DE698C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18" name="Text Box 2">
          <a:extLst>
            <a:ext uri="{FF2B5EF4-FFF2-40B4-BE49-F238E27FC236}">
              <a16:creationId xmlns:a16="http://schemas.microsoft.com/office/drawing/2014/main" id="{FE2FF605-189A-4050-83B1-177F4ADE01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19" name="Text Box 1">
          <a:extLst>
            <a:ext uri="{FF2B5EF4-FFF2-40B4-BE49-F238E27FC236}">
              <a16:creationId xmlns:a16="http://schemas.microsoft.com/office/drawing/2014/main" id="{62734390-FF09-4128-8B75-0643F9DFFB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20" name="Text Box 2">
          <a:extLst>
            <a:ext uri="{FF2B5EF4-FFF2-40B4-BE49-F238E27FC236}">
              <a16:creationId xmlns:a16="http://schemas.microsoft.com/office/drawing/2014/main" id="{8E646514-3F04-4DA7-B267-25F3CFD22B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21" name="Text Box 1">
          <a:extLst>
            <a:ext uri="{FF2B5EF4-FFF2-40B4-BE49-F238E27FC236}">
              <a16:creationId xmlns:a16="http://schemas.microsoft.com/office/drawing/2014/main" id="{35CE5C42-D0CA-49B7-890E-5052D23859B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22" name="Text Box 2">
          <a:extLst>
            <a:ext uri="{FF2B5EF4-FFF2-40B4-BE49-F238E27FC236}">
              <a16:creationId xmlns:a16="http://schemas.microsoft.com/office/drawing/2014/main" id="{B766154F-A83B-48C8-A887-2DC4E180CDB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23" name="Text Box 1">
          <a:extLst>
            <a:ext uri="{FF2B5EF4-FFF2-40B4-BE49-F238E27FC236}">
              <a16:creationId xmlns:a16="http://schemas.microsoft.com/office/drawing/2014/main" id="{32EDB59A-61CE-4EED-BD39-F312AA562A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24" name="Text Box 2">
          <a:extLst>
            <a:ext uri="{FF2B5EF4-FFF2-40B4-BE49-F238E27FC236}">
              <a16:creationId xmlns:a16="http://schemas.microsoft.com/office/drawing/2014/main" id="{8FBDF70A-4F70-4CA6-B217-7D5C1ED6419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25" name="Text Box 2">
          <a:extLst>
            <a:ext uri="{FF2B5EF4-FFF2-40B4-BE49-F238E27FC236}">
              <a16:creationId xmlns:a16="http://schemas.microsoft.com/office/drawing/2014/main" id="{2E17EC0D-B921-4ABE-A8FE-D63ABE5409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26" name="Text Box 1">
          <a:extLst>
            <a:ext uri="{FF2B5EF4-FFF2-40B4-BE49-F238E27FC236}">
              <a16:creationId xmlns:a16="http://schemas.microsoft.com/office/drawing/2014/main" id="{2C6F6730-255B-4AEE-AB45-4AE7468CDFC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27" name="Text Box 2">
          <a:extLst>
            <a:ext uri="{FF2B5EF4-FFF2-40B4-BE49-F238E27FC236}">
              <a16:creationId xmlns:a16="http://schemas.microsoft.com/office/drawing/2014/main" id="{70097A78-5D1E-4365-AB9C-627468582DF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28" name="Text Box 1">
          <a:extLst>
            <a:ext uri="{FF2B5EF4-FFF2-40B4-BE49-F238E27FC236}">
              <a16:creationId xmlns:a16="http://schemas.microsoft.com/office/drawing/2014/main" id="{AED09EF1-B29F-4EDD-A38C-ABB2F555C7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29" name="Text Box 2">
          <a:extLst>
            <a:ext uri="{FF2B5EF4-FFF2-40B4-BE49-F238E27FC236}">
              <a16:creationId xmlns:a16="http://schemas.microsoft.com/office/drawing/2014/main" id="{1CFD4EB4-C998-4F41-BB42-6D164D3B48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30" name="Text Box 1">
          <a:extLst>
            <a:ext uri="{FF2B5EF4-FFF2-40B4-BE49-F238E27FC236}">
              <a16:creationId xmlns:a16="http://schemas.microsoft.com/office/drawing/2014/main" id="{A9F094F4-268F-4299-854C-6E087EC9CE5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31" name="Text Box 2">
          <a:extLst>
            <a:ext uri="{FF2B5EF4-FFF2-40B4-BE49-F238E27FC236}">
              <a16:creationId xmlns:a16="http://schemas.microsoft.com/office/drawing/2014/main" id="{C1CB22D9-0C83-4AFC-8736-78B55B86E89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32" name="Text Box 1">
          <a:extLst>
            <a:ext uri="{FF2B5EF4-FFF2-40B4-BE49-F238E27FC236}">
              <a16:creationId xmlns:a16="http://schemas.microsoft.com/office/drawing/2014/main" id="{C0A007CF-B682-405C-8002-B53CD383409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33" name="Text Box 2">
          <a:extLst>
            <a:ext uri="{FF2B5EF4-FFF2-40B4-BE49-F238E27FC236}">
              <a16:creationId xmlns:a16="http://schemas.microsoft.com/office/drawing/2014/main" id="{698F2CB8-9B82-4F61-BE05-3EB7FE8AEC5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34" name="Text Box 1">
          <a:extLst>
            <a:ext uri="{FF2B5EF4-FFF2-40B4-BE49-F238E27FC236}">
              <a16:creationId xmlns:a16="http://schemas.microsoft.com/office/drawing/2014/main" id="{47E35AD2-4F87-4DD8-A952-24002078CF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35" name="Text Box 2">
          <a:extLst>
            <a:ext uri="{FF2B5EF4-FFF2-40B4-BE49-F238E27FC236}">
              <a16:creationId xmlns:a16="http://schemas.microsoft.com/office/drawing/2014/main" id="{004D5BA7-242E-4170-8B1C-39A35D4DE9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36" name="Text Box 1">
          <a:extLst>
            <a:ext uri="{FF2B5EF4-FFF2-40B4-BE49-F238E27FC236}">
              <a16:creationId xmlns:a16="http://schemas.microsoft.com/office/drawing/2014/main" id="{A1CC030A-C4C4-4C39-B26A-3BC6AB4A395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37" name="Text Box 2">
          <a:extLst>
            <a:ext uri="{FF2B5EF4-FFF2-40B4-BE49-F238E27FC236}">
              <a16:creationId xmlns:a16="http://schemas.microsoft.com/office/drawing/2014/main" id="{54443ACD-2CD3-48FA-8F6C-5397BA6CC48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38" name="Text Box 1">
          <a:extLst>
            <a:ext uri="{FF2B5EF4-FFF2-40B4-BE49-F238E27FC236}">
              <a16:creationId xmlns:a16="http://schemas.microsoft.com/office/drawing/2014/main" id="{0631FBF4-A8B4-472E-82A9-83F1CBD2C7B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39" name="Text Box 2">
          <a:extLst>
            <a:ext uri="{FF2B5EF4-FFF2-40B4-BE49-F238E27FC236}">
              <a16:creationId xmlns:a16="http://schemas.microsoft.com/office/drawing/2014/main" id="{5630ACAC-C693-4CA8-AE2E-3A1B6886BE0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40" name="Text Box 1">
          <a:extLst>
            <a:ext uri="{FF2B5EF4-FFF2-40B4-BE49-F238E27FC236}">
              <a16:creationId xmlns:a16="http://schemas.microsoft.com/office/drawing/2014/main" id="{0D08C4C1-C6E6-420F-A2D3-C771127A33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41" name="Text Box 2">
          <a:extLst>
            <a:ext uri="{FF2B5EF4-FFF2-40B4-BE49-F238E27FC236}">
              <a16:creationId xmlns:a16="http://schemas.microsoft.com/office/drawing/2014/main" id="{29495486-A367-4C20-AE17-E7B4B6EE74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42" name="Text Box 1">
          <a:extLst>
            <a:ext uri="{FF2B5EF4-FFF2-40B4-BE49-F238E27FC236}">
              <a16:creationId xmlns:a16="http://schemas.microsoft.com/office/drawing/2014/main" id="{6431ED97-D53B-4897-A45F-5D79032D060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43" name="Text Box 2">
          <a:extLst>
            <a:ext uri="{FF2B5EF4-FFF2-40B4-BE49-F238E27FC236}">
              <a16:creationId xmlns:a16="http://schemas.microsoft.com/office/drawing/2014/main" id="{18AC604F-651A-4643-B717-6027C6B1E35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44" name="Text Box 1">
          <a:extLst>
            <a:ext uri="{FF2B5EF4-FFF2-40B4-BE49-F238E27FC236}">
              <a16:creationId xmlns:a16="http://schemas.microsoft.com/office/drawing/2014/main" id="{A8ECE6FB-E975-43FB-8CFD-4ADD725426C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45" name="Text Box 2">
          <a:extLst>
            <a:ext uri="{FF2B5EF4-FFF2-40B4-BE49-F238E27FC236}">
              <a16:creationId xmlns:a16="http://schemas.microsoft.com/office/drawing/2014/main" id="{F2B0F953-176A-458F-BCE6-DCFF48208EC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46" name="Text Box 1">
          <a:extLst>
            <a:ext uri="{FF2B5EF4-FFF2-40B4-BE49-F238E27FC236}">
              <a16:creationId xmlns:a16="http://schemas.microsoft.com/office/drawing/2014/main" id="{9D65AA06-9CFE-4452-91A7-AE0C51D57B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47" name="Text Box 2">
          <a:extLst>
            <a:ext uri="{FF2B5EF4-FFF2-40B4-BE49-F238E27FC236}">
              <a16:creationId xmlns:a16="http://schemas.microsoft.com/office/drawing/2014/main" id="{C8CB8E7D-31FF-4ACD-AD5B-EAF45EE9AF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48" name="Text Box 1">
          <a:extLst>
            <a:ext uri="{FF2B5EF4-FFF2-40B4-BE49-F238E27FC236}">
              <a16:creationId xmlns:a16="http://schemas.microsoft.com/office/drawing/2014/main" id="{8179E604-181C-48F8-9906-95F587A7EE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49" name="Text Box 2">
          <a:extLst>
            <a:ext uri="{FF2B5EF4-FFF2-40B4-BE49-F238E27FC236}">
              <a16:creationId xmlns:a16="http://schemas.microsoft.com/office/drawing/2014/main" id="{1F73CDE2-AA46-4624-9AAD-BFDB6F191C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50" name="Text Box 1">
          <a:extLst>
            <a:ext uri="{FF2B5EF4-FFF2-40B4-BE49-F238E27FC236}">
              <a16:creationId xmlns:a16="http://schemas.microsoft.com/office/drawing/2014/main" id="{6A0BF253-4447-401D-9A3E-4FC9DEA6AE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51" name="Text Box 2">
          <a:extLst>
            <a:ext uri="{FF2B5EF4-FFF2-40B4-BE49-F238E27FC236}">
              <a16:creationId xmlns:a16="http://schemas.microsoft.com/office/drawing/2014/main" id="{2AA6ACF9-9A8C-4920-84BA-8919125A72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52" name="Text Box 1">
          <a:extLst>
            <a:ext uri="{FF2B5EF4-FFF2-40B4-BE49-F238E27FC236}">
              <a16:creationId xmlns:a16="http://schemas.microsoft.com/office/drawing/2014/main" id="{68DAD338-4EBA-4807-A471-96FF50E6C8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53" name="Text Box 2">
          <a:extLst>
            <a:ext uri="{FF2B5EF4-FFF2-40B4-BE49-F238E27FC236}">
              <a16:creationId xmlns:a16="http://schemas.microsoft.com/office/drawing/2014/main" id="{E33D347E-7681-458D-8777-E7A1D47FC3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54" name="Text Box 1">
          <a:extLst>
            <a:ext uri="{FF2B5EF4-FFF2-40B4-BE49-F238E27FC236}">
              <a16:creationId xmlns:a16="http://schemas.microsoft.com/office/drawing/2014/main" id="{252B1DD3-8189-4CF5-BCC1-D6B45C109B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55" name="Text Box 2">
          <a:extLst>
            <a:ext uri="{FF2B5EF4-FFF2-40B4-BE49-F238E27FC236}">
              <a16:creationId xmlns:a16="http://schemas.microsoft.com/office/drawing/2014/main" id="{E34D4980-4F93-42D9-AD33-ABEA9FCEB6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56" name="Text Box 1">
          <a:extLst>
            <a:ext uri="{FF2B5EF4-FFF2-40B4-BE49-F238E27FC236}">
              <a16:creationId xmlns:a16="http://schemas.microsoft.com/office/drawing/2014/main" id="{4DCBE01A-D5DA-4045-B350-B411798DF8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57" name="Text Box 2">
          <a:extLst>
            <a:ext uri="{FF2B5EF4-FFF2-40B4-BE49-F238E27FC236}">
              <a16:creationId xmlns:a16="http://schemas.microsoft.com/office/drawing/2014/main" id="{F5FE9455-0FC2-45BD-A907-B9FFB8529C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58" name="Text Box 1">
          <a:extLst>
            <a:ext uri="{FF2B5EF4-FFF2-40B4-BE49-F238E27FC236}">
              <a16:creationId xmlns:a16="http://schemas.microsoft.com/office/drawing/2014/main" id="{0717ECD1-B5B7-4A44-BC24-DBC912E1A66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59" name="Text Box 2">
          <a:extLst>
            <a:ext uri="{FF2B5EF4-FFF2-40B4-BE49-F238E27FC236}">
              <a16:creationId xmlns:a16="http://schemas.microsoft.com/office/drawing/2014/main" id="{5BB66209-7546-49AB-A302-719AF6C38CF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60" name="Text Box 1">
          <a:extLst>
            <a:ext uri="{FF2B5EF4-FFF2-40B4-BE49-F238E27FC236}">
              <a16:creationId xmlns:a16="http://schemas.microsoft.com/office/drawing/2014/main" id="{0E7EE186-3191-4E5E-B3CE-63026653D2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61" name="Text Box 2">
          <a:extLst>
            <a:ext uri="{FF2B5EF4-FFF2-40B4-BE49-F238E27FC236}">
              <a16:creationId xmlns:a16="http://schemas.microsoft.com/office/drawing/2014/main" id="{227F5E0A-68F2-4763-8582-0D733FAA87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62" name="Text Box 1">
          <a:extLst>
            <a:ext uri="{FF2B5EF4-FFF2-40B4-BE49-F238E27FC236}">
              <a16:creationId xmlns:a16="http://schemas.microsoft.com/office/drawing/2014/main" id="{2E792F38-F8F6-4DCE-B306-5D475C8D7E5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63" name="Text Box 2">
          <a:extLst>
            <a:ext uri="{FF2B5EF4-FFF2-40B4-BE49-F238E27FC236}">
              <a16:creationId xmlns:a16="http://schemas.microsoft.com/office/drawing/2014/main" id="{DCF90A2A-9A18-4561-9771-CEDA129F41E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64" name="Text Box 1">
          <a:extLst>
            <a:ext uri="{FF2B5EF4-FFF2-40B4-BE49-F238E27FC236}">
              <a16:creationId xmlns:a16="http://schemas.microsoft.com/office/drawing/2014/main" id="{F03797AB-03E7-4BBC-B5B2-26B1ED66F6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65" name="Text Box 2">
          <a:extLst>
            <a:ext uri="{FF2B5EF4-FFF2-40B4-BE49-F238E27FC236}">
              <a16:creationId xmlns:a16="http://schemas.microsoft.com/office/drawing/2014/main" id="{9DC06351-538C-4EE6-B555-F4790D2B9E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66" name="Text Box 1">
          <a:extLst>
            <a:ext uri="{FF2B5EF4-FFF2-40B4-BE49-F238E27FC236}">
              <a16:creationId xmlns:a16="http://schemas.microsoft.com/office/drawing/2014/main" id="{CC75D24D-9ED6-4331-8C5E-384EC1C0A0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67" name="Text Box 2">
          <a:extLst>
            <a:ext uri="{FF2B5EF4-FFF2-40B4-BE49-F238E27FC236}">
              <a16:creationId xmlns:a16="http://schemas.microsoft.com/office/drawing/2014/main" id="{0B233163-B97D-44FB-9FCF-5339334A6D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68" name="Text Box 1">
          <a:extLst>
            <a:ext uri="{FF2B5EF4-FFF2-40B4-BE49-F238E27FC236}">
              <a16:creationId xmlns:a16="http://schemas.microsoft.com/office/drawing/2014/main" id="{3B3AF01E-69A4-4131-94F8-A5F57B19A9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69" name="Text Box 2">
          <a:extLst>
            <a:ext uri="{FF2B5EF4-FFF2-40B4-BE49-F238E27FC236}">
              <a16:creationId xmlns:a16="http://schemas.microsoft.com/office/drawing/2014/main" id="{DDEC3FD3-A23E-4569-9557-FAF3A8E6A8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70" name="Text Box 1">
          <a:extLst>
            <a:ext uri="{FF2B5EF4-FFF2-40B4-BE49-F238E27FC236}">
              <a16:creationId xmlns:a16="http://schemas.microsoft.com/office/drawing/2014/main" id="{D23E6071-D117-459E-B5D5-2A20894B86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71" name="Text Box 2">
          <a:extLst>
            <a:ext uri="{FF2B5EF4-FFF2-40B4-BE49-F238E27FC236}">
              <a16:creationId xmlns:a16="http://schemas.microsoft.com/office/drawing/2014/main" id="{920D4EFA-FF5D-4F0F-80D5-DCB567A4D6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72" name="Text Box 1">
          <a:extLst>
            <a:ext uri="{FF2B5EF4-FFF2-40B4-BE49-F238E27FC236}">
              <a16:creationId xmlns:a16="http://schemas.microsoft.com/office/drawing/2014/main" id="{E18353EA-F98E-41BF-8E1B-56C2997446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73" name="Text Box 2">
          <a:extLst>
            <a:ext uri="{FF2B5EF4-FFF2-40B4-BE49-F238E27FC236}">
              <a16:creationId xmlns:a16="http://schemas.microsoft.com/office/drawing/2014/main" id="{EAD2C8F3-B766-4DAF-B400-9EE6257D56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74" name="Text Box 1">
          <a:extLst>
            <a:ext uri="{FF2B5EF4-FFF2-40B4-BE49-F238E27FC236}">
              <a16:creationId xmlns:a16="http://schemas.microsoft.com/office/drawing/2014/main" id="{E8334E5C-78F3-42B3-A3C5-966685DCB73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75" name="Text Box 2">
          <a:extLst>
            <a:ext uri="{FF2B5EF4-FFF2-40B4-BE49-F238E27FC236}">
              <a16:creationId xmlns:a16="http://schemas.microsoft.com/office/drawing/2014/main" id="{26A3E7BC-01C0-4935-890C-D2C9D96D67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76" name="Text Box 1">
          <a:extLst>
            <a:ext uri="{FF2B5EF4-FFF2-40B4-BE49-F238E27FC236}">
              <a16:creationId xmlns:a16="http://schemas.microsoft.com/office/drawing/2014/main" id="{68A37E42-F048-4CC4-ABFD-0EC66162AEC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77" name="Text Box 2">
          <a:extLst>
            <a:ext uri="{FF2B5EF4-FFF2-40B4-BE49-F238E27FC236}">
              <a16:creationId xmlns:a16="http://schemas.microsoft.com/office/drawing/2014/main" id="{595BBEC3-1C6B-4D33-B0F6-7C39BAF228B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78" name="Text Box 1">
          <a:extLst>
            <a:ext uri="{FF2B5EF4-FFF2-40B4-BE49-F238E27FC236}">
              <a16:creationId xmlns:a16="http://schemas.microsoft.com/office/drawing/2014/main" id="{C917D87C-BD20-45E8-BF9A-43FEF81D73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79" name="Text Box 2">
          <a:extLst>
            <a:ext uri="{FF2B5EF4-FFF2-40B4-BE49-F238E27FC236}">
              <a16:creationId xmlns:a16="http://schemas.microsoft.com/office/drawing/2014/main" id="{C15C1D46-E682-4175-91C3-463C8DB955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280" name="Text Box 1">
          <a:extLst>
            <a:ext uri="{FF2B5EF4-FFF2-40B4-BE49-F238E27FC236}">
              <a16:creationId xmlns:a16="http://schemas.microsoft.com/office/drawing/2014/main" id="{4A126A18-38F1-4967-9D48-E1C8E544449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281" name="Text Box 2">
          <a:extLst>
            <a:ext uri="{FF2B5EF4-FFF2-40B4-BE49-F238E27FC236}">
              <a16:creationId xmlns:a16="http://schemas.microsoft.com/office/drawing/2014/main" id="{116F3F6A-1EED-4CD4-9AB4-A587A3BFBE4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82" name="Text Box 1">
          <a:extLst>
            <a:ext uri="{FF2B5EF4-FFF2-40B4-BE49-F238E27FC236}">
              <a16:creationId xmlns:a16="http://schemas.microsoft.com/office/drawing/2014/main" id="{4EEA674B-2BAD-4125-A43A-B85A8E7ED12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83" name="Text Box 2">
          <a:extLst>
            <a:ext uri="{FF2B5EF4-FFF2-40B4-BE49-F238E27FC236}">
              <a16:creationId xmlns:a16="http://schemas.microsoft.com/office/drawing/2014/main" id="{74AAB62F-A054-41FC-A982-F2854C20EA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84" name="Text Box 1">
          <a:extLst>
            <a:ext uri="{FF2B5EF4-FFF2-40B4-BE49-F238E27FC236}">
              <a16:creationId xmlns:a16="http://schemas.microsoft.com/office/drawing/2014/main" id="{581F1BFA-077F-4176-B381-E66C084A78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85" name="Text Box 2">
          <a:extLst>
            <a:ext uri="{FF2B5EF4-FFF2-40B4-BE49-F238E27FC236}">
              <a16:creationId xmlns:a16="http://schemas.microsoft.com/office/drawing/2014/main" id="{BF03C0EC-8F4E-4C61-9F44-29B8B3A44D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86" name="Text Box 1">
          <a:extLst>
            <a:ext uri="{FF2B5EF4-FFF2-40B4-BE49-F238E27FC236}">
              <a16:creationId xmlns:a16="http://schemas.microsoft.com/office/drawing/2014/main" id="{8AFD09B0-E0E5-4D2B-8BD1-392AA48FA1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87" name="Text Box 2">
          <a:extLst>
            <a:ext uri="{FF2B5EF4-FFF2-40B4-BE49-F238E27FC236}">
              <a16:creationId xmlns:a16="http://schemas.microsoft.com/office/drawing/2014/main" id="{2752897F-6DBC-494E-A31A-31D3F21A355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88" name="Text Box 1">
          <a:extLst>
            <a:ext uri="{FF2B5EF4-FFF2-40B4-BE49-F238E27FC236}">
              <a16:creationId xmlns:a16="http://schemas.microsoft.com/office/drawing/2014/main" id="{F0693A44-DD6E-4B49-A628-A78C6A1587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89" name="Text Box 2">
          <a:extLst>
            <a:ext uri="{FF2B5EF4-FFF2-40B4-BE49-F238E27FC236}">
              <a16:creationId xmlns:a16="http://schemas.microsoft.com/office/drawing/2014/main" id="{67D93939-3F07-46B9-B0AC-15030EDD99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0" name="Text Box 1">
          <a:extLst>
            <a:ext uri="{FF2B5EF4-FFF2-40B4-BE49-F238E27FC236}">
              <a16:creationId xmlns:a16="http://schemas.microsoft.com/office/drawing/2014/main" id="{EE101E4C-B82F-4DBE-A636-9C4E804507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1" name="Text Box 2">
          <a:extLst>
            <a:ext uri="{FF2B5EF4-FFF2-40B4-BE49-F238E27FC236}">
              <a16:creationId xmlns:a16="http://schemas.microsoft.com/office/drawing/2014/main" id="{1913D07E-352D-4B05-BA6B-B7A91A190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2" name="Text Box 1">
          <a:extLst>
            <a:ext uri="{FF2B5EF4-FFF2-40B4-BE49-F238E27FC236}">
              <a16:creationId xmlns:a16="http://schemas.microsoft.com/office/drawing/2014/main" id="{C34E9510-7BA9-4F46-ADA8-12E82B1C8C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3" name="Text Box 2">
          <a:extLst>
            <a:ext uri="{FF2B5EF4-FFF2-40B4-BE49-F238E27FC236}">
              <a16:creationId xmlns:a16="http://schemas.microsoft.com/office/drawing/2014/main" id="{97D6EEF1-AE6E-4363-9223-42CF59A1E3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4" name="Text Box 1">
          <a:extLst>
            <a:ext uri="{FF2B5EF4-FFF2-40B4-BE49-F238E27FC236}">
              <a16:creationId xmlns:a16="http://schemas.microsoft.com/office/drawing/2014/main" id="{49D53B70-7311-4B3C-B267-5EC568594F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5" name="Text Box 2">
          <a:extLst>
            <a:ext uri="{FF2B5EF4-FFF2-40B4-BE49-F238E27FC236}">
              <a16:creationId xmlns:a16="http://schemas.microsoft.com/office/drawing/2014/main" id="{9DC3D3BC-20E9-4498-BD5B-4B7A0148B6E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6" name="Text Box 1">
          <a:extLst>
            <a:ext uri="{FF2B5EF4-FFF2-40B4-BE49-F238E27FC236}">
              <a16:creationId xmlns:a16="http://schemas.microsoft.com/office/drawing/2014/main" id="{ACAB7451-C4C1-4AC6-82A1-D70158EE40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7" name="Text Box 2">
          <a:extLst>
            <a:ext uri="{FF2B5EF4-FFF2-40B4-BE49-F238E27FC236}">
              <a16:creationId xmlns:a16="http://schemas.microsoft.com/office/drawing/2014/main" id="{FADD2348-9E56-4E98-9CE2-FCB68DBA47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8" name="Text Box 1">
          <a:extLst>
            <a:ext uri="{FF2B5EF4-FFF2-40B4-BE49-F238E27FC236}">
              <a16:creationId xmlns:a16="http://schemas.microsoft.com/office/drawing/2014/main" id="{427B4FE3-4F13-4BC8-9FD9-BC4B8A5C17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299" name="Text Box 2">
          <a:extLst>
            <a:ext uri="{FF2B5EF4-FFF2-40B4-BE49-F238E27FC236}">
              <a16:creationId xmlns:a16="http://schemas.microsoft.com/office/drawing/2014/main" id="{4C10FF8F-A412-4F72-934F-25B603BD3A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0" name="Text Box 1">
          <a:extLst>
            <a:ext uri="{FF2B5EF4-FFF2-40B4-BE49-F238E27FC236}">
              <a16:creationId xmlns:a16="http://schemas.microsoft.com/office/drawing/2014/main" id="{F67CD30A-9C03-480E-85D6-68D8C9881C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1" name="Text Box 2">
          <a:extLst>
            <a:ext uri="{FF2B5EF4-FFF2-40B4-BE49-F238E27FC236}">
              <a16:creationId xmlns:a16="http://schemas.microsoft.com/office/drawing/2014/main" id="{3C6EB35C-AF7D-49B3-A35B-DFEE8CA687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2" name="Text Box 1">
          <a:extLst>
            <a:ext uri="{FF2B5EF4-FFF2-40B4-BE49-F238E27FC236}">
              <a16:creationId xmlns:a16="http://schemas.microsoft.com/office/drawing/2014/main" id="{A7E3DE40-CFCA-4D6A-982F-3D828AD1C2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3" name="Text Box 2">
          <a:extLst>
            <a:ext uri="{FF2B5EF4-FFF2-40B4-BE49-F238E27FC236}">
              <a16:creationId xmlns:a16="http://schemas.microsoft.com/office/drawing/2014/main" id="{E2DE4A0B-C591-47D9-9CCF-B3D415E828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4" name="Text Box 1">
          <a:extLst>
            <a:ext uri="{FF2B5EF4-FFF2-40B4-BE49-F238E27FC236}">
              <a16:creationId xmlns:a16="http://schemas.microsoft.com/office/drawing/2014/main" id="{8694990F-7440-4983-B9E7-16B080B00E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5" name="Text Box 2">
          <a:extLst>
            <a:ext uri="{FF2B5EF4-FFF2-40B4-BE49-F238E27FC236}">
              <a16:creationId xmlns:a16="http://schemas.microsoft.com/office/drawing/2014/main" id="{E91C72BC-41C2-4945-9AB0-02C0AE3C85E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6" name="Text Box 1">
          <a:extLst>
            <a:ext uri="{FF2B5EF4-FFF2-40B4-BE49-F238E27FC236}">
              <a16:creationId xmlns:a16="http://schemas.microsoft.com/office/drawing/2014/main" id="{C913CED5-47CD-4DED-9B34-3FAB482672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7" name="Text Box 2">
          <a:extLst>
            <a:ext uri="{FF2B5EF4-FFF2-40B4-BE49-F238E27FC236}">
              <a16:creationId xmlns:a16="http://schemas.microsoft.com/office/drawing/2014/main" id="{3F67971B-2FA7-4A1E-86D0-5E0823B1CC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8" name="Text Box 1">
          <a:extLst>
            <a:ext uri="{FF2B5EF4-FFF2-40B4-BE49-F238E27FC236}">
              <a16:creationId xmlns:a16="http://schemas.microsoft.com/office/drawing/2014/main" id="{237991E3-6F37-4AAA-8E5A-80FDE068E3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09" name="Text Box 2">
          <a:extLst>
            <a:ext uri="{FF2B5EF4-FFF2-40B4-BE49-F238E27FC236}">
              <a16:creationId xmlns:a16="http://schemas.microsoft.com/office/drawing/2014/main" id="{64D525FE-D9F5-4156-8028-A8D07E6B63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10" name="Text Box 1">
          <a:extLst>
            <a:ext uri="{FF2B5EF4-FFF2-40B4-BE49-F238E27FC236}">
              <a16:creationId xmlns:a16="http://schemas.microsoft.com/office/drawing/2014/main" id="{0DC07821-DEBC-48EC-AF5F-DD3D5B7748D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11" name="Text Box 2">
          <a:extLst>
            <a:ext uri="{FF2B5EF4-FFF2-40B4-BE49-F238E27FC236}">
              <a16:creationId xmlns:a16="http://schemas.microsoft.com/office/drawing/2014/main" id="{4504CE93-7940-4C58-8931-9CF5200A20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12" name="Text Box 1">
          <a:extLst>
            <a:ext uri="{FF2B5EF4-FFF2-40B4-BE49-F238E27FC236}">
              <a16:creationId xmlns:a16="http://schemas.microsoft.com/office/drawing/2014/main" id="{085DBF18-CDBF-4372-9FE3-F46BEAC2AE0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13" name="Text Box 2">
          <a:extLst>
            <a:ext uri="{FF2B5EF4-FFF2-40B4-BE49-F238E27FC236}">
              <a16:creationId xmlns:a16="http://schemas.microsoft.com/office/drawing/2014/main" id="{6AAE63FF-0CBF-4EC8-9DD1-60ED22D7AD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14" name="Text Box 1">
          <a:extLst>
            <a:ext uri="{FF2B5EF4-FFF2-40B4-BE49-F238E27FC236}">
              <a16:creationId xmlns:a16="http://schemas.microsoft.com/office/drawing/2014/main" id="{92DD00C2-871A-4BAE-BA74-2C369E1F05F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15" name="Text Box 2">
          <a:extLst>
            <a:ext uri="{FF2B5EF4-FFF2-40B4-BE49-F238E27FC236}">
              <a16:creationId xmlns:a16="http://schemas.microsoft.com/office/drawing/2014/main" id="{C1936DD0-F44F-4812-A86B-962B16E6464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16" name="Text Box 1">
          <a:extLst>
            <a:ext uri="{FF2B5EF4-FFF2-40B4-BE49-F238E27FC236}">
              <a16:creationId xmlns:a16="http://schemas.microsoft.com/office/drawing/2014/main" id="{35F8BEBE-CF3B-410F-BA86-E93732987B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17" name="Text Box 2">
          <a:extLst>
            <a:ext uri="{FF2B5EF4-FFF2-40B4-BE49-F238E27FC236}">
              <a16:creationId xmlns:a16="http://schemas.microsoft.com/office/drawing/2014/main" id="{8EAA34CC-5A8D-4418-9F99-380E450709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18" name="Text Box 1">
          <a:extLst>
            <a:ext uri="{FF2B5EF4-FFF2-40B4-BE49-F238E27FC236}">
              <a16:creationId xmlns:a16="http://schemas.microsoft.com/office/drawing/2014/main" id="{9E4FDBB0-899F-41B8-BAD1-246F43CB551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19" name="Text Box 2">
          <a:extLst>
            <a:ext uri="{FF2B5EF4-FFF2-40B4-BE49-F238E27FC236}">
              <a16:creationId xmlns:a16="http://schemas.microsoft.com/office/drawing/2014/main" id="{69A0314B-6355-42C1-B914-D21BF6569A2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0" name="Text Box 1">
          <a:extLst>
            <a:ext uri="{FF2B5EF4-FFF2-40B4-BE49-F238E27FC236}">
              <a16:creationId xmlns:a16="http://schemas.microsoft.com/office/drawing/2014/main" id="{321D964E-CF0A-48C1-A8B0-AC040EE592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1" name="Text Box 2">
          <a:extLst>
            <a:ext uri="{FF2B5EF4-FFF2-40B4-BE49-F238E27FC236}">
              <a16:creationId xmlns:a16="http://schemas.microsoft.com/office/drawing/2014/main" id="{7B6061F5-CC25-4BC7-9609-73E741A56E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2" name="Text Box 1">
          <a:extLst>
            <a:ext uri="{FF2B5EF4-FFF2-40B4-BE49-F238E27FC236}">
              <a16:creationId xmlns:a16="http://schemas.microsoft.com/office/drawing/2014/main" id="{7C65149A-BE98-43E1-B537-3B1FBA89CB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3" name="Text Box 2">
          <a:extLst>
            <a:ext uri="{FF2B5EF4-FFF2-40B4-BE49-F238E27FC236}">
              <a16:creationId xmlns:a16="http://schemas.microsoft.com/office/drawing/2014/main" id="{6D145EB6-1DAC-4B47-8AC9-CAC8BEB7A1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4" name="Text Box 1">
          <a:extLst>
            <a:ext uri="{FF2B5EF4-FFF2-40B4-BE49-F238E27FC236}">
              <a16:creationId xmlns:a16="http://schemas.microsoft.com/office/drawing/2014/main" id="{D34313D9-A9EA-4F52-A5DB-1421DBD0F7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5" name="Text Box 2">
          <a:extLst>
            <a:ext uri="{FF2B5EF4-FFF2-40B4-BE49-F238E27FC236}">
              <a16:creationId xmlns:a16="http://schemas.microsoft.com/office/drawing/2014/main" id="{BEE061D7-1FCB-4A2D-BB5C-FBAFB40656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6" name="Text Box 1">
          <a:extLst>
            <a:ext uri="{FF2B5EF4-FFF2-40B4-BE49-F238E27FC236}">
              <a16:creationId xmlns:a16="http://schemas.microsoft.com/office/drawing/2014/main" id="{6124FE23-8CFA-4196-B3A0-EEB1715525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7" name="Text Box 2">
          <a:extLst>
            <a:ext uri="{FF2B5EF4-FFF2-40B4-BE49-F238E27FC236}">
              <a16:creationId xmlns:a16="http://schemas.microsoft.com/office/drawing/2014/main" id="{802C52B8-C5E6-4574-94B5-A422FB5DA6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8" name="Text Box 1">
          <a:extLst>
            <a:ext uri="{FF2B5EF4-FFF2-40B4-BE49-F238E27FC236}">
              <a16:creationId xmlns:a16="http://schemas.microsoft.com/office/drawing/2014/main" id="{D7EB11AB-A4FC-4F8B-826F-C864136A23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29" name="Text Box 2">
          <a:extLst>
            <a:ext uri="{FF2B5EF4-FFF2-40B4-BE49-F238E27FC236}">
              <a16:creationId xmlns:a16="http://schemas.microsoft.com/office/drawing/2014/main" id="{5A6D25C8-1912-4D9F-82CF-D90F6B69DA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0" name="Text Box 1">
          <a:extLst>
            <a:ext uri="{FF2B5EF4-FFF2-40B4-BE49-F238E27FC236}">
              <a16:creationId xmlns:a16="http://schemas.microsoft.com/office/drawing/2014/main" id="{7E6AE8CE-069C-4541-8804-023DDCC987A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1" name="Text Box 2">
          <a:extLst>
            <a:ext uri="{FF2B5EF4-FFF2-40B4-BE49-F238E27FC236}">
              <a16:creationId xmlns:a16="http://schemas.microsoft.com/office/drawing/2014/main" id="{E0B59B25-D9EC-4E68-AC0E-164BB606F43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2" name="Text Box 1">
          <a:extLst>
            <a:ext uri="{FF2B5EF4-FFF2-40B4-BE49-F238E27FC236}">
              <a16:creationId xmlns:a16="http://schemas.microsoft.com/office/drawing/2014/main" id="{66E7C1E0-04B1-4164-B528-B4C196F9E0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3" name="Text Box 2">
          <a:extLst>
            <a:ext uri="{FF2B5EF4-FFF2-40B4-BE49-F238E27FC236}">
              <a16:creationId xmlns:a16="http://schemas.microsoft.com/office/drawing/2014/main" id="{A57F88F7-F877-4FF0-9C18-81E42971DF0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4" name="Text Box 1">
          <a:extLst>
            <a:ext uri="{FF2B5EF4-FFF2-40B4-BE49-F238E27FC236}">
              <a16:creationId xmlns:a16="http://schemas.microsoft.com/office/drawing/2014/main" id="{9A49B372-43DB-4BD3-B876-E1394612F5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5" name="Text Box 2">
          <a:extLst>
            <a:ext uri="{FF2B5EF4-FFF2-40B4-BE49-F238E27FC236}">
              <a16:creationId xmlns:a16="http://schemas.microsoft.com/office/drawing/2014/main" id="{1D81690E-26F0-4852-BE28-1B0F0FECA7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6" name="Text Box 1">
          <a:extLst>
            <a:ext uri="{FF2B5EF4-FFF2-40B4-BE49-F238E27FC236}">
              <a16:creationId xmlns:a16="http://schemas.microsoft.com/office/drawing/2014/main" id="{E99017CA-E053-4C40-B2B0-366C9783EF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7" name="Text Box 2">
          <a:extLst>
            <a:ext uri="{FF2B5EF4-FFF2-40B4-BE49-F238E27FC236}">
              <a16:creationId xmlns:a16="http://schemas.microsoft.com/office/drawing/2014/main" id="{99F1BC90-E90C-442F-8274-39E0AF4274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8" name="Text Box 1">
          <a:extLst>
            <a:ext uri="{FF2B5EF4-FFF2-40B4-BE49-F238E27FC236}">
              <a16:creationId xmlns:a16="http://schemas.microsoft.com/office/drawing/2014/main" id="{5FE87301-74E9-44F0-888C-DD46AA6B4E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39" name="Text Box 2">
          <a:extLst>
            <a:ext uri="{FF2B5EF4-FFF2-40B4-BE49-F238E27FC236}">
              <a16:creationId xmlns:a16="http://schemas.microsoft.com/office/drawing/2014/main" id="{B931A424-AE2B-42E1-A549-E2B9C09AEBF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40" name="Text Box 1">
          <a:extLst>
            <a:ext uri="{FF2B5EF4-FFF2-40B4-BE49-F238E27FC236}">
              <a16:creationId xmlns:a16="http://schemas.microsoft.com/office/drawing/2014/main" id="{329887F3-ACDF-478A-B05E-1FFE3948B9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41" name="Text Box 2">
          <a:extLst>
            <a:ext uri="{FF2B5EF4-FFF2-40B4-BE49-F238E27FC236}">
              <a16:creationId xmlns:a16="http://schemas.microsoft.com/office/drawing/2014/main" id="{D51E5BE2-4E1F-457A-AE85-94F4A07E4B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42" name="Text Box 1">
          <a:extLst>
            <a:ext uri="{FF2B5EF4-FFF2-40B4-BE49-F238E27FC236}">
              <a16:creationId xmlns:a16="http://schemas.microsoft.com/office/drawing/2014/main" id="{E1008F05-82C5-49FD-9450-C5E9E79BDB9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43" name="Text Box 2">
          <a:extLst>
            <a:ext uri="{FF2B5EF4-FFF2-40B4-BE49-F238E27FC236}">
              <a16:creationId xmlns:a16="http://schemas.microsoft.com/office/drawing/2014/main" id="{57A3AFA8-53F7-4A63-8F7D-D0AEBAA9FEC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44" name="Text Box 1">
          <a:extLst>
            <a:ext uri="{FF2B5EF4-FFF2-40B4-BE49-F238E27FC236}">
              <a16:creationId xmlns:a16="http://schemas.microsoft.com/office/drawing/2014/main" id="{0E919F27-C8E7-470F-8EFF-DCFF4BA886B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45" name="Text Box 2">
          <a:extLst>
            <a:ext uri="{FF2B5EF4-FFF2-40B4-BE49-F238E27FC236}">
              <a16:creationId xmlns:a16="http://schemas.microsoft.com/office/drawing/2014/main" id="{3E9A9044-BC37-41DC-9749-C5ECFA6C41D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46" name="Text Box 1">
          <a:extLst>
            <a:ext uri="{FF2B5EF4-FFF2-40B4-BE49-F238E27FC236}">
              <a16:creationId xmlns:a16="http://schemas.microsoft.com/office/drawing/2014/main" id="{EA03F795-C6D2-4DB9-8544-E4A2C916255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47" name="Text Box 2">
          <a:extLst>
            <a:ext uri="{FF2B5EF4-FFF2-40B4-BE49-F238E27FC236}">
              <a16:creationId xmlns:a16="http://schemas.microsoft.com/office/drawing/2014/main" id="{66C40F3E-61D2-4C34-A3AD-CA29821EBE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48" name="Text Box 1">
          <a:extLst>
            <a:ext uri="{FF2B5EF4-FFF2-40B4-BE49-F238E27FC236}">
              <a16:creationId xmlns:a16="http://schemas.microsoft.com/office/drawing/2014/main" id="{DA27ACA5-6D32-41D1-8FC5-EBD998B245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49" name="Text Box 2">
          <a:extLst>
            <a:ext uri="{FF2B5EF4-FFF2-40B4-BE49-F238E27FC236}">
              <a16:creationId xmlns:a16="http://schemas.microsoft.com/office/drawing/2014/main" id="{955AA512-1399-4860-9409-57AF08F45A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50" name="Text Box 1">
          <a:extLst>
            <a:ext uri="{FF2B5EF4-FFF2-40B4-BE49-F238E27FC236}">
              <a16:creationId xmlns:a16="http://schemas.microsoft.com/office/drawing/2014/main" id="{D7CEE611-31EB-4B44-A864-26BDA4C07D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51" name="Text Box 2">
          <a:extLst>
            <a:ext uri="{FF2B5EF4-FFF2-40B4-BE49-F238E27FC236}">
              <a16:creationId xmlns:a16="http://schemas.microsoft.com/office/drawing/2014/main" id="{F1E24790-D77D-4D4C-BCD5-3F62A05838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52" name="Text Box 1">
          <a:extLst>
            <a:ext uri="{FF2B5EF4-FFF2-40B4-BE49-F238E27FC236}">
              <a16:creationId xmlns:a16="http://schemas.microsoft.com/office/drawing/2014/main" id="{DED93934-2F22-46EA-80CA-F83BBB89F1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53" name="Text Box 2">
          <a:extLst>
            <a:ext uri="{FF2B5EF4-FFF2-40B4-BE49-F238E27FC236}">
              <a16:creationId xmlns:a16="http://schemas.microsoft.com/office/drawing/2014/main" id="{7C583A08-D76E-48A3-A8A1-EAF285007C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54" name="Text Box 1">
          <a:extLst>
            <a:ext uri="{FF2B5EF4-FFF2-40B4-BE49-F238E27FC236}">
              <a16:creationId xmlns:a16="http://schemas.microsoft.com/office/drawing/2014/main" id="{DACA6A90-EB66-4839-A9E1-1B300653F6B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55" name="Text Box 2">
          <a:extLst>
            <a:ext uri="{FF2B5EF4-FFF2-40B4-BE49-F238E27FC236}">
              <a16:creationId xmlns:a16="http://schemas.microsoft.com/office/drawing/2014/main" id="{D6ED8F7D-B438-4073-98C3-3654DB9E1BF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56" name="Text Box 1">
          <a:extLst>
            <a:ext uri="{FF2B5EF4-FFF2-40B4-BE49-F238E27FC236}">
              <a16:creationId xmlns:a16="http://schemas.microsoft.com/office/drawing/2014/main" id="{24E5B160-2488-4067-957E-CEAB09589FD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57" name="Text Box 2">
          <a:extLst>
            <a:ext uri="{FF2B5EF4-FFF2-40B4-BE49-F238E27FC236}">
              <a16:creationId xmlns:a16="http://schemas.microsoft.com/office/drawing/2014/main" id="{45EFBAB7-D4F5-4117-B08C-D4C6BAEF5E9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58" name="Text Box 1">
          <a:extLst>
            <a:ext uri="{FF2B5EF4-FFF2-40B4-BE49-F238E27FC236}">
              <a16:creationId xmlns:a16="http://schemas.microsoft.com/office/drawing/2014/main" id="{600BBFC3-1F85-4298-8A22-20DCD1225D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59" name="Text Box 2">
          <a:extLst>
            <a:ext uri="{FF2B5EF4-FFF2-40B4-BE49-F238E27FC236}">
              <a16:creationId xmlns:a16="http://schemas.microsoft.com/office/drawing/2014/main" id="{54CB3D83-7BB9-4605-A71A-E9BADB532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60" name="Text Box 1">
          <a:extLst>
            <a:ext uri="{FF2B5EF4-FFF2-40B4-BE49-F238E27FC236}">
              <a16:creationId xmlns:a16="http://schemas.microsoft.com/office/drawing/2014/main" id="{FBDBA920-7ECF-46E6-BB26-4F8A23D8B1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61" name="Text Box 2">
          <a:extLst>
            <a:ext uri="{FF2B5EF4-FFF2-40B4-BE49-F238E27FC236}">
              <a16:creationId xmlns:a16="http://schemas.microsoft.com/office/drawing/2014/main" id="{BABBA4FE-5E09-45EE-ABF1-7D1E104481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62" name="Text Box 1">
          <a:extLst>
            <a:ext uri="{FF2B5EF4-FFF2-40B4-BE49-F238E27FC236}">
              <a16:creationId xmlns:a16="http://schemas.microsoft.com/office/drawing/2014/main" id="{F881B489-DF9B-46FE-92CB-19C4B34C31C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63" name="Text Box 2">
          <a:extLst>
            <a:ext uri="{FF2B5EF4-FFF2-40B4-BE49-F238E27FC236}">
              <a16:creationId xmlns:a16="http://schemas.microsoft.com/office/drawing/2014/main" id="{689FDDEC-C206-48B8-9A03-3534500083B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64" name="Text Box 1">
          <a:extLst>
            <a:ext uri="{FF2B5EF4-FFF2-40B4-BE49-F238E27FC236}">
              <a16:creationId xmlns:a16="http://schemas.microsoft.com/office/drawing/2014/main" id="{1ECBBD8B-657E-4CD1-A346-05570AAE3BD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65" name="Text Box 2">
          <a:extLst>
            <a:ext uri="{FF2B5EF4-FFF2-40B4-BE49-F238E27FC236}">
              <a16:creationId xmlns:a16="http://schemas.microsoft.com/office/drawing/2014/main" id="{F704AFB0-9742-483F-B0BB-D693315CA5E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66" name="Text Box 1">
          <a:extLst>
            <a:ext uri="{FF2B5EF4-FFF2-40B4-BE49-F238E27FC236}">
              <a16:creationId xmlns:a16="http://schemas.microsoft.com/office/drawing/2014/main" id="{1485FC7C-957F-45AE-B9C3-04BD7FBC2DB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67" name="Text Box 2">
          <a:extLst>
            <a:ext uri="{FF2B5EF4-FFF2-40B4-BE49-F238E27FC236}">
              <a16:creationId xmlns:a16="http://schemas.microsoft.com/office/drawing/2014/main" id="{DEEDCF20-0B3D-414E-823A-70AA93EECD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68" name="Text Box 1">
          <a:extLst>
            <a:ext uri="{FF2B5EF4-FFF2-40B4-BE49-F238E27FC236}">
              <a16:creationId xmlns:a16="http://schemas.microsoft.com/office/drawing/2014/main" id="{2BE47408-3811-4094-845F-0F57B6CE9E7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69" name="Text Box 2">
          <a:extLst>
            <a:ext uri="{FF2B5EF4-FFF2-40B4-BE49-F238E27FC236}">
              <a16:creationId xmlns:a16="http://schemas.microsoft.com/office/drawing/2014/main" id="{8FA7F8F4-8CFC-4932-8F74-34A376FC24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70" name="Text Box 1">
          <a:extLst>
            <a:ext uri="{FF2B5EF4-FFF2-40B4-BE49-F238E27FC236}">
              <a16:creationId xmlns:a16="http://schemas.microsoft.com/office/drawing/2014/main" id="{548CEF3E-6977-4D32-B42D-0444C20C0D7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71" name="Text Box 2">
          <a:extLst>
            <a:ext uri="{FF2B5EF4-FFF2-40B4-BE49-F238E27FC236}">
              <a16:creationId xmlns:a16="http://schemas.microsoft.com/office/drawing/2014/main" id="{9AD4E976-99AF-45F8-A9B1-3F3BB16D7A9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72" name="Text Box 1">
          <a:extLst>
            <a:ext uri="{FF2B5EF4-FFF2-40B4-BE49-F238E27FC236}">
              <a16:creationId xmlns:a16="http://schemas.microsoft.com/office/drawing/2014/main" id="{8D4E7E05-FB81-44B1-8BBB-4AA39DD05E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73" name="Text Box 2">
          <a:extLst>
            <a:ext uri="{FF2B5EF4-FFF2-40B4-BE49-F238E27FC236}">
              <a16:creationId xmlns:a16="http://schemas.microsoft.com/office/drawing/2014/main" id="{BD60A596-F32D-40C3-8FBB-A749EC1F9B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74" name="Text Box 1">
          <a:extLst>
            <a:ext uri="{FF2B5EF4-FFF2-40B4-BE49-F238E27FC236}">
              <a16:creationId xmlns:a16="http://schemas.microsoft.com/office/drawing/2014/main" id="{0F41A6DB-8BA0-417B-82E7-01EFC9FB007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75" name="Text Box 2">
          <a:extLst>
            <a:ext uri="{FF2B5EF4-FFF2-40B4-BE49-F238E27FC236}">
              <a16:creationId xmlns:a16="http://schemas.microsoft.com/office/drawing/2014/main" id="{386F7BEE-AEF6-43D1-B23B-91E071611E5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76" name="Text Box 1">
          <a:extLst>
            <a:ext uri="{FF2B5EF4-FFF2-40B4-BE49-F238E27FC236}">
              <a16:creationId xmlns:a16="http://schemas.microsoft.com/office/drawing/2014/main" id="{DEF36F97-BBBA-4FF7-8137-3E9971FD528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77" name="Text Box 2">
          <a:extLst>
            <a:ext uri="{FF2B5EF4-FFF2-40B4-BE49-F238E27FC236}">
              <a16:creationId xmlns:a16="http://schemas.microsoft.com/office/drawing/2014/main" id="{DECC0A0B-C221-4840-AFB8-5208F537D0E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78" name="Text Box 1">
          <a:extLst>
            <a:ext uri="{FF2B5EF4-FFF2-40B4-BE49-F238E27FC236}">
              <a16:creationId xmlns:a16="http://schemas.microsoft.com/office/drawing/2014/main" id="{DD44D6B2-686A-4D8A-986C-39C7D8C641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79" name="Text Box 2">
          <a:extLst>
            <a:ext uri="{FF2B5EF4-FFF2-40B4-BE49-F238E27FC236}">
              <a16:creationId xmlns:a16="http://schemas.microsoft.com/office/drawing/2014/main" id="{F8FE77B0-12C7-4FEC-84C4-202059F79D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80" name="Text Box 1">
          <a:extLst>
            <a:ext uri="{FF2B5EF4-FFF2-40B4-BE49-F238E27FC236}">
              <a16:creationId xmlns:a16="http://schemas.microsoft.com/office/drawing/2014/main" id="{8A7257BA-15AA-4B92-8B9D-28FE5619E2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81" name="Text Box 2">
          <a:extLst>
            <a:ext uri="{FF2B5EF4-FFF2-40B4-BE49-F238E27FC236}">
              <a16:creationId xmlns:a16="http://schemas.microsoft.com/office/drawing/2014/main" id="{828F5DFD-70E6-475F-8D96-86B0529585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82" name="Text Box 1">
          <a:extLst>
            <a:ext uri="{FF2B5EF4-FFF2-40B4-BE49-F238E27FC236}">
              <a16:creationId xmlns:a16="http://schemas.microsoft.com/office/drawing/2014/main" id="{C937F31A-1698-4D16-BE03-177C13EA5C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83" name="Text Box 2">
          <a:extLst>
            <a:ext uri="{FF2B5EF4-FFF2-40B4-BE49-F238E27FC236}">
              <a16:creationId xmlns:a16="http://schemas.microsoft.com/office/drawing/2014/main" id="{16587B07-FD1E-4A41-8F05-511AAF1AE32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84" name="Text Box 1">
          <a:extLst>
            <a:ext uri="{FF2B5EF4-FFF2-40B4-BE49-F238E27FC236}">
              <a16:creationId xmlns:a16="http://schemas.microsoft.com/office/drawing/2014/main" id="{172BB254-CC44-4F72-8D8D-075A498439B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85" name="Text Box 2">
          <a:extLst>
            <a:ext uri="{FF2B5EF4-FFF2-40B4-BE49-F238E27FC236}">
              <a16:creationId xmlns:a16="http://schemas.microsoft.com/office/drawing/2014/main" id="{259CC68A-9A17-4D4D-9890-FE420C89B56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86" name="Text Box 1">
          <a:extLst>
            <a:ext uri="{FF2B5EF4-FFF2-40B4-BE49-F238E27FC236}">
              <a16:creationId xmlns:a16="http://schemas.microsoft.com/office/drawing/2014/main" id="{E1DD5399-F863-47BF-A946-8F05C2104E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87" name="Text Box 2">
          <a:extLst>
            <a:ext uri="{FF2B5EF4-FFF2-40B4-BE49-F238E27FC236}">
              <a16:creationId xmlns:a16="http://schemas.microsoft.com/office/drawing/2014/main" id="{8592E04B-B2D6-40EF-8A9F-2C5D8F20DD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388" name="Text Box 1">
          <a:extLst>
            <a:ext uri="{FF2B5EF4-FFF2-40B4-BE49-F238E27FC236}">
              <a16:creationId xmlns:a16="http://schemas.microsoft.com/office/drawing/2014/main" id="{3C7B7930-4F32-4E1D-A4F7-423DFFE4A5A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389" name="Text Box 2">
          <a:extLst>
            <a:ext uri="{FF2B5EF4-FFF2-40B4-BE49-F238E27FC236}">
              <a16:creationId xmlns:a16="http://schemas.microsoft.com/office/drawing/2014/main" id="{F27505DC-AD84-4F51-8075-C6D1A709DCF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0" name="Text Box 1">
          <a:extLst>
            <a:ext uri="{FF2B5EF4-FFF2-40B4-BE49-F238E27FC236}">
              <a16:creationId xmlns:a16="http://schemas.microsoft.com/office/drawing/2014/main" id="{5A349563-2DDD-4F32-B761-A437743806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1" name="Text Box 2">
          <a:extLst>
            <a:ext uri="{FF2B5EF4-FFF2-40B4-BE49-F238E27FC236}">
              <a16:creationId xmlns:a16="http://schemas.microsoft.com/office/drawing/2014/main" id="{E1468CEE-7439-419F-BEB3-1BED9A9DB9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2" name="Text Box 1">
          <a:extLst>
            <a:ext uri="{FF2B5EF4-FFF2-40B4-BE49-F238E27FC236}">
              <a16:creationId xmlns:a16="http://schemas.microsoft.com/office/drawing/2014/main" id="{96F04D8E-6A33-4F2F-872A-CE3F40ED50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3" name="Text Box 2">
          <a:extLst>
            <a:ext uri="{FF2B5EF4-FFF2-40B4-BE49-F238E27FC236}">
              <a16:creationId xmlns:a16="http://schemas.microsoft.com/office/drawing/2014/main" id="{7004E728-F52E-459F-8461-F42D5A9889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4" name="Text Box 1">
          <a:extLst>
            <a:ext uri="{FF2B5EF4-FFF2-40B4-BE49-F238E27FC236}">
              <a16:creationId xmlns:a16="http://schemas.microsoft.com/office/drawing/2014/main" id="{B41C9465-72CD-40A7-9125-62428DD693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5" name="Text Box 2">
          <a:extLst>
            <a:ext uri="{FF2B5EF4-FFF2-40B4-BE49-F238E27FC236}">
              <a16:creationId xmlns:a16="http://schemas.microsoft.com/office/drawing/2014/main" id="{ADF466D8-B9C4-4E50-90DA-A66910F96A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6" name="Text Box 1">
          <a:extLst>
            <a:ext uri="{FF2B5EF4-FFF2-40B4-BE49-F238E27FC236}">
              <a16:creationId xmlns:a16="http://schemas.microsoft.com/office/drawing/2014/main" id="{B3019264-7DED-4577-B042-C596E41541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7" name="Text Box 2">
          <a:extLst>
            <a:ext uri="{FF2B5EF4-FFF2-40B4-BE49-F238E27FC236}">
              <a16:creationId xmlns:a16="http://schemas.microsoft.com/office/drawing/2014/main" id="{CA9C4389-E552-4D86-A248-C0DF75A09B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8" name="Text Box 1">
          <a:extLst>
            <a:ext uri="{FF2B5EF4-FFF2-40B4-BE49-F238E27FC236}">
              <a16:creationId xmlns:a16="http://schemas.microsoft.com/office/drawing/2014/main" id="{93C8A0AE-F11D-461F-AA81-79D2803EAA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399" name="Text Box 2">
          <a:extLst>
            <a:ext uri="{FF2B5EF4-FFF2-40B4-BE49-F238E27FC236}">
              <a16:creationId xmlns:a16="http://schemas.microsoft.com/office/drawing/2014/main" id="{85ED0BC8-8810-4483-8288-579CF35DA5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0" name="Text Box 1">
          <a:extLst>
            <a:ext uri="{FF2B5EF4-FFF2-40B4-BE49-F238E27FC236}">
              <a16:creationId xmlns:a16="http://schemas.microsoft.com/office/drawing/2014/main" id="{E1567994-9367-4480-AEAD-BE4CD754A2F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1" name="Text Box 2">
          <a:extLst>
            <a:ext uri="{FF2B5EF4-FFF2-40B4-BE49-F238E27FC236}">
              <a16:creationId xmlns:a16="http://schemas.microsoft.com/office/drawing/2014/main" id="{89056023-D821-4A92-8999-B74E931496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2" name="Text Box 1">
          <a:extLst>
            <a:ext uri="{FF2B5EF4-FFF2-40B4-BE49-F238E27FC236}">
              <a16:creationId xmlns:a16="http://schemas.microsoft.com/office/drawing/2014/main" id="{A349A1EA-1566-426B-82B2-97CCC706E3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3" name="Text Box 2">
          <a:extLst>
            <a:ext uri="{FF2B5EF4-FFF2-40B4-BE49-F238E27FC236}">
              <a16:creationId xmlns:a16="http://schemas.microsoft.com/office/drawing/2014/main" id="{EBFEB131-2F6D-4EAB-B376-FDF261030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4" name="Text Box 1">
          <a:extLst>
            <a:ext uri="{FF2B5EF4-FFF2-40B4-BE49-F238E27FC236}">
              <a16:creationId xmlns:a16="http://schemas.microsoft.com/office/drawing/2014/main" id="{60DF6ADD-F4A8-4B25-9CD8-0FC25EAD8F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5" name="Text Box 2">
          <a:extLst>
            <a:ext uri="{FF2B5EF4-FFF2-40B4-BE49-F238E27FC236}">
              <a16:creationId xmlns:a16="http://schemas.microsoft.com/office/drawing/2014/main" id="{614F2DDB-9EFF-490F-9B4A-F01571CFF5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06" name="Text Box 2">
          <a:extLst>
            <a:ext uri="{FF2B5EF4-FFF2-40B4-BE49-F238E27FC236}">
              <a16:creationId xmlns:a16="http://schemas.microsoft.com/office/drawing/2014/main" id="{8F80F095-913D-4FB8-B917-D4177D7CE48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7" name="Text Box 1">
          <a:extLst>
            <a:ext uri="{FF2B5EF4-FFF2-40B4-BE49-F238E27FC236}">
              <a16:creationId xmlns:a16="http://schemas.microsoft.com/office/drawing/2014/main" id="{5F182380-1953-4996-95E0-574E2E9231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8" name="Text Box 2">
          <a:extLst>
            <a:ext uri="{FF2B5EF4-FFF2-40B4-BE49-F238E27FC236}">
              <a16:creationId xmlns:a16="http://schemas.microsoft.com/office/drawing/2014/main" id="{D9B92036-7DB2-4E9C-9BB6-D6CF7F3ACA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09" name="Text Box 1">
          <a:extLst>
            <a:ext uri="{FF2B5EF4-FFF2-40B4-BE49-F238E27FC236}">
              <a16:creationId xmlns:a16="http://schemas.microsoft.com/office/drawing/2014/main" id="{1B7E1533-69A6-41CC-BE34-FCBC12B504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10" name="Text Box 2">
          <a:extLst>
            <a:ext uri="{FF2B5EF4-FFF2-40B4-BE49-F238E27FC236}">
              <a16:creationId xmlns:a16="http://schemas.microsoft.com/office/drawing/2014/main" id="{911C2496-C86D-4AB3-A221-0E31DC2C0EB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11" name="Text Box 1">
          <a:extLst>
            <a:ext uri="{FF2B5EF4-FFF2-40B4-BE49-F238E27FC236}">
              <a16:creationId xmlns:a16="http://schemas.microsoft.com/office/drawing/2014/main" id="{7CC0FA99-74BE-4515-A1A4-EB387FAD1A6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12" name="Text Box 2">
          <a:extLst>
            <a:ext uri="{FF2B5EF4-FFF2-40B4-BE49-F238E27FC236}">
              <a16:creationId xmlns:a16="http://schemas.microsoft.com/office/drawing/2014/main" id="{6677CB54-2EF4-4E61-B641-4F91A795825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13" name="Text Box 1">
          <a:extLst>
            <a:ext uri="{FF2B5EF4-FFF2-40B4-BE49-F238E27FC236}">
              <a16:creationId xmlns:a16="http://schemas.microsoft.com/office/drawing/2014/main" id="{610C214B-5966-4F4E-B590-BE09A6F19F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14" name="Text Box 2">
          <a:extLst>
            <a:ext uri="{FF2B5EF4-FFF2-40B4-BE49-F238E27FC236}">
              <a16:creationId xmlns:a16="http://schemas.microsoft.com/office/drawing/2014/main" id="{28904BCE-486D-4FA1-9F96-BFD207CB97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15" name="Text Box 2">
          <a:extLst>
            <a:ext uri="{FF2B5EF4-FFF2-40B4-BE49-F238E27FC236}">
              <a16:creationId xmlns:a16="http://schemas.microsoft.com/office/drawing/2014/main" id="{43A532A0-FA3D-4A67-81A0-52601723A46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16" name="Text Box 1">
          <a:extLst>
            <a:ext uri="{FF2B5EF4-FFF2-40B4-BE49-F238E27FC236}">
              <a16:creationId xmlns:a16="http://schemas.microsoft.com/office/drawing/2014/main" id="{752F4C3D-2B14-458B-AB64-3DE57315F3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17" name="Text Box 2">
          <a:extLst>
            <a:ext uri="{FF2B5EF4-FFF2-40B4-BE49-F238E27FC236}">
              <a16:creationId xmlns:a16="http://schemas.microsoft.com/office/drawing/2014/main" id="{5BE76ECB-9D7F-4C6E-A67B-464472173A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18" name="Text Box 2">
          <a:extLst>
            <a:ext uri="{FF2B5EF4-FFF2-40B4-BE49-F238E27FC236}">
              <a16:creationId xmlns:a16="http://schemas.microsoft.com/office/drawing/2014/main" id="{7A3CA28D-CD00-4829-9C72-B003CE32C57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19" name="Text Box 1">
          <a:extLst>
            <a:ext uri="{FF2B5EF4-FFF2-40B4-BE49-F238E27FC236}">
              <a16:creationId xmlns:a16="http://schemas.microsoft.com/office/drawing/2014/main" id="{36AEDAD1-5452-453C-B245-AB2F24C0BE4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20" name="Text Box 2">
          <a:extLst>
            <a:ext uri="{FF2B5EF4-FFF2-40B4-BE49-F238E27FC236}">
              <a16:creationId xmlns:a16="http://schemas.microsoft.com/office/drawing/2014/main" id="{C238FEED-CA22-4EEB-AD3E-93E482CCC7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21" name="Text Box 2">
          <a:extLst>
            <a:ext uri="{FF2B5EF4-FFF2-40B4-BE49-F238E27FC236}">
              <a16:creationId xmlns:a16="http://schemas.microsoft.com/office/drawing/2014/main" id="{D630E87D-1DA8-4706-9F9E-7AE0702A77A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22" name="Text Box 1">
          <a:extLst>
            <a:ext uri="{FF2B5EF4-FFF2-40B4-BE49-F238E27FC236}">
              <a16:creationId xmlns:a16="http://schemas.microsoft.com/office/drawing/2014/main" id="{61CFD806-EA10-43ED-AB9F-FBCDE52260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23" name="Text Box 2">
          <a:extLst>
            <a:ext uri="{FF2B5EF4-FFF2-40B4-BE49-F238E27FC236}">
              <a16:creationId xmlns:a16="http://schemas.microsoft.com/office/drawing/2014/main" id="{24CC2665-0ADC-4B8F-829E-B0D0887BA6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24" name="Text Box 2">
          <a:extLst>
            <a:ext uri="{FF2B5EF4-FFF2-40B4-BE49-F238E27FC236}">
              <a16:creationId xmlns:a16="http://schemas.microsoft.com/office/drawing/2014/main" id="{5C505D7B-CBAB-4AB2-9981-D64D465236F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25" name="Text Box 1">
          <a:extLst>
            <a:ext uri="{FF2B5EF4-FFF2-40B4-BE49-F238E27FC236}">
              <a16:creationId xmlns:a16="http://schemas.microsoft.com/office/drawing/2014/main" id="{841D4E7C-7ED4-495F-A234-B3E025EA48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26" name="Text Box 2">
          <a:extLst>
            <a:ext uri="{FF2B5EF4-FFF2-40B4-BE49-F238E27FC236}">
              <a16:creationId xmlns:a16="http://schemas.microsoft.com/office/drawing/2014/main" id="{6DFE3976-2AA6-48E8-9D17-CBE59AB511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27" name="Text Box 2">
          <a:extLst>
            <a:ext uri="{FF2B5EF4-FFF2-40B4-BE49-F238E27FC236}">
              <a16:creationId xmlns:a16="http://schemas.microsoft.com/office/drawing/2014/main" id="{10E68FC9-77A5-4007-9BEB-15668B949F2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28" name="Text Box 1">
          <a:extLst>
            <a:ext uri="{FF2B5EF4-FFF2-40B4-BE49-F238E27FC236}">
              <a16:creationId xmlns:a16="http://schemas.microsoft.com/office/drawing/2014/main" id="{73D920C1-E7CD-477F-AD7B-04A1952588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29" name="Text Box 2">
          <a:extLst>
            <a:ext uri="{FF2B5EF4-FFF2-40B4-BE49-F238E27FC236}">
              <a16:creationId xmlns:a16="http://schemas.microsoft.com/office/drawing/2014/main" id="{CAEB6573-F9B7-488A-BC37-CD5BAD59079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30" name="Text Box 2">
          <a:extLst>
            <a:ext uri="{FF2B5EF4-FFF2-40B4-BE49-F238E27FC236}">
              <a16:creationId xmlns:a16="http://schemas.microsoft.com/office/drawing/2014/main" id="{72E00355-9F2D-49C1-9346-6E5DB8F6E05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31" name="Text Box 1">
          <a:extLst>
            <a:ext uri="{FF2B5EF4-FFF2-40B4-BE49-F238E27FC236}">
              <a16:creationId xmlns:a16="http://schemas.microsoft.com/office/drawing/2014/main" id="{C062A05B-98C0-4F2C-BA96-B0977BDC2D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32" name="Text Box 2">
          <a:extLst>
            <a:ext uri="{FF2B5EF4-FFF2-40B4-BE49-F238E27FC236}">
              <a16:creationId xmlns:a16="http://schemas.microsoft.com/office/drawing/2014/main" id="{C2E735CC-7B77-4E95-AF6E-C76F341DED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33" name="Text Box 1">
          <a:extLst>
            <a:ext uri="{FF2B5EF4-FFF2-40B4-BE49-F238E27FC236}">
              <a16:creationId xmlns:a16="http://schemas.microsoft.com/office/drawing/2014/main" id="{CA8EF5AA-57B7-4F23-A0A1-56F34B792F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34" name="Text Box 2">
          <a:extLst>
            <a:ext uri="{FF2B5EF4-FFF2-40B4-BE49-F238E27FC236}">
              <a16:creationId xmlns:a16="http://schemas.microsoft.com/office/drawing/2014/main" id="{85B0FAE8-9E62-4132-A646-9CC3C37579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35" name="Text Box 1">
          <a:extLst>
            <a:ext uri="{FF2B5EF4-FFF2-40B4-BE49-F238E27FC236}">
              <a16:creationId xmlns:a16="http://schemas.microsoft.com/office/drawing/2014/main" id="{71C7E09C-D6CA-489F-BC45-B1C0D49A88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36" name="Text Box 2">
          <a:extLst>
            <a:ext uri="{FF2B5EF4-FFF2-40B4-BE49-F238E27FC236}">
              <a16:creationId xmlns:a16="http://schemas.microsoft.com/office/drawing/2014/main" id="{84AF4EAE-33A1-4244-874A-10DE89B105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37" name="Text Box 1">
          <a:extLst>
            <a:ext uri="{FF2B5EF4-FFF2-40B4-BE49-F238E27FC236}">
              <a16:creationId xmlns:a16="http://schemas.microsoft.com/office/drawing/2014/main" id="{C470BDA3-8C44-4925-91BA-157691462C5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38" name="Text Box 2">
          <a:extLst>
            <a:ext uri="{FF2B5EF4-FFF2-40B4-BE49-F238E27FC236}">
              <a16:creationId xmlns:a16="http://schemas.microsoft.com/office/drawing/2014/main" id="{A88F1E6F-7413-4DA7-B944-34F7F1966CB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39" name="Text Box 1">
          <a:extLst>
            <a:ext uri="{FF2B5EF4-FFF2-40B4-BE49-F238E27FC236}">
              <a16:creationId xmlns:a16="http://schemas.microsoft.com/office/drawing/2014/main" id="{7295F66A-9D65-4372-A5A0-996D5857EA6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40" name="Text Box 2">
          <a:extLst>
            <a:ext uri="{FF2B5EF4-FFF2-40B4-BE49-F238E27FC236}">
              <a16:creationId xmlns:a16="http://schemas.microsoft.com/office/drawing/2014/main" id="{CC9F8466-47FA-4D69-8E11-50225DED52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41" name="Text Box 1">
          <a:extLst>
            <a:ext uri="{FF2B5EF4-FFF2-40B4-BE49-F238E27FC236}">
              <a16:creationId xmlns:a16="http://schemas.microsoft.com/office/drawing/2014/main" id="{08566BFB-65FF-4227-9ECE-B6B39A8A7C0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42" name="Text Box 2">
          <a:extLst>
            <a:ext uri="{FF2B5EF4-FFF2-40B4-BE49-F238E27FC236}">
              <a16:creationId xmlns:a16="http://schemas.microsoft.com/office/drawing/2014/main" id="{88AF5AD1-1341-413F-B470-383C35CFD19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43" name="Text Box 1">
          <a:extLst>
            <a:ext uri="{FF2B5EF4-FFF2-40B4-BE49-F238E27FC236}">
              <a16:creationId xmlns:a16="http://schemas.microsoft.com/office/drawing/2014/main" id="{92E6C077-43A9-4DD9-B0FF-96D99D9F72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44" name="Text Box 2">
          <a:extLst>
            <a:ext uri="{FF2B5EF4-FFF2-40B4-BE49-F238E27FC236}">
              <a16:creationId xmlns:a16="http://schemas.microsoft.com/office/drawing/2014/main" id="{CDA12BA7-32E7-4C92-BB7B-3B0CDC8227A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45" name="Text Box 1">
          <a:extLst>
            <a:ext uri="{FF2B5EF4-FFF2-40B4-BE49-F238E27FC236}">
              <a16:creationId xmlns:a16="http://schemas.microsoft.com/office/drawing/2014/main" id="{360B5574-AFFD-45F3-A41C-C280ECF599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46" name="Text Box 2">
          <a:extLst>
            <a:ext uri="{FF2B5EF4-FFF2-40B4-BE49-F238E27FC236}">
              <a16:creationId xmlns:a16="http://schemas.microsoft.com/office/drawing/2014/main" id="{7B733ED9-D222-49BD-AE17-6B6BE2D54D2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47" name="Text Box 1">
          <a:extLst>
            <a:ext uri="{FF2B5EF4-FFF2-40B4-BE49-F238E27FC236}">
              <a16:creationId xmlns:a16="http://schemas.microsoft.com/office/drawing/2014/main" id="{5088E85B-0D94-45B5-ABA2-66939BBE9A2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48" name="Text Box 2">
          <a:extLst>
            <a:ext uri="{FF2B5EF4-FFF2-40B4-BE49-F238E27FC236}">
              <a16:creationId xmlns:a16="http://schemas.microsoft.com/office/drawing/2014/main" id="{16959170-AE54-41AE-B5F0-61C60C8D5A5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49" name="Text Box 2">
          <a:extLst>
            <a:ext uri="{FF2B5EF4-FFF2-40B4-BE49-F238E27FC236}">
              <a16:creationId xmlns:a16="http://schemas.microsoft.com/office/drawing/2014/main" id="{C9600D56-2ADF-4F2C-B2BF-F0153276AFE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50" name="Text Box 1">
          <a:extLst>
            <a:ext uri="{FF2B5EF4-FFF2-40B4-BE49-F238E27FC236}">
              <a16:creationId xmlns:a16="http://schemas.microsoft.com/office/drawing/2014/main" id="{B62FC558-0E4E-47C8-9253-149D4451F7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51" name="Text Box 2">
          <a:extLst>
            <a:ext uri="{FF2B5EF4-FFF2-40B4-BE49-F238E27FC236}">
              <a16:creationId xmlns:a16="http://schemas.microsoft.com/office/drawing/2014/main" id="{CFE9C897-FBBC-464C-8A73-739273B8B95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52" name="Text Box 1">
          <a:extLst>
            <a:ext uri="{FF2B5EF4-FFF2-40B4-BE49-F238E27FC236}">
              <a16:creationId xmlns:a16="http://schemas.microsoft.com/office/drawing/2014/main" id="{8D84793A-2AC8-4D94-AAC4-A7A7E67F6D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53" name="Text Box 2">
          <a:extLst>
            <a:ext uri="{FF2B5EF4-FFF2-40B4-BE49-F238E27FC236}">
              <a16:creationId xmlns:a16="http://schemas.microsoft.com/office/drawing/2014/main" id="{ECF3CE64-677A-4F71-A289-693B6EDC0CB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54" name="Text Box 1">
          <a:extLst>
            <a:ext uri="{FF2B5EF4-FFF2-40B4-BE49-F238E27FC236}">
              <a16:creationId xmlns:a16="http://schemas.microsoft.com/office/drawing/2014/main" id="{24FCF9BE-88B9-415E-B3DC-4F09646B235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55" name="Text Box 2">
          <a:extLst>
            <a:ext uri="{FF2B5EF4-FFF2-40B4-BE49-F238E27FC236}">
              <a16:creationId xmlns:a16="http://schemas.microsoft.com/office/drawing/2014/main" id="{1A939098-1480-4F68-90AF-CCE09192CAC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56" name="Text Box 1">
          <a:extLst>
            <a:ext uri="{FF2B5EF4-FFF2-40B4-BE49-F238E27FC236}">
              <a16:creationId xmlns:a16="http://schemas.microsoft.com/office/drawing/2014/main" id="{609E7406-0B4B-483C-A900-F1278A1411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57" name="Text Box 2">
          <a:extLst>
            <a:ext uri="{FF2B5EF4-FFF2-40B4-BE49-F238E27FC236}">
              <a16:creationId xmlns:a16="http://schemas.microsoft.com/office/drawing/2014/main" id="{3121D6F6-3582-48EA-A925-80B44B7C85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58" name="Text Box 2">
          <a:extLst>
            <a:ext uri="{FF2B5EF4-FFF2-40B4-BE49-F238E27FC236}">
              <a16:creationId xmlns:a16="http://schemas.microsoft.com/office/drawing/2014/main" id="{DEB9B215-DA5C-4BA8-8D5F-3D624CF423F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59" name="Text Box 1">
          <a:extLst>
            <a:ext uri="{FF2B5EF4-FFF2-40B4-BE49-F238E27FC236}">
              <a16:creationId xmlns:a16="http://schemas.microsoft.com/office/drawing/2014/main" id="{72F75C64-2812-4D4D-8BBB-518631EA33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60" name="Text Box 2">
          <a:extLst>
            <a:ext uri="{FF2B5EF4-FFF2-40B4-BE49-F238E27FC236}">
              <a16:creationId xmlns:a16="http://schemas.microsoft.com/office/drawing/2014/main" id="{30746344-DC8E-40C7-8EE3-3F76841425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61" name="Text Box 2">
          <a:extLst>
            <a:ext uri="{FF2B5EF4-FFF2-40B4-BE49-F238E27FC236}">
              <a16:creationId xmlns:a16="http://schemas.microsoft.com/office/drawing/2014/main" id="{A83F8B15-6520-4921-82C1-2F0614C0C02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62" name="Text Box 1">
          <a:extLst>
            <a:ext uri="{FF2B5EF4-FFF2-40B4-BE49-F238E27FC236}">
              <a16:creationId xmlns:a16="http://schemas.microsoft.com/office/drawing/2014/main" id="{B5F227D8-D288-47A9-B578-BA5279AB24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63" name="Text Box 2">
          <a:extLst>
            <a:ext uri="{FF2B5EF4-FFF2-40B4-BE49-F238E27FC236}">
              <a16:creationId xmlns:a16="http://schemas.microsoft.com/office/drawing/2014/main" id="{76DDC1CB-BF6A-4309-AD4C-688882D8DB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64" name="Text Box 2">
          <a:extLst>
            <a:ext uri="{FF2B5EF4-FFF2-40B4-BE49-F238E27FC236}">
              <a16:creationId xmlns:a16="http://schemas.microsoft.com/office/drawing/2014/main" id="{85545B80-867D-40BA-BD38-CC4542DF074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65" name="Text Box 1">
          <a:extLst>
            <a:ext uri="{FF2B5EF4-FFF2-40B4-BE49-F238E27FC236}">
              <a16:creationId xmlns:a16="http://schemas.microsoft.com/office/drawing/2014/main" id="{352DAAC6-3378-4E85-90F9-BF64E496BB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66" name="Text Box 2">
          <a:extLst>
            <a:ext uri="{FF2B5EF4-FFF2-40B4-BE49-F238E27FC236}">
              <a16:creationId xmlns:a16="http://schemas.microsoft.com/office/drawing/2014/main" id="{12EED6FC-E5C3-406F-B93E-8C36DAA512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67" name="Text Box 2">
          <a:extLst>
            <a:ext uri="{FF2B5EF4-FFF2-40B4-BE49-F238E27FC236}">
              <a16:creationId xmlns:a16="http://schemas.microsoft.com/office/drawing/2014/main" id="{CB919CC0-45B4-4656-8D25-0C1510A7539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68" name="Text Box 1">
          <a:extLst>
            <a:ext uri="{FF2B5EF4-FFF2-40B4-BE49-F238E27FC236}">
              <a16:creationId xmlns:a16="http://schemas.microsoft.com/office/drawing/2014/main" id="{2037300C-5C29-47EC-A323-4FE15BB0A8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69" name="Text Box 2">
          <a:extLst>
            <a:ext uri="{FF2B5EF4-FFF2-40B4-BE49-F238E27FC236}">
              <a16:creationId xmlns:a16="http://schemas.microsoft.com/office/drawing/2014/main" id="{677838DF-F92C-4AD8-827B-88FAB86547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70" name="Text Box 2">
          <a:extLst>
            <a:ext uri="{FF2B5EF4-FFF2-40B4-BE49-F238E27FC236}">
              <a16:creationId xmlns:a16="http://schemas.microsoft.com/office/drawing/2014/main" id="{2E381BDA-00A2-4226-AF34-02A4B0C1FEE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71" name="Text Box 1">
          <a:extLst>
            <a:ext uri="{FF2B5EF4-FFF2-40B4-BE49-F238E27FC236}">
              <a16:creationId xmlns:a16="http://schemas.microsoft.com/office/drawing/2014/main" id="{9E161C39-DAE1-4BA7-ADC2-F9CA68A2E2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72" name="Text Box 2">
          <a:extLst>
            <a:ext uri="{FF2B5EF4-FFF2-40B4-BE49-F238E27FC236}">
              <a16:creationId xmlns:a16="http://schemas.microsoft.com/office/drawing/2014/main" id="{4DB515B6-0D1F-4E79-ABC2-C3CCB89AD7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473" name="Text Box 2">
          <a:extLst>
            <a:ext uri="{FF2B5EF4-FFF2-40B4-BE49-F238E27FC236}">
              <a16:creationId xmlns:a16="http://schemas.microsoft.com/office/drawing/2014/main" id="{570493C0-B16F-43CD-A996-5C012D2AEE1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74" name="Text Box 1">
          <a:extLst>
            <a:ext uri="{FF2B5EF4-FFF2-40B4-BE49-F238E27FC236}">
              <a16:creationId xmlns:a16="http://schemas.microsoft.com/office/drawing/2014/main" id="{A586F6FD-3564-4381-A6B2-F6881858959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75" name="Text Box 2">
          <a:extLst>
            <a:ext uri="{FF2B5EF4-FFF2-40B4-BE49-F238E27FC236}">
              <a16:creationId xmlns:a16="http://schemas.microsoft.com/office/drawing/2014/main" id="{95D8F7DA-45E2-416B-84A4-A6C4196674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76" name="Text Box 1">
          <a:extLst>
            <a:ext uri="{FF2B5EF4-FFF2-40B4-BE49-F238E27FC236}">
              <a16:creationId xmlns:a16="http://schemas.microsoft.com/office/drawing/2014/main" id="{B50D5BC7-D409-48C1-BC94-8EB0A774670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77" name="Text Box 2">
          <a:extLst>
            <a:ext uri="{FF2B5EF4-FFF2-40B4-BE49-F238E27FC236}">
              <a16:creationId xmlns:a16="http://schemas.microsoft.com/office/drawing/2014/main" id="{DC579EC5-1C5A-4866-91B1-48C2D42887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78" name="Text Box 1">
          <a:extLst>
            <a:ext uri="{FF2B5EF4-FFF2-40B4-BE49-F238E27FC236}">
              <a16:creationId xmlns:a16="http://schemas.microsoft.com/office/drawing/2014/main" id="{BAF6B6B8-D145-4E3D-8888-F1E90CF6C6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79" name="Text Box 2">
          <a:extLst>
            <a:ext uri="{FF2B5EF4-FFF2-40B4-BE49-F238E27FC236}">
              <a16:creationId xmlns:a16="http://schemas.microsoft.com/office/drawing/2014/main" id="{AE01CEFA-696D-478E-A7FF-8F9829D0229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80" name="Text Box 1">
          <a:extLst>
            <a:ext uri="{FF2B5EF4-FFF2-40B4-BE49-F238E27FC236}">
              <a16:creationId xmlns:a16="http://schemas.microsoft.com/office/drawing/2014/main" id="{84104179-96DA-4A5D-A7B5-2A46440F092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81" name="Text Box 2">
          <a:extLst>
            <a:ext uri="{FF2B5EF4-FFF2-40B4-BE49-F238E27FC236}">
              <a16:creationId xmlns:a16="http://schemas.microsoft.com/office/drawing/2014/main" id="{4E40139F-3298-4C53-B5D9-4031B3E92C4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82" name="Text Box 1">
          <a:extLst>
            <a:ext uri="{FF2B5EF4-FFF2-40B4-BE49-F238E27FC236}">
              <a16:creationId xmlns:a16="http://schemas.microsoft.com/office/drawing/2014/main" id="{D16CAF8C-3346-47ED-AB3D-2584B3C072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83" name="Text Box 2">
          <a:extLst>
            <a:ext uri="{FF2B5EF4-FFF2-40B4-BE49-F238E27FC236}">
              <a16:creationId xmlns:a16="http://schemas.microsoft.com/office/drawing/2014/main" id="{9DE2B47D-B81E-45C5-9BA0-D6C364C1F4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84" name="Text Box 1">
          <a:extLst>
            <a:ext uri="{FF2B5EF4-FFF2-40B4-BE49-F238E27FC236}">
              <a16:creationId xmlns:a16="http://schemas.microsoft.com/office/drawing/2014/main" id="{D0C82003-52B1-4C0A-ACF9-1957D76AE9A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85" name="Text Box 2">
          <a:extLst>
            <a:ext uri="{FF2B5EF4-FFF2-40B4-BE49-F238E27FC236}">
              <a16:creationId xmlns:a16="http://schemas.microsoft.com/office/drawing/2014/main" id="{217604E5-516A-470A-94A4-CE1A1DEF8F2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86" name="Text Box 1">
          <a:extLst>
            <a:ext uri="{FF2B5EF4-FFF2-40B4-BE49-F238E27FC236}">
              <a16:creationId xmlns:a16="http://schemas.microsoft.com/office/drawing/2014/main" id="{6C18137C-C362-4566-8FC0-60E9384A05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87" name="Text Box 2">
          <a:extLst>
            <a:ext uri="{FF2B5EF4-FFF2-40B4-BE49-F238E27FC236}">
              <a16:creationId xmlns:a16="http://schemas.microsoft.com/office/drawing/2014/main" id="{448A3B36-3887-43D0-ACE4-708911B422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88" name="Text Box 1">
          <a:extLst>
            <a:ext uri="{FF2B5EF4-FFF2-40B4-BE49-F238E27FC236}">
              <a16:creationId xmlns:a16="http://schemas.microsoft.com/office/drawing/2014/main" id="{5F2E5DC8-7D45-4C21-968F-9FF8D1CE1B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89" name="Text Box 2">
          <a:extLst>
            <a:ext uri="{FF2B5EF4-FFF2-40B4-BE49-F238E27FC236}">
              <a16:creationId xmlns:a16="http://schemas.microsoft.com/office/drawing/2014/main" id="{2A2154A2-8731-4F97-ABD0-5D3D966C66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90" name="Text Box 1">
          <a:extLst>
            <a:ext uri="{FF2B5EF4-FFF2-40B4-BE49-F238E27FC236}">
              <a16:creationId xmlns:a16="http://schemas.microsoft.com/office/drawing/2014/main" id="{BE84A7AF-732B-442C-80B1-5F75F4952A4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91" name="Text Box 2">
          <a:extLst>
            <a:ext uri="{FF2B5EF4-FFF2-40B4-BE49-F238E27FC236}">
              <a16:creationId xmlns:a16="http://schemas.microsoft.com/office/drawing/2014/main" id="{67D2D35E-F751-40AB-809A-FCE1206BD77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92" name="Text Box 1">
          <a:extLst>
            <a:ext uri="{FF2B5EF4-FFF2-40B4-BE49-F238E27FC236}">
              <a16:creationId xmlns:a16="http://schemas.microsoft.com/office/drawing/2014/main" id="{94BA7EDB-798A-4C25-9B07-53311A9074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93" name="Text Box 2">
          <a:extLst>
            <a:ext uri="{FF2B5EF4-FFF2-40B4-BE49-F238E27FC236}">
              <a16:creationId xmlns:a16="http://schemas.microsoft.com/office/drawing/2014/main" id="{47B49E05-682A-4B22-A619-26963510B1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94" name="Text Box 2">
          <a:extLst>
            <a:ext uri="{FF2B5EF4-FFF2-40B4-BE49-F238E27FC236}">
              <a16:creationId xmlns:a16="http://schemas.microsoft.com/office/drawing/2014/main" id="{4D17A59E-FF3C-4896-9F25-A9B72C0F174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95" name="Text Box 1">
          <a:extLst>
            <a:ext uri="{FF2B5EF4-FFF2-40B4-BE49-F238E27FC236}">
              <a16:creationId xmlns:a16="http://schemas.microsoft.com/office/drawing/2014/main" id="{B58B235B-0F19-4624-9AEA-20E5A976D79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496" name="Text Box 2">
          <a:extLst>
            <a:ext uri="{FF2B5EF4-FFF2-40B4-BE49-F238E27FC236}">
              <a16:creationId xmlns:a16="http://schemas.microsoft.com/office/drawing/2014/main" id="{A5AA472F-B69B-40C3-88F3-7928153C0F3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97" name="Text Box 1">
          <a:extLst>
            <a:ext uri="{FF2B5EF4-FFF2-40B4-BE49-F238E27FC236}">
              <a16:creationId xmlns:a16="http://schemas.microsoft.com/office/drawing/2014/main" id="{275C1990-1AAC-4994-91F6-B98907ABA09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498" name="Text Box 2">
          <a:extLst>
            <a:ext uri="{FF2B5EF4-FFF2-40B4-BE49-F238E27FC236}">
              <a16:creationId xmlns:a16="http://schemas.microsoft.com/office/drawing/2014/main" id="{9D53375C-5494-4E11-9709-EB0936D436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499" name="Text Box 1">
          <a:extLst>
            <a:ext uri="{FF2B5EF4-FFF2-40B4-BE49-F238E27FC236}">
              <a16:creationId xmlns:a16="http://schemas.microsoft.com/office/drawing/2014/main" id="{7B901A81-D0D0-4B6D-9466-5A373D5DCA0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00" name="Text Box 2">
          <a:extLst>
            <a:ext uri="{FF2B5EF4-FFF2-40B4-BE49-F238E27FC236}">
              <a16:creationId xmlns:a16="http://schemas.microsoft.com/office/drawing/2014/main" id="{45112EB6-60D1-4EFB-849E-F6304E4BF8C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01" name="Text Box 1">
          <a:extLst>
            <a:ext uri="{FF2B5EF4-FFF2-40B4-BE49-F238E27FC236}">
              <a16:creationId xmlns:a16="http://schemas.microsoft.com/office/drawing/2014/main" id="{6B3E3FF1-996D-4806-8975-820490723A8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02" name="Text Box 2">
          <a:extLst>
            <a:ext uri="{FF2B5EF4-FFF2-40B4-BE49-F238E27FC236}">
              <a16:creationId xmlns:a16="http://schemas.microsoft.com/office/drawing/2014/main" id="{7B48EAFA-DCEB-420D-9F6E-63319912D84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03" name="Text Box 1">
          <a:extLst>
            <a:ext uri="{FF2B5EF4-FFF2-40B4-BE49-F238E27FC236}">
              <a16:creationId xmlns:a16="http://schemas.microsoft.com/office/drawing/2014/main" id="{850ECC73-2EFC-4342-9F82-7874698E85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04" name="Text Box 2">
          <a:extLst>
            <a:ext uri="{FF2B5EF4-FFF2-40B4-BE49-F238E27FC236}">
              <a16:creationId xmlns:a16="http://schemas.microsoft.com/office/drawing/2014/main" id="{9CC2C24F-E2D9-4BB2-A5A2-887E1AEADB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05" name="Text Box 1">
          <a:extLst>
            <a:ext uri="{FF2B5EF4-FFF2-40B4-BE49-F238E27FC236}">
              <a16:creationId xmlns:a16="http://schemas.microsoft.com/office/drawing/2014/main" id="{1583F545-B200-427C-BFEB-8AE138F5CBB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06" name="Text Box 2">
          <a:extLst>
            <a:ext uri="{FF2B5EF4-FFF2-40B4-BE49-F238E27FC236}">
              <a16:creationId xmlns:a16="http://schemas.microsoft.com/office/drawing/2014/main" id="{B2A0993E-F8A2-409C-BE8C-1F6F13504A4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07" name="Text Box 1">
          <a:extLst>
            <a:ext uri="{FF2B5EF4-FFF2-40B4-BE49-F238E27FC236}">
              <a16:creationId xmlns:a16="http://schemas.microsoft.com/office/drawing/2014/main" id="{292BA659-69F9-4FE0-8BD0-C46098667FB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08" name="Text Box 2">
          <a:extLst>
            <a:ext uri="{FF2B5EF4-FFF2-40B4-BE49-F238E27FC236}">
              <a16:creationId xmlns:a16="http://schemas.microsoft.com/office/drawing/2014/main" id="{9336B626-9FF9-4EB6-99DF-F942459D787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09" name="Text Box 1">
          <a:extLst>
            <a:ext uri="{FF2B5EF4-FFF2-40B4-BE49-F238E27FC236}">
              <a16:creationId xmlns:a16="http://schemas.microsoft.com/office/drawing/2014/main" id="{C5F5E5C3-81A4-451C-9C23-8489B7531A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10" name="Text Box 2">
          <a:extLst>
            <a:ext uri="{FF2B5EF4-FFF2-40B4-BE49-F238E27FC236}">
              <a16:creationId xmlns:a16="http://schemas.microsoft.com/office/drawing/2014/main" id="{4BE8D330-640A-4BCB-9275-018011A448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11" name="Text Box 1">
          <a:extLst>
            <a:ext uri="{FF2B5EF4-FFF2-40B4-BE49-F238E27FC236}">
              <a16:creationId xmlns:a16="http://schemas.microsoft.com/office/drawing/2014/main" id="{20D53153-97D0-42D2-8212-2656DC55F9D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12" name="Text Box 2">
          <a:extLst>
            <a:ext uri="{FF2B5EF4-FFF2-40B4-BE49-F238E27FC236}">
              <a16:creationId xmlns:a16="http://schemas.microsoft.com/office/drawing/2014/main" id="{2BCDAF0A-CF14-4764-9A07-098865DE4A9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13" name="Text Box 1">
          <a:extLst>
            <a:ext uri="{FF2B5EF4-FFF2-40B4-BE49-F238E27FC236}">
              <a16:creationId xmlns:a16="http://schemas.microsoft.com/office/drawing/2014/main" id="{6014B32A-A065-46EC-B410-2B1EEE8995A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14" name="Text Box 2">
          <a:extLst>
            <a:ext uri="{FF2B5EF4-FFF2-40B4-BE49-F238E27FC236}">
              <a16:creationId xmlns:a16="http://schemas.microsoft.com/office/drawing/2014/main" id="{3C19CA8A-C19C-4E14-9040-A6341C7CBAF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15" name="Text Box 1">
          <a:extLst>
            <a:ext uri="{FF2B5EF4-FFF2-40B4-BE49-F238E27FC236}">
              <a16:creationId xmlns:a16="http://schemas.microsoft.com/office/drawing/2014/main" id="{6AE10383-088C-4F1A-8278-F2C1776C4D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16" name="Text Box 2">
          <a:extLst>
            <a:ext uri="{FF2B5EF4-FFF2-40B4-BE49-F238E27FC236}">
              <a16:creationId xmlns:a16="http://schemas.microsoft.com/office/drawing/2014/main" id="{7678E42A-62F5-461B-B2A5-9F0FE83F76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517" name="Text Box 2">
          <a:extLst>
            <a:ext uri="{FF2B5EF4-FFF2-40B4-BE49-F238E27FC236}">
              <a16:creationId xmlns:a16="http://schemas.microsoft.com/office/drawing/2014/main" id="{A200B42D-5087-441E-99F1-E1D102B5386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18" name="Text Box 1">
          <a:extLst>
            <a:ext uri="{FF2B5EF4-FFF2-40B4-BE49-F238E27FC236}">
              <a16:creationId xmlns:a16="http://schemas.microsoft.com/office/drawing/2014/main" id="{2B43EE4B-74EE-460F-9E3F-3E05E07519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19" name="Text Box 2">
          <a:extLst>
            <a:ext uri="{FF2B5EF4-FFF2-40B4-BE49-F238E27FC236}">
              <a16:creationId xmlns:a16="http://schemas.microsoft.com/office/drawing/2014/main" id="{73B4CE8D-3AE5-4FDB-A2F7-AD206617BD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20" name="Text Box 1">
          <a:extLst>
            <a:ext uri="{FF2B5EF4-FFF2-40B4-BE49-F238E27FC236}">
              <a16:creationId xmlns:a16="http://schemas.microsoft.com/office/drawing/2014/main" id="{EFC9D54F-E51A-4B6F-A14F-0436723B566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21" name="Text Box 2">
          <a:extLst>
            <a:ext uri="{FF2B5EF4-FFF2-40B4-BE49-F238E27FC236}">
              <a16:creationId xmlns:a16="http://schemas.microsoft.com/office/drawing/2014/main" id="{5EB559C3-57B2-4403-8940-BFE2256D2F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22" name="Text Box 1">
          <a:extLst>
            <a:ext uri="{FF2B5EF4-FFF2-40B4-BE49-F238E27FC236}">
              <a16:creationId xmlns:a16="http://schemas.microsoft.com/office/drawing/2014/main" id="{79C22A02-3518-4BF5-B47C-1AFE48EB7B3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23" name="Text Box 2">
          <a:extLst>
            <a:ext uri="{FF2B5EF4-FFF2-40B4-BE49-F238E27FC236}">
              <a16:creationId xmlns:a16="http://schemas.microsoft.com/office/drawing/2014/main" id="{207CB473-9311-4854-B4E3-E6CEEF3ECA9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24" name="Text Box 1">
          <a:extLst>
            <a:ext uri="{FF2B5EF4-FFF2-40B4-BE49-F238E27FC236}">
              <a16:creationId xmlns:a16="http://schemas.microsoft.com/office/drawing/2014/main" id="{563C4786-1262-415B-8D56-126F7470F9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25" name="Text Box 2">
          <a:extLst>
            <a:ext uri="{FF2B5EF4-FFF2-40B4-BE49-F238E27FC236}">
              <a16:creationId xmlns:a16="http://schemas.microsoft.com/office/drawing/2014/main" id="{D48CCE9A-0913-459C-A1D6-027C6D8590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526" name="Text Box 2">
          <a:extLst>
            <a:ext uri="{FF2B5EF4-FFF2-40B4-BE49-F238E27FC236}">
              <a16:creationId xmlns:a16="http://schemas.microsoft.com/office/drawing/2014/main" id="{5C5C9351-8143-4940-BD44-C5449541841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27" name="Text Box 1">
          <a:extLst>
            <a:ext uri="{FF2B5EF4-FFF2-40B4-BE49-F238E27FC236}">
              <a16:creationId xmlns:a16="http://schemas.microsoft.com/office/drawing/2014/main" id="{71C5A77A-94FF-454E-8537-C337DE3CAB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28" name="Text Box 2">
          <a:extLst>
            <a:ext uri="{FF2B5EF4-FFF2-40B4-BE49-F238E27FC236}">
              <a16:creationId xmlns:a16="http://schemas.microsoft.com/office/drawing/2014/main" id="{2FD8E890-1F92-4BC4-9FBC-874BD2A1145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529" name="Text Box 2">
          <a:extLst>
            <a:ext uri="{FF2B5EF4-FFF2-40B4-BE49-F238E27FC236}">
              <a16:creationId xmlns:a16="http://schemas.microsoft.com/office/drawing/2014/main" id="{F10F7F64-AA70-4F52-B4A5-5CA99B29D1A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30" name="Text Box 1">
          <a:extLst>
            <a:ext uri="{FF2B5EF4-FFF2-40B4-BE49-F238E27FC236}">
              <a16:creationId xmlns:a16="http://schemas.microsoft.com/office/drawing/2014/main" id="{48181D41-5A50-48B5-9B00-195F98CC07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31" name="Text Box 2">
          <a:extLst>
            <a:ext uri="{FF2B5EF4-FFF2-40B4-BE49-F238E27FC236}">
              <a16:creationId xmlns:a16="http://schemas.microsoft.com/office/drawing/2014/main" id="{01741DAB-7DA6-4F23-8EBF-8E8C96ADFA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532" name="Text Box 2">
          <a:extLst>
            <a:ext uri="{FF2B5EF4-FFF2-40B4-BE49-F238E27FC236}">
              <a16:creationId xmlns:a16="http://schemas.microsoft.com/office/drawing/2014/main" id="{AE01938B-A5EE-49C1-AAEE-76D6FDA80B2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33" name="Text Box 1">
          <a:extLst>
            <a:ext uri="{FF2B5EF4-FFF2-40B4-BE49-F238E27FC236}">
              <a16:creationId xmlns:a16="http://schemas.microsoft.com/office/drawing/2014/main" id="{493E1F1E-554E-4857-B0ED-89218983AB4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34" name="Text Box 2">
          <a:extLst>
            <a:ext uri="{FF2B5EF4-FFF2-40B4-BE49-F238E27FC236}">
              <a16:creationId xmlns:a16="http://schemas.microsoft.com/office/drawing/2014/main" id="{A5DC4657-7AA2-4074-B83A-600FB3FBBE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535" name="Text Box 2">
          <a:extLst>
            <a:ext uri="{FF2B5EF4-FFF2-40B4-BE49-F238E27FC236}">
              <a16:creationId xmlns:a16="http://schemas.microsoft.com/office/drawing/2014/main" id="{E9361D92-D475-4FFB-AA5C-BAB9C1A020D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36" name="Text Box 1">
          <a:extLst>
            <a:ext uri="{FF2B5EF4-FFF2-40B4-BE49-F238E27FC236}">
              <a16:creationId xmlns:a16="http://schemas.microsoft.com/office/drawing/2014/main" id="{7B591D63-0607-4C2B-BADA-E22638875C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37" name="Text Box 2">
          <a:extLst>
            <a:ext uri="{FF2B5EF4-FFF2-40B4-BE49-F238E27FC236}">
              <a16:creationId xmlns:a16="http://schemas.microsoft.com/office/drawing/2014/main" id="{5F173E39-BDE3-425C-B5E8-EC236F985B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538" name="Text Box 2">
          <a:extLst>
            <a:ext uri="{FF2B5EF4-FFF2-40B4-BE49-F238E27FC236}">
              <a16:creationId xmlns:a16="http://schemas.microsoft.com/office/drawing/2014/main" id="{DEEEEE4E-59DB-4A6A-833F-DB3FDBF9961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39" name="Text Box 1">
          <a:extLst>
            <a:ext uri="{FF2B5EF4-FFF2-40B4-BE49-F238E27FC236}">
              <a16:creationId xmlns:a16="http://schemas.microsoft.com/office/drawing/2014/main" id="{271CFE82-6E1D-4D47-827E-9711E07E4A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40" name="Text Box 2">
          <a:extLst>
            <a:ext uri="{FF2B5EF4-FFF2-40B4-BE49-F238E27FC236}">
              <a16:creationId xmlns:a16="http://schemas.microsoft.com/office/drawing/2014/main" id="{CE30B7DC-1FD5-4ACA-A30B-D7B2A83445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18457"/>
    <xdr:sp macro="" textlink="">
      <xdr:nvSpPr>
        <xdr:cNvPr id="1541" name="Text Box 2">
          <a:extLst>
            <a:ext uri="{FF2B5EF4-FFF2-40B4-BE49-F238E27FC236}">
              <a16:creationId xmlns:a16="http://schemas.microsoft.com/office/drawing/2014/main" id="{B4B9C957-3574-4155-8F35-F7D37C9009B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42" name="Text Box 1">
          <a:extLst>
            <a:ext uri="{FF2B5EF4-FFF2-40B4-BE49-F238E27FC236}">
              <a16:creationId xmlns:a16="http://schemas.microsoft.com/office/drawing/2014/main" id="{AA0389A4-6CC7-4B85-956F-1B7EB4C3EF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43" name="Text Box 2">
          <a:extLst>
            <a:ext uri="{FF2B5EF4-FFF2-40B4-BE49-F238E27FC236}">
              <a16:creationId xmlns:a16="http://schemas.microsoft.com/office/drawing/2014/main" id="{F3FB3124-DE8D-4F23-9A00-00CAE93287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44" name="Text Box 1">
          <a:extLst>
            <a:ext uri="{FF2B5EF4-FFF2-40B4-BE49-F238E27FC236}">
              <a16:creationId xmlns:a16="http://schemas.microsoft.com/office/drawing/2014/main" id="{66CDF78E-C2F9-4A5D-A752-64F5CEF7CE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45" name="Text Box 2">
          <a:extLst>
            <a:ext uri="{FF2B5EF4-FFF2-40B4-BE49-F238E27FC236}">
              <a16:creationId xmlns:a16="http://schemas.microsoft.com/office/drawing/2014/main" id="{2F571834-FB12-464D-A000-4C98F2162D7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46" name="Text Box 1">
          <a:extLst>
            <a:ext uri="{FF2B5EF4-FFF2-40B4-BE49-F238E27FC236}">
              <a16:creationId xmlns:a16="http://schemas.microsoft.com/office/drawing/2014/main" id="{9666C154-267F-4D9F-953F-12538103DE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47" name="Text Box 2">
          <a:extLst>
            <a:ext uri="{FF2B5EF4-FFF2-40B4-BE49-F238E27FC236}">
              <a16:creationId xmlns:a16="http://schemas.microsoft.com/office/drawing/2014/main" id="{C73686FA-7CCC-48A9-946A-63E942F987C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48" name="Text Box 1">
          <a:extLst>
            <a:ext uri="{FF2B5EF4-FFF2-40B4-BE49-F238E27FC236}">
              <a16:creationId xmlns:a16="http://schemas.microsoft.com/office/drawing/2014/main" id="{0E9CC5AD-D5EE-47AF-9BA3-5E0D3F16D74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49" name="Text Box 2">
          <a:extLst>
            <a:ext uri="{FF2B5EF4-FFF2-40B4-BE49-F238E27FC236}">
              <a16:creationId xmlns:a16="http://schemas.microsoft.com/office/drawing/2014/main" id="{D2698905-A9D7-4B3D-9DA7-EBDBACABFC0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50" name="Text Box 1">
          <a:extLst>
            <a:ext uri="{FF2B5EF4-FFF2-40B4-BE49-F238E27FC236}">
              <a16:creationId xmlns:a16="http://schemas.microsoft.com/office/drawing/2014/main" id="{553A4157-C960-4322-B257-D6F9FC33AC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51" name="Text Box 2">
          <a:extLst>
            <a:ext uri="{FF2B5EF4-FFF2-40B4-BE49-F238E27FC236}">
              <a16:creationId xmlns:a16="http://schemas.microsoft.com/office/drawing/2014/main" id="{0AD92746-DC5B-4E7C-B077-76E0E71697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52" name="Text Box 1">
          <a:extLst>
            <a:ext uri="{FF2B5EF4-FFF2-40B4-BE49-F238E27FC236}">
              <a16:creationId xmlns:a16="http://schemas.microsoft.com/office/drawing/2014/main" id="{CB92DDD4-671B-4C3E-87FD-23AF93B12AB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53" name="Text Box 2">
          <a:extLst>
            <a:ext uri="{FF2B5EF4-FFF2-40B4-BE49-F238E27FC236}">
              <a16:creationId xmlns:a16="http://schemas.microsoft.com/office/drawing/2014/main" id="{48D0A7BC-669E-4847-B7C9-CD3BBC190BC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54" name="Text Box 2">
          <a:extLst>
            <a:ext uri="{FF2B5EF4-FFF2-40B4-BE49-F238E27FC236}">
              <a16:creationId xmlns:a16="http://schemas.microsoft.com/office/drawing/2014/main" id="{AFB2D1CD-06BC-40B3-B39E-FAE2F12A20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55" name="Text Box 1">
          <a:extLst>
            <a:ext uri="{FF2B5EF4-FFF2-40B4-BE49-F238E27FC236}">
              <a16:creationId xmlns:a16="http://schemas.microsoft.com/office/drawing/2014/main" id="{516EE405-2254-4EA8-860A-B0411DEF19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56" name="Text Box 2">
          <a:extLst>
            <a:ext uri="{FF2B5EF4-FFF2-40B4-BE49-F238E27FC236}">
              <a16:creationId xmlns:a16="http://schemas.microsoft.com/office/drawing/2014/main" id="{000FD558-983E-4583-AB57-7B6B568A65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57" name="Text Box 1">
          <a:extLst>
            <a:ext uri="{FF2B5EF4-FFF2-40B4-BE49-F238E27FC236}">
              <a16:creationId xmlns:a16="http://schemas.microsoft.com/office/drawing/2014/main" id="{1CF589B5-592D-4AFE-9390-633BDCCA2CC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58" name="Text Box 2">
          <a:extLst>
            <a:ext uri="{FF2B5EF4-FFF2-40B4-BE49-F238E27FC236}">
              <a16:creationId xmlns:a16="http://schemas.microsoft.com/office/drawing/2014/main" id="{7F6C0097-51E7-46D1-AE0A-AF24DC0571E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59" name="Text Box 1">
          <a:extLst>
            <a:ext uri="{FF2B5EF4-FFF2-40B4-BE49-F238E27FC236}">
              <a16:creationId xmlns:a16="http://schemas.microsoft.com/office/drawing/2014/main" id="{A76C241B-3DD0-4087-8C7B-B334C43B6C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60" name="Text Box 2">
          <a:extLst>
            <a:ext uri="{FF2B5EF4-FFF2-40B4-BE49-F238E27FC236}">
              <a16:creationId xmlns:a16="http://schemas.microsoft.com/office/drawing/2014/main" id="{F127D1DB-469F-4EB1-90D4-AEC14E347C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61" name="Text Box 2">
          <a:extLst>
            <a:ext uri="{FF2B5EF4-FFF2-40B4-BE49-F238E27FC236}">
              <a16:creationId xmlns:a16="http://schemas.microsoft.com/office/drawing/2014/main" id="{5368C561-45BF-4592-B864-2D8E16360C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62" name="Text Box 1">
          <a:extLst>
            <a:ext uri="{FF2B5EF4-FFF2-40B4-BE49-F238E27FC236}">
              <a16:creationId xmlns:a16="http://schemas.microsoft.com/office/drawing/2014/main" id="{47F1D02D-E50A-4B8B-B9EE-6826A55E5F6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63" name="Text Box 2">
          <a:extLst>
            <a:ext uri="{FF2B5EF4-FFF2-40B4-BE49-F238E27FC236}">
              <a16:creationId xmlns:a16="http://schemas.microsoft.com/office/drawing/2014/main" id="{E6135503-E642-4094-8F04-9E40369EA51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64" name="Text Box 1">
          <a:extLst>
            <a:ext uri="{FF2B5EF4-FFF2-40B4-BE49-F238E27FC236}">
              <a16:creationId xmlns:a16="http://schemas.microsoft.com/office/drawing/2014/main" id="{D7BCFECC-0C0C-4D43-9873-AED6F34060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65" name="Text Box 2">
          <a:extLst>
            <a:ext uri="{FF2B5EF4-FFF2-40B4-BE49-F238E27FC236}">
              <a16:creationId xmlns:a16="http://schemas.microsoft.com/office/drawing/2014/main" id="{76D21C24-B85D-41EC-ACF2-1C709181E1B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66" name="Text Box 1">
          <a:extLst>
            <a:ext uri="{FF2B5EF4-FFF2-40B4-BE49-F238E27FC236}">
              <a16:creationId xmlns:a16="http://schemas.microsoft.com/office/drawing/2014/main" id="{1C33829A-9A46-45F7-87C5-73D0606558F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67" name="Text Box 2">
          <a:extLst>
            <a:ext uri="{FF2B5EF4-FFF2-40B4-BE49-F238E27FC236}">
              <a16:creationId xmlns:a16="http://schemas.microsoft.com/office/drawing/2014/main" id="{6725D14A-B011-480E-994F-FCD69BBE7E9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68" name="Text Box 1">
          <a:extLst>
            <a:ext uri="{FF2B5EF4-FFF2-40B4-BE49-F238E27FC236}">
              <a16:creationId xmlns:a16="http://schemas.microsoft.com/office/drawing/2014/main" id="{93F29510-B259-488C-AF99-30828EAF05F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69" name="Text Box 2">
          <a:extLst>
            <a:ext uri="{FF2B5EF4-FFF2-40B4-BE49-F238E27FC236}">
              <a16:creationId xmlns:a16="http://schemas.microsoft.com/office/drawing/2014/main" id="{07C67A6F-BB78-46D7-BD0B-06F0279716C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70" name="Text Box 1">
          <a:extLst>
            <a:ext uri="{FF2B5EF4-FFF2-40B4-BE49-F238E27FC236}">
              <a16:creationId xmlns:a16="http://schemas.microsoft.com/office/drawing/2014/main" id="{B29D4830-849D-44AD-A2A0-75BD4FA5B9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71" name="Text Box 2">
          <a:extLst>
            <a:ext uri="{FF2B5EF4-FFF2-40B4-BE49-F238E27FC236}">
              <a16:creationId xmlns:a16="http://schemas.microsoft.com/office/drawing/2014/main" id="{4F5945A7-3405-47FA-AD3F-5409A5A59D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72" name="Text Box 1">
          <a:extLst>
            <a:ext uri="{FF2B5EF4-FFF2-40B4-BE49-F238E27FC236}">
              <a16:creationId xmlns:a16="http://schemas.microsoft.com/office/drawing/2014/main" id="{17FA7A16-E768-4A18-B056-7DB553DDCF1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73" name="Text Box 2">
          <a:extLst>
            <a:ext uri="{FF2B5EF4-FFF2-40B4-BE49-F238E27FC236}">
              <a16:creationId xmlns:a16="http://schemas.microsoft.com/office/drawing/2014/main" id="{D2EC36D0-65FF-44F3-A22D-F6429E2F4E8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74" name="Text Box 1">
          <a:extLst>
            <a:ext uri="{FF2B5EF4-FFF2-40B4-BE49-F238E27FC236}">
              <a16:creationId xmlns:a16="http://schemas.microsoft.com/office/drawing/2014/main" id="{4F8814B4-1DC0-4E92-85F6-249683AC1C0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75" name="Text Box 2">
          <a:extLst>
            <a:ext uri="{FF2B5EF4-FFF2-40B4-BE49-F238E27FC236}">
              <a16:creationId xmlns:a16="http://schemas.microsoft.com/office/drawing/2014/main" id="{BA405127-9AFD-4E39-9B49-2EE9FA78A4E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76" name="Text Box 1">
          <a:extLst>
            <a:ext uri="{FF2B5EF4-FFF2-40B4-BE49-F238E27FC236}">
              <a16:creationId xmlns:a16="http://schemas.microsoft.com/office/drawing/2014/main" id="{23D729CF-B67A-46DB-8870-21434E5BA43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77" name="Text Box 2">
          <a:extLst>
            <a:ext uri="{FF2B5EF4-FFF2-40B4-BE49-F238E27FC236}">
              <a16:creationId xmlns:a16="http://schemas.microsoft.com/office/drawing/2014/main" id="{21CC6027-1E9E-4F05-AA0B-860977225F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78" name="Text Box 1">
          <a:extLst>
            <a:ext uri="{FF2B5EF4-FFF2-40B4-BE49-F238E27FC236}">
              <a16:creationId xmlns:a16="http://schemas.microsoft.com/office/drawing/2014/main" id="{1DD6E873-D044-43A0-BF35-9C618E86E22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79" name="Text Box 2">
          <a:extLst>
            <a:ext uri="{FF2B5EF4-FFF2-40B4-BE49-F238E27FC236}">
              <a16:creationId xmlns:a16="http://schemas.microsoft.com/office/drawing/2014/main" id="{64C1B641-3589-4A02-B4E5-10939771BAD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80" name="Text Box 1">
          <a:extLst>
            <a:ext uri="{FF2B5EF4-FFF2-40B4-BE49-F238E27FC236}">
              <a16:creationId xmlns:a16="http://schemas.microsoft.com/office/drawing/2014/main" id="{5B9E866A-D91B-426D-8557-FF62CDFB77E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81" name="Text Box 2">
          <a:extLst>
            <a:ext uri="{FF2B5EF4-FFF2-40B4-BE49-F238E27FC236}">
              <a16:creationId xmlns:a16="http://schemas.microsoft.com/office/drawing/2014/main" id="{394189DE-24A2-4466-9BCE-3ACDDEC407C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82" name="Text Box 1">
          <a:extLst>
            <a:ext uri="{FF2B5EF4-FFF2-40B4-BE49-F238E27FC236}">
              <a16:creationId xmlns:a16="http://schemas.microsoft.com/office/drawing/2014/main" id="{92186601-2DEE-4D50-ACDB-418B5E72A1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83" name="Text Box 2">
          <a:extLst>
            <a:ext uri="{FF2B5EF4-FFF2-40B4-BE49-F238E27FC236}">
              <a16:creationId xmlns:a16="http://schemas.microsoft.com/office/drawing/2014/main" id="{D5FD5391-54BD-4B85-B602-C3075FDF6B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84" name="Text Box 1">
          <a:extLst>
            <a:ext uri="{FF2B5EF4-FFF2-40B4-BE49-F238E27FC236}">
              <a16:creationId xmlns:a16="http://schemas.microsoft.com/office/drawing/2014/main" id="{C7344503-D367-4FF8-8851-7F112DA2D2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85" name="Text Box 2">
          <a:extLst>
            <a:ext uri="{FF2B5EF4-FFF2-40B4-BE49-F238E27FC236}">
              <a16:creationId xmlns:a16="http://schemas.microsoft.com/office/drawing/2014/main" id="{40C16154-80C0-4FC4-8F57-6F094DB41A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86" name="Text Box 1">
          <a:extLst>
            <a:ext uri="{FF2B5EF4-FFF2-40B4-BE49-F238E27FC236}">
              <a16:creationId xmlns:a16="http://schemas.microsoft.com/office/drawing/2014/main" id="{71D31239-F780-4B18-9BCA-A7654C00ED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87" name="Text Box 2">
          <a:extLst>
            <a:ext uri="{FF2B5EF4-FFF2-40B4-BE49-F238E27FC236}">
              <a16:creationId xmlns:a16="http://schemas.microsoft.com/office/drawing/2014/main" id="{13829330-6195-43A1-8922-184DC72A6E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88" name="Text Box 1">
          <a:extLst>
            <a:ext uri="{FF2B5EF4-FFF2-40B4-BE49-F238E27FC236}">
              <a16:creationId xmlns:a16="http://schemas.microsoft.com/office/drawing/2014/main" id="{BB3664A5-9948-4F89-A631-7B1D0F520F3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89" name="Text Box 2">
          <a:extLst>
            <a:ext uri="{FF2B5EF4-FFF2-40B4-BE49-F238E27FC236}">
              <a16:creationId xmlns:a16="http://schemas.microsoft.com/office/drawing/2014/main" id="{16FC7408-3DE3-4DEF-B0B8-591810FC295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90" name="Text Box 1">
          <a:extLst>
            <a:ext uri="{FF2B5EF4-FFF2-40B4-BE49-F238E27FC236}">
              <a16:creationId xmlns:a16="http://schemas.microsoft.com/office/drawing/2014/main" id="{24F1E8AB-5259-4BFC-8F77-F5667F2A7F0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91" name="Text Box 2">
          <a:extLst>
            <a:ext uri="{FF2B5EF4-FFF2-40B4-BE49-F238E27FC236}">
              <a16:creationId xmlns:a16="http://schemas.microsoft.com/office/drawing/2014/main" id="{E612EB16-E547-4F25-953E-30140E336CC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92" name="Text Box 1">
          <a:extLst>
            <a:ext uri="{FF2B5EF4-FFF2-40B4-BE49-F238E27FC236}">
              <a16:creationId xmlns:a16="http://schemas.microsoft.com/office/drawing/2014/main" id="{11C5D84F-1535-45E0-95D9-61C4139FE1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93" name="Text Box 2">
          <a:extLst>
            <a:ext uri="{FF2B5EF4-FFF2-40B4-BE49-F238E27FC236}">
              <a16:creationId xmlns:a16="http://schemas.microsoft.com/office/drawing/2014/main" id="{CE79212B-062E-4E82-BFE9-AF0D871390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94" name="Text Box 1">
          <a:extLst>
            <a:ext uri="{FF2B5EF4-FFF2-40B4-BE49-F238E27FC236}">
              <a16:creationId xmlns:a16="http://schemas.microsoft.com/office/drawing/2014/main" id="{BCFFAA9B-29E6-462F-94C8-BC7B6B54AC0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95" name="Text Box 2">
          <a:extLst>
            <a:ext uri="{FF2B5EF4-FFF2-40B4-BE49-F238E27FC236}">
              <a16:creationId xmlns:a16="http://schemas.microsoft.com/office/drawing/2014/main" id="{0C05F8DC-777C-47B1-9B02-09D28794C9A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96" name="Text Box 1">
          <a:extLst>
            <a:ext uri="{FF2B5EF4-FFF2-40B4-BE49-F238E27FC236}">
              <a16:creationId xmlns:a16="http://schemas.microsoft.com/office/drawing/2014/main" id="{F31F6992-374B-47EE-AEE2-25FA2DB047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597" name="Text Box 2">
          <a:extLst>
            <a:ext uri="{FF2B5EF4-FFF2-40B4-BE49-F238E27FC236}">
              <a16:creationId xmlns:a16="http://schemas.microsoft.com/office/drawing/2014/main" id="{24974E57-0E17-4914-B981-E24B07CF9F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598" name="Text Box 1">
          <a:extLst>
            <a:ext uri="{FF2B5EF4-FFF2-40B4-BE49-F238E27FC236}">
              <a16:creationId xmlns:a16="http://schemas.microsoft.com/office/drawing/2014/main" id="{10771F1A-31BB-46F2-82F9-FDB0F414F43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599" name="Text Box 2">
          <a:extLst>
            <a:ext uri="{FF2B5EF4-FFF2-40B4-BE49-F238E27FC236}">
              <a16:creationId xmlns:a16="http://schemas.microsoft.com/office/drawing/2014/main" id="{0A0D27C5-87A2-42E5-A836-5A2DBDD8A5C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0" name="Text Box 1">
          <a:extLst>
            <a:ext uri="{FF2B5EF4-FFF2-40B4-BE49-F238E27FC236}">
              <a16:creationId xmlns:a16="http://schemas.microsoft.com/office/drawing/2014/main" id="{E33E54DB-5D8A-4E73-8CF1-E23772CE33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1" name="Text Box 2">
          <a:extLst>
            <a:ext uri="{FF2B5EF4-FFF2-40B4-BE49-F238E27FC236}">
              <a16:creationId xmlns:a16="http://schemas.microsoft.com/office/drawing/2014/main" id="{BB239BE2-8A9C-47A9-8D7B-34D46A3742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2" name="Text Box 1">
          <a:extLst>
            <a:ext uri="{FF2B5EF4-FFF2-40B4-BE49-F238E27FC236}">
              <a16:creationId xmlns:a16="http://schemas.microsoft.com/office/drawing/2014/main" id="{C5C121C0-A00B-4994-AE51-B31D0487667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3" name="Text Box 2">
          <a:extLst>
            <a:ext uri="{FF2B5EF4-FFF2-40B4-BE49-F238E27FC236}">
              <a16:creationId xmlns:a16="http://schemas.microsoft.com/office/drawing/2014/main" id="{11D19C68-DE4A-4BE6-8EE2-5EBBFEB7BB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4" name="Text Box 1">
          <a:extLst>
            <a:ext uri="{FF2B5EF4-FFF2-40B4-BE49-F238E27FC236}">
              <a16:creationId xmlns:a16="http://schemas.microsoft.com/office/drawing/2014/main" id="{DF61E4B1-36A3-4314-9621-C7E513845A6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5" name="Text Box 2">
          <a:extLst>
            <a:ext uri="{FF2B5EF4-FFF2-40B4-BE49-F238E27FC236}">
              <a16:creationId xmlns:a16="http://schemas.microsoft.com/office/drawing/2014/main" id="{9B7B0C6A-683E-449D-9080-6609CB271E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6" name="Text Box 1">
          <a:extLst>
            <a:ext uri="{FF2B5EF4-FFF2-40B4-BE49-F238E27FC236}">
              <a16:creationId xmlns:a16="http://schemas.microsoft.com/office/drawing/2014/main" id="{33948AE3-CCA0-4FF2-AFE1-42A4A51496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7" name="Text Box 2">
          <a:extLst>
            <a:ext uri="{FF2B5EF4-FFF2-40B4-BE49-F238E27FC236}">
              <a16:creationId xmlns:a16="http://schemas.microsoft.com/office/drawing/2014/main" id="{717AD225-BFD8-4AB6-B421-0BAAE406F2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8" name="Text Box 1">
          <a:extLst>
            <a:ext uri="{FF2B5EF4-FFF2-40B4-BE49-F238E27FC236}">
              <a16:creationId xmlns:a16="http://schemas.microsoft.com/office/drawing/2014/main" id="{34159C63-445E-48E9-8CFC-6BBDDA8232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09" name="Text Box 2">
          <a:extLst>
            <a:ext uri="{FF2B5EF4-FFF2-40B4-BE49-F238E27FC236}">
              <a16:creationId xmlns:a16="http://schemas.microsoft.com/office/drawing/2014/main" id="{C8171E30-AF05-47FB-8A90-FAB819A1F1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10" name="Text Box 1">
          <a:extLst>
            <a:ext uri="{FF2B5EF4-FFF2-40B4-BE49-F238E27FC236}">
              <a16:creationId xmlns:a16="http://schemas.microsoft.com/office/drawing/2014/main" id="{7E6D4320-02C0-4FC1-9438-DF52CD6E77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11" name="Text Box 2">
          <a:extLst>
            <a:ext uri="{FF2B5EF4-FFF2-40B4-BE49-F238E27FC236}">
              <a16:creationId xmlns:a16="http://schemas.microsoft.com/office/drawing/2014/main" id="{ED8A9231-B7D5-4DF7-9A6B-B03FE157BE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612" name="Text Box 1">
          <a:extLst>
            <a:ext uri="{FF2B5EF4-FFF2-40B4-BE49-F238E27FC236}">
              <a16:creationId xmlns:a16="http://schemas.microsoft.com/office/drawing/2014/main" id="{86F4C398-7787-482F-9D1A-8F2641BF148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13" name="Text Box 2">
          <a:extLst>
            <a:ext uri="{FF2B5EF4-FFF2-40B4-BE49-F238E27FC236}">
              <a16:creationId xmlns:a16="http://schemas.microsoft.com/office/drawing/2014/main" id="{D584A503-05F6-492C-9C9C-9A7CBC5D3CD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14" name="Text Box 1">
          <a:extLst>
            <a:ext uri="{FF2B5EF4-FFF2-40B4-BE49-F238E27FC236}">
              <a16:creationId xmlns:a16="http://schemas.microsoft.com/office/drawing/2014/main" id="{41A7AD21-2FDC-44F2-86B1-CD4FC83114A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15" name="Text Box 2">
          <a:extLst>
            <a:ext uri="{FF2B5EF4-FFF2-40B4-BE49-F238E27FC236}">
              <a16:creationId xmlns:a16="http://schemas.microsoft.com/office/drawing/2014/main" id="{3F2CE670-9A99-4095-AD73-0234B0F4E1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616" name="Text Box 1">
          <a:extLst>
            <a:ext uri="{FF2B5EF4-FFF2-40B4-BE49-F238E27FC236}">
              <a16:creationId xmlns:a16="http://schemas.microsoft.com/office/drawing/2014/main" id="{563330C0-B4D4-4B72-BA32-A14AB743E4F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17" name="Text Box 2">
          <a:extLst>
            <a:ext uri="{FF2B5EF4-FFF2-40B4-BE49-F238E27FC236}">
              <a16:creationId xmlns:a16="http://schemas.microsoft.com/office/drawing/2014/main" id="{7F265819-580E-425F-98C2-7B29A068735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18" name="Text Box 1">
          <a:extLst>
            <a:ext uri="{FF2B5EF4-FFF2-40B4-BE49-F238E27FC236}">
              <a16:creationId xmlns:a16="http://schemas.microsoft.com/office/drawing/2014/main" id="{D3322860-FF95-419C-969A-55D5321884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19" name="Text Box 2">
          <a:extLst>
            <a:ext uri="{FF2B5EF4-FFF2-40B4-BE49-F238E27FC236}">
              <a16:creationId xmlns:a16="http://schemas.microsoft.com/office/drawing/2014/main" id="{84290126-0024-497C-92BA-89297E9CCD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0" name="Text Box 1">
          <a:extLst>
            <a:ext uri="{FF2B5EF4-FFF2-40B4-BE49-F238E27FC236}">
              <a16:creationId xmlns:a16="http://schemas.microsoft.com/office/drawing/2014/main" id="{1B0109D8-AD7F-4EA8-BDD3-9CABA8E721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1" name="Text Box 2">
          <a:extLst>
            <a:ext uri="{FF2B5EF4-FFF2-40B4-BE49-F238E27FC236}">
              <a16:creationId xmlns:a16="http://schemas.microsoft.com/office/drawing/2014/main" id="{A78A8FD2-7417-4AD6-883C-CF7E4083CB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2" name="Text Box 1">
          <a:extLst>
            <a:ext uri="{FF2B5EF4-FFF2-40B4-BE49-F238E27FC236}">
              <a16:creationId xmlns:a16="http://schemas.microsoft.com/office/drawing/2014/main" id="{6D52AB53-AD1B-4E16-B6D6-4B71AF71989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3" name="Text Box 2">
          <a:extLst>
            <a:ext uri="{FF2B5EF4-FFF2-40B4-BE49-F238E27FC236}">
              <a16:creationId xmlns:a16="http://schemas.microsoft.com/office/drawing/2014/main" id="{70558FF2-DBF8-4EE2-8BFA-A7A5AF89DF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4" name="Text Box 1">
          <a:extLst>
            <a:ext uri="{FF2B5EF4-FFF2-40B4-BE49-F238E27FC236}">
              <a16:creationId xmlns:a16="http://schemas.microsoft.com/office/drawing/2014/main" id="{8FB1DAC1-DD37-4156-BE29-9078EE74023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5" name="Text Box 2">
          <a:extLst>
            <a:ext uri="{FF2B5EF4-FFF2-40B4-BE49-F238E27FC236}">
              <a16:creationId xmlns:a16="http://schemas.microsoft.com/office/drawing/2014/main" id="{CD272D68-337D-4F8F-A86D-0984E369C3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6" name="Text Box 1">
          <a:extLst>
            <a:ext uri="{FF2B5EF4-FFF2-40B4-BE49-F238E27FC236}">
              <a16:creationId xmlns:a16="http://schemas.microsoft.com/office/drawing/2014/main" id="{D30D710C-D3FF-4DB6-AC47-7E23533DD9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7" name="Text Box 2">
          <a:extLst>
            <a:ext uri="{FF2B5EF4-FFF2-40B4-BE49-F238E27FC236}">
              <a16:creationId xmlns:a16="http://schemas.microsoft.com/office/drawing/2014/main" id="{F378AC0D-FBDA-429F-A55E-7CDB3BFF79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8" name="Text Box 1">
          <a:extLst>
            <a:ext uri="{FF2B5EF4-FFF2-40B4-BE49-F238E27FC236}">
              <a16:creationId xmlns:a16="http://schemas.microsoft.com/office/drawing/2014/main" id="{C7EFD8AB-32D0-422D-BDF5-B3F5F03EF0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29" name="Text Box 2">
          <a:extLst>
            <a:ext uri="{FF2B5EF4-FFF2-40B4-BE49-F238E27FC236}">
              <a16:creationId xmlns:a16="http://schemas.microsoft.com/office/drawing/2014/main" id="{64ADD0AC-8605-4D43-BC64-A8908FC49E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0" name="Text Box 1">
          <a:extLst>
            <a:ext uri="{FF2B5EF4-FFF2-40B4-BE49-F238E27FC236}">
              <a16:creationId xmlns:a16="http://schemas.microsoft.com/office/drawing/2014/main" id="{3EE9758B-2D62-4C24-BF58-03CE369731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1" name="Text Box 2">
          <a:extLst>
            <a:ext uri="{FF2B5EF4-FFF2-40B4-BE49-F238E27FC236}">
              <a16:creationId xmlns:a16="http://schemas.microsoft.com/office/drawing/2014/main" id="{54D71CC6-16FE-40F5-A2EC-B8476FB5C6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2" name="Text Box 1">
          <a:extLst>
            <a:ext uri="{FF2B5EF4-FFF2-40B4-BE49-F238E27FC236}">
              <a16:creationId xmlns:a16="http://schemas.microsoft.com/office/drawing/2014/main" id="{EEFDC168-DE8A-4E55-B13A-783356437C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3" name="Text Box 2">
          <a:extLst>
            <a:ext uri="{FF2B5EF4-FFF2-40B4-BE49-F238E27FC236}">
              <a16:creationId xmlns:a16="http://schemas.microsoft.com/office/drawing/2014/main" id="{FAD27B40-BA04-4264-9B2A-17C643EF2D2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4" name="Text Box 1">
          <a:extLst>
            <a:ext uri="{FF2B5EF4-FFF2-40B4-BE49-F238E27FC236}">
              <a16:creationId xmlns:a16="http://schemas.microsoft.com/office/drawing/2014/main" id="{AD35FA0E-D106-4690-8FA2-AD5053C1EDD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5" name="Text Box 2">
          <a:extLst>
            <a:ext uri="{FF2B5EF4-FFF2-40B4-BE49-F238E27FC236}">
              <a16:creationId xmlns:a16="http://schemas.microsoft.com/office/drawing/2014/main" id="{A7266FCB-148E-4FFA-9F8A-288F120DB9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6" name="Text Box 1">
          <a:extLst>
            <a:ext uri="{FF2B5EF4-FFF2-40B4-BE49-F238E27FC236}">
              <a16:creationId xmlns:a16="http://schemas.microsoft.com/office/drawing/2014/main" id="{0062180C-19F5-445B-B2FA-3998D81096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7" name="Text Box 2">
          <a:extLst>
            <a:ext uri="{FF2B5EF4-FFF2-40B4-BE49-F238E27FC236}">
              <a16:creationId xmlns:a16="http://schemas.microsoft.com/office/drawing/2014/main" id="{92CF2A0A-DD4C-4EC7-8FB1-76C253EF9A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8" name="Text Box 1">
          <a:extLst>
            <a:ext uri="{FF2B5EF4-FFF2-40B4-BE49-F238E27FC236}">
              <a16:creationId xmlns:a16="http://schemas.microsoft.com/office/drawing/2014/main" id="{26098B5C-3A98-4163-97C3-E763178774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39" name="Text Box 2">
          <a:extLst>
            <a:ext uri="{FF2B5EF4-FFF2-40B4-BE49-F238E27FC236}">
              <a16:creationId xmlns:a16="http://schemas.microsoft.com/office/drawing/2014/main" id="{69186424-A864-43B2-A592-3A87B427116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0" name="Text Box 1">
          <a:extLst>
            <a:ext uri="{FF2B5EF4-FFF2-40B4-BE49-F238E27FC236}">
              <a16:creationId xmlns:a16="http://schemas.microsoft.com/office/drawing/2014/main" id="{D62B30F4-38CF-4C58-A112-179990614B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1" name="Text Box 2">
          <a:extLst>
            <a:ext uri="{FF2B5EF4-FFF2-40B4-BE49-F238E27FC236}">
              <a16:creationId xmlns:a16="http://schemas.microsoft.com/office/drawing/2014/main" id="{86635A8B-98B6-4383-AB7D-A96E825454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2" name="Text Box 1">
          <a:extLst>
            <a:ext uri="{FF2B5EF4-FFF2-40B4-BE49-F238E27FC236}">
              <a16:creationId xmlns:a16="http://schemas.microsoft.com/office/drawing/2014/main" id="{D06C328A-CA7B-4D92-8F70-C546FCD8B1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3" name="Text Box 2">
          <a:extLst>
            <a:ext uri="{FF2B5EF4-FFF2-40B4-BE49-F238E27FC236}">
              <a16:creationId xmlns:a16="http://schemas.microsoft.com/office/drawing/2014/main" id="{CF38BC34-7D95-46D6-A7B7-948E9CEE84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4" name="Text Box 1">
          <a:extLst>
            <a:ext uri="{FF2B5EF4-FFF2-40B4-BE49-F238E27FC236}">
              <a16:creationId xmlns:a16="http://schemas.microsoft.com/office/drawing/2014/main" id="{32D4C6E8-0015-45CF-AE3F-1B839584C2A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5" name="Text Box 2">
          <a:extLst>
            <a:ext uri="{FF2B5EF4-FFF2-40B4-BE49-F238E27FC236}">
              <a16:creationId xmlns:a16="http://schemas.microsoft.com/office/drawing/2014/main" id="{BA1B426E-49E5-48A5-A28F-1192049ACDD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6" name="Text Box 1">
          <a:extLst>
            <a:ext uri="{FF2B5EF4-FFF2-40B4-BE49-F238E27FC236}">
              <a16:creationId xmlns:a16="http://schemas.microsoft.com/office/drawing/2014/main" id="{9D7A3826-60FD-45F9-AC91-D612955D7FE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7" name="Text Box 2">
          <a:extLst>
            <a:ext uri="{FF2B5EF4-FFF2-40B4-BE49-F238E27FC236}">
              <a16:creationId xmlns:a16="http://schemas.microsoft.com/office/drawing/2014/main" id="{4723A831-071F-4AC3-A9DD-D4D2FA6C39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8" name="Text Box 1">
          <a:extLst>
            <a:ext uri="{FF2B5EF4-FFF2-40B4-BE49-F238E27FC236}">
              <a16:creationId xmlns:a16="http://schemas.microsoft.com/office/drawing/2014/main" id="{FC0EEC13-47B6-4423-AD0C-4ABCF235B9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49" name="Text Box 2">
          <a:extLst>
            <a:ext uri="{FF2B5EF4-FFF2-40B4-BE49-F238E27FC236}">
              <a16:creationId xmlns:a16="http://schemas.microsoft.com/office/drawing/2014/main" id="{679C39CC-9C74-4B66-8C13-F9045B30A6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650" name="Text Box 1">
          <a:extLst>
            <a:ext uri="{FF2B5EF4-FFF2-40B4-BE49-F238E27FC236}">
              <a16:creationId xmlns:a16="http://schemas.microsoft.com/office/drawing/2014/main" id="{0643108A-078F-4F22-9D1A-75142D58D5C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51" name="Text Box 2">
          <a:extLst>
            <a:ext uri="{FF2B5EF4-FFF2-40B4-BE49-F238E27FC236}">
              <a16:creationId xmlns:a16="http://schemas.microsoft.com/office/drawing/2014/main" id="{DD7B26AF-F65A-48C4-9348-94397CE96B7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52" name="Text Box 1">
          <a:extLst>
            <a:ext uri="{FF2B5EF4-FFF2-40B4-BE49-F238E27FC236}">
              <a16:creationId xmlns:a16="http://schemas.microsoft.com/office/drawing/2014/main" id="{3C017839-A0AE-4905-9BC6-40AEED53E8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53" name="Text Box 2">
          <a:extLst>
            <a:ext uri="{FF2B5EF4-FFF2-40B4-BE49-F238E27FC236}">
              <a16:creationId xmlns:a16="http://schemas.microsoft.com/office/drawing/2014/main" id="{C93B8167-F13B-495A-91F2-A8DD7E885E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20</xdr:row>
      <xdr:rowOff>0</xdr:rowOff>
    </xdr:from>
    <xdr:ext cx="0" cy="724807"/>
    <xdr:sp macro="" textlink="">
      <xdr:nvSpPr>
        <xdr:cNvPr id="1654" name="Text Box 1">
          <a:extLst>
            <a:ext uri="{FF2B5EF4-FFF2-40B4-BE49-F238E27FC236}">
              <a16:creationId xmlns:a16="http://schemas.microsoft.com/office/drawing/2014/main" id="{9BC56426-7FB1-4E0B-A249-99A5AC7A197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55" name="Text Box 2">
          <a:extLst>
            <a:ext uri="{FF2B5EF4-FFF2-40B4-BE49-F238E27FC236}">
              <a16:creationId xmlns:a16="http://schemas.microsoft.com/office/drawing/2014/main" id="{B41A713C-BA03-48A5-816E-661DA27F559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56" name="Text Box 1">
          <a:extLst>
            <a:ext uri="{FF2B5EF4-FFF2-40B4-BE49-F238E27FC236}">
              <a16:creationId xmlns:a16="http://schemas.microsoft.com/office/drawing/2014/main" id="{643CA376-4750-49C2-BFDA-020C50CB1A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57" name="Text Box 2">
          <a:extLst>
            <a:ext uri="{FF2B5EF4-FFF2-40B4-BE49-F238E27FC236}">
              <a16:creationId xmlns:a16="http://schemas.microsoft.com/office/drawing/2014/main" id="{453EA223-0103-439D-A058-A3BC832AC6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58" name="Text Box 1">
          <a:extLst>
            <a:ext uri="{FF2B5EF4-FFF2-40B4-BE49-F238E27FC236}">
              <a16:creationId xmlns:a16="http://schemas.microsoft.com/office/drawing/2014/main" id="{828919B1-3747-4D90-A9ED-B88F8BBF90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59" name="Text Box 2">
          <a:extLst>
            <a:ext uri="{FF2B5EF4-FFF2-40B4-BE49-F238E27FC236}">
              <a16:creationId xmlns:a16="http://schemas.microsoft.com/office/drawing/2014/main" id="{E72221AA-A491-49C8-B08F-699E57F61B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0" name="Text Box 1">
          <a:extLst>
            <a:ext uri="{FF2B5EF4-FFF2-40B4-BE49-F238E27FC236}">
              <a16:creationId xmlns:a16="http://schemas.microsoft.com/office/drawing/2014/main" id="{86C4F1D2-A44D-45CA-9940-DE4DFDEA30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1" name="Text Box 2">
          <a:extLst>
            <a:ext uri="{FF2B5EF4-FFF2-40B4-BE49-F238E27FC236}">
              <a16:creationId xmlns:a16="http://schemas.microsoft.com/office/drawing/2014/main" id="{7BBF0BE7-512D-4B8D-9096-F1DD695C16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2" name="Text Box 1">
          <a:extLst>
            <a:ext uri="{FF2B5EF4-FFF2-40B4-BE49-F238E27FC236}">
              <a16:creationId xmlns:a16="http://schemas.microsoft.com/office/drawing/2014/main" id="{113E608B-E45E-48B9-B240-0804450FF9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3" name="Text Box 2">
          <a:extLst>
            <a:ext uri="{FF2B5EF4-FFF2-40B4-BE49-F238E27FC236}">
              <a16:creationId xmlns:a16="http://schemas.microsoft.com/office/drawing/2014/main" id="{04215CC2-E742-4D9E-BB90-5B95FA66CB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4" name="Text Box 1">
          <a:extLst>
            <a:ext uri="{FF2B5EF4-FFF2-40B4-BE49-F238E27FC236}">
              <a16:creationId xmlns:a16="http://schemas.microsoft.com/office/drawing/2014/main" id="{49A5B9CA-AB8B-4D76-9EBC-20F2E3792F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5" name="Text Box 2">
          <a:extLst>
            <a:ext uri="{FF2B5EF4-FFF2-40B4-BE49-F238E27FC236}">
              <a16:creationId xmlns:a16="http://schemas.microsoft.com/office/drawing/2014/main" id="{31D45554-B657-4ABA-A6CE-16F978322F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6" name="Text Box 1">
          <a:extLst>
            <a:ext uri="{FF2B5EF4-FFF2-40B4-BE49-F238E27FC236}">
              <a16:creationId xmlns:a16="http://schemas.microsoft.com/office/drawing/2014/main" id="{C8511752-F50F-4229-BD31-C4A2458681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7" name="Text Box 2">
          <a:extLst>
            <a:ext uri="{FF2B5EF4-FFF2-40B4-BE49-F238E27FC236}">
              <a16:creationId xmlns:a16="http://schemas.microsoft.com/office/drawing/2014/main" id="{0E156C93-ED0E-4FE2-AF46-F44A170386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8" name="Text Box 1">
          <a:extLst>
            <a:ext uri="{FF2B5EF4-FFF2-40B4-BE49-F238E27FC236}">
              <a16:creationId xmlns:a16="http://schemas.microsoft.com/office/drawing/2014/main" id="{5F39F8BE-896F-4609-A026-68A2EFFF7C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69" name="Text Box 2">
          <a:extLst>
            <a:ext uri="{FF2B5EF4-FFF2-40B4-BE49-F238E27FC236}">
              <a16:creationId xmlns:a16="http://schemas.microsoft.com/office/drawing/2014/main" id="{5365630B-18BE-46A0-B604-A7DE172F55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70" name="Text Box 1">
          <a:extLst>
            <a:ext uri="{FF2B5EF4-FFF2-40B4-BE49-F238E27FC236}">
              <a16:creationId xmlns:a16="http://schemas.microsoft.com/office/drawing/2014/main" id="{1CDAB297-E53D-4AD9-A957-0127416B752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71" name="Text Box 2">
          <a:extLst>
            <a:ext uri="{FF2B5EF4-FFF2-40B4-BE49-F238E27FC236}">
              <a16:creationId xmlns:a16="http://schemas.microsoft.com/office/drawing/2014/main" id="{CD170ED4-3D4B-46E2-AE05-C69416CB4B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72" name="Text Box 1">
          <a:extLst>
            <a:ext uri="{FF2B5EF4-FFF2-40B4-BE49-F238E27FC236}">
              <a16:creationId xmlns:a16="http://schemas.microsoft.com/office/drawing/2014/main" id="{3132B40A-F28A-4B3D-A51B-90124F841C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73" name="Text Box 2">
          <a:extLst>
            <a:ext uri="{FF2B5EF4-FFF2-40B4-BE49-F238E27FC236}">
              <a16:creationId xmlns:a16="http://schemas.microsoft.com/office/drawing/2014/main" id="{3640EFE9-0C9A-4608-8E3E-26E06646C1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74" name="Text Box 1">
          <a:extLst>
            <a:ext uri="{FF2B5EF4-FFF2-40B4-BE49-F238E27FC236}">
              <a16:creationId xmlns:a16="http://schemas.microsoft.com/office/drawing/2014/main" id="{4799A367-735B-44BC-8289-CF7F4EFD4A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75" name="Text Box 2">
          <a:extLst>
            <a:ext uri="{FF2B5EF4-FFF2-40B4-BE49-F238E27FC236}">
              <a16:creationId xmlns:a16="http://schemas.microsoft.com/office/drawing/2014/main" id="{057C6525-2DDB-400C-9571-C0B1BE6900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76" name="Text Box 1">
          <a:extLst>
            <a:ext uri="{FF2B5EF4-FFF2-40B4-BE49-F238E27FC236}">
              <a16:creationId xmlns:a16="http://schemas.microsoft.com/office/drawing/2014/main" id="{60015C66-CA48-4FCB-AC7F-D7CC65A03E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77" name="Text Box 2">
          <a:extLst>
            <a:ext uri="{FF2B5EF4-FFF2-40B4-BE49-F238E27FC236}">
              <a16:creationId xmlns:a16="http://schemas.microsoft.com/office/drawing/2014/main" id="{2A0E3A04-01B4-4C82-BB25-A1C8E1B263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79" name="Text Box 2">
          <a:extLst>
            <a:ext uri="{FF2B5EF4-FFF2-40B4-BE49-F238E27FC236}">
              <a16:creationId xmlns:a16="http://schemas.microsoft.com/office/drawing/2014/main" id="{2D4287DF-D59E-4ECD-A6A5-AEB86713667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81" name="Text Box 2">
          <a:extLst>
            <a:ext uri="{FF2B5EF4-FFF2-40B4-BE49-F238E27FC236}">
              <a16:creationId xmlns:a16="http://schemas.microsoft.com/office/drawing/2014/main" id="{21008F83-BAEF-46BD-B686-412C2E68320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82" name="Text Box 1">
          <a:extLst>
            <a:ext uri="{FF2B5EF4-FFF2-40B4-BE49-F238E27FC236}">
              <a16:creationId xmlns:a16="http://schemas.microsoft.com/office/drawing/2014/main" id="{6B9202B4-B2AC-48CE-A3D5-0602DD1A50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83" name="Text Box 2">
          <a:extLst>
            <a:ext uri="{FF2B5EF4-FFF2-40B4-BE49-F238E27FC236}">
              <a16:creationId xmlns:a16="http://schemas.microsoft.com/office/drawing/2014/main" id="{F8A7045F-8666-485E-B6CA-B12CD16533F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84" name="Text Box 1">
          <a:extLst>
            <a:ext uri="{FF2B5EF4-FFF2-40B4-BE49-F238E27FC236}">
              <a16:creationId xmlns:a16="http://schemas.microsoft.com/office/drawing/2014/main" id="{A998E6CB-530F-4BE5-8A4D-9F1A9E21889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85" name="Text Box 2">
          <a:extLst>
            <a:ext uri="{FF2B5EF4-FFF2-40B4-BE49-F238E27FC236}">
              <a16:creationId xmlns:a16="http://schemas.microsoft.com/office/drawing/2014/main" id="{C30E8711-B5CE-4159-A314-568DEE7DA91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86" name="Text Box 1">
          <a:extLst>
            <a:ext uri="{FF2B5EF4-FFF2-40B4-BE49-F238E27FC236}">
              <a16:creationId xmlns:a16="http://schemas.microsoft.com/office/drawing/2014/main" id="{61E0EC05-06FC-4554-BA81-A9190B6F69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87" name="Text Box 2">
          <a:extLst>
            <a:ext uri="{FF2B5EF4-FFF2-40B4-BE49-F238E27FC236}">
              <a16:creationId xmlns:a16="http://schemas.microsoft.com/office/drawing/2014/main" id="{131E5FF3-FFDA-42D2-820E-4A03EC8832D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88" name="Text Box 1">
          <a:extLst>
            <a:ext uri="{FF2B5EF4-FFF2-40B4-BE49-F238E27FC236}">
              <a16:creationId xmlns:a16="http://schemas.microsoft.com/office/drawing/2014/main" id="{6FB29B4A-B25E-497F-AFA5-7BAFC5270F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89" name="Text Box 2">
          <a:extLst>
            <a:ext uri="{FF2B5EF4-FFF2-40B4-BE49-F238E27FC236}">
              <a16:creationId xmlns:a16="http://schemas.microsoft.com/office/drawing/2014/main" id="{0AAA8A72-0CF8-43C9-9323-8D282896DE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91" name="Text Box 2">
          <a:extLst>
            <a:ext uri="{FF2B5EF4-FFF2-40B4-BE49-F238E27FC236}">
              <a16:creationId xmlns:a16="http://schemas.microsoft.com/office/drawing/2014/main" id="{C3307C20-C68C-4AF2-8FA6-E5B6C166531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93" name="Text Box 2">
          <a:extLst>
            <a:ext uri="{FF2B5EF4-FFF2-40B4-BE49-F238E27FC236}">
              <a16:creationId xmlns:a16="http://schemas.microsoft.com/office/drawing/2014/main" id="{F8BA8C93-B2F8-4C83-AF6F-5E4FFE94EA9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94" name="Text Box 1">
          <a:extLst>
            <a:ext uri="{FF2B5EF4-FFF2-40B4-BE49-F238E27FC236}">
              <a16:creationId xmlns:a16="http://schemas.microsoft.com/office/drawing/2014/main" id="{DF419586-3006-459D-BBA5-7B65C6A8C9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95" name="Text Box 2">
          <a:extLst>
            <a:ext uri="{FF2B5EF4-FFF2-40B4-BE49-F238E27FC236}">
              <a16:creationId xmlns:a16="http://schemas.microsoft.com/office/drawing/2014/main" id="{91266F9C-F743-46C7-A608-2BF8C5D3EF0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96" name="Text Box 1">
          <a:extLst>
            <a:ext uri="{FF2B5EF4-FFF2-40B4-BE49-F238E27FC236}">
              <a16:creationId xmlns:a16="http://schemas.microsoft.com/office/drawing/2014/main" id="{7C6FE7AA-3CCB-4EBF-A16E-CF201A791B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697" name="Text Box 2">
          <a:extLst>
            <a:ext uri="{FF2B5EF4-FFF2-40B4-BE49-F238E27FC236}">
              <a16:creationId xmlns:a16="http://schemas.microsoft.com/office/drawing/2014/main" id="{4687924C-F8B2-4A31-9CCE-37C01EBB710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699" name="Text Box 2">
          <a:extLst>
            <a:ext uri="{FF2B5EF4-FFF2-40B4-BE49-F238E27FC236}">
              <a16:creationId xmlns:a16="http://schemas.microsoft.com/office/drawing/2014/main" id="{D515A550-7B0B-4AC3-AD15-B3B8682FBC8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20</xdr:row>
      <xdr:rowOff>0</xdr:rowOff>
    </xdr:from>
    <xdr:ext cx="0" cy="724807"/>
    <xdr:sp macro="" textlink="">
      <xdr:nvSpPr>
        <xdr:cNvPr id="1701" name="Text Box 2">
          <a:extLst>
            <a:ext uri="{FF2B5EF4-FFF2-40B4-BE49-F238E27FC236}">
              <a16:creationId xmlns:a16="http://schemas.microsoft.com/office/drawing/2014/main" id="{835FFDDA-8475-4D0A-8451-67F072AD6B0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02" name="Text Box 1">
          <a:extLst>
            <a:ext uri="{FF2B5EF4-FFF2-40B4-BE49-F238E27FC236}">
              <a16:creationId xmlns:a16="http://schemas.microsoft.com/office/drawing/2014/main" id="{325185EB-5588-476F-ADD8-ECE30B9EE6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03" name="Text Box 2">
          <a:extLst>
            <a:ext uri="{FF2B5EF4-FFF2-40B4-BE49-F238E27FC236}">
              <a16:creationId xmlns:a16="http://schemas.microsoft.com/office/drawing/2014/main" id="{332C0F6A-735A-4AE8-895C-B33BE0C6AD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04" name="Text Box 1">
          <a:extLst>
            <a:ext uri="{FF2B5EF4-FFF2-40B4-BE49-F238E27FC236}">
              <a16:creationId xmlns:a16="http://schemas.microsoft.com/office/drawing/2014/main" id="{0AA7BDF7-891D-4C72-A1B4-56998B67AD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05" name="Text Box 2">
          <a:extLst>
            <a:ext uri="{FF2B5EF4-FFF2-40B4-BE49-F238E27FC236}">
              <a16:creationId xmlns:a16="http://schemas.microsoft.com/office/drawing/2014/main" id="{CB4CC6C8-B449-45FF-B965-3C418F38436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08" name="Text Box 1">
          <a:extLst>
            <a:ext uri="{FF2B5EF4-FFF2-40B4-BE49-F238E27FC236}">
              <a16:creationId xmlns:a16="http://schemas.microsoft.com/office/drawing/2014/main" id="{3030256A-0C49-46DD-98B0-41626192338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09" name="Text Box 2">
          <a:extLst>
            <a:ext uri="{FF2B5EF4-FFF2-40B4-BE49-F238E27FC236}">
              <a16:creationId xmlns:a16="http://schemas.microsoft.com/office/drawing/2014/main" id="{81986F24-8CE9-473A-910B-7A5145C73F2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14" name="Text Box 1">
          <a:extLst>
            <a:ext uri="{FF2B5EF4-FFF2-40B4-BE49-F238E27FC236}">
              <a16:creationId xmlns:a16="http://schemas.microsoft.com/office/drawing/2014/main" id="{9E62CCA4-55DE-439D-B884-D94F93ED1D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15" name="Text Box 2">
          <a:extLst>
            <a:ext uri="{FF2B5EF4-FFF2-40B4-BE49-F238E27FC236}">
              <a16:creationId xmlns:a16="http://schemas.microsoft.com/office/drawing/2014/main" id="{65C0E851-456D-4397-915A-04C7505FD86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16" name="Text Box 1">
          <a:extLst>
            <a:ext uri="{FF2B5EF4-FFF2-40B4-BE49-F238E27FC236}">
              <a16:creationId xmlns:a16="http://schemas.microsoft.com/office/drawing/2014/main" id="{D84394C0-CA2A-4246-8C43-A0223748DA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17" name="Text Box 2">
          <a:extLst>
            <a:ext uri="{FF2B5EF4-FFF2-40B4-BE49-F238E27FC236}">
              <a16:creationId xmlns:a16="http://schemas.microsoft.com/office/drawing/2014/main" id="{8A7CAD61-2E7D-44C1-B5A6-64CDD5D19D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18" name="Text Box 1">
          <a:extLst>
            <a:ext uri="{FF2B5EF4-FFF2-40B4-BE49-F238E27FC236}">
              <a16:creationId xmlns:a16="http://schemas.microsoft.com/office/drawing/2014/main" id="{5A76A888-0C27-49DC-A419-F11B0030A65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19" name="Text Box 2">
          <a:extLst>
            <a:ext uri="{FF2B5EF4-FFF2-40B4-BE49-F238E27FC236}">
              <a16:creationId xmlns:a16="http://schemas.microsoft.com/office/drawing/2014/main" id="{0B870F66-87B7-4703-9596-9036C117CA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22" name="Text Box 1">
          <a:extLst>
            <a:ext uri="{FF2B5EF4-FFF2-40B4-BE49-F238E27FC236}">
              <a16:creationId xmlns:a16="http://schemas.microsoft.com/office/drawing/2014/main" id="{793ECA14-E1DC-410F-9627-710BF27B59C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23" name="Text Box 2">
          <a:extLst>
            <a:ext uri="{FF2B5EF4-FFF2-40B4-BE49-F238E27FC236}">
              <a16:creationId xmlns:a16="http://schemas.microsoft.com/office/drawing/2014/main" id="{D1616C46-F600-45BA-98A1-C6A4CFC916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26" name="Text Box 1">
          <a:extLst>
            <a:ext uri="{FF2B5EF4-FFF2-40B4-BE49-F238E27FC236}">
              <a16:creationId xmlns:a16="http://schemas.microsoft.com/office/drawing/2014/main" id="{10E8BEA4-F431-480C-8870-7CEB948B45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27" name="Text Box 2">
          <a:extLst>
            <a:ext uri="{FF2B5EF4-FFF2-40B4-BE49-F238E27FC236}">
              <a16:creationId xmlns:a16="http://schemas.microsoft.com/office/drawing/2014/main" id="{ABF1D5E2-6547-4878-8703-580DBF295C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28" name="Text Box 1">
          <a:extLst>
            <a:ext uri="{FF2B5EF4-FFF2-40B4-BE49-F238E27FC236}">
              <a16:creationId xmlns:a16="http://schemas.microsoft.com/office/drawing/2014/main" id="{D24FAD2B-DDFF-4F81-ADCE-6412CCC5F3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29" name="Text Box 2">
          <a:extLst>
            <a:ext uri="{FF2B5EF4-FFF2-40B4-BE49-F238E27FC236}">
              <a16:creationId xmlns:a16="http://schemas.microsoft.com/office/drawing/2014/main" id="{5297E784-FCCA-4649-B31E-8B86973354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0" name="Text Box 1">
          <a:extLst>
            <a:ext uri="{FF2B5EF4-FFF2-40B4-BE49-F238E27FC236}">
              <a16:creationId xmlns:a16="http://schemas.microsoft.com/office/drawing/2014/main" id="{85224DC9-ECB8-4510-BF8E-63CE83468F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1" name="Text Box 2">
          <a:extLst>
            <a:ext uri="{FF2B5EF4-FFF2-40B4-BE49-F238E27FC236}">
              <a16:creationId xmlns:a16="http://schemas.microsoft.com/office/drawing/2014/main" id="{6210F46A-3AE2-47A9-975C-8C1502ACEA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2" name="Text Box 1">
          <a:extLst>
            <a:ext uri="{FF2B5EF4-FFF2-40B4-BE49-F238E27FC236}">
              <a16:creationId xmlns:a16="http://schemas.microsoft.com/office/drawing/2014/main" id="{33647A9D-B466-45F4-BDF0-7D798B0BD0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3" name="Text Box 2">
          <a:extLst>
            <a:ext uri="{FF2B5EF4-FFF2-40B4-BE49-F238E27FC236}">
              <a16:creationId xmlns:a16="http://schemas.microsoft.com/office/drawing/2014/main" id="{818A3027-B6FC-4E4D-90C3-3F3DB8733F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4" name="Text Box 1">
          <a:extLst>
            <a:ext uri="{FF2B5EF4-FFF2-40B4-BE49-F238E27FC236}">
              <a16:creationId xmlns:a16="http://schemas.microsoft.com/office/drawing/2014/main" id="{E5F90389-4EB8-4D72-BB8C-1F0A4EED4D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5" name="Text Box 2">
          <a:extLst>
            <a:ext uri="{FF2B5EF4-FFF2-40B4-BE49-F238E27FC236}">
              <a16:creationId xmlns:a16="http://schemas.microsoft.com/office/drawing/2014/main" id="{AE3C35D2-980D-4976-B40F-314FD58EBD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6" name="Text Box 1">
          <a:extLst>
            <a:ext uri="{FF2B5EF4-FFF2-40B4-BE49-F238E27FC236}">
              <a16:creationId xmlns:a16="http://schemas.microsoft.com/office/drawing/2014/main" id="{D1E76D03-4FD3-41E9-8E91-1C35B3A776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7" name="Text Box 2">
          <a:extLst>
            <a:ext uri="{FF2B5EF4-FFF2-40B4-BE49-F238E27FC236}">
              <a16:creationId xmlns:a16="http://schemas.microsoft.com/office/drawing/2014/main" id="{A932373D-4534-443F-981C-6D3227174C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8" name="Text Box 1">
          <a:extLst>
            <a:ext uri="{FF2B5EF4-FFF2-40B4-BE49-F238E27FC236}">
              <a16:creationId xmlns:a16="http://schemas.microsoft.com/office/drawing/2014/main" id="{75CE0F53-2997-407B-AB07-2413E06509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39" name="Text Box 2">
          <a:extLst>
            <a:ext uri="{FF2B5EF4-FFF2-40B4-BE49-F238E27FC236}">
              <a16:creationId xmlns:a16="http://schemas.microsoft.com/office/drawing/2014/main" id="{AB1852F1-0488-456F-9AA5-902370B14D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40" name="Text Box 1">
          <a:extLst>
            <a:ext uri="{FF2B5EF4-FFF2-40B4-BE49-F238E27FC236}">
              <a16:creationId xmlns:a16="http://schemas.microsoft.com/office/drawing/2014/main" id="{FA65E7C8-53DE-48E6-816C-9E252A73CD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20</xdr:row>
      <xdr:rowOff>0</xdr:rowOff>
    </xdr:from>
    <xdr:ext cx="0" cy="724807"/>
    <xdr:sp macro="" textlink="">
      <xdr:nvSpPr>
        <xdr:cNvPr id="1741" name="Text Box 2">
          <a:extLst>
            <a:ext uri="{FF2B5EF4-FFF2-40B4-BE49-F238E27FC236}">
              <a16:creationId xmlns:a16="http://schemas.microsoft.com/office/drawing/2014/main" id="{96C98D2D-1776-4D8D-BD32-DB1D9022FB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42" name="Text Box 2">
          <a:extLst>
            <a:ext uri="{FF2B5EF4-FFF2-40B4-BE49-F238E27FC236}">
              <a16:creationId xmlns:a16="http://schemas.microsoft.com/office/drawing/2014/main" id="{A88E5292-BA76-42D4-8D7B-D09734E85CE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43" name="Text Box 1">
          <a:extLst>
            <a:ext uri="{FF2B5EF4-FFF2-40B4-BE49-F238E27FC236}">
              <a16:creationId xmlns:a16="http://schemas.microsoft.com/office/drawing/2014/main" id="{2EF32A81-7017-457C-AD0C-8CC9370CB74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44" name="Text Box 2">
          <a:extLst>
            <a:ext uri="{FF2B5EF4-FFF2-40B4-BE49-F238E27FC236}">
              <a16:creationId xmlns:a16="http://schemas.microsoft.com/office/drawing/2014/main" id="{36E953E0-A321-4D15-8290-0933C1E3F5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45" name="Text Box 1">
          <a:extLst>
            <a:ext uri="{FF2B5EF4-FFF2-40B4-BE49-F238E27FC236}">
              <a16:creationId xmlns:a16="http://schemas.microsoft.com/office/drawing/2014/main" id="{CF53AF66-2778-4A61-AD8C-2C061835797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46" name="Text Box 2">
          <a:extLst>
            <a:ext uri="{FF2B5EF4-FFF2-40B4-BE49-F238E27FC236}">
              <a16:creationId xmlns:a16="http://schemas.microsoft.com/office/drawing/2014/main" id="{B6C9A8C1-F2A8-4CE6-8565-C9BE2F60316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747" name="Text Box 1">
          <a:extLst>
            <a:ext uri="{FF2B5EF4-FFF2-40B4-BE49-F238E27FC236}">
              <a16:creationId xmlns:a16="http://schemas.microsoft.com/office/drawing/2014/main" id="{D74EC12C-1D65-4D5B-95E9-8077297A68A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748" name="Text Box 2">
          <a:extLst>
            <a:ext uri="{FF2B5EF4-FFF2-40B4-BE49-F238E27FC236}">
              <a16:creationId xmlns:a16="http://schemas.microsoft.com/office/drawing/2014/main" id="{84F49537-2A1C-4E7E-90F0-FD9FFE24324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49" name="Text Box 1">
          <a:extLst>
            <a:ext uri="{FF2B5EF4-FFF2-40B4-BE49-F238E27FC236}">
              <a16:creationId xmlns:a16="http://schemas.microsoft.com/office/drawing/2014/main" id="{3BD27556-E40F-4FA0-B531-CD88819FD9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50" name="Text Box 2">
          <a:extLst>
            <a:ext uri="{FF2B5EF4-FFF2-40B4-BE49-F238E27FC236}">
              <a16:creationId xmlns:a16="http://schemas.microsoft.com/office/drawing/2014/main" id="{E844656E-5808-4ACA-8397-4738CC6B3A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51" name="Text Box 2">
          <a:extLst>
            <a:ext uri="{FF2B5EF4-FFF2-40B4-BE49-F238E27FC236}">
              <a16:creationId xmlns:a16="http://schemas.microsoft.com/office/drawing/2014/main" id="{E73B2360-609A-4991-A11C-D70D1AE66C8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52" name="Text Box 1">
          <a:extLst>
            <a:ext uri="{FF2B5EF4-FFF2-40B4-BE49-F238E27FC236}">
              <a16:creationId xmlns:a16="http://schemas.microsoft.com/office/drawing/2014/main" id="{4DAAF203-6B8E-41F6-9CE2-C295EF1FAAB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53" name="Text Box 2">
          <a:extLst>
            <a:ext uri="{FF2B5EF4-FFF2-40B4-BE49-F238E27FC236}">
              <a16:creationId xmlns:a16="http://schemas.microsoft.com/office/drawing/2014/main" id="{1DBA69F9-4D33-4E87-A740-430796379A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54" name="Text Box 2">
          <a:extLst>
            <a:ext uri="{FF2B5EF4-FFF2-40B4-BE49-F238E27FC236}">
              <a16:creationId xmlns:a16="http://schemas.microsoft.com/office/drawing/2014/main" id="{8E07605D-5F46-44BB-8639-3EA309E862D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55" name="Text Box 1">
          <a:extLst>
            <a:ext uri="{FF2B5EF4-FFF2-40B4-BE49-F238E27FC236}">
              <a16:creationId xmlns:a16="http://schemas.microsoft.com/office/drawing/2014/main" id="{5D01408F-E907-4833-9865-7ABB559CB9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56" name="Text Box 2">
          <a:extLst>
            <a:ext uri="{FF2B5EF4-FFF2-40B4-BE49-F238E27FC236}">
              <a16:creationId xmlns:a16="http://schemas.microsoft.com/office/drawing/2014/main" id="{70C2F7D7-0229-4168-88BC-7849AF90A0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57" name="Text Box 2">
          <a:extLst>
            <a:ext uri="{FF2B5EF4-FFF2-40B4-BE49-F238E27FC236}">
              <a16:creationId xmlns:a16="http://schemas.microsoft.com/office/drawing/2014/main" id="{D51C7424-F6DA-4FFE-9160-72239576902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58" name="Text Box 1">
          <a:extLst>
            <a:ext uri="{FF2B5EF4-FFF2-40B4-BE49-F238E27FC236}">
              <a16:creationId xmlns:a16="http://schemas.microsoft.com/office/drawing/2014/main" id="{270FAA4D-28CB-4E1B-AD40-9EF7FE9E9F8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59" name="Text Box 2">
          <a:extLst>
            <a:ext uri="{FF2B5EF4-FFF2-40B4-BE49-F238E27FC236}">
              <a16:creationId xmlns:a16="http://schemas.microsoft.com/office/drawing/2014/main" id="{B893ABA1-0254-46B4-9C32-756B3DDEB1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60" name="Text Box 2">
          <a:extLst>
            <a:ext uri="{FF2B5EF4-FFF2-40B4-BE49-F238E27FC236}">
              <a16:creationId xmlns:a16="http://schemas.microsoft.com/office/drawing/2014/main" id="{F7E90BFF-F606-4F1D-A0C5-8E224584EC4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61" name="Text Box 1">
          <a:extLst>
            <a:ext uri="{FF2B5EF4-FFF2-40B4-BE49-F238E27FC236}">
              <a16:creationId xmlns:a16="http://schemas.microsoft.com/office/drawing/2014/main" id="{3BDCEFC5-5F00-4BA2-A09C-4D5CB4784E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62" name="Text Box 2">
          <a:extLst>
            <a:ext uri="{FF2B5EF4-FFF2-40B4-BE49-F238E27FC236}">
              <a16:creationId xmlns:a16="http://schemas.microsoft.com/office/drawing/2014/main" id="{24CB8318-BF0E-482C-8161-6ED2A456D0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63" name="Text Box 2">
          <a:extLst>
            <a:ext uri="{FF2B5EF4-FFF2-40B4-BE49-F238E27FC236}">
              <a16:creationId xmlns:a16="http://schemas.microsoft.com/office/drawing/2014/main" id="{9E57EA08-EC82-4D48-B892-39ED47FE414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64" name="Text Box 1">
          <a:extLst>
            <a:ext uri="{FF2B5EF4-FFF2-40B4-BE49-F238E27FC236}">
              <a16:creationId xmlns:a16="http://schemas.microsoft.com/office/drawing/2014/main" id="{7B8778E3-B112-46EB-9B77-593D678E3C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65" name="Text Box 2">
          <a:extLst>
            <a:ext uri="{FF2B5EF4-FFF2-40B4-BE49-F238E27FC236}">
              <a16:creationId xmlns:a16="http://schemas.microsoft.com/office/drawing/2014/main" id="{D9CC9E5A-8815-4456-897D-234C686DD8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66" name="Text Box 2">
          <a:extLst>
            <a:ext uri="{FF2B5EF4-FFF2-40B4-BE49-F238E27FC236}">
              <a16:creationId xmlns:a16="http://schemas.microsoft.com/office/drawing/2014/main" id="{021FB628-6220-4F37-9379-F21A2B3B67D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67" name="Text Box 1">
          <a:extLst>
            <a:ext uri="{FF2B5EF4-FFF2-40B4-BE49-F238E27FC236}">
              <a16:creationId xmlns:a16="http://schemas.microsoft.com/office/drawing/2014/main" id="{6E8405FA-A536-453D-8BC6-124B9BBBE6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68" name="Text Box 2">
          <a:extLst>
            <a:ext uri="{FF2B5EF4-FFF2-40B4-BE49-F238E27FC236}">
              <a16:creationId xmlns:a16="http://schemas.microsoft.com/office/drawing/2014/main" id="{4AEA0373-3A62-4A23-8B9E-956775754E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69" name="Text Box 1">
          <a:extLst>
            <a:ext uri="{FF2B5EF4-FFF2-40B4-BE49-F238E27FC236}">
              <a16:creationId xmlns:a16="http://schemas.microsoft.com/office/drawing/2014/main" id="{EEE1869B-1C6A-4F7F-92DC-7A1A3C29C7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70" name="Text Box 2">
          <a:extLst>
            <a:ext uri="{FF2B5EF4-FFF2-40B4-BE49-F238E27FC236}">
              <a16:creationId xmlns:a16="http://schemas.microsoft.com/office/drawing/2014/main" id="{B94BA9B8-88D9-4025-B950-51EB541848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71" name="Text Box 1">
          <a:extLst>
            <a:ext uri="{FF2B5EF4-FFF2-40B4-BE49-F238E27FC236}">
              <a16:creationId xmlns:a16="http://schemas.microsoft.com/office/drawing/2014/main" id="{D1E74844-A6CF-4FC5-B755-CB4D00856EF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72" name="Text Box 2">
          <a:extLst>
            <a:ext uri="{FF2B5EF4-FFF2-40B4-BE49-F238E27FC236}">
              <a16:creationId xmlns:a16="http://schemas.microsoft.com/office/drawing/2014/main" id="{A4BE0792-B32E-415C-8380-22C9909C31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773" name="Text Box 1">
          <a:extLst>
            <a:ext uri="{FF2B5EF4-FFF2-40B4-BE49-F238E27FC236}">
              <a16:creationId xmlns:a16="http://schemas.microsoft.com/office/drawing/2014/main" id="{D9DE6BCD-8629-49CC-ACDC-9DACA1D88AD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774" name="Text Box 2">
          <a:extLst>
            <a:ext uri="{FF2B5EF4-FFF2-40B4-BE49-F238E27FC236}">
              <a16:creationId xmlns:a16="http://schemas.microsoft.com/office/drawing/2014/main" id="{16F24157-60E5-478E-AC6B-1360A44CB86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75" name="Text Box 1">
          <a:extLst>
            <a:ext uri="{FF2B5EF4-FFF2-40B4-BE49-F238E27FC236}">
              <a16:creationId xmlns:a16="http://schemas.microsoft.com/office/drawing/2014/main" id="{0D672FA8-E604-46A6-89B6-2D27CD807C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76" name="Text Box 2">
          <a:extLst>
            <a:ext uri="{FF2B5EF4-FFF2-40B4-BE49-F238E27FC236}">
              <a16:creationId xmlns:a16="http://schemas.microsoft.com/office/drawing/2014/main" id="{33C247B5-EE02-4366-A15D-EA923A3EFB3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777" name="Text Box 1">
          <a:extLst>
            <a:ext uri="{FF2B5EF4-FFF2-40B4-BE49-F238E27FC236}">
              <a16:creationId xmlns:a16="http://schemas.microsoft.com/office/drawing/2014/main" id="{48BB2F46-0AFC-4227-8A7B-56EB00B3C51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778" name="Text Box 2">
          <a:extLst>
            <a:ext uri="{FF2B5EF4-FFF2-40B4-BE49-F238E27FC236}">
              <a16:creationId xmlns:a16="http://schemas.microsoft.com/office/drawing/2014/main" id="{15C1355B-C62E-4B59-B375-277736905A8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79" name="Text Box 1">
          <a:extLst>
            <a:ext uri="{FF2B5EF4-FFF2-40B4-BE49-F238E27FC236}">
              <a16:creationId xmlns:a16="http://schemas.microsoft.com/office/drawing/2014/main" id="{4603BFC2-DDF1-4DD1-9F87-C932BAD206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80" name="Text Box 2">
          <a:extLst>
            <a:ext uri="{FF2B5EF4-FFF2-40B4-BE49-F238E27FC236}">
              <a16:creationId xmlns:a16="http://schemas.microsoft.com/office/drawing/2014/main" id="{72466726-BE78-4248-B4CC-89754A37F9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81" name="Text Box 1">
          <a:extLst>
            <a:ext uri="{FF2B5EF4-FFF2-40B4-BE49-F238E27FC236}">
              <a16:creationId xmlns:a16="http://schemas.microsoft.com/office/drawing/2014/main" id="{7A8F44A7-937D-4EB4-B238-5C90FBD364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82" name="Text Box 2">
          <a:extLst>
            <a:ext uri="{FF2B5EF4-FFF2-40B4-BE49-F238E27FC236}">
              <a16:creationId xmlns:a16="http://schemas.microsoft.com/office/drawing/2014/main" id="{F0D90B58-E2DE-4AE2-B402-66250CE420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783" name="Text Box 1">
          <a:extLst>
            <a:ext uri="{FF2B5EF4-FFF2-40B4-BE49-F238E27FC236}">
              <a16:creationId xmlns:a16="http://schemas.microsoft.com/office/drawing/2014/main" id="{C50736D4-5CC4-4A84-B49B-8DD1BF8A4DE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784" name="Text Box 2">
          <a:extLst>
            <a:ext uri="{FF2B5EF4-FFF2-40B4-BE49-F238E27FC236}">
              <a16:creationId xmlns:a16="http://schemas.microsoft.com/office/drawing/2014/main" id="{27B7D66D-C907-40DB-AF18-AFCC95178C2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85" name="Text Box 2">
          <a:extLst>
            <a:ext uri="{FF2B5EF4-FFF2-40B4-BE49-F238E27FC236}">
              <a16:creationId xmlns:a16="http://schemas.microsoft.com/office/drawing/2014/main" id="{E769E64B-309A-42B1-9B27-ECE9A450BBF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86" name="Text Box 1">
          <a:extLst>
            <a:ext uri="{FF2B5EF4-FFF2-40B4-BE49-F238E27FC236}">
              <a16:creationId xmlns:a16="http://schemas.microsoft.com/office/drawing/2014/main" id="{FD2892F4-8647-4E02-89C0-2CF09FBF470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87" name="Text Box 2">
          <a:extLst>
            <a:ext uri="{FF2B5EF4-FFF2-40B4-BE49-F238E27FC236}">
              <a16:creationId xmlns:a16="http://schemas.microsoft.com/office/drawing/2014/main" id="{1A9D72C9-0F9D-4152-BDB7-5F50EC2942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88" name="Text Box 1">
          <a:extLst>
            <a:ext uri="{FF2B5EF4-FFF2-40B4-BE49-F238E27FC236}">
              <a16:creationId xmlns:a16="http://schemas.microsoft.com/office/drawing/2014/main" id="{4658A529-7823-45B0-824B-287B7743BB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89" name="Text Box 2">
          <a:extLst>
            <a:ext uri="{FF2B5EF4-FFF2-40B4-BE49-F238E27FC236}">
              <a16:creationId xmlns:a16="http://schemas.microsoft.com/office/drawing/2014/main" id="{5A3C361D-8BA4-48E9-9130-AF79890B6A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790" name="Text Box 1">
          <a:extLst>
            <a:ext uri="{FF2B5EF4-FFF2-40B4-BE49-F238E27FC236}">
              <a16:creationId xmlns:a16="http://schemas.microsoft.com/office/drawing/2014/main" id="{62053649-F19C-4CB6-A36D-9F0618A8B24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791" name="Text Box 2">
          <a:extLst>
            <a:ext uri="{FF2B5EF4-FFF2-40B4-BE49-F238E27FC236}">
              <a16:creationId xmlns:a16="http://schemas.microsoft.com/office/drawing/2014/main" id="{4CE12E80-FA73-48B6-A666-92850EC4EF1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92" name="Text Box 1">
          <a:extLst>
            <a:ext uri="{FF2B5EF4-FFF2-40B4-BE49-F238E27FC236}">
              <a16:creationId xmlns:a16="http://schemas.microsoft.com/office/drawing/2014/main" id="{AD4E254F-2014-4E7C-B2C4-496152BBFC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93" name="Text Box 2">
          <a:extLst>
            <a:ext uri="{FF2B5EF4-FFF2-40B4-BE49-F238E27FC236}">
              <a16:creationId xmlns:a16="http://schemas.microsoft.com/office/drawing/2014/main" id="{55E49D18-8919-450A-892D-370208883C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94" name="Text Box 2">
          <a:extLst>
            <a:ext uri="{FF2B5EF4-FFF2-40B4-BE49-F238E27FC236}">
              <a16:creationId xmlns:a16="http://schemas.microsoft.com/office/drawing/2014/main" id="{88247EC7-36B9-4DBF-A9CA-FCC3944EF45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95" name="Text Box 1">
          <a:extLst>
            <a:ext uri="{FF2B5EF4-FFF2-40B4-BE49-F238E27FC236}">
              <a16:creationId xmlns:a16="http://schemas.microsoft.com/office/drawing/2014/main" id="{90AAB387-C702-43B1-8D13-C741E506A00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96" name="Text Box 2">
          <a:extLst>
            <a:ext uri="{FF2B5EF4-FFF2-40B4-BE49-F238E27FC236}">
              <a16:creationId xmlns:a16="http://schemas.microsoft.com/office/drawing/2014/main" id="{0EB6B9BB-AA29-45FE-9815-A6A52ACD7D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797" name="Text Box 2">
          <a:extLst>
            <a:ext uri="{FF2B5EF4-FFF2-40B4-BE49-F238E27FC236}">
              <a16:creationId xmlns:a16="http://schemas.microsoft.com/office/drawing/2014/main" id="{24C7C602-8FAF-4730-BDE0-70A4571251E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98" name="Text Box 1">
          <a:extLst>
            <a:ext uri="{FF2B5EF4-FFF2-40B4-BE49-F238E27FC236}">
              <a16:creationId xmlns:a16="http://schemas.microsoft.com/office/drawing/2014/main" id="{5DE11178-F253-4B35-90AD-E01D10046A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799" name="Text Box 2">
          <a:extLst>
            <a:ext uri="{FF2B5EF4-FFF2-40B4-BE49-F238E27FC236}">
              <a16:creationId xmlns:a16="http://schemas.microsoft.com/office/drawing/2014/main" id="{B3C3F101-11D0-4424-A795-0EF88667E6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00" name="Text Box 2">
          <a:extLst>
            <a:ext uri="{FF2B5EF4-FFF2-40B4-BE49-F238E27FC236}">
              <a16:creationId xmlns:a16="http://schemas.microsoft.com/office/drawing/2014/main" id="{3F78FC5C-FCA3-4252-948D-BA63741E7A4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01" name="Text Box 1">
          <a:extLst>
            <a:ext uri="{FF2B5EF4-FFF2-40B4-BE49-F238E27FC236}">
              <a16:creationId xmlns:a16="http://schemas.microsoft.com/office/drawing/2014/main" id="{39BF268E-5A98-45B6-BE00-1C8B3A7674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02" name="Text Box 2">
          <a:extLst>
            <a:ext uri="{FF2B5EF4-FFF2-40B4-BE49-F238E27FC236}">
              <a16:creationId xmlns:a16="http://schemas.microsoft.com/office/drawing/2014/main" id="{241E235A-293B-414A-A099-CE174967B8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03" name="Text Box 2">
          <a:extLst>
            <a:ext uri="{FF2B5EF4-FFF2-40B4-BE49-F238E27FC236}">
              <a16:creationId xmlns:a16="http://schemas.microsoft.com/office/drawing/2014/main" id="{2470F926-D5F4-488F-8062-3B011F6DD65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04" name="Text Box 1">
          <a:extLst>
            <a:ext uri="{FF2B5EF4-FFF2-40B4-BE49-F238E27FC236}">
              <a16:creationId xmlns:a16="http://schemas.microsoft.com/office/drawing/2014/main" id="{CBE0D0B6-A0F0-4BDE-AD0E-3FEFFA3152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05" name="Text Box 2">
          <a:extLst>
            <a:ext uri="{FF2B5EF4-FFF2-40B4-BE49-F238E27FC236}">
              <a16:creationId xmlns:a16="http://schemas.microsoft.com/office/drawing/2014/main" id="{BEF8602B-ECF6-4DF2-832F-A34F22B121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06" name="Text Box 2">
          <a:extLst>
            <a:ext uri="{FF2B5EF4-FFF2-40B4-BE49-F238E27FC236}">
              <a16:creationId xmlns:a16="http://schemas.microsoft.com/office/drawing/2014/main" id="{E0F75607-B95A-46D5-8023-F1563CF9662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07" name="Text Box 1">
          <a:extLst>
            <a:ext uri="{FF2B5EF4-FFF2-40B4-BE49-F238E27FC236}">
              <a16:creationId xmlns:a16="http://schemas.microsoft.com/office/drawing/2014/main" id="{ABD7E4E0-10DB-4FFA-BBD1-DFE42316C9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08" name="Text Box 2">
          <a:extLst>
            <a:ext uri="{FF2B5EF4-FFF2-40B4-BE49-F238E27FC236}">
              <a16:creationId xmlns:a16="http://schemas.microsoft.com/office/drawing/2014/main" id="{A769E73B-89E3-4510-BFD3-98FBED2C12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09" name="Text Box 2">
          <a:extLst>
            <a:ext uri="{FF2B5EF4-FFF2-40B4-BE49-F238E27FC236}">
              <a16:creationId xmlns:a16="http://schemas.microsoft.com/office/drawing/2014/main" id="{B789B5E8-0D39-4FFF-B94A-719440C89E3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10" name="Text Box 1">
          <a:extLst>
            <a:ext uri="{FF2B5EF4-FFF2-40B4-BE49-F238E27FC236}">
              <a16:creationId xmlns:a16="http://schemas.microsoft.com/office/drawing/2014/main" id="{0FC2900B-C430-479A-B906-C9C36DE8ED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11" name="Text Box 2">
          <a:extLst>
            <a:ext uri="{FF2B5EF4-FFF2-40B4-BE49-F238E27FC236}">
              <a16:creationId xmlns:a16="http://schemas.microsoft.com/office/drawing/2014/main" id="{A7279119-32E4-45B1-9B9C-CB41318681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12" name="Text Box 1">
          <a:extLst>
            <a:ext uri="{FF2B5EF4-FFF2-40B4-BE49-F238E27FC236}">
              <a16:creationId xmlns:a16="http://schemas.microsoft.com/office/drawing/2014/main" id="{39312B70-3B4C-4E65-9DAD-1F2913CF3A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13" name="Text Box 2">
          <a:extLst>
            <a:ext uri="{FF2B5EF4-FFF2-40B4-BE49-F238E27FC236}">
              <a16:creationId xmlns:a16="http://schemas.microsoft.com/office/drawing/2014/main" id="{1E2AB327-EAB4-42A8-BDF9-28F605177F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14" name="Text Box 1">
          <a:extLst>
            <a:ext uri="{FF2B5EF4-FFF2-40B4-BE49-F238E27FC236}">
              <a16:creationId xmlns:a16="http://schemas.microsoft.com/office/drawing/2014/main" id="{9514DDAA-5D98-4E14-94B3-1044C18CFF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15" name="Text Box 2">
          <a:extLst>
            <a:ext uri="{FF2B5EF4-FFF2-40B4-BE49-F238E27FC236}">
              <a16:creationId xmlns:a16="http://schemas.microsoft.com/office/drawing/2014/main" id="{AA90B406-9CB3-49D8-A602-9D9167E397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16" name="Text Box 1">
          <a:extLst>
            <a:ext uri="{FF2B5EF4-FFF2-40B4-BE49-F238E27FC236}">
              <a16:creationId xmlns:a16="http://schemas.microsoft.com/office/drawing/2014/main" id="{71DB2EEA-1131-46C7-A2A7-C103C6C8A8D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17" name="Text Box 2">
          <a:extLst>
            <a:ext uri="{FF2B5EF4-FFF2-40B4-BE49-F238E27FC236}">
              <a16:creationId xmlns:a16="http://schemas.microsoft.com/office/drawing/2014/main" id="{CA06D0EC-4715-4FB2-AE5D-32A5A61F0F1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18" name="Text Box 1">
          <a:extLst>
            <a:ext uri="{FF2B5EF4-FFF2-40B4-BE49-F238E27FC236}">
              <a16:creationId xmlns:a16="http://schemas.microsoft.com/office/drawing/2014/main" id="{5D0F6F90-E227-4BE4-8452-EFA43DBEEF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19" name="Text Box 2">
          <a:extLst>
            <a:ext uri="{FF2B5EF4-FFF2-40B4-BE49-F238E27FC236}">
              <a16:creationId xmlns:a16="http://schemas.microsoft.com/office/drawing/2014/main" id="{4CF3DC30-D136-4C42-BA80-1D428BEEC8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20" name="Text Box 1">
          <a:extLst>
            <a:ext uri="{FF2B5EF4-FFF2-40B4-BE49-F238E27FC236}">
              <a16:creationId xmlns:a16="http://schemas.microsoft.com/office/drawing/2014/main" id="{FD1AC47E-D825-4D54-8066-77C914F1E2B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21" name="Text Box 2">
          <a:extLst>
            <a:ext uri="{FF2B5EF4-FFF2-40B4-BE49-F238E27FC236}">
              <a16:creationId xmlns:a16="http://schemas.microsoft.com/office/drawing/2014/main" id="{D373BD5F-0BF4-4B18-8EA5-A70124995AA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22" name="Text Box 1">
          <a:extLst>
            <a:ext uri="{FF2B5EF4-FFF2-40B4-BE49-F238E27FC236}">
              <a16:creationId xmlns:a16="http://schemas.microsoft.com/office/drawing/2014/main" id="{2B2C1F9E-7474-417E-AC04-5871CAB29C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23" name="Text Box 2">
          <a:extLst>
            <a:ext uri="{FF2B5EF4-FFF2-40B4-BE49-F238E27FC236}">
              <a16:creationId xmlns:a16="http://schemas.microsoft.com/office/drawing/2014/main" id="{3F88E79E-0C80-434D-9212-C1A41103D5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24" name="Text Box 1">
          <a:extLst>
            <a:ext uri="{FF2B5EF4-FFF2-40B4-BE49-F238E27FC236}">
              <a16:creationId xmlns:a16="http://schemas.microsoft.com/office/drawing/2014/main" id="{304CE992-290F-4A6C-BDFC-798F7401D9F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25" name="Text Box 2">
          <a:extLst>
            <a:ext uri="{FF2B5EF4-FFF2-40B4-BE49-F238E27FC236}">
              <a16:creationId xmlns:a16="http://schemas.microsoft.com/office/drawing/2014/main" id="{6718F7AE-1DE9-4E64-96BD-B4EB57C70C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26" name="Text Box 1">
          <a:extLst>
            <a:ext uri="{FF2B5EF4-FFF2-40B4-BE49-F238E27FC236}">
              <a16:creationId xmlns:a16="http://schemas.microsoft.com/office/drawing/2014/main" id="{232D2834-BFF0-4C92-A8A4-9D8673016A5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27" name="Text Box 2">
          <a:extLst>
            <a:ext uri="{FF2B5EF4-FFF2-40B4-BE49-F238E27FC236}">
              <a16:creationId xmlns:a16="http://schemas.microsoft.com/office/drawing/2014/main" id="{C8829AAD-6906-4DDE-9086-90269D905CE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28" name="Text Box 1">
          <a:extLst>
            <a:ext uri="{FF2B5EF4-FFF2-40B4-BE49-F238E27FC236}">
              <a16:creationId xmlns:a16="http://schemas.microsoft.com/office/drawing/2014/main" id="{A1BDB132-D2F6-4982-914A-4BC079455CC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29" name="Text Box 2">
          <a:extLst>
            <a:ext uri="{FF2B5EF4-FFF2-40B4-BE49-F238E27FC236}">
              <a16:creationId xmlns:a16="http://schemas.microsoft.com/office/drawing/2014/main" id="{85315505-ACEB-4954-A28C-A5E1D0D300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30" name="Text Box 2">
          <a:extLst>
            <a:ext uri="{FF2B5EF4-FFF2-40B4-BE49-F238E27FC236}">
              <a16:creationId xmlns:a16="http://schemas.microsoft.com/office/drawing/2014/main" id="{451C8249-E808-4121-B1AE-E641037743E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31" name="Text Box 1">
          <a:extLst>
            <a:ext uri="{FF2B5EF4-FFF2-40B4-BE49-F238E27FC236}">
              <a16:creationId xmlns:a16="http://schemas.microsoft.com/office/drawing/2014/main" id="{21E87CDA-6735-4E43-8FB4-387AF7F5B51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32" name="Text Box 2">
          <a:extLst>
            <a:ext uri="{FF2B5EF4-FFF2-40B4-BE49-F238E27FC236}">
              <a16:creationId xmlns:a16="http://schemas.microsoft.com/office/drawing/2014/main" id="{B983D481-6708-44E6-9AF5-4B99AC3DF7D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33" name="Text Box 1">
          <a:extLst>
            <a:ext uri="{FF2B5EF4-FFF2-40B4-BE49-F238E27FC236}">
              <a16:creationId xmlns:a16="http://schemas.microsoft.com/office/drawing/2014/main" id="{0795D31B-05AD-4157-AEC5-86DD2A5E114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34" name="Text Box 2">
          <a:extLst>
            <a:ext uri="{FF2B5EF4-FFF2-40B4-BE49-F238E27FC236}">
              <a16:creationId xmlns:a16="http://schemas.microsoft.com/office/drawing/2014/main" id="{A42179EC-ECA9-4AE2-8318-2F0AFA5751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35" name="Text Box 1">
          <a:extLst>
            <a:ext uri="{FF2B5EF4-FFF2-40B4-BE49-F238E27FC236}">
              <a16:creationId xmlns:a16="http://schemas.microsoft.com/office/drawing/2014/main" id="{59D3EF50-44CC-48C7-A721-275D4F0D51C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36" name="Text Box 2">
          <a:extLst>
            <a:ext uri="{FF2B5EF4-FFF2-40B4-BE49-F238E27FC236}">
              <a16:creationId xmlns:a16="http://schemas.microsoft.com/office/drawing/2014/main" id="{30CFE53F-FBFA-4211-88B8-D4FB1399E75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37" name="Text Box 1">
          <a:extLst>
            <a:ext uri="{FF2B5EF4-FFF2-40B4-BE49-F238E27FC236}">
              <a16:creationId xmlns:a16="http://schemas.microsoft.com/office/drawing/2014/main" id="{125510CE-9873-46C4-AF58-F455A2AB477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38" name="Text Box 2">
          <a:extLst>
            <a:ext uri="{FF2B5EF4-FFF2-40B4-BE49-F238E27FC236}">
              <a16:creationId xmlns:a16="http://schemas.microsoft.com/office/drawing/2014/main" id="{CB8BC9B2-FD1F-4D60-A9A7-62251ADF431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39" name="Text Box 1">
          <a:extLst>
            <a:ext uri="{FF2B5EF4-FFF2-40B4-BE49-F238E27FC236}">
              <a16:creationId xmlns:a16="http://schemas.microsoft.com/office/drawing/2014/main" id="{83174DE6-8384-4DFD-BB4C-A5D9864754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40" name="Text Box 2">
          <a:extLst>
            <a:ext uri="{FF2B5EF4-FFF2-40B4-BE49-F238E27FC236}">
              <a16:creationId xmlns:a16="http://schemas.microsoft.com/office/drawing/2014/main" id="{E594E05E-DC46-4B9D-93B2-22A359913A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41" name="Text Box 1">
          <a:extLst>
            <a:ext uri="{FF2B5EF4-FFF2-40B4-BE49-F238E27FC236}">
              <a16:creationId xmlns:a16="http://schemas.microsoft.com/office/drawing/2014/main" id="{67E00FC9-9390-433E-AEB6-E96C144BF8D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42" name="Text Box 2">
          <a:extLst>
            <a:ext uri="{FF2B5EF4-FFF2-40B4-BE49-F238E27FC236}">
              <a16:creationId xmlns:a16="http://schemas.microsoft.com/office/drawing/2014/main" id="{F440A018-F639-45A9-AB85-8C12655E1EC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43" name="Text Box 1">
          <a:extLst>
            <a:ext uri="{FF2B5EF4-FFF2-40B4-BE49-F238E27FC236}">
              <a16:creationId xmlns:a16="http://schemas.microsoft.com/office/drawing/2014/main" id="{2171D836-DF2F-4F3E-BACC-DD3DC2C2DF8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44" name="Text Box 2">
          <a:extLst>
            <a:ext uri="{FF2B5EF4-FFF2-40B4-BE49-F238E27FC236}">
              <a16:creationId xmlns:a16="http://schemas.microsoft.com/office/drawing/2014/main" id="{2CA7B2B2-0C89-4F11-9FF8-3F9A30752CC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45" name="Text Box 1">
          <a:extLst>
            <a:ext uri="{FF2B5EF4-FFF2-40B4-BE49-F238E27FC236}">
              <a16:creationId xmlns:a16="http://schemas.microsoft.com/office/drawing/2014/main" id="{67436D93-E76A-4C1A-83B8-14A2BF1A21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46" name="Text Box 2">
          <a:extLst>
            <a:ext uri="{FF2B5EF4-FFF2-40B4-BE49-F238E27FC236}">
              <a16:creationId xmlns:a16="http://schemas.microsoft.com/office/drawing/2014/main" id="{6F6E5729-D46A-4A9E-BA5D-C6EF448FCA6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47" name="Text Box 1">
          <a:extLst>
            <a:ext uri="{FF2B5EF4-FFF2-40B4-BE49-F238E27FC236}">
              <a16:creationId xmlns:a16="http://schemas.microsoft.com/office/drawing/2014/main" id="{DEB417C7-45D0-45A5-BB35-AA86BBBE05D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48" name="Text Box 2">
          <a:extLst>
            <a:ext uri="{FF2B5EF4-FFF2-40B4-BE49-F238E27FC236}">
              <a16:creationId xmlns:a16="http://schemas.microsoft.com/office/drawing/2014/main" id="{06100FDB-E3C3-40F6-8EFD-06BB0D27F13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49" name="Text Box 1">
          <a:extLst>
            <a:ext uri="{FF2B5EF4-FFF2-40B4-BE49-F238E27FC236}">
              <a16:creationId xmlns:a16="http://schemas.microsoft.com/office/drawing/2014/main" id="{59C49D8D-FBD0-4BD4-9F5B-E8AF598EC1D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50" name="Text Box 2">
          <a:extLst>
            <a:ext uri="{FF2B5EF4-FFF2-40B4-BE49-F238E27FC236}">
              <a16:creationId xmlns:a16="http://schemas.microsoft.com/office/drawing/2014/main" id="{10A63B84-FF80-4A8C-882A-7D1C2FFB8E4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51" name="Text Box 1">
          <a:extLst>
            <a:ext uri="{FF2B5EF4-FFF2-40B4-BE49-F238E27FC236}">
              <a16:creationId xmlns:a16="http://schemas.microsoft.com/office/drawing/2014/main" id="{77BE4C43-27DB-47B5-9707-E93AEDBEE00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52" name="Text Box 2">
          <a:extLst>
            <a:ext uri="{FF2B5EF4-FFF2-40B4-BE49-F238E27FC236}">
              <a16:creationId xmlns:a16="http://schemas.microsoft.com/office/drawing/2014/main" id="{BDD21926-C541-4723-8AFC-C2D43FD3223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53" name="Text Box 2">
          <a:extLst>
            <a:ext uri="{FF2B5EF4-FFF2-40B4-BE49-F238E27FC236}">
              <a16:creationId xmlns:a16="http://schemas.microsoft.com/office/drawing/2014/main" id="{BFE64AA7-8BA3-4601-A442-E84A388C6A8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54" name="Text Box 1">
          <a:extLst>
            <a:ext uri="{FF2B5EF4-FFF2-40B4-BE49-F238E27FC236}">
              <a16:creationId xmlns:a16="http://schemas.microsoft.com/office/drawing/2014/main" id="{87021F16-3707-4258-8A44-E319E8FBB9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55" name="Text Box 2">
          <a:extLst>
            <a:ext uri="{FF2B5EF4-FFF2-40B4-BE49-F238E27FC236}">
              <a16:creationId xmlns:a16="http://schemas.microsoft.com/office/drawing/2014/main" id="{8F670040-FA08-4E24-9457-0CEFB418B96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56" name="Text Box 1">
          <a:extLst>
            <a:ext uri="{FF2B5EF4-FFF2-40B4-BE49-F238E27FC236}">
              <a16:creationId xmlns:a16="http://schemas.microsoft.com/office/drawing/2014/main" id="{7C6444D1-0BFE-41A1-8838-55251DBC71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57" name="Text Box 2">
          <a:extLst>
            <a:ext uri="{FF2B5EF4-FFF2-40B4-BE49-F238E27FC236}">
              <a16:creationId xmlns:a16="http://schemas.microsoft.com/office/drawing/2014/main" id="{98C7DC32-71F5-4900-836C-DD67EEDBBE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58" name="Text Box 1">
          <a:extLst>
            <a:ext uri="{FF2B5EF4-FFF2-40B4-BE49-F238E27FC236}">
              <a16:creationId xmlns:a16="http://schemas.microsoft.com/office/drawing/2014/main" id="{39273C67-52B1-412B-9280-E9FA16D6488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59" name="Text Box 2">
          <a:extLst>
            <a:ext uri="{FF2B5EF4-FFF2-40B4-BE49-F238E27FC236}">
              <a16:creationId xmlns:a16="http://schemas.microsoft.com/office/drawing/2014/main" id="{7B9FB601-4505-473D-844B-6669ACAF273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60" name="Text Box 1">
          <a:extLst>
            <a:ext uri="{FF2B5EF4-FFF2-40B4-BE49-F238E27FC236}">
              <a16:creationId xmlns:a16="http://schemas.microsoft.com/office/drawing/2014/main" id="{EC9C869B-97AB-41BD-9C4B-4D1B045642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61" name="Text Box 2">
          <a:extLst>
            <a:ext uri="{FF2B5EF4-FFF2-40B4-BE49-F238E27FC236}">
              <a16:creationId xmlns:a16="http://schemas.microsoft.com/office/drawing/2014/main" id="{DB30DFEC-7E55-48D4-924E-E1929941F5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62" name="Text Box 2">
          <a:extLst>
            <a:ext uri="{FF2B5EF4-FFF2-40B4-BE49-F238E27FC236}">
              <a16:creationId xmlns:a16="http://schemas.microsoft.com/office/drawing/2014/main" id="{E10E211E-B40F-4DE5-8B23-028DE1855D4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63" name="Text Box 1">
          <a:extLst>
            <a:ext uri="{FF2B5EF4-FFF2-40B4-BE49-F238E27FC236}">
              <a16:creationId xmlns:a16="http://schemas.microsoft.com/office/drawing/2014/main" id="{BD54F62D-5E8B-48D9-82EC-0F8E837EFE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64" name="Text Box 2">
          <a:extLst>
            <a:ext uri="{FF2B5EF4-FFF2-40B4-BE49-F238E27FC236}">
              <a16:creationId xmlns:a16="http://schemas.microsoft.com/office/drawing/2014/main" id="{E386E10A-B0CE-4FAC-B72F-E2F244F1C8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65" name="Text Box 2">
          <a:extLst>
            <a:ext uri="{FF2B5EF4-FFF2-40B4-BE49-F238E27FC236}">
              <a16:creationId xmlns:a16="http://schemas.microsoft.com/office/drawing/2014/main" id="{CBCB969B-C5CA-41B1-BD94-6FFDB92B1E3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66" name="Text Box 1">
          <a:extLst>
            <a:ext uri="{FF2B5EF4-FFF2-40B4-BE49-F238E27FC236}">
              <a16:creationId xmlns:a16="http://schemas.microsoft.com/office/drawing/2014/main" id="{DB2E67FA-BEA0-4921-A5C7-199533F057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67" name="Text Box 2">
          <a:extLst>
            <a:ext uri="{FF2B5EF4-FFF2-40B4-BE49-F238E27FC236}">
              <a16:creationId xmlns:a16="http://schemas.microsoft.com/office/drawing/2014/main" id="{8CDCFB42-6256-427B-BFB7-990293EAA48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68" name="Text Box 2">
          <a:extLst>
            <a:ext uri="{FF2B5EF4-FFF2-40B4-BE49-F238E27FC236}">
              <a16:creationId xmlns:a16="http://schemas.microsoft.com/office/drawing/2014/main" id="{6748005C-566C-42FE-A4B5-DD2A86D8E22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69" name="Text Box 1">
          <a:extLst>
            <a:ext uri="{FF2B5EF4-FFF2-40B4-BE49-F238E27FC236}">
              <a16:creationId xmlns:a16="http://schemas.microsoft.com/office/drawing/2014/main" id="{2CCE98FC-0763-48FA-82F6-58F2E313DC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70" name="Text Box 2">
          <a:extLst>
            <a:ext uri="{FF2B5EF4-FFF2-40B4-BE49-F238E27FC236}">
              <a16:creationId xmlns:a16="http://schemas.microsoft.com/office/drawing/2014/main" id="{D34F9331-A748-4450-A473-761A45A789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71" name="Text Box 2">
          <a:extLst>
            <a:ext uri="{FF2B5EF4-FFF2-40B4-BE49-F238E27FC236}">
              <a16:creationId xmlns:a16="http://schemas.microsoft.com/office/drawing/2014/main" id="{13478FF9-72FC-43A6-B7F5-D0B3619CC6C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72" name="Text Box 1">
          <a:extLst>
            <a:ext uri="{FF2B5EF4-FFF2-40B4-BE49-F238E27FC236}">
              <a16:creationId xmlns:a16="http://schemas.microsoft.com/office/drawing/2014/main" id="{EAFE9650-5B55-426E-84E5-1ECEC2F822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73" name="Text Box 2">
          <a:extLst>
            <a:ext uri="{FF2B5EF4-FFF2-40B4-BE49-F238E27FC236}">
              <a16:creationId xmlns:a16="http://schemas.microsoft.com/office/drawing/2014/main" id="{2434BDB8-8C35-4B19-9CCC-589E9CD28E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74" name="Text Box 2">
          <a:extLst>
            <a:ext uri="{FF2B5EF4-FFF2-40B4-BE49-F238E27FC236}">
              <a16:creationId xmlns:a16="http://schemas.microsoft.com/office/drawing/2014/main" id="{70BBB990-5C4A-469F-917F-34E1BDDE517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75" name="Text Box 1">
          <a:extLst>
            <a:ext uri="{FF2B5EF4-FFF2-40B4-BE49-F238E27FC236}">
              <a16:creationId xmlns:a16="http://schemas.microsoft.com/office/drawing/2014/main" id="{6EC52C84-A216-4A81-96F8-AD868BE729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76" name="Text Box 2">
          <a:extLst>
            <a:ext uri="{FF2B5EF4-FFF2-40B4-BE49-F238E27FC236}">
              <a16:creationId xmlns:a16="http://schemas.microsoft.com/office/drawing/2014/main" id="{C171E61C-F654-4C52-B861-4336CEA85A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1877" name="Text Box 2">
          <a:extLst>
            <a:ext uri="{FF2B5EF4-FFF2-40B4-BE49-F238E27FC236}">
              <a16:creationId xmlns:a16="http://schemas.microsoft.com/office/drawing/2014/main" id="{55362878-9512-405B-8CF9-3B08246F218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78" name="Text Box 1">
          <a:extLst>
            <a:ext uri="{FF2B5EF4-FFF2-40B4-BE49-F238E27FC236}">
              <a16:creationId xmlns:a16="http://schemas.microsoft.com/office/drawing/2014/main" id="{70283880-DD95-4686-AB3A-498DF079B1E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79" name="Text Box 2">
          <a:extLst>
            <a:ext uri="{FF2B5EF4-FFF2-40B4-BE49-F238E27FC236}">
              <a16:creationId xmlns:a16="http://schemas.microsoft.com/office/drawing/2014/main" id="{29EBA3C9-253D-45A5-B742-CF5A40B8F3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80" name="Text Box 1">
          <a:extLst>
            <a:ext uri="{FF2B5EF4-FFF2-40B4-BE49-F238E27FC236}">
              <a16:creationId xmlns:a16="http://schemas.microsoft.com/office/drawing/2014/main" id="{4A785FD6-100D-47C6-95E8-6C5DAB1CE6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81" name="Text Box 2">
          <a:extLst>
            <a:ext uri="{FF2B5EF4-FFF2-40B4-BE49-F238E27FC236}">
              <a16:creationId xmlns:a16="http://schemas.microsoft.com/office/drawing/2014/main" id="{93606FD5-BB8B-483E-A6EA-6444B3778C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82" name="Text Box 1">
          <a:extLst>
            <a:ext uri="{FF2B5EF4-FFF2-40B4-BE49-F238E27FC236}">
              <a16:creationId xmlns:a16="http://schemas.microsoft.com/office/drawing/2014/main" id="{00DF7D20-715E-48F8-A035-17859B5AC7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83" name="Text Box 2">
          <a:extLst>
            <a:ext uri="{FF2B5EF4-FFF2-40B4-BE49-F238E27FC236}">
              <a16:creationId xmlns:a16="http://schemas.microsoft.com/office/drawing/2014/main" id="{A9E21C79-D791-4912-A076-517A87923B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84" name="Text Box 1">
          <a:extLst>
            <a:ext uri="{FF2B5EF4-FFF2-40B4-BE49-F238E27FC236}">
              <a16:creationId xmlns:a16="http://schemas.microsoft.com/office/drawing/2014/main" id="{17B3D560-9EB6-4B5F-AC16-B13A01213D7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85" name="Text Box 2">
          <a:extLst>
            <a:ext uri="{FF2B5EF4-FFF2-40B4-BE49-F238E27FC236}">
              <a16:creationId xmlns:a16="http://schemas.microsoft.com/office/drawing/2014/main" id="{36085476-F829-4160-AE57-039BBE6CE5F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86" name="Text Box 1">
          <a:extLst>
            <a:ext uri="{FF2B5EF4-FFF2-40B4-BE49-F238E27FC236}">
              <a16:creationId xmlns:a16="http://schemas.microsoft.com/office/drawing/2014/main" id="{C8D6EC92-5D10-4F1C-8EEE-6FE347F1D6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87" name="Text Box 2">
          <a:extLst>
            <a:ext uri="{FF2B5EF4-FFF2-40B4-BE49-F238E27FC236}">
              <a16:creationId xmlns:a16="http://schemas.microsoft.com/office/drawing/2014/main" id="{C46912FA-8408-4AA6-93ED-774E94503E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88" name="Text Box 1">
          <a:extLst>
            <a:ext uri="{FF2B5EF4-FFF2-40B4-BE49-F238E27FC236}">
              <a16:creationId xmlns:a16="http://schemas.microsoft.com/office/drawing/2014/main" id="{03E77946-6E14-4B87-9EBA-A060E3C28BB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89" name="Text Box 2">
          <a:extLst>
            <a:ext uri="{FF2B5EF4-FFF2-40B4-BE49-F238E27FC236}">
              <a16:creationId xmlns:a16="http://schemas.microsoft.com/office/drawing/2014/main" id="{901BC26C-35BD-480D-8A6B-6015B49382D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90" name="Text Box 2">
          <a:extLst>
            <a:ext uri="{FF2B5EF4-FFF2-40B4-BE49-F238E27FC236}">
              <a16:creationId xmlns:a16="http://schemas.microsoft.com/office/drawing/2014/main" id="{0E152B0E-887D-484F-AFB3-DA61CC6F32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91" name="Text Box 1">
          <a:extLst>
            <a:ext uri="{FF2B5EF4-FFF2-40B4-BE49-F238E27FC236}">
              <a16:creationId xmlns:a16="http://schemas.microsoft.com/office/drawing/2014/main" id="{7982BCC8-B95D-4D9E-94DE-55DB16BFF6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92" name="Text Box 2">
          <a:extLst>
            <a:ext uri="{FF2B5EF4-FFF2-40B4-BE49-F238E27FC236}">
              <a16:creationId xmlns:a16="http://schemas.microsoft.com/office/drawing/2014/main" id="{0B80F0A9-6702-4883-96D9-24B6623E53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93" name="Text Box 1">
          <a:extLst>
            <a:ext uri="{FF2B5EF4-FFF2-40B4-BE49-F238E27FC236}">
              <a16:creationId xmlns:a16="http://schemas.microsoft.com/office/drawing/2014/main" id="{EBBCF81B-8E59-4C7D-B5CF-12649431BDF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94" name="Text Box 2">
          <a:extLst>
            <a:ext uri="{FF2B5EF4-FFF2-40B4-BE49-F238E27FC236}">
              <a16:creationId xmlns:a16="http://schemas.microsoft.com/office/drawing/2014/main" id="{1DB22762-C4E2-4524-96BC-B07D8EDE3A2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95" name="Text Box 1">
          <a:extLst>
            <a:ext uri="{FF2B5EF4-FFF2-40B4-BE49-F238E27FC236}">
              <a16:creationId xmlns:a16="http://schemas.microsoft.com/office/drawing/2014/main" id="{65857846-0AD1-4EA2-9CF2-9C9B0D3ECC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96" name="Text Box 2">
          <a:extLst>
            <a:ext uri="{FF2B5EF4-FFF2-40B4-BE49-F238E27FC236}">
              <a16:creationId xmlns:a16="http://schemas.microsoft.com/office/drawing/2014/main" id="{3DD75768-F39D-4823-BDD4-91D002D08B2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897" name="Text Box 2">
          <a:extLst>
            <a:ext uri="{FF2B5EF4-FFF2-40B4-BE49-F238E27FC236}">
              <a16:creationId xmlns:a16="http://schemas.microsoft.com/office/drawing/2014/main" id="{4F3A9B55-9E05-46B2-9F99-6989BF140C6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898" name="Text Box 1">
          <a:extLst>
            <a:ext uri="{FF2B5EF4-FFF2-40B4-BE49-F238E27FC236}">
              <a16:creationId xmlns:a16="http://schemas.microsoft.com/office/drawing/2014/main" id="{96C6C9B7-2757-41E9-9A20-951F755D517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899" name="Text Box 2">
          <a:extLst>
            <a:ext uri="{FF2B5EF4-FFF2-40B4-BE49-F238E27FC236}">
              <a16:creationId xmlns:a16="http://schemas.microsoft.com/office/drawing/2014/main" id="{BDC65925-A5A2-44D6-9C2D-DDBDA7E3D40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00" name="Text Box 1">
          <a:extLst>
            <a:ext uri="{FF2B5EF4-FFF2-40B4-BE49-F238E27FC236}">
              <a16:creationId xmlns:a16="http://schemas.microsoft.com/office/drawing/2014/main" id="{57FCE13D-45AB-4CB7-AAE0-ED31852E54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01" name="Text Box 2">
          <a:extLst>
            <a:ext uri="{FF2B5EF4-FFF2-40B4-BE49-F238E27FC236}">
              <a16:creationId xmlns:a16="http://schemas.microsoft.com/office/drawing/2014/main" id="{88198B7A-ADE3-449F-BCAA-98CEF134B5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02" name="Text Box 1">
          <a:extLst>
            <a:ext uri="{FF2B5EF4-FFF2-40B4-BE49-F238E27FC236}">
              <a16:creationId xmlns:a16="http://schemas.microsoft.com/office/drawing/2014/main" id="{08633BBA-B23B-4315-BFEE-FD2DC95C59C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03" name="Text Box 2">
          <a:extLst>
            <a:ext uri="{FF2B5EF4-FFF2-40B4-BE49-F238E27FC236}">
              <a16:creationId xmlns:a16="http://schemas.microsoft.com/office/drawing/2014/main" id="{C809D980-966C-4CE9-BF66-5A200FA3DE5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04" name="Text Box 1">
          <a:extLst>
            <a:ext uri="{FF2B5EF4-FFF2-40B4-BE49-F238E27FC236}">
              <a16:creationId xmlns:a16="http://schemas.microsoft.com/office/drawing/2014/main" id="{0D578D47-A773-4D0E-80AD-91A80A926D4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05" name="Text Box 2">
          <a:extLst>
            <a:ext uri="{FF2B5EF4-FFF2-40B4-BE49-F238E27FC236}">
              <a16:creationId xmlns:a16="http://schemas.microsoft.com/office/drawing/2014/main" id="{6B294462-9F78-4E23-81A4-64C3403D3B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06" name="Text Box 1">
          <a:extLst>
            <a:ext uri="{FF2B5EF4-FFF2-40B4-BE49-F238E27FC236}">
              <a16:creationId xmlns:a16="http://schemas.microsoft.com/office/drawing/2014/main" id="{B8E52DDB-09FA-41E6-9AF4-FE25445AA9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07" name="Text Box 2">
          <a:extLst>
            <a:ext uri="{FF2B5EF4-FFF2-40B4-BE49-F238E27FC236}">
              <a16:creationId xmlns:a16="http://schemas.microsoft.com/office/drawing/2014/main" id="{F61BF8D0-499B-49BE-AF40-380263198B1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08" name="Text Box 1">
          <a:extLst>
            <a:ext uri="{FF2B5EF4-FFF2-40B4-BE49-F238E27FC236}">
              <a16:creationId xmlns:a16="http://schemas.microsoft.com/office/drawing/2014/main" id="{C45C7AD6-C6CC-4BD0-A87C-9B7F9D2D1A3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09" name="Text Box 2">
          <a:extLst>
            <a:ext uri="{FF2B5EF4-FFF2-40B4-BE49-F238E27FC236}">
              <a16:creationId xmlns:a16="http://schemas.microsoft.com/office/drawing/2014/main" id="{BB363BA0-959D-4D6F-9E6F-61F42E5EA84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10" name="Text Box 1">
          <a:extLst>
            <a:ext uri="{FF2B5EF4-FFF2-40B4-BE49-F238E27FC236}">
              <a16:creationId xmlns:a16="http://schemas.microsoft.com/office/drawing/2014/main" id="{84DADCE2-CD99-4FFC-99B8-C75F2D5D2E5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11" name="Text Box 2">
          <a:extLst>
            <a:ext uri="{FF2B5EF4-FFF2-40B4-BE49-F238E27FC236}">
              <a16:creationId xmlns:a16="http://schemas.microsoft.com/office/drawing/2014/main" id="{6FD0FEF8-8E02-42D8-B931-90D84B93926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12" name="Text Box 1">
          <a:extLst>
            <a:ext uri="{FF2B5EF4-FFF2-40B4-BE49-F238E27FC236}">
              <a16:creationId xmlns:a16="http://schemas.microsoft.com/office/drawing/2014/main" id="{D15AF1D0-8694-4138-A396-FCD5EC64C7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13" name="Text Box 2">
          <a:extLst>
            <a:ext uri="{FF2B5EF4-FFF2-40B4-BE49-F238E27FC236}">
              <a16:creationId xmlns:a16="http://schemas.microsoft.com/office/drawing/2014/main" id="{868ACABD-3FB2-4D4B-81CC-4F22398045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14" name="Text Box 1">
          <a:extLst>
            <a:ext uri="{FF2B5EF4-FFF2-40B4-BE49-F238E27FC236}">
              <a16:creationId xmlns:a16="http://schemas.microsoft.com/office/drawing/2014/main" id="{18793E37-DF1C-4931-9058-1C7687CF6EB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15" name="Text Box 2">
          <a:extLst>
            <a:ext uri="{FF2B5EF4-FFF2-40B4-BE49-F238E27FC236}">
              <a16:creationId xmlns:a16="http://schemas.microsoft.com/office/drawing/2014/main" id="{3F65943E-BDD6-42AA-BDA3-898EE93AF7B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16" name="Text Box 1">
          <a:extLst>
            <a:ext uri="{FF2B5EF4-FFF2-40B4-BE49-F238E27FC236}">
              <a16:creationId xmlns:a16="http://schemas.microsoft.com/office/drawing/2014/main" id="{AA7AA129-87CB-4974-9C47-8ED3F775C38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17" name="Text Box 2">
          <a:extLst>
            <a:ext uri="{FF2B5EF4-FFF2-40B4-BE49-F238E27FC236}">
              <a16:creationId xmlns:a16="http://schemas.microsoft.com/office/drawing/2014/main" id="{ECF04C26-DE16-40C6-9EEA-9DCB35F6A47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18" name="Text Box 1">
          <a:extLst>
            <a:ext uri="{FF2B5EF4-FFF2-40B4-BE49-F238E27FC236}">
              <a16:creationId xmlns:a16="http://schemas.microsoft.com/office/drawing/2014/main" id="{2AA1CADE-35E8-46FA-AAA1-A336797129D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19" name="Text Box 2">
          <a:extLst>
            <a:ext uri="{FF2B5EF4-FFF2-40B4-BE49-F238E27FC236}">
              <a16:creationId xmlns:a16="http://schemas.microsoft.com/office/drawing/2014/main" id="{65610FBA-DFA2-41F1-9112-80C3B65685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0" name="Text Box 1">
          <a:extLst>
            <a:ext uri="{FF2B5EF4-FFF2-40B4-BE49-F238E27FC236}">
              <a16:creationId xmlns:a16="http://schemas.microsoft.com/office/drawing/2014/main" id="{9CBC9A26-543F-424B-81E9-76A7CE9607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1" name="Text Box 2">
          <a:extLst>
            <a:ext uri="{FF2B5EF4-FFF2-40B4-BE49-F238E27FC236}">
              <a16:creationId xmlns:a16="http://schemas.microsoft.com/office/drawing/2014/main" id="{AA25CAEC-F853-4812-92D6-FB4E82FBE4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2" name="Text Box 1">
          <a:extLst>
            <a:ext uri="{FF2B5EF4-FFF2-40B4-BE49-F238E27FC236}">
              <a16:creationId xmlns:a16="http://schemas.microsoft.com/office/drawing/2014/main" id="{58F1F5CE-CC0A-498F-B2B6-44DD59DD38F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3" name="Text Box 2">
          <a:extLst>
            <a:ext uri="{FF2B5EF4-FFF2-40B4-BE49-F238E27FC236}">
              <a16:creationId xmlns:a16="http://schemas.microsoft.com/office/drawing/2014/main" id="{B4013F96-6C0D-488A-A7A5-952B70E8EC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4" name="Text Box 1">
          <a:extLst>
            <a:ext uri="{FF2B5EF4-FFF2-40B4-BE49-F238E27FC236}">
              <a16:creationId xmlns:a16="http://schemas.microsoft.com/office/drawing/2014/main" id="{BB07D27C-5684-4F0B-8B09-F28DBC72F7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5" name="Text Box 2">
          <a:extLst>
            <a:ext uri="{FF2B5EF4-FFF2-40B4-BE49-F238E27FC236}">
              <a16:creationId xmlns:a16="http://schemas.microsoft.com/office/drawing/2014/main" id="{6B257C54-282C-4031-83E0-499EF6221D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6" name="Text Box 1">
          <a:extLst>
            <a:ext uri="{FF2B5EF4-FFF2-40B4-BE49-F238E27FC236}">
              <a16:creationId xmlns:a16="http://schemas.microsoft.com/office/drawing/2014/main" id="{207CF5D8-517B-4188-AFCC-D6CE430209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7" name="Text Box 2">
          <a:extLst>
            <a:ext uri="{FF2B5EF4-FFF2-40B4-BE49-F238E27FC236}">
              <a16:creationId xmlns:a16="http://schemas.microsoft.com/office/drawing/2014/main" id="{356905CB-C211-400D-9E42-8A40B111F7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8" name="Text Box 1">
          <a:extLst>
            <a:ext uri="{FF2B5EF4-FFF2-40B4-BE49-F238E27FC236}">
              <a16:creationId xmlns:a16="http://schemas.microsoft.com/office/drawing/2014/main" id="{E2EA0852-9889-46D7-A82C-9E0D704191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29" name="Text Box 2">
          <a:extLst>
            <a:ext uri="{FF2B5EF4-FFF2-40B4-BE49-F238E27FC236}">
              <a16:creationId xmlns:a16="http://schemas.microsoft.com/office/drawing/2014/main" id="{BF6042C0-AAA1-4731-B275-5E3C5748F7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30" name="Text Box 1">
          <a:extLst>
            <a:ext uri="{FF2B5EF4-FFF2-40B4-BE49-F238E27FC236}">
              <a16:creationId xmlns:a16="http://schemas.microsoft.com/office/drawing/2014/main" id="{6AFB026C-6E31-4EEF-A204-C66071EAB55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31" name="Text Box 2">
          <a:extLst>
            <a:ext uri="{FF2B5EF4-FFF2-40B4-BE49-F238E27FC236}">
              <a16:creationId xmlns:a16="http://schemas.microsoft.com/office/drawing/2014/main" id="{DF2DCED6-BEA3-4FC3-AFB5-F938C940FF3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32" name="Text Box 1">
          <a:extLst>
            <a:ext uri="{FF2B5EF4-FFF2-40B4-BE49-F238E27FC236}">
              <a16:creationId xmlns:a16="http://schemas.microsoft.com/office/drawing/2014/main" id="{DF7491DC-CA2B-486E-B1D8-E3A78F9F5A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33" name="Text Box 2">
          <a:extLst>
            <a:ext uri="{FF2B5EF4-FFF2-40B4-BE49-F238E27FC236}">
              <a16:creationId xmlns:a16="http://schemas.microsoft.com/office/drawing/2014/main" id="{0D2223DE-65EB-45CE-8C6A-49F27D568F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34" name="Text Box 1">
          <a:extLst>
            <a:ext uri="{FF2B5EF4-FFF2-40B4-BE49-F238E27FC236}">
              <a16:creationId xmlns:a16="http://schemas.microsoft.com/office/drawing/2014/main" id="{76B44983-0103-4778-A885-08665A8A2BE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35" name="Text Box 2">
          <a:extLst>
            <a:ext uri="{FF2B5EF4-FFF2-40B4-BE49-F238E27FC236}">
              <a16:creationId xmlns:a16="http://schemas.microsoft.com/office/drawing/2014/main" id="{20EB8175-52D1-41CC-A513-26924584562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36" name="Text Box 1">
          <a:extLst>
            <a:ext uri="{FF2B5EF4-FFF2-40B4-BE49-F238E27FC236}">
              <a16:creationId xmlns:a16="http://schemas.microsoft.com/office/drawing/2014/main" id="{8D57C35F-50C1-4214-8E6E-FAB675F27F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37" name="Text Box 2">
          <a:extLst>
            <a:ext uri="{FF2B5EF4-FFF2-40B4-BE49-F238E27FC236}">
              <a16:creationId xmlns:a16="http://schemas.microsoft.com/office/drawing/2014/main" id="{2199541E-51AE-4385-9CB6-D3F705FD58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38" name="Text Box 1">
          <a:extLst>
            <a:ext uri="{FF2B5EF4-FFF2-40B4-BE49-F238E27FC236}">
              <a16:creationId xmlns:a16="http://schemas.microsoft.com/office/drawing/2014/main" id="{014F57BA-7D44-4431-996D-C6DE2DFDAD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39" name="Text Box 2">
          <a:extLst>
            <a:ext uri="{FF2B5EF4-FFF2-40B4-BE49-F238E27FC236}">
              <a16:creationId xmlns:a16="http://schemas.microsoft.com/office/drawing/2014/main" id="{65002E31-3A42-4B89-A79C-98F17F7C10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40" name="Text Box 1">
          <a:extLst>
            <a:ext uri="{FF2B5EF4-FFF2-40B4-BE49-F238E27FC236}">
              <a16:creationId xmlns:a16="http://schemas.microsoft.com/office/drawing/2014/main" id="{18A8CCDF-28D7-4F03-B513-CCEF1F02D2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41" name="Text Box 2">
          <a:extLst>
            <a:ext uri="{FF2B5EF4-FFF2-40B4-BE49-F238E27FC236}">
              <a16:creationId xmlns:a16="http://schemas.microsoft.com/office/drawing/2014/main" id="{3E3CFA1D-616F-4E4D-A6BF-BE1CEEABC47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42" name="Text Box 1">
          <a:extLst>
            <a:ext uri="{FF2B5EF4-FFF2-40B4-BE49-F238E27FC236}">
              <a16:creationId xmlns:a16="http://schemas.microsoft.com/office/drawing/2014/main" id="{8ED8105E-EAF5-4702-920A-34F42D7D3C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43" name="Text Box 2">
          <a:extLst>
            <a:ext uri="{FF2B5EF4-FFF2-40B4-BE49-F238E27FC236}">
              <a16:creationId xmlns:a16="http://schemas.microsoft.com/office/drawing/2014/main" id="{9453C29B-9C4F-4685-B9DD-056786227D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44" name="Text Box 1">
          <a:extLst>
            <a:ext uri="{FF2B5EF4-FFF2-40B4-BE49-F238E27FC236}">
              <a16:creationId xmlns:a16="http://schemas.microsoft.com/office/drawing/2014/main" id="{06813A1A-A1B9-4190-B5CC-6660FDCE8CF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45" name="Text Box 2">
          <a:extLst>
            <a:ext uri="{FF2B5EF4-FFF2-40B4-BE49-F238E27FC236}">
              <a16:creationId xmlns:a16="http://schemas.microsoft.com/office/drawing/2014/main" id="{E0706231-066F-47E5-A43C-1484EE6B57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46" name="Text Box 1">
          <a:extLst>
            <a:ext uri="{FF2B5EF4-FFF2-40B4-BE49-F238E27FC236}">
              <a16:creationId xmlns:a16="http://schemas.microsoft.com/office/drawing/2014/main" id="{A80836E5-8D00-471C-90CB-ACADDDDE64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47" name="Text Box 2">
          <a:extLst>
            <a:ext uri="{FF2B5EF4-FFF2-40B4-BE49-F238E27FC236}">
              <a16:creationId xmlns:a16="http://schemas.microsoft.com/office/drawing/2014/main" id="{9ED15BEE-EA86-41B3-89D6-759E0561E2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48" name="Text Box 1">
          <a:extLst>
            <a:ext uri="{FF2B5EF4-FFF2-40B4-BE49-F238E27FC236}">
              <a16:creationId xmlns:a16="http://schemas.microsoft.com/office/drawing/2014/main" id="{9BAA54C2-FA6E-4AA3-80B0-69E989373D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49" name="Text Box 2">
          <a:extLst>
            <a:ext uri="{FF2B5EF4-FFF2-40B4-BE49-F238E27FC236}">
              <a16:creationId xmlns:a16="http://schemas.microsoft.com/office/drawing/2014/main" id="{F0760D07-8DD8-49B0-B2C4-C81130C919C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50" name="Text Box 1">
          <a:extLst>
            <a:ext uri="{FF2B5EF4-FFF2-40B4-BE49-F238E27FC236}">
              <a16:creationId xmlns:a16="http://schemas.microsoft.com/office/drawing/2014/main" id="{11E435C7-E8F2-4853-B838-34142B7FE5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51" name="Text Box 2">
          <a:extLst>
            <a:ext uri="{FF2B5EF4-FFF2-40B4-BE49-F238E27FC236}">
              <a16:creationId xmlns:a16="http://schemas.microsoft.com/office/drawing/2014/main" id="{3645C882-89F0-4813-8CD8-E04D5288A9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52" name="Text Box 1">
          <a:extLst>
            <a:ext uri="{FF2B5EF4-FFF2-40B4-BE49-F238E27FC236}">
              <a16:creationId xmlns:a16="http://schemas.microsoft.com/office/drawing/2014/main" id="{BDA27B98-AD8E-43BD-B146-D0B0EF4FF9B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53" name="Text Box 2">
          <a:extLst>
            <a:ext uri="{FF2B5EF4-FFF2-40B4-BE49-F238E27FC236}">
              <a16:creationId xmlns:a16="http://schemas.microsoft.com/office/drawing/2014/main" id="{00D03E7A-F101-4731-93EE-19F1A8A31DE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54" name="Text Box 1">
          <a:extLst>
            <a:ext uri="{FF2B5EF4-FFF2-40B4-BE49-F238E27FC236}">
              <a16:creationId xmlns:a16="http://schemas.microsoft.com/office/drawing/2014/main" id="{20B96ED9-2FDB-4F3B-B390-B4B43C76FB9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55" name="Text Box 2">
          <a:extLst>
            <a:ext uri="{FF2B5EF4-FFF2-40B4-BE49-F238E27FC236}">
              <a16:creationId xmlns:a16="http://schemas.microsoft.com/office/drawing/2014/main" id="{7449DF11-2A11-4CFB-91C9-11256B36E5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56" name="Text Box 1">
          <a:extLst>
            <a:ext uri="{FF2B5EF4-FFF2-40B4-BE49-F238E27FC236}">
              <a16:creationId xmlns:a16="http://schemas.microsoft.com/office/drawing/2014/main" id="{023C35DC-9896-411E-A00C-355D4B9329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57" name="Text Box 2">
          <a:extLst>
            <a:ext uri="{FF2B5EF4-FFF2-40B4-BE49-F238E27FC236}">
              <a16:creationId xmlns:a16="http://schemas.microsoft.com/office/drawing/2014/main" id="{0A4C73CB-9D5F-4BF0-A47B-4D2647BC39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58" name="Text Box 1">
          <a:extLst>
            <a:ext uri="{FF2B5EF4-FFF2-40B4-BE49-F238E27FC236}">
              <a16:creationId xmlns:a16="http://schemas.microsoft.com/office/drawing/2014/main" id="{D5915199-C996-4ABE-BDB4-1E630F0ED1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59" name="Text Box 2">
          <a:extLst>
            <a:ext uri="{FF2B5EF4-FFF2-40B4-BE49-F238E27FC236}">
              <a16:creationId xmlns:a16="http://schemas.microsoft.com/office/drawing/2014/main" id="{F9D1FA5F-EDF4-4BA9-91D6-C7A38682D59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0" name="Text Box 1">
          <a:extLst>
            <a:ext uri="{FF2B5EF4-FFF2-40B4-BE49-F238E27FC236}">
              <a16:creationId xmlns:a16="http://schemas.microsoft.com/office/drawing/2014/main" id="{EE13772F-AE3B-44CD-B33F-0DE6978ED1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1" name="Text Box 2">
          <a:extLst>
            <a:ext uri="{FF2B5EF4-FFF2-40B4-BE49-F238E27FC236}">
              <a16:creationId xmlns:a16="http://schemas.microsoft.com/office/drawing/2014/main" id="{1D721E9F-A4EC-47F3-A73C-80ED4882CC8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2" name="Text Box 1">
          <a:extLst>
            <a:ext uri="{FF2B5EF4-FFF2-40B4-BE49-F238E27FC236}">
              <a16:creationId xmlns:a16="http://schemas.microsoft.com/office/drawing/2014/main" id="{F11A94C2-D8DD-459D-AF5A-48B9C69915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3" name="Text Box 2">
          <a:extLst>
            <a:ext uri="{FF2B5EF4-FFF2-40B4-BE49-F238E27FC236}">
              <a16:creationId xmlns:a16="http://schemas.microsoft.com/office/drawing/2014/main" id="{0ECAA1D3-46C9-4453-A093-8EDF4FE2F7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4" name="Text Box 1">
          <a:extLst>
            <a:ext uri="{FF2B5EF4-FFF2-40B4-BE49-F238E27FC236}">
              <a16:creationId xmlns:a16="http://schemas.microsoft.com/office/drawing/2014/main" id="{FDAC47C9-84A5-41AE-B4D7-B432D64C3D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5" name="Text Box 2">
          <a:extLst>
            <a:ext uri="{FF2B5EF4-FFF2-40B4-BE49-F238E27FC236}">
              <a16:creationId xmlns:a16="http://schemas.microsoft.com/office/drawing/2014/main" id="{18EC1E32-914A-44FF-97C5-FA630476E1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6" name="Text Box 1">
          <a:extLst>
            <a:ext uri="{FF2B5EF4-FFF2-40B4-BE49-F238E27FC236}">
              <a16:creationId xmlns:a16="http://schemas.microsoft.com/office/drawing/2014/main" id="{BB8AF240-65AE-4CBD-B859-F82ADB5413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7" name="Text Box 2">
          <a:extLst>
            <a:ext uri="{FF2B5EF4-FFF2-40B4-BE49-F238E27FC236}">
              <a16:creationId xmlns:a16="http://schemas.microsoft.com/office/drawing/2014/main" id="{573C9A56-DB66-4250-9D97-C2D2FA62FF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8" name="Text Box 1">
          <a:extLst>
            <a:ext uri="{FF2B5EF4-FFF2-40B4-BE49-F238E27FC236}">
              <a16:creationId xmlns:a16="http://schemas.microsoft.com/office/drawing/2014/main" id="{AB7A8ACE-2B04-4F09-A731-EA5A4803AE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69" name="Text Box 2">
          <a:extLst>
            <a:ext uri="{FF2B5EF4-FFF2-40B4-BE49-F238E27FC236}">
              <a16:creationId xmlns:a16="http://schemas.microsoft.com/office/drawing/2014/main" id="{5D450F6B-F2C1-4924-8816-022916208A7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0" name="Text Box 1">
          <a:extLst>
            <a:ext uri="{FF2B5EF4-FFF2-40B4-BE49-F238E27FC236}">
              <a16:creationId xmlns:a16="http://schemas.microsoft.com/office/drawing/2014/main" id="{E902C92B-5ED0-4F4D-B704-1DF8D5A4DAB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1" name="Text Box 2">
          <a:extLst>
            <a:ext uri="{FF2B5EF4-FFF2-40B4-BE49-F238E27FC236}">
              <a16:creationId xmlns:a16="http://schemas.microsoft.com/office/drawing/2014/main" id="{73D298EA-66ED-485D-BC63-DF3C4BE26E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2" name="Text Box 1">
          <a:extLst>
            <a:ext uri="{FF2B5EF4-FFF2-40B4-BE49-F238E27FC236}">
              <a16:creationId xmlns:a16="http://schemas.microsoft.com/office/drawing/2014/main" id="{C41B9D77-5159-4438-9789-4E7CC470DD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3" name="Text Box 2">
          <a:extLst>
            <a:ext uri="{FF2B5EF4-FFF2-40B4-BE49-F238E27FC236}">
              <a16:creationId xmlns:a16="http://schemas.microsoft.com/office/drawing/2014/main" id="{F645FC93-5ADF-40CC-8B0B-5D204DFC0B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4" name="Text Box 1">
          <a:extLst>
            <a:ext uri="{FF2B5EF4-FFF2-40B4-BE49-F238E27FC236}">
              <a16:creationId xmlns:a16="http://schemas.microsoft.com/office/drawing/2014/main" id="{08C43552-9045-4EF3-9B07-42FDFC53CA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5" name="Text Box 2">
          <a:extLst>
            <a:ext uri="{FF2B5EF4-FFF2-40B4-BE49-F238E27FC236}">
              <a16:creationId xmlns:a16="http://schemas.microsoft.com/office/drawing/2014/main" id="{EEF84ADF-7C80-43D1-B206-3D3C0AF334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6" name="Text Box 1">
          <a:extLst>
            <a:ext uri="{FF2B5EF4-FFF2-40B4-BE49-F238E27FC236}">
              <a16:creationId xmlns:a16="http://schemas.microsoft.com/office/drawing/2014/main" id="{1B692092-8441-4B56-AC49-CD8816B32A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7" name="Text Box 2">
          <a:extLst>
            <a:ext uri="{FF2B5EF4-FFF2-40B4-BE49-F238E27FC236}">
              <a16:creationId xmlns:a16="http://schemas.microsoft.com/office/drawing/2014/main" id="{D374449D-BCBA-478F-8FBD-3446783BFA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8" name="Text Box 1">
          <a:extLst>
            <a:ext uri="{FF2B5EF4-FFF2-40B4-BE49-F238E27FC236}">
              <a16:creationId xmlns:a16="http://schemas.microsoft.com/office/drawing/2014/main" id="{945F589C-57FD-4B0C-8B57-42C78FE846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79" name="Text Box 2">
          <a:extLst>
            <a:ext uri="{FF2B5EF4-FFF2-40B4-BE49-F238E27FC236}">
              <a16:creationId xmlns:a16="http://schemas.microsoft.com/office/drawing/2014/main" id="{A4F98105-D6D1-4217-9F20-AF8E75DA3B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80" name="Text Box 1">
          <a:extLst>
            <a:ext uri="{FF2B5EF4-FFF2-40B4-BE49-F238E27FC236}">
              <a16:creationId xmlns:a16="http://schemas.microsoft.com/office/drawing/2014/main" id="{EE046C04-137A-49CF-BEC6-7538F2DDC9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81" name="Text Box 2">
          <a:extLst>
            <a:ext uri="{FF2B5EF4-FFF2-40B4-BE49-F238E27FC236}">
              <a16:creationId xmlns:a16="http://schemas.microsoft.com/office/drawing/2014/main" id="{598133C7-201A-4DAB-84BC-A4D51D3FCF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82" name="Text Box 1">
          <a:extLst>
            <a:ext uri="{FF2B5EF4-FFF2-40B4-BE49-F238E27FC236}">
              <a16:creationId xmlns:a16="http://schemas.microsoft.com/office/drawing/2014/main" id="{BFB4BB4E-0057-436F-BE78-3CF5AD4B22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83" name="Text Box 2">
          <a:extLst>
            <a:ext uri="{FF2B5EF4-FFF2-40B4-BE49-F238E27FC236}">
              <a16:creationId xmlns:a16="http://schemas.microsoft.com/office/drawing/2014/main" id="{B6A8E566-F94C-437F-AC62-36337B2BD2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84" name="Text Box 1">
          <a:extLst>
            <a:ext uri="{FF2B5EF4-FFF2-40B4-BE49-F238E27FC236}">
              <a16:creationId xmlns:a16="http://schemas.microsoft.com/office/drawing/2014/main" id="{F339DA2D-15B4-4553-93E5-8C98C9A916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85" name="Text Box 2">
          <a:extLst>
            <a:ext uri="{FF2B5EF4-FFF2-40B4-BE49-F238E27FC236}">
              <a16:creationId xmlns:a16="http://schemas.microsoft.com/office/drawing/2014/main" id="{144854AD-D8C7-44A1-97D1-BED3BD070E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86" name="Text Box 1">
          <a:extLst>
            <a:ext uri="{FF2B5EF4-FFF2-40B4-BE49-F238E27FC236}">
              <a16:creationId xmlns:a16="http://schemas.microsoft.com/office/drawing/2014/main" id="{8F678565-9026-4F18-B497-1D38F003122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87" name="Text Box 2">
          <a:extLst>
            <a:ext uri="{FF2B5EF4-FFF2-40B4-BE49-F238E27FC236}">
              <a16:creationId xmlns:a16="http://schemas.microsoft.com/office/drawing/2014/main" id="{EC6ED824-488A-4AA3-8C97-801424C2D54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88" name="Text Box 1">
          <a:extLst>
            <a:ext uri="{FF2B5EF4-FFF2-40B4-BE49-F238E27FC236}">
              <a16:creationId xmlns:a16="http://schemas.microsoft.com/office/drawing/2014/main" id="{5C2124CC-F06E-475E-94E1-1A258AB5A5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89" name="Text Box 2">
          <a:extLst>
            <a:ext uri="{FF2B5EF4-FFF2-40B4-BE49-F238E27FC236}">
              <a16:creationId xmlns:a16="http://schemas.microsoft.com/office/drawing/2014/main" id="{D0184D31-3E6C-4955-8950-4D740EDD93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1990" name="Text Box 1">
          <a:extLst>
            <a:ext uri="{FF2B5EF4-FFF2-40B4-BE49-F238E27FC236}">
              <a16:creationId xmlns:a16="http://schemas.microsoft.com/office/drawing/2014/main" id="{A4E321AB-E5A0-4F41-8FF8-777D2C29143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1991" name="Text Box 2">
          <a:extLst>
            <a:ext uri="{FF2B5EF4-FFF2-40B4-BE49-F238E27FC236}">
              <a16:creationId xmlns:a16="http://schemas.microsoft.com/office/drawing/2014/main" id="{3A8A1679-A251-4154-99C4-4D06EEEEA3A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92" name="Text Box 1">
          <a:extLst>
            <a:ext uri="{FF2B5EF4-FFF2-40B4-BE49-F238E27FC236}">
              <a16:creationId xmlns:a16="http://schemas.microsoft.com/office/drawing/2014/main" id="{B06B22BD-E86B-4FCE-AF1C-53EB546DA2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93" name="Text Box 2">
          <a:extLst>
            <a:ext uri="{FF2B5EF4-FFF2-40B4-BE49-F238E27FC236}">
              <a16:creationId xmlns:a16="http://schemas.microsoft.com/office/drawing/2014/main" id="{7D6F7FC0-416F-495F-BE92-144DC67E8E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94" name="Text Box 1">
          <a:extLst>
            <a:ext uri="{FF2B5EF4-FFF2-40B4-BE49-F238E27FC236}">
              <a16:creationId xmlns:a16="http://schemas.microsoft.com/office/drawing/2014/main" id="{CA2380AA-1944-4ADB-B157-814E7D1006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95" name="Text Box 2">
          <a:extLst>
            <a:ext uri="{FF2B5EF4-FFF2-40B4-BE49-F238E27FC236}">
              <a16:creationId xmlns:a16="http://schemas.microsoft.com/office/drawing/2014/main" id="{79E6A72A-CA26-4E11-A9F1-0F14956507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96" name="Text Box 1">
          <a:extLst>
            <a:ext uri="{FF2B5EF4-FFF2-40B4-BE49-F238E27FC236}">
              <a16:creationId xmlns:a16="http://schemas.microsoft.com/office/drawing/2014/main" id="{A8705904-35EF-409F-AF35-212A1814FA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97" name="Text Box 2">
          <a:extLst>
            <a:ext uri="{FF2B5EF4-FFF2-40B4-BE49-F238E27FC236}">
              <a16:creationId xmlns:a16="http://schemas.microsoft.com/office/drawing/2014/main" id="{E1AAF1F8-C2AD-4228-A2BE-8CA6BF92CC6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98" name="Text Box 1">
          <a:extLst>
            <a:ext uri="{FF2B5EF4-FFF2-40B4-BE49-F238E27FC236}">
              <a16:creationId xmlns:a16="http://schemas.microsoft.com/office/drawing/2014/main" id="{B7F69F47-9EC5-470C-89D4-1AD7FA0B53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1999" name="Text Box 2">
          <a:extLst>
            <a:ext uri="{FF2B5EF4-FFF2-40B4-BE49-F238E27FC236}">
              <a16:creationId xmlns:a16="http://schemas.microsoft.com/office/drawing/2014/main" id="{0A70E3F5-7CCF-400A-870C-EE2D744AEA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0" name="Text Box 1">
          <a:extLst>
            <a:ext uri="{FF2B5EF4-FFF2-40B4-BE49-F238E27FC236}">
              <a16:creationId xmlns:a16="http://schemas.microsoft.com/office/drawing/2014/main" id="{C9046BEE-2F00-4E3E-B88E-584C11C0CD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1" name="Text Box 2">
          <a:extLst>
            <a:ext uri="{FF2B5EF4-FFF2-40B4-BE49-F238E27FC236}">
              <a16:creationId xmlns:a16="http://schemas.microsoft.com/office/drawing/2014/main" id="{0F1B1527-F191-427B-9339-60A0D14AD7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2" name="Text Box 1">
          <a:extLst>
            <a:ext uri="{FF2B5EF4-FFF2-40B4-BE49-F238E27FC236}">
              <a16:creationId xmlns:a16="http://schemas.microsoft.com/office/drawing/2014/main" id="{F13E3DBA-23A1-48C9-A017-AAD282AFC5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3" name="Text Box 2">
          <a:extLst>
            <a:ext uri="{FF2B5EF4-FFF2-40B4-BE49-F238E27FC236}">
              <a16:creationId xmlns:a16="http://schemas.microsoft.com/office/drawing/2014/main" id="{93F2BEF8-05CC-4A53-9DCE-EA65675B17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4" name="Text Box 1">
          <a:extLst>
            <a:ext uri="{FF2B5EF4-FFF2-40B4-BE49-F238E27FC236}">
              <a16:creationId xmlns:a16="http://schemas.microsoft.com/office/drawing/2014/main" id="{5D2257C2-DDBB-455F-B085-C415F1755C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5" name="Text Box 2">
          <a:extLst>
            <a:ext uri="{FF2B5EF4-FFF2-40B4-BE49-F238E27FC236}">
              <a16:creationId xmlns:a16="http://schemas.microsoft.com/office/drawing/2014/main" id="{4B892AD5-076B-4D06-87C4-FDFE3A4E5BF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6" name="Text Box 1">
          <a:extLst>
            <a:ext uri="{FF2B5EF4-FFF2-40B4-BE49-F238E27FC236}">
              <a16:creationId xmlns:a16="http://schemas.microsoft.com/office/drawing/2014/main" id="{59C01227-A43F-4C42-A893-9B0B0D41D19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7" name="Text Box 2">
          <a:extLst>
            <a:ext uri="{FF2B5EF4-FFF2-40B4-BE49-F238E27FC236}">
              <a16:creationId xmlns:a16="http://schemas.microsoft.com/office/drawing/2014/main" id="{856EDF2B-DC1D-4037-85E5-82BAD90A47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8" name="Text Box 1">
          <a:extLst>
            <a:ext uri="{FF2B5EF4-FFF2-40B4-BE49-F238E27FC236}">
              <a16:creationId xmlns:a16="http://schemas.microsoft.com/office/drawing/2014/main" id="{59EAD82B-A803-447C-8A3E-A9495571F2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09" name="Text Box 2">
          <a:extLst>
            <a:ext uri="{FF2B5EF4-FFF2-40B4-BE49-F238E27FC236}">
              <a16:creationId xmlns:a16="http://schemas.microsoft.com/office/drawing/2014/main" id="{21981643-99AF-43DA-95DE-23999A2F3B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10" name="Text Box 1">
          <a:extLst>
            <a:ext uri="{FF2B5EF4-FFF2-40B4-BE49-F238E27FC236}">
              <a16:creationId xmlns:a16="http://schemas.microsoft.com/office/drawing/2014/main" id="{51DA4A5D-326B-42D7-B940-918FEE704F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11" name="Text Box 2">
          <a:extLst>
            <a:ext uri="{FF2B5EF4-FFF2-40B4-BE49-F238E27FC236}">
              <a16:creationId xmlns:a16="http://schemas.microsoft.com/office/drawing/2014/main" id="{3FF73BA2-F854-462B-A7EB-9D0835C00C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12" name="Text Box 1">
          <a:extLst>
            <a:ext uri="{FF2B5EF4-FFF2-40B4-BE49-F238E27FC236}">
              <a16:creationId xmlns:a16="http://schemas.microsoft.com/office/drawing/2014/main" id="{E57CDDDA-39D2-4781-A6AC-FE243A6A76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13" name="Text Box 2">
          <a:extLst>
            <a:ext uri="{FF2B5EF4-FFF2-40B4-BE49-F238E27FC236}">
              <a16:creationId xmlns:a16="http://schemas.microsoft.com/office/drawing/2014/main" id="{6CA3D805-555A-4515-A2E0-5BFDFDF1A2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14" name="Text Box 1">
          <a:extLst>
            <a:ext uri="{FF2B5EF4-FFF2-40B4-BE49-F238E27FC236}">
              <a16:creationId xmlns:a16="http://schemas.microsoft.com/office/drawing/2014/main" id="{69F81FCF-EE56-4928-99A0-4E069188E72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15" name="Text Box 2">
          <a:extLst>
            <a:ext uri="{FF2B5EF4-FFF2-40B4-BE49-F238E27FC236}">
              <a16:creationId xmlns:a16="http://schemas.microsoft.com/office/drawing/2014/main" id="{F4F796D9-31E6-46B6-B117-6E8CC253F35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16" name="Text Box 1">
          <a:extLst>
            <a:ext uri="{FF2B5EF4-FFF2-40B4-BE49-F238E27FC236}">
              <a16:creationId xmlns:a16="http://schemas.microsoft.com/office/drawing/2014/main" id="{D47D4A75-E092-4371-937A-15E7FBFD941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17" name="Text Box 2">
          <a:extLst>
            <a:ext uri="{FF2B5EF4-FFF2-40B4-BE49-F238E27FC236}">
              <a16:creationId xmlns:a16="http://schemas.microsoft.com/office/drawing/2014/main" id="{B3838087-C0BD-4093-8447-9329EC96599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18" name="Text Box 1">
          <a:extLst>
            <a:ext uri="{FF2B5EF4-FFF2-40B4-BE49-F238E27FC236}">
              <a16:creationId xmlns:a16="http://schemas.microsoft.com/office/drawing/2014/main" id="{39BEA22B-DFA4-4F52-A5E0-7C52382A682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19" name="Text Box 2">
          <a:extLst>
            <a:ext uri="{FF2B5EF4-FFF2-40B4-BE49-F238E27FC236}">
              <a16:creationId xmlns:a16="http://schemas.microsoft.com/office/drawing/2014/main" id="{50D9084D-1A8D-4809-B966-DFF385BE6E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20" name="Text Box 1">
          <a:extLst>
            <a:ext uri="{FF2B5EF4-FFF2-40B4-BE49-F238E27FC236}">
              <a16:creationId xmlns:a16="http://schemas.microsoft.com/office/drawing/2014/main" id="{369E4AF4-9242-4D42-BF03-E85865AB32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21" name="Text Box 2">
          <a:extLst>
            <a:ext uri="{FF2B5EF4-FFF2-40B4-BE49-F238E27FC236}">
              <a16:creationId xmlns:a16="http://schemas.microsoft.com/office/drawing/2014/main" id="{A425FEAA-8FDC-451D-BC7F-00496ABE4C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22" name="Text Box 1">
          <a:extLst>
            <a:ext uri="{FF2B5EF4-FFF2-40B4-BE49-F238E27FC236}">
              <a16:creationId xmlns:a16="http://schemas.microsoft.com/office/drawing/2014/main" id="{E365F9F6-C4B5-42E5-B6F8-95C417E2B4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23" name="Text Box 2">
          <a:extLst>
            <a:ext uri="{FF2B5EF4-FFF2-40B4-BE49-F238E27FC236}">
              <a16:creationId xmlns:a16="http://schemas.microsoft.com/office/drawing/2014/main" id="{08E20EE7-168B-457A-859C-FA22CE94A0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24" name="Text Box 1">
          <a:extLst>
            <a:ext uri="{FF2B5EF4-FFF2-40B4-BE49-F238E27FC236}">
              <a16:creationId xmlns:a16="http://schemas.microsoft.com/office/drawing/2014/main" id="{4D7677D7-BCA6-4748-AC35-833983D18F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25" name="Text Box 2">
          <a:extLst>
            <a:ext uri="{FF2B5EF4-FFF2-40B4-BE49-F238E27FC236}">
              <a16:creationId xmlns:a16="http://schemas.microsoft.com/office/drawing/2014/main" id="{74A78B7E-EC69-4A33-9D71-AED4418EA6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26" name="Text Box 1">
          <a:extLst>
            <a:ext uri="{FF2B5EF4-FFF2-40B4-BE49-F238E27FC236}">
              <a16:creationId xmlns:a16="http://schemas.microsoft.com/office/drawing/2014/main" id="{0CD18F7D-BBE2-43CB-90E0-DC1EF531646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27" name="Text Box 2">
          <a:extLst>
            <a:ext uri="{FF2B5EF4-FFF2-40B4-BE49-F238E27FC236}">
              <a16:creationId xmlns:a16="http://schemas.microsoft.com/office/drawing/2014/main" id="{E4AF9DB9-5446-4ED8-96EE-0C2A4A0B37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28" name="Text Box 1">
          <a:extLst>
            <a:ext uri="{FF2B5EF4-FFF2-40B4-BE49-F238E27FC236}">
              <a16:creationId xmlns:a16="http://schemas.microsoft.com/office/drawing/2014/main" id="{DD105867-2973-4612-9308-22754B1AC1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29" name="Text Box 2">
          <a:extLst>
            <a:ext uri="{FF2B5EF4-FFF2-40B4-BE49-F238E27FC236}">
              <a16:creationId xmlns:a16="http://schemas.microsoft.com/office/drawing/2014/main" id="{1FFBF767-53C1-4604-9A2A-26CA6B21AA0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30" name="Text Box 1">
          <a:extLst>
            <a:ext uri="{FF2B5EF4-FFF2-40B4-BE49-F238E27FC236}">
              <a16:creationId xmlns:a16="http://schemas.microsoft.com/office/drawing/2014/main" id="{8F970BEF-B78A-4698-99A9-1F0DD31B73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31" name="Text Box 2">
          <a:extLst>
            <a:ext uri="{FF2B5EF4-FFF2-40B4-BE49-F238E27FC236}">
              <a16:creationId xmlns:a16="http://schemas.microsoft.com/office/drawing/2014/main" id="{299BE536-FB1E-4A7F-8817-B50CB484FE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32" name="Text Box 1">
          <a:extLst>
            <a:ext uri="{FF2B5EF4-FFF2-40B4-BE49-F238E27FC236}">
              <a16:creationId xmlns:a16="http://schemas.microsoft.com/office/drawing/2014/main" id="{1778A811-00E2-459E-B77A-1294D5CA40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33" name="Text Box 2">
          <a:extLst>
            <a:ext uri="{FF2B5EF4-FFF2-40B4-BE49-F238E27FC236}">
              <a16:creationId xmlns:a16="http://schemas.microsoft.com/office/drawing/2014/main" id="{FF48C819-2B38-4A5A-91F5-90A14366FD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34" name="Text Box 1">
          <a:extLst>
            <a:ext uri="{FF2B5EF4-FFF2-40B4-BE49-F238E27FC236}">
              <a16:creationId xmlns:a16="http://schemas.microsoft.com/office/drawing/2014/main" id="{3DD12F0A-58CD-485B-8DFE-AF562C6E29D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35" name="Text Box 2">
          <a:extLst>
            <a:ext uri="{FF2B5EF4-FFF2-40B4-BE49-F238E27FC236}">
              <a16:creationId xmlns:a16="http://schemas.microsoft.com/office/drawing/2014/main" id="{90A9B0F9-6152-4D1A-B886-E68B9AF3EF2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36" name="Text Box 1">
          <a:extLst>
            <a:ext uri="{FF2B5EF4-FFF2-40B4-BE49-F238E27FC236}">
              <a16:creationId xmlns:a16="http://schemas.microsoft.com/office/drawing/2014/main" id="{4422DEFE-91A3-4FBD-97B7-3DC9796F9A5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37" name="Text Box 2">
          <a:extLst>
            <a:ext uri="{FF2B5EF4-FFF2-40B4-BE49-F238E27FC236}">
              <a16:creationId xmlns:a16="http://schemas.microsoft.com/office/drawing/2014/main" id="{D7FACC7A-C4EB-41C7-BBF9-076D98BFA68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38" name="Text Box 1">
          <a:extLst>
            <a:ext uri="{FF2B5EF4-FFF2-40B4-BE49-F238E27FC236}">
              <a16:creationId xmlns:a16="http://schemas.microsoft.com/office/drawing/2014/main" id="{F28A609E-6CBE-4A33-8192-A8C8B51873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39" name="Text Box 2">
          <a:extLst>
            <a:ext uri="{FF2B5EF4-FFF2-40B4-BE49-F238E27FC236}">
              <a16:creationId xmlns:a16="http://schemas.microsoft.com/office/drawing/2014/main" id="{8615F698-01FE-4C8A-A368-02469C482E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40" name="Text Box 1">
          <a:extLst>
            <a:ext uri="{FF2B5EF4-FFF2-40B4-BE49-F238E27FC236}">
              <a16:creationId xmlns:a16="http://schemas.microsoft.com/office/drawing/2014/main" id="{B92A0FEF-1E88-4872-B62E-DBB8CF5086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41" name="Text Box 2">
          <a:extLst>
            <a:ext uri="{FF2B5EF4-FFF2-40B4-BE49-F238E27FC236}">
              <a16:creationId xmlns:a16="http://schemas.microsoft.com/office/drawing/2014/main" id="{35B7D1D6-216A-44D1-922A-D859815DA1F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42" name="Text Box 1">
          <a:extLst>
            <a:ext uri="{FF2B5EF4-FFF2-40B4-BE49-F238E27FC236}">
              <a16:creationId xmlns:a16="http://schemas.microsoft.com/office/drawing/2014/main" id="{AE12FB00-A7D2-42C1-8C6B-A16A7B82398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43" name="Text Box 2">
          <a:extLst>
            <a:ext uri="{FF2B5EF4-FFF2-40B4-BE49-F238E27FC236}">
              <a16:creationId xmlns:a16="http://schemas.microsoft.com/office/drawing/2014/main" id="{E4D38467-05AC-4B0C-BB55-550D080A691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44" name="Text Box 1">
          <a:extLst>
            <a:ext uri="{FF2B5EF4-FFF2-40B4-BE49-F238E27FC236}">
              <a16:creationId xmlns:a16="http://schemas.microsoft.com/office/drawing/2014/main" id="{C1BD1840-FC8F-44D7-9BEE-C3FDD673BA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45" name="Text Box 2">
          <a:extLst>
            <a:ext uri="{FF2B5EF4-FFF2-40B4-BE49-F238E27FC236}">
              <a16:creationId xmlns:a16="http://schemas.microsoft.com/office/drawing/2014/main" id="{2E5E9AFE-EAF4-4F1F-8EDD-9E1ADC4590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46" name="Text Box 1">
          <a:extLst>
            <a:ext uri="{FF2B5EF4-FFF2-40B4-BE49-F238E27FC236}">
              <a16:creationId xmlns:a16="http://schemas.microsoft.com/office/drawing/2014/main" id="{EC35F08F-BB82-4EB4-8B8B-FD61420293B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47" name="Text Box 2">
          <a:extLst>
            <a:ext uri="{FF2B5EF4-FFF2-40B4-BE49-F238E27FC236}">
              <a16:creationId xmlns:a16="http://schemas.microsoft.com/office/drawing/2014/main" id="{3D30FE32-2F10-494E-8F19-E0898EDB44E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48" name="Text Box 1">
          <a:extLst>
            <a:ext uri="{FF2B5EF4-FFF2-40B4-BE49-F238E27FC236}">
              <a16:creationId xmlns:a16="http://schemas.microsoft.com/office/drawing/2014/main" id="{3E04099F-8EF0-4666-86E6-06F55B7293E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49" name="Text Box 2">
          <a:extLst>
            <a:ext uri="{FF2B5EF4-FFF2-40B4-BE49-F238E27FC236}">
              <a16:creationId xmlns:a16="http://schemas.microsoft.com/office/drawing/2014/main" id="{B8A3EC76-D47A-4196-B3D9-DDAE5B51157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50" name="Text Box 1">
          <a:extLst>
            <a:ext uri="{FF2B5EF4-FFF2-40B4-BE49-F238E27FC236}">
              <a16:creationId xmlns:a16="http://schemas.microsoft.com/office/drawing/2014/main" id="{8072E602-8A5A-4BAD-BBB4-82DF17CD676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51" name="Text Box 2">
          <a:extLst>
            <a:ext uri="{FF2B5EF4-FFF2-40B4-BE49-F238E27FC236}">
              <a16:creationId xmlns:a16="http://schemas.microsoft.com/office/drawing/2014/main" id="{5FA64497-37B7-44A9-A780-F612E9089B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52" name="Text Box 1">
          <a:extLst>
            <a:ext uri="{FF2B5EF4-FFF2-40B4-BE49-F238E27FC236}">
              <a16:creationId xmlns:a16="http://schemas.microsoft.com/office/drawing/2014/main" id="{C45E68E8-A269-4943-8A89-5BD0F33350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53" name="Text Box 2">
          <a:extLst>
            <a:ext uri="{FF2B5EF4-FFF2-40B4-BE49-F238E27FC236}">
              <a16:creationId xmlns:a16="http://schemas.microsoft.com/office/drawing/2014/main" id="{D1B56FB9-19F7-4489-9FA3-4BAB0D47B9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54" name="Text Box 1">
          <a:extLst>
            <a:ext uri="{FF2B5EF4-FFF2-40B4-BE49-F238E27FC236}">
              <a16:creationId xmlns:a16="http://schemas.microsoft.com/office/drawing/2014/main" id="{6634F47E-29D3-474A-B307-03A796BB5D5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55" name="Text Box 2">
          <a:extLst>
            <a:ext uri="{FF2B5EF4-FFF2-40B4-BE49-F238E27FC236}">
              <a16:creationId xmlns:a16="http://schemas.microsoft.com/office/drawing/2014/main" id="{7C57CCDB-B1F6-495C-9622-FCE1A3B88A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56" name="Text Box 1">
          <a:extLst>
            <a:ext uri="{FF2B5EF4-FFF2-40B4-BE49-F238E27FC236}">
              <a16:creationId xmlns:a16="http://schemas.microsoft.com/office/drawing/2014/main" id="{465C9644-C1B8-402A-9A6A-D57A24AB392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57" name="Text Box 2">
          <a:extLst>
            <a:ext uri="{FF2B5EF4-FFF2-40B4-BE49-F238E27FC236}">
              <a16:creationId xmlns:a16="http://schemas.microsoft.com/office/drawing/2014/main" id="{E546F4F6-2EC0-45C4-A7FB-42D2AA3C4F0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58" name="Text Box 1">
          <a:extLst>
            <a:ext uri="{FF2B5EF4-FFF2-40B4-BE49-F238E27FC236}">
              <a16:creationId xmlns:a16="http://schemas.microsoft.com/office/drawing/2014/main" id="{D6CC1A01-0FB3-48A9-9DFD-10AAACD72D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59" name="Text Box 2">
          <a:extLst>
            <a:ext uri="{FF2B5EF4-FFF2-40B4-BE49-F238E27FC236}">
              <a16:creationId xmlns:a16="http://schemas.microsoft.com/office/drawing/2014/main" id="{906E1417-5DDA-4E9C-8D58-858ABEC9C4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60" name="Text Box 1">
          <a:extLst>
            <a:ext uri="{FF2B5EF4-FFF2-40B4-BE49-F238E27FC236}">
              <a16:creationId xmlns:a16="http://schemas.microsoft.com/office/drawing/2014/main" id="{15FB93CA-D31C-4F88-B663-1B896606223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61" name="Text Box 2">
          <a:extLst>
            <a:ext uri="{FF2B5EF4-FFF2-40B4-BE49-F238E27FC236}">
              <a16:creationId xmlns:a16="http://schemas.microsoft.com/office/drawing/2014/main" id="{1EE12C73-003D-40E9-A240-7E1244010D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62" name="Text Box 1">
          <a:extLst>
            <a:ext uri="{FF2B5EF4-FFF2-40B4-BE49-F238E27FC236}">
              <a16:creationId xmlns:a16="http://schemas.microsoft.com/office/drawing/2014/main" id="{3A0B3472-A39F-4F6A-A1EB-9A52A61010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63" name="Text Box 2">
          <a:extLst>
            <a:ext uri="{FF2B5EF4-FFF2-40B4-BE49-F238E27FC236}">
              <a16:creationId xmlns:a16="http://schemas.microsoft.com/office/drawing/2014/main" id="{03845964-C408-4C56-A8E0-000BDD4E06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64" name="Text Box 1">
          <a:extLst>
            <a:ext uri="{FF2B5EF4-FFF2-40B4-BE49-F238E27FC236}">
              <a16:creationId xmlns:a16="http://schemas.microsoft.com/office/drawing/2014/main" id="{84B36D07-2171-48D0-8246-F778534007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65" name="Text Box 2">
          <a:extLst>
            <a:ext uri="{FF2B5EF4-FFF2-40B4-BE49-F238E27FC236}">
              <a16:creationId xmlns:a16="http://schemas.microsoft.com/office/drawing/2014/main" id="{B9441C1D-BCEE-4965-A6F4-DDD71B4783E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66" name="Text Box 1">
          <a:extLst>
            <a:ext uri="{FF2B5EF4-FFF2-40B4-BE49-F238E27FC236}">
              <a16:creationId xmlns:a16="http://schemas.microsoft.com/office/drawing/2014/main" id="{03666E75-8A21-4F2B-B460-70A99CFF99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67" name="Text Box 2">
          <a:extLst>
            <a:ext uri="{FF2B5EF4-FFF2-40B4-BE49-F238E27FC236}">
              <a16:creationId xmlns:a16="http://schemas.microsoft.com/office/drawing/2014/main" id="{60D0EE84-C2B4-4093-B4C7-F54E5F769D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68" name="Text Box 1">
          <a:extLst>
            <a:ext uri="{FF2B5EF4-FFF2-40B4-BE49-F238E27FC236}">
              <a16:creationId xmlns:a16="http://schemas.microsoft.com/office/drawing/2014/main" id="{E2580E27-4802-4460-8F90-C7C9D2B038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69" name="Text Box 2">
          <a:extLst>
            <a:ext uri="{FF2B5EF4-FFF2-40B4-BE49-F238E27FC236}">
              <a16:creationId xmlns:a16="http://schemas.microsoft.com/office/drawing/2014/main" id="{BC8A3162-9C62-4E8A-B860-2DF455C655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70" name="Text Box 1">
          <a:extLst>
            <a:ext uri="{FF2B5EF4-FFF2-40B4-BE49-F238E27FC236}">
              <a16:creationId xmlns:a16="http://schemas.microsoft.com/office/drawing/2014/main" id="{762F704A-E9AF-4EDC-B0C8-B864F4C56E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71" name="Text Box 2">
          <a:extLst>
            <a:ext uri="{FF2B5EF4-FFF2-40B4-BE49-F238E27FC236}">
              <a16:creationId xmlns:a16="http://schemas.microsoft.com/office/drawing/2014/main" id="{3F2B163F-ACB2-47D5-870D-EF6F0D3A02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72" name="Text Box 1">
          <a:extLst>
            <a:ext uri="{FF2B5EF4-FFF2-40B4-BE49-F238E27FC236}">
              <a16:creationId xmlns:a16="http://schemas.microsoft.com/office/drawing/2014/main" id="{25D5E96D-84E7-445D-8AD5-FB758DDA460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73" name="Text Box 2">
          <a:extLst>
            <a:ext uri="{FF2B5EF4-FFF2-40B4-BE49-F238E27FC236}">
              <a16:creationId xmlns:a16="http://schemas.microsoft.com/office/drawing/2014/main" id="{B65BD0AF-84B2-4946-84BE-23AA0676A2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74" name="Text Box 1">
          <a:extLst>
            <a:ext uri="{FF2B5EF4-FFF2-40B4-BE49-F238E27FC236}">
              <a16:creationId xmlns:a16="http://schemas.microsoft.com/office/drawing/2014/main" id="{7C41057D-63E2-462E-97FF-C17A33AD79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75" name="Text Box 2">
          <a:extLst>
            <a:ext uri="{FF2B5EF4-FFF2-40B4-BE49-F238E27FC236}">
              <a16:creationId xmlns:a16="http://schemas.microsoft.com/office/drawing/2014/main" id="{67073078-DE16-47BE-9292-736B151D9A9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76" name="Text Box 1">
          <a:extLst>
            <a:ext uri="{FF2B5EF4-FFF2-40B4-BE49-F238E27FC236}">
              <a16:creationId xmlns:a16="http://schemas.microsoft.com/office/drawing/2014/main" id="{FF937EE1-0F50-4B2B-99B3-752E831C22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77" name="Text Box 2">
          <a:extLst>
            <a:ext uri="{FF2B5EF4-FFF2-40B4-BE49-F238E27FC236}">
              <a16:creationId xmlns:a16="http://schemas.microsoft.com/office/drawing/2014/main" id="{723C880D-F1FA-43BC-8301-28AE0C23AA3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078" name="Text Box 2">
          <a:extLst>
            <a:ext uri="{FF2B5EF4-FFF2-40B4-BE49-F238E27FC236}">
              <a16:creationId xmlns:a16="http://schemas.microsoft.com/office/drawing/2014/main" id="{6687C12C-C548-4130-94FA-EDE40FA70789}"/>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79" name="Text Box 1">
          <a:extLst>
            <a:ext uri="{FF2B5EF4-FFF2-40B4-BE49-F238E27FC236}">
              <a16:creationId xmlns:a16="http://schemas.microsoft.com/office/drawing/2014/main" id="{946C004A-E406-4678-AB43-9F53B68015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80" name="Text Box 2">
          <a:extLst>
            <a:ext uri="{FF2B5EF4-FFF2-40B4-BE49-F238E27FC236}">
              <a16:creationId xmlns:a16="http://schemas.microsoft.com/office/drawing/2014/main" id="{D1805D92-5BBE-490D-979A-BF94344932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81" name="Text Box 1">
          <a:extLst>
            <a:ext uri="{FF2B5EF4-FFF2-40B4-BE49-F238E27FC236}">
              <a16:creationId xmlns:a16="http://schemas.microsoft.com/office/drawing/2014/main" id="{8D7E9991-DF38-4227-93E5-9826983F77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82" name="Text Box 2">
          <a:extLst>
            <a:ext uri="{FF2B5EF4-FFF2-40B4-BE49-F238E27FC236}">
              <a16:creationId xmlns:a16="http://schemas.microsoft.com/office/drawing/2014/main" id="{517364A2-8CA7-45D3-8BF4-D5560060F43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083" name="Text Box 1">
          <a:extLst>
            <a:ext uri="{FF2B5EF4-FFF2-40B4-BE49-F238E27FC236}">
              <a16:creationId xmlns:a16="http://schemas.microsoft.com/office/drawing/2014/main" id="{3B5AC349-948D-43BC-A3B6-721BE7ACE40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084" name="Text Box 2">
          <a:extLst>
            <a:ext uri="{FF2B5EF4-FFF2-40B4-BE49-F238E27FC236}">
              <a16:creationId xmlns:a16="http://schemas.microsoft.com/office/drawing/2014/main" id="{E0068E0E-C3E0-4E70-8368-5CFFEC4463E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85" name="Text Box 1">
          <a:extLst>
            <a:ext uri="{FF2B5EF4-FFF2-40B4-BE49-F238E27FC236}">
              <a16:creationId xmlns:a16="http://schemas.microsoft.com/office/drawing/2014/main" id="{68EDCF8E-CBC6-44C9-B562-0DA994F03B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86" name="Text Box 2">
          <a:extLst>
            <a:ext uri="{FF2B5EF4-FFF2-40B4-BE49-F238E27FC236}">
              <a16:creationId xmlns:a16="http://schemas.microsoft.com/office/drawing/2014/main" id="{655469FA-C435-4BD2-8223-061E72FAA5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087" name="Text Box 2">
          <a:extLst>
            <a:ext uri="{FF2B5EF4-FFF2-40B4-BE49-F238E27FC236}">
              <a16:creationId xmlns:a16="http://schemas.microsoft.com/office/drawing/2014/main" id="{67E5C001-7287-4B31-9EF8-8F2C17ED162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88" name="Text Box 1">
          <a:extLst>
            <a:ext uri="{FF2B5EF4-FFF2-40B4-BE49-F238E27FC236}">
              <a16:creationId xmlns:a16="http://schemas.microsoft.com/office/drawing/2014/main" id="{5FF606D0-06D6-4C7C-9D21-04DB77DB15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89" name="Text Box 2">
          <a:extLst>
            <a:ext uri="{FF2B5EF4-FFF2-40B4-BE49-F238E27FC236}">
              <a16:creationId xmlns:a16="http://schemas.microsoft.com/office/drawing/2014/main" id="{8C048FE1-FBB8-4DD4-9919-8F56906A155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090" name="Text Box 2">
          <a:extLst>
            <a:ext uri="{FF2B5EF4-FFF2-40B4-BE49-F238E27FC236}">
              <a16:creationId xmlns:a16="http://schemas.microsoft.com/office/drawing/2014/main" id="{B655026A-2CDB-4CD2-A2AA-02B62D10BE90}"/>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91" name="Text Box 1">
          <a:extLst>
            <a:ext uri="{FF2B5EF4-FFF2-40B4-BE49-F238E27FC236}">
              <a16:creationId xmlns:a16="http://schemas.microsoft.com/office/drawing/2014/main" id="{66BEACA1-6581-4E13-8144-63042082EE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92" name="Text Box 2">
          <a:extLst>
            <a:ext uri="{FF2B5EF4-FFF2-40B4-BE49-F238E27FC236}">
              <a16:creationId xmlns:a16="http://schemas.microsoft.com/office/drawing/2014/main" id="{553BE349-6B9F-47AF-BDE3-D47B9743FB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093" name="Text Box 2">
          <a:extLst>
            <a:ext uri="{FF2B5EF4-FFF2-40B4-BE49-F238E27FC236}">
              <a16:creationId xmlns:a16="http://schemas.microsoft.com/office/drawing/2014/main" id="{153AEBC2-2E29-4F9A-8720-51F34A45C88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94" name="Text Box 1">
          <a:extLst>
            <a:ext uri="{FF2B5EF4-FFF2-40B4-BE49-F238E27FC236}">
              <a16:creationId xmlns:a16="http://schemas.microsoft.com/office/drawing/2014/main" id="{67D35B20-EE91-4A2D-BAFB-3F26092E1B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95" name="Text Box 2">
          <a:extLst>
            <a:ext uri="{FF2B5EF4-FFF2-40B4-BE49-F238E27FC236}">
              <a16:creationId xmlns:a16="http://schemas.microsoft.com/office/drawing/2014/main" id="{9FDAE781-4ABF-472F-9EC9-DF2346D922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096" name="Text Box 2">
          <a:extLst>
            <a:ext uri="{FF2B5EF4-FFF2-40B4-BE49-F238E27FC236}">
              <a16:creationId xmlns:a16="http://schemas.microsoft.com/office/drawing/2014/main" id="{39E02203-3F23-425F-A583-C7917E3080C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97" name="Text Box 1">
          <a:extLst>
            <a:ext uri="{FF2B5EF4-FFF2-40B4-BE49-F238E27FC236}">
              <a16:creationId xmlns:a16="http://schemas.microsoft.com/office/drawing/2014/main" id="{B3D2FF3B-2908-491E-BF83-C5647F8F89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098" name="Text Box 2">
          <a:extLst>
            <a:ext uri="{FF2B5EF4-FFF2-40B4-BE49-F238E27FC236}">
              <a16:creationId xmlns:a16="http://schemas.microsoft.com/office/drawing/2014/main" id="{041FE6BA-1293-455F-9365-E600699F5D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099" name="Text Box 2">
          <a:extLst>
            <a:ext uri="{FF2B5EF4-FFF2-40B4-BE49-F238E27FC236}">
              <a16:creationId xmlns:a16="http://schemas.microsoft.com/office/drawing/2014/main" id="{7C076F1D-6CDB-4E72-ABC5-57AD8D55DD4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00" name="Text Box 1">
          <a:extLst>
            <a:ext uri="{FF2B5EF4-FFF2-40B4-BE49-F238E27FC236}">
              <a16:creationId xmlns:a16="http://schemas.microsoft.com/office/drawing/2014/main" id="{4939CF4F-D5FC-4EC4-A237-6CE957B11E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01" name="Text Box 2">
          <a:extLst>
            <a:ext uri="{FF2B5EF4-FFF2-40B4-BE49-F238E27FC236}">
              <a16:creationId xmlns:a16="http://schemas.microsoft.com/office/drawing/2014/main" id="{1CB27429-EBC9-4A45-9ACB-EB211133CD3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02" name="Text Box 2">
          <a:extLst>
            <a:ext uri="{FF2B5EF4-FFF2-40B4-BE49-F238E27FC236}">
              <a16:creationId xmlns:a16="http://schemas.microsoft.com/office/drawing/2014/main" id="{23EC6F5D-6B48-4F55-8DB4-4CE38EA4216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03" name="Text Box 1">
          <a:extLst>
            <a:ext uri="{FF2B5EF4-FFF2-40B4-BE49-F238E27FC236}">
              <a16:creationId xmlns:a16="http://schemas.microsoft.com/office/drawing/2014/main" id="{138FCE8B-E77B-422B-BF66-067478B6A2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04" name="Text Box 2">
          <a:extLst>
            <a:ext uri="{FF2B5EF4-FFF2-40B4-BE49-F238E27FC236}">
              <a16:creationId xmlns:a16="http://schemas.microsoft.com/office/drawing/2014/main" id="{E7FE5164-1B0C-4D0C-BB1A-D5816CE92C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05" name="Text Box 1">
          <a:extLst>
            <a:ext uri="{FF2B5EF4-FFF2-40B4-BE49-F238E27FC236}">
              <a16:creationId xmlns:a16="http://schemas.microsoft.com/office/drawing/2014/main" id="{0D3C9B1E-B910-45B6-BC71-145CBFF7FD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06" name="Text Box 2">
          <a:extLst>
            <a:ext uri="{FF2B5EF4-FFF2-40B4-BE49-F238E27FC236}">
              <a16:creationId xmlns:a16="http://schemas.microsoft.com/office/drawing/2014/main" id="{B1BD10E7-EB73-4AA7-BE99-37264AE67B2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07" name="Text Box 1">
          <a:extLst>
            <a:ext uri="{FF2B5EF4-FFF2-40B4-BE49-F238E27FC236}">
              <a16:creationId xmlns:a16="http://schemas.microsoft.com/office/drawing/2014/main" id="{6E0A53C3-A746-413F-8692-C7015A5C8B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08" name="Text Box 2">
          <a:extLst>
            <a:ext uri="{FF2B5EF4-FFF2-40B4-BE49-F238E27FC236}">
              <a16:creationId xmlns:a16="http://schemas.microsoft.com/office/drawing/2014/main" id="{89532D0B-99B9-46AA-8008-0DF2C374CDB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09" name="Text Box 1">
          <a:extLst>
            <a:ext uri="{FF2B5EF4-FFF2-40B4-BE49-F238E27FC236}">
              <a16:creationId xmlns:a16="http://schemas.microsoft.com/office/drawing/2014/main" id="{0CBFA628-97A7-42C0-8AC0-6F5AFCF2E42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10" name="Text Box 2">
          <a:extLst>
            <a:ext uri="{FF2B5EF4-FFF2-40B4-BE49-F238E27FC236}">
              <a16:creationId xmlns:a16="http://schemas.microsoft.com/office/drawing/2014/main" id="{D5C7498A-45AC-4AA9-9521-DA067ED2E76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11" name="Text Box 1">
          <a:extLst>
            <a:ext uri="{FF2B5EF4-FFF2-40B4-BE49-F238E27FC236}">
              <a16:creationId xmlns:a16="http://schemas.microsoft.com/office/drawing/2014/main" id="{8A217B33-5509-41BF-B71B-DB963D32A3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12" name="Text Box 2">
          <a:extLst>
            <a:ext uri="{FF2B5EF4-FFF2-40B4-BE49-F238E27FC236}">
              <a16:creationId xmlns:a16="http://schemas.microsoft.com/office/drawing/2014/main" id="{7F45B25E-0DB6-4C38-AB10-7A002F1AF7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13" name="Text Box 1">
          <a:extLst>
            <a:ext uri="{FF2B5EF4-FFF2-40B4-BE49-F238E27FC236}">
              <a16:creationId xmlns:a16="http://schemas.microsoft.com/office/drawing/2014/main" id="{7C0967DA-2231-4B3A-A9EA-ACF8B385A47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14" name="Text Box 2">
          <a:extLst>
            <a:ext uri="{FF2B5EF4-FFF2-40B4-BE49-F238E27FC236}">
              <a16:creationId xmlns:a16="http://schemas.microsoft.com/office/drawing/2014/main" id="{8B959253-850D-49A9-AAC7-CFCF4B24D44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15" name="Text Box 1">
          <a:extLst>
            <a:ext uri="{FF2B5EF4-FFF2-40B4-BE49-F238E27FC236}">
              <a16:creationId xmlns:a16="http://schemas.microsoft.com/office/drawing/2014/main" id="{7CB6A7BB-8830-4045-BB5D-F43632A5EF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16" name="Text Box 2">
          <a:extLst>
            <a:ext uri="{FF2B5EF4-FFF2-40B4-BE49-F238E27FC236}">
              <a16:creationId xmlns:a16="http://schemas.microsoft.com/office/drawing/2014/main" id="{3F80E7C0-22E4-499F-913B-8D1729AE79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17" name="Text Box 1">
          <a:extLst>
            <a:ext uri="{FF2B5EF4-FFF2-40B4-BE49-F238E27FC236}">
              <a16:creationId xmlns:a16="http://schemas.microsoft.com/office/drawing/2014/main" id="{6D8E8B3C-352A-4B23-920D-6BE1983D9F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18" name="Text Box 2">
          <a:extLst>
            <a:ext uri="{FF2B5EF4-FFF2-40B4-BE49-F238E27FC236}">
              <a16:creationId xmlns:a16="http://schemas.microsoft.com/office/drawing/2014/main" id="{EF5E09FE-8CD3-41E4-AE29-CE20478970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19" name="Text Box 1">
          <a:extLst>
            <a:ext uri="{FF2B5EF4-FFF2-40B4-BE49-F238E27FC236}">
              <a16:creationId xmlns:a16="http://schemas.microsoft.com/office/drawing/2014/main" id="{79C9D9B9-4CD3-49A9-BFCB-16DEDBACEF9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20" name="Text Box 2">
          <a:extLst>
            <a:ext uri="{FF2B5EF4-FFF2-40B4-BE49-F238E27FC236}">
              <a16:creationId xmlns:a16="http://schemas.microsoft.com/office/drawing/2014/main" id="{D3BDC8FE-3060-4B89-96AC-549586AEABE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21" name="Text Box 2">
          <a:extLst>
            <a:ext uri="{FF2B5EF4-FFF2-40B4-BE49-F238E27FC236}">
              <a16:creationId xmlns:a16="http://schemas.microsoft.com/office/drawing/2014/main" id="{4CB3EBE9-11F0-4369-87A4-F3F5D62427E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22" name="Text Box 1">
          <a:extLst>
            <a:ext uri="{FF2B5EF4-FFF2-40B4-BE49-F238E27FC236}">
              <a16:creationId xmlns:a16="http://schemas.microsoft.com/office/drawing/2014/main" id="{4A82329D-A0B7-40A4-AFC2-99F5F22E20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23" name="Text Box 2">
          <a:extLst>
            <a:ext uri="{FF2B5EF4-FFF2-40B4-BE49-F238E27FC236}">
              <a16:creationId xmlns:a16="http://schemas.microsoft.com/office/drawing/2014/main" id="{A27916FF-D207-4D1D-9C19-781358CB62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24" name="Text Box 1">
          <a:extLst>
            <a:ext uri="{FF2B5EF4-FFF2-40B4-BE49-F238E27FC236}">
              <a16:creationId xmlns:a16="http://schemas.microsoft.com/office/drawing/2014/main" id="{C27C06F8-ABA2-4928-A6D7-B052F24EA0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25" name="Text Box 2">
          <a:extLst>
            <a:ext uri="{FF2B5EF4-FFF2-40B4-BE49-F238E27FC236}">
              <a16:creationId xmlns:a16="http://schemas.microsoft.com/office/drawing/2014/main" id="{7A4E167E-4213-4147-99C1-0036CF92F7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26" name="Text Box 1">
          <a:extLst>
            <a:ext uri="{FF2B5EF4-FFF2-40B4-BE49-F238E27FC236}">
              <a16:creationId xmlns:a16="http://schemas.microsoft.com/office/drawing/2014/main" id="{5C9F0CA2-CB90-43D5-B8EC-679679DEF13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27" name="Text Box 2">
          <a:extLst>
            <a:ext uri="{FF2B5EF4-FFF2-40B4-BE49-F238E27FC236}">
              <a16:creationId xmlns:a16="http://schemas.microsoft.com/office/drawing/2014/main" id="{091AFB30-90FE-4EFE-9D39-31B0220C052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28" name="Text Box 1">
          <a:extLst>
            <a:ext uri="{FF2B5EF4-FFF2-40B4-BE49-F238E27FC236}">
              <a16:creationId xmlns:a16="http://schemas.microsoft.com/office/drawing/2014/main" id="{ACDBB91E-3DDB-4DCF-9BEF-0729C6B7BA2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29" name="Text Box 2">
          <a:extLst>
            <a:ext uri="{FF2B5EF4-FFF2-40B4-BE49-F238E27FC236}">
              <a16:creationId xmlns:a16="http://schemas.microsoft.com/office/drawing/2014/main" id="{6850FFB2-DBB9-4A31-A243-34A057E2690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30" name="Text Box 2">
          <a:extLst>
            <a:ext uri="{FF2B5EF4-FFF2-40B4-BE49-F238E27FC236}">
              <a16:creationId xmlns:a16="http://schemas.microsoft.com/office/drawing/2014/main" id="{2341AF79-0D9D-458A-AA4F-EA9E7B2AA3A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31" name="Text Box 1">
          <a:extLst>
            <a:ext uri="{FF2B5EF4-FFF2-40B4-BE49-F238E27FC236}">
              <a16:creationId xmlns:a16="http://schemas.microsoft.com/office/drawing/2014/main" id="{66E9817C-869C-4918-9D03-3A7EBC012F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32" name="Text Box 2">
          <a:extLst>
            <a:ext uri="{FF2B5EF4-FFF2-40B4-BE49-F238E27FC236}">
              <a16:creationId xmlns:a16="http://schemas.microsoft.com/office/drawing/2014/main" id="{8A95CB48-B6C5-4613-902E-C4DC93D717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33" name="Text Box 2">
          <a:extLst>
            <a:ext uri="{FF2B5EF4-FFF2-40B4-BE49-F238E27FC236}">
              <a16:creationId xmlns:a16="http://schemas.microsoft.com/office/drawing/2014/main" id="{C24B3281-D9C9-4406-9271-2E7F115B94F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34" name="Text Box 1">
          <a:extLst>
            <a:ext uri="{FF2B5EF4-FFF2-40B4-BE49-F238E27FC236}">
              <a16:creationId xmlns:a16="http://schemas.microsoft.com/office/drawing/2014/main" id="{C40B59D7-5F18-4F67-87AB-C13B69BA82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35" name="Text Box 2">
          <a:extLst>
            <a:ext uri="{FF2B5EF4-FFF2-40B4-BE49-F238E27FC236}">
              <a16:creationId xmlns:a16="http://schemas.microsoft.com/office/drawing/2014/main" id="{5AE55403-3BBF-47C4-A0BF-EF2F885158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36" name="Text Box 2">
          <a:extLst>
            <a:ext uri="{FF2B5EF4-FFF2-40B4-BE49-F238E27FC236}">
              <a16:creationId xmlns:a16="http://schemas.microsoft.com/office/drawing/2014/main" id="{5A45CE59-4710-4339-8FBA-00C948015F69}"/>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37" name="Text Box 1">
          <a:extLst>
            <a:ext uri="{FF2B5EF4-FFF2-40B4-BE49-F238E27FC236}">
              <a16:creationId xmlns:a16="http://schemas.microsoft.com/office/drawing/2014/main" id="{AA90B0F5-C687-4737-BA73-C96B36C1FC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38" name="Text Box 2">
          <a:extLst>
            <a:ext uri="{FF2B5EF4-FFF2-40B4-BE49-F238E27FC236}">
              <a16:creationId xmlns:a16="http://schemas.microsoft.com/office/drawing/2014/main" id="{95A63C1A-5665-4086-B8CE-A84EB51A83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39" name="Text Box 2">
          <a:extLst>
            <a:ext uri="{FF2B5EF4-FFF2-40B4-BE49-F238E27FC236}">
              <a16:creationId xmlns:a16="http://schemas.microsoft.com/office/drawing/2014/main" id="{69F1F245-B5E5-455E-A91F-EB829FE4570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40" name="Text Box 1">
          <a:extLst>
            <a:ext uri="{FF2B5EF4-FFF2-40B4-BE49-F238E27FC236}">
              <a16:creationId xmlns:a16="http://schemas.microsoft.com/office/drawing/2014/main" id="{B58821F4-1A01-49E8-8A46-0B74041C1B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41" name="Text Box 2">
          <a:extLst>
            <a:ext uri="{FF2B5EF4-FFF2-40B4-BE49-F238E27FC236}">
              <a16:creationId xmlns:a16="http://schemas.microsoft.com/office/drawing/2014/main" id="{CD3DF4F1-8EEC-444F-9EF2-71682EC71B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42" name="Text Box 2">
          <a:extLst>
            <a:ext uri="{FF2B5EF4-FFF2-40B4-BE49-F238E27FC236}">
              <a16:creationId xmlns:a16="http://schemas.microsoft.com/office/drawing/2014/main" id="{9FF6CCAE-F70A-49F2-BC00-6DBC4B03694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43" name="Text Box 1">
          <a:extLst>
            <a:ext uri="{FF2B5EF4-FFF2-40B4-BE49-F238E27FC236}">
              <a16:creationId xmlns:a16="http://schemas.microsoft.com/office/drawing/2014/main" id="{4C6BD028-B89B-4762-A61B-5C53B487CB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44" name="Text Box 2">
          <a:extLst>
            <a:ext uri="{FF2B5EF4-FFF2-40B4-BE49-F238E27FC236}">
              <a16:creationId xmlns:a16="http://schemas.microsoft.com/office/drawing/2014/main" id="{78357902-8CB0-44EB-BDD6-1A49040EE6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45" name="Text Box 2">
          <a:extLst>
            <a:ext uri="{FF2B5EF4-FFF2-40B4-BE49-F238E27FC236}">
              <a16:creationId xmlns:a16="http://schemas.microsoft.com/office/drawing/2014/main" id="{FF5E2D45-74B2-48EA-8416-0E8FD23637E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46" name="Text Box 1">
          <a:extLst>
            <a:ext uri="{FF2B5EF4-FFF2-40B4-BE49-F238E27FC236}">
              <a16:creationId xmlns:a16="http://schemas.microsoft.com/office/drawing/2014/main" id="{CD175A48-C3EC-4E34-8CBA-EAF724B791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47" name="Text Box 2">
          <a:extLst>
            <a:ext uri="{FF2B5EF4-FFF2-40B4-BE49-F238E27FC236}">
              <a16:creationId xmlns:a16="http://schemas.microsoft.com/office/drawing/2014/main" id="{0C3818EF-C57F-4C3A-A4D9-462E8C08244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48" name="Text Box 1">
          <a:extLst>
            <a:ext uri="{FF2B5EF4-FFF2-40B4-BE49-F238E27FC236}">
              <a16:creationId xmlns:a16="http://schemas.microsoft.com/office/drawing/2014/main" id="{467C5B7A-B48C-46F6-8FFE-8A694D6463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49" name="Text Box 2">
          <a:extLst>
            <a:ext uri="{FF2B5EF4-FFF2-40B4-BE49-F238E27FC236}">
              <a16:creationId xmlns:a16="http://schemas.microsoft.com/office/drawing/2014/main" id="{2D8BF2CB-43FD-4C25-B98A-C3602E00BB4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50" name="Text Box 1">
          <a:extLst>
            <a:ext uri="{FF2B5EF4-FFF2-40B4-BE49-F238E27FC236}">
              <a16:creationId xmlns:a16="http://schemas.microsoft.com/office/drawing/2014/main" id="{05565DF0-4E2B-4814-971F-96B6F0C8A5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51" name="Text Box 2">
          <a:extLst>
            <a:ext uri="{FF2B5EF4-FFF2-40B4-BE49-F238E27FC236}">
              <a16:creationId xmlns:a16="http://schemas.microsoft.com/office/drawing/2014/main" id="{F671581D-E609-4678-9000-961753314F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52" name="Text Box 1">
          <a:extLst>
            <a:ext uri="{FF2B5EF4-FFF2-40B4-BE49-F238E27FC236}">
              <a16:creationId xmlns:a16="http://schemas.microsoft.com/office/drawing/2014/main" id="{DDA99187-9F77-4FEE-AFDD-CB1A0468785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53" name="Text Box 2">
          <a:extLst>
            <a:ext uri="{FF2B5EF4-FFF2-40B4-BE49-F238E27FC236}">
              <a16:creationId xmlns:a16="http://schemas.microsoft.com/office/drawing/2014/main" id="{F502C8A5-A039-4E98-99BD-37B1B69015F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54" name="Text Box 1">
          <a:extLst>
            <a:ext uri="{FF2B5EF4-FFF2-40B4-BE49-F238E27FC236}">
              <a16:creationId xmlns:a16="http://schemas.microsoft.com/office/drawing/2014/main" id="{D5AF6101-1E85-4A12-8DAB-0E5D1B4591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55" name="Text Box 2">
          <a:extLst>
            <a:ext uri="{FF2B5EF4-FFF2-40B4-BE49-F238E27FC236}">
              <a16:creationId xmlns:a16="http://schemas.microsoft.com/office/drawing/2014/main" id="{78690908-A5ED-4BDE-9335-CBBF3892E2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56" name="Text Box 1">
          <a:extLst>
            <a:ext uri="{FF2B5EF4-FFF2-40B4-BE49-F238E27FC236}">
              <a16:creationId xmlns:a16="http://schemas.microsoft.com/office/drawing/2014/main" id="{FBABC998-7B66-4A2E-A040-B9C0512511F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57" name="Text Box 2">
          <a:extLst>
            <a:ext uri="{FF2B5EF4-FFF2-40B4-BE49-F238E27FC236}">
              <a16:creationId xmlns:a16="http://schemas.microsoft.com/office/drawing/2014/main" id="{88230D1B-D451-48DA-8509-9A4D5EA42F6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58" name="Text Box 1">
          <a:extLst>
            <a:ext uri="{FF2B5EF4-FFF2-40B4-BE49-F238E27FC236}">
              <a16:creationId xmlns:a16="http://schemas.microsoft.com/office/drawing/2014/main" id="{7AAF4FE5-93EB-4EEF-A8C1-EA74520669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59" name="Text Box 2">
          <a:extLst>
            <a:ext uri="{FF2B5EF4-FFF2-40B4-BE49-F238E27FC236}">
              <a16:creationId xmlns:a16="http://schemas.microsoft.com/office/drawing/2014/main" id="{BB89DC5A-2020-4F0E-87C6-B61558055F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60" name="Text Box 1">
          <a:extLst>
            <a:ext uri="{FF2B5EF4-FFF2-40B4-BE49-F238E27FC236}">
              <a16:creationId xmlns:a16="http://schemas.microsoft.com/office/drawing/2014/main" id="{B82CD312-2CC2-4153-89EE-CBF1EF4705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61" name="Text Box 2">
          <a:extLst>
            <a:ext uri="{FF2B5EF4-FFF2-40B4-BE49-F238E27FC236}">
              <a16:creationId xmlns:a16="http://schemas.microsoft.com/office/drawing/2014/main" id="{BB24662B-AE11-4DE2-A0BD-66742B4945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62" name="Text Box 1">
          <a:extLst>
            <a:ext uri="{FF2B5EF4-FFF2-40B4-BE49-F238E27FC236}">
              <a16:creationId xmlns:a16="http://schemas.microsoft.com/office/drawing/2014/main" id="{9EF5AB54-29F7-418A-B6B3-7071D4996B7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63" name="Text Box 2">
          <a:extLst>
            <a:ext uri="{FF2B5EF4-FFF2-40B4-BE49-F238E27FC236}">
              <a16:creationId xmlns:a16="http://schemas.microsoft.com/office/drawing/2014/main" id="{38D897C2-2F88-497D-8DAF-30657EE642A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64" name="Text Box 1">
          <a:extLst>
            <a:ext uri="{FF2B5EF4-FFF2-40B4-BE49-F238E27FC236}">
              <a16:creationId xmlns:a16="http://schemas.microsoft.com/office/drawing/2014/main" id="{F9417152-9CDA-4FA8-A927-CAAEAB8081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65" name="Text Box 2">
          <a:extLst>
            <a:ext uri="{FF2B5EF4-FFF2-40B4-BE49-F238E27FC236}">
              <a16:creationId xmlns:a16="http://schemas.microsoft.com/office/drawing/2014/main" id="{AFF35B0D-4275-4B59-9DB1-D208B972FF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66" name="Text Box 2">
          <a:extLst>
            <a:ext uri="{FF2B5EF4-FFF2-40B4-BE49-F238E27FC236}">
              <a16:creationId xmlns:a16="http://schemas.microsoft.com/office/drawing/2014/main" id="{9029D3CD-8FCF-4B9C-AF98-8FE81788AF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67" name="Text Box 1">
          <a:extLst>
            <a:ext uri="{FF2B5EF4-FFF2-40B4-BE49-F238E27FC236}">
              <a16:creationId xmlns:a16="http://schemas.microsoft.com/office/drawing/2014/main" id="{A99159A1-483E-4A50-BD27-BCB3C36ADAD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68" name="Text Box 2">
          <a:extLst>
            <a:ext uri="{FF2B5EF4-FFF2-40B4-BE49-F238E27FC236}">
              <a16:creationId xmlns:a16="http://schemas.microsoft.com/office/drawing/2014/main" id="{574B6583-2C93-4B50-8F37-102482F6EC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69" name="Text Box 1">
          <a:extLst>
            <a:ext uri="{FF2B5EF4-FFF2-40B4-BE49-F238E27FC236}">
              <a16:creationId xmlns:a16="http://schemas.microsoft.com/office/drawing/2014/main" id="{800267C0-74F3-4804-B442-8C860498A9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70" name="Text Box 2">
          <a:extLst>
            <a:ext uri="{FF2B5EF4-FFF2-40B4-BE49-F238E27FC236}">
              <a16:creationId xmlns:a16="http://schemas.microsoft.com/office/drawing/2014/main" id="{EF9AC301-3765-489C-BF3A-3EB3637BF0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71" name="Text Box 1">
          <a:extLst>
            <a:ext uri="{FF2B5EF4-FFF2-40B4-BE49-F238E27FC236}">
              <a16:creationId xmlns:a16="http://schemas.microsoft.com/office/drawing/2014/main" id="{8E8C2075-6631-4EAF-A0DB-E5639782CF5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72" name="Text Box 2">
          <a:extLst>
            <a:ext uri="{FF2B5EF4-FFF2-40B4-BE49-F238E27FC236}">
              <a16:creationId xmlns:a16="http://schemas.microsoft.com/office/drawing/2014/main" id="{699CBCFB-125B-49D3-A618-886993BB848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73" name="Text Box 1">
          <a:extLst>
            <a:ext uri="{FF2B5EF4-FFF2-40B4-BE49-F238E27FC236}">
              <a16:creationId xmlns:a16="http://schemas.microsoft.com/office/drawing/2014/main" id="{6A1C45E8-1C5B-45CF-AD24-4570305B74D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74" name="Text Box 2">
          <a:extLst>
            <a:ext uri="{FF2B5EF4-FFF2-40B4-BE49-F238E27FC236}">
              <a16:creationId xmlns:a16="http://schemas.microsoft.com/office/drawing/2014/main" id="{296B0CE5-9FF4-4AD4-8229-B8A966809C1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75" name="Text Box 1">
          <a:extLst>
            <a:ext uri="{FF2B5EF4-FFF2-40B4-BE49-F238E27FC236}">
              <a16:creationId xmlns:a16="http://schemas.microsoft.com/office/drawing/2014/main" id="{0DBCA6A4-6245-44C1-A6C5-895F89E655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76" name="Text Box 2">
          <a:extLst>
            <a:ext uri="{FF2B5EF4-FFF2-40B4-BE49-F238E27FC236}">
              <a16:creationId xmlns:a16="http://schemas.microsoft.com/office/drawing/2014/main" id="{87733483-CBA2-460C-AF5F-7902BD04E4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77" name="Text Box 1">
          <a:extLst>
            <a:ext uri="{FF2B5EF4-FFF2-40B4-BE49-F238E27FC236}">
              <a16:creationId xmlns:a16="http://schemas.microsoft.com/office/drawing/2014/main" id="{9C1D1212-7463-4DBA-8C36-7879CDDC80A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78" name="Text Box 2">
          <a:extLst>
            <a:ext uri="{FF2B5EF4-FFF2-40B4-BE49-F238E27FC236}">
              <a16:creationId xmlns:a16="http://schemas.microsoft.com/office/drawing/2014/main" id="{A527F1D2-765C-4EA8-9B6A-BA52B746E0D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79" name="Text Box 1">
          <a:extLst>
            <a:ext uri="{FF2B5EF4-FFF2-40B4-BE49-F238E27FC236}">
              <a16:creationId xmlns:a16="http://schemas.microsoft.com/office/drawing/2014/main" id="{B34C1220-8F38-4CE4-B52C-0A4E2B0AD96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80" name="Text Box 2">
          <a:extLst>
            <a:ext uri="{FF2B5EF4-FFF2-40B4-BE49-F238E27FC236}">
              <a16:creationId xmlns:a16="http://schemas.microsoft.com/office/drawing/2014/main" id="{ECE7507E-550C-4DBF-8DA9-E58BCB3FB8B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81" name="Text Box 1">
          <a:extLst>
            <a:ext uri="{FF2B5EF4-FFF2-40B4-BE49-F238E27FC236}">
              <a16:creationId xmlns:a16="http://schemas.microsoft.com/office/drawing/2014/main" id="{DC3C4085-FD4C-477D-BA6C-FC5BADC476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82" name="Text Box 2">
          <a:extLst>
            <a:ext uri="{FF2B5EF4-FFF2-40B4-BE49-F238E27FC236}">
              <a16:creationId xmlns:a16="http://schemas.microsoft.com/office/drawing/2014/main" id="{D7D7F817-C866-4E23-994B-C39C2D3965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83" name="Text Box 1">
          <a:extLst>
            <a:ext uri="{FF2B5EF4-FFF2-40B4-BE49-F238E27FC236}">
              <a16:creationId xmlns:a16="http://schemas.microsoft.com/office/drawing/2014/main" id="{19EACDE9-2E40-4431-A5D7-3C891CC10A6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84" name="Text Box 2">
          <a:extLst>
            <a:ext uri="{FF2B5EF4-FFF2-40B4-BE49-F238E27FC236}">
              <a16:creationId xmlns:a16="http://schemas.microsoft.com/office/drawing/2014/main" id="{86AB499D-FFEA-4957-9120-6BA7FEAE459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85" name="Text Box 1">
          <a:extLst>
            <a:ext uri="{FF2B5EF4-FFF2-40B4-BE49-F238E27FC236}">
              <a16:creationId xmlns:a16="http://schemas.microsoft.com/office/drawing/2014/main" id="{C6B51574-447D-4668-99EA-7CA9137DAA7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86" name="Text Box 2">
          <a:extLst>
            <a:ext uri="{FF2B5EF4-FFF2-40B4-BE49-F238E27FC236}">
              <a16:creationId xmlns:a16="http://schemas.microsoft.com/office/drawing/2014/main" id="{F266AE0B-C3C9-4E54-A498-9ACC0610375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87" name="Text Box 1">
          <a:extLst>
            <a:ext uri="{FF2B5EF4-FFF2-40B4-BE49-F238E27FC236}">
              <a16:creationId xmlns:a16="http://schemas.microsoft.com/office/drawing/2014/main" id="{0A272AE0-9E1B-400A-83ED-B5CA490134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88" name="Text Box 2">
          <a:extLst>
            <a:ext uri="{FF2B5EF4-FFF2-40B4-BE49-F238E27FC236}">
              <a16:creationId xmlns:a16="http://schemas.microsoft.com/office/drawing/2014/main" id="{037A6465-C65A-4FD9-8206-8BD4F9E354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89" name="Text Box 2">
          <a:extLst>
            <a:ext uri="{FF2B5EF4-FFF2-40B4-BE49-F238E27FC236}">
              <a16:creationId xmlns:a16="http://schemas.microsoft.com/office/drawing/2014/main" id="{95B0D0E0-9A69-4FD4-8F05-3D51F287BE0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90" name="Text Box 1">
          <a:extLst>
            <a:ext uri="{FF2B5EF4-FFF2-40B4-BE49-F238E27FC236}">
              <a16:creationId xmlns:a16="http://schemas.microsoft.com/office/drawing/2014/main" id="{F6D7AC1B-7404-4855-ACE9-273AAE9698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91" name="Text Box 2">
          <a:extLst>
            <a:ext uri="{FF2B5EF4-FFF2-40B4-BE49-F238E27FC236}">
              <a16:creationId xmlns:a16="http://schemas.microsoft.com/office/drawing/2014/main" id="{2B797C3F-4D4D-486D-B786-660D43988AF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92" name="Text Box 1">
          <a:extLst>
            <a:ext uri="{FF2B5EF4-FFF2-40B4-BE49-F238E27FC236}">
              <a16:creationId xmlns:a16="http://schemas.microsoft.com/office/drawing/2014/main" id="{4E6F5061-579E-43A8-8E94-BC21E010084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93" name="Text Box 2">
          <a:extLst>
            <a:ext uri="{FF2B5EF4-FFF2-40B4-BE49-F238E27FC236}">
              <a16:creationId xmlns:a16="http://schemas.microsoft.com/office/drawing/2014/main" id="{1C96C3E0-9377-4283-8B07-F580B46116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194" name="Text Box 1">
          <a:extLst>
            <a:ext uri="{FF2B5EF4-FFF2-40B4-BE49-F238E27FC236}">
              <a16:creationId xmlns:a16="http://schemas.microsoft.com/office/drawing/2014/main" id="{FA5FE9B7-E651-4755-B08C-E250ABA696B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195" name="Text Box 2">
          <a:extLst>
            <a:ext uri="{FF2B5EF4-FFF2-40B4-BE49-F238E27FC236}">
              <a16:creationId xmlns:a16="http://schemas.microsoft.com/office/drawing/2014/main" id="{9BFCC154-6B98-47D5-A1F2-80DFE15C88F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96" name="Text Box 1">
          <a:extLst>
            <a:ext uri="{FF2B5EF4-FFF2-40B4-BE49-F238E27FC236}">
              <a16:creationId xmlns:a16="http://schemas.microsoft.com/office/drawing/2014/main" id="{67328555-8882-428F-8E06-DF4D7D6B1C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97" name="Text Box 2">
          <a:extLst>
            <a:ext uri="{FF2B5EF4-FFF2-40B4-BE49-F238E27FC236}">
              <a16:creationId xmlns:a16="http://schemas.microsoft.com/office/drawing/2014/main" id="{F3B01AD1-0F7A-4659-ABC8-8A3041DCE2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198" name="Text Box 2">
          <a:extLst>
            <a:ext uri="{FF2B5EF4-FFF2-40B4-BE49-F238E27FC236}">
              <a16:creationId xmlns:a16="http://schemas.microsoft.com/office/drawing/2014/main" id="{74E1564F-FF5C-4D03-B145-70760B8D7C9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199" name="Text Box 1">
          <a:extLst>
            <a:ext uri="{FF2B5EF4-FFF2-40B4-BE49-F238E27FC236}">
              <a16:creationId xmlns:a16="http://schemas.microsoft.com/office/drawing/2014/main" id="{BB1DE070-18F3-4DB6-9AEA-2B7D5F0C7D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00" name="Text Box 2">
          <a:extLst>
            <a:ext uri="{FF2B5EF4-FFF2-40B4-BE49-F238E27FC236}">
              <a16:creationId xmlns:a16="http://schemas.microsoft.com/office/drawing/2014/main" id="{F0277A06-BCEB-4A7A-B117-907CFDD0E0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201" name="Text Box 2">
          <a:extLst>
            <a:ext uri="{FF2B5EF4-FFF2-40B4-BE49-F238E27FC236}">
              <a16:creationId xmlns:a16="http://schemas.microsoft.com/office/drawing/2014/main" id="{1CE804EF-ED0E-4C76-ADE3-D7327D82218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02" name="Text Box 1">
          <a:extLst>
            <a:ext uri="{FF2B5EF4-FFF2-40B4-BE49-F238E27FC236}">
              <a16:creationId xmlns:a16="http://schemas.microsoft.com/office/drawing/2014/main" id="{6E2B462D-5016-482E-8E68-768E105DFD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03" name="Text Box 2">
          <a:extLst>
            <a:ext uri="{FF2B5EF4-FFF2-40B4-BE49-F238E27FC236}">
              <a16:creationId xmlns:a16="http://schemas.microsoft.com/office/drawing/2014/main" id="{78A228B9-8D61-440C-9146-7A1A860EF8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204" name="Text Box 2">
          <a:extLst>
            <a:ext uri="{FF2B5EF4-FFF2-40B4-BE49-F238E27FC236}">
              <a16:creationId xmlns:a16="http://schemas.microsoft.com/office/drawing/2014/main" id="{A8460306-97A8-48C9-9A9A-D438D6D83CD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05" name="Text Box 1">
          <a:extLst>
            <a:ext uri="{FF2B5EF4-FFF2-40B4-BE49-F238E27FC236}">
              <a16:creationId xmlns:a16="http://schemas.microsoft.com/office/drawing/2014/main" id="{030A5A19-37A8-4C62-9595-4AAC10DE69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06" name="Text Box 2">
          <a:extLst>
            <a:ext uri="{FF2B5EF4-FFF2-40B4-BE49-F238E27FC236}">
              <a16:creationId xmlns:a16="http://schemas.microsoft.com/office/drawing/2014/main" id="{4366BA35-0BF8-4FDE-9CF1-07B8C4E62DD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207" name="Text Box 2">
          <a:extLst>
            <a:ext uri="{FF2B5EF4-FFF2-40B4-BE49-F238E27FC236}">
              <a16:creationId xmlns:a16="http://schemas.microsoft.com/office/drawing/2014/main" id="{DBDC2712-4DE8-4706-A166-BA3AE8ADC1F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08" name="Text Box 1">
          <a:extLst>
            <a:ext uri="{FF2B5EF4-FFF2-40B4-BE49-F238E27FC236}">
              <a16:creationId xmlns:a16="http://schemas.microsoft.com/office/drawing/2014/main" id="{3FC66688-3CD7-494C-A8AD-6D071B4645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09" name="Text Box 2">
          <a:extLst>
            <a:ext uri="{FF2B5EF4-FFF2-40B4-BE49-F238E27FC236}">
              <a16:creationId xmlns:a16="http://schemas.microsoft.com/office/drawing/2014/main" id="{8C5D753D-188B-4CBC-90CB-8111775252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210" name="Text Box 2">
          <a:extLst>
            <a:ext uri="{FF2B5EF4-FFF2-40B4-BE49-F238E27FC236}">
              <a16:creationId xmlns:a16="http://schemas.microsoft.com/office/drawing/2014/main" id="{E78F3CD6-EF2A-4062-8F58-53E3F63E59C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11" name="Text Box 1">
          <a:extLst>
            <a:ext uri="{FF2B5EF4-FFF2-40B4-BE49-F238E27FC236}">
              <a16:creationId xmlns:a16="http://schemas.microsoft.com/office/drawing/2014/main" id="{0D7DD24A-D0ED-4286-807D-5F36446DC8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12" name="Text Box 2">
          <a:extLst>
            <a:ext uri="{FF2B5EF4-FFF2-40B4-BE49-F238E27FC236}">
              <a16:creationId xmlns:a16="http://schemas.microsoft.com/office/drawing/2014/main" id="{3EB547B0-2512-464F-803C-118B305410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213" name="Text Box 2">
          <a:extLst>
            <a:ext uri="{FF2B5EF4-FFF2-40B4-BE49-F238E27FC236}">
              <a16:creationId xmlns:a16="http://schemas.microsoft.com/office/drawing/2014/main" id="{27AC7385-0D96-4528-8AA0-F1DCA1FD819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14" name="Text Box 1">
          <a:extLst>
            <a:ext uri="{FF2B5EF4-FFF2-40B4-BE49-F238E27FC236}">
              <a16:creationId xmlns:a16="http://schemas.microsoft.com/office/drawing/2014/main" id="{660D156D-9650-4E46-A2F1-4CA3DFE6890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15" name="Text Box 2">
          <a:extLst>
            <a:ext uri="{FF2B5EF4-FFF2-40B4-BE49-F238E27FC236}">
              <a16:creationId xmlns:a16="http://schemas.microsoft.com/office/drawing/2014/main" id="{EFC240A2-021B-4580-A9C6-8BBB7D35FA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16" name="Text Box 1">
          <a:extLst>
            <a:ext uri="{FF2B5EF4-FFF2-40B4-BE49-F238E27FC236}">
              <a16:creationId xmlns:a16="http://schemas.microsoft.com/office/drawing/2014/main" id="{9FAE86CA-B241-438C-A024-ACDBBF740F7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17" name="Text Box 2">
          <a:extLst>
            <a:ext uri="{FF2B5EF4-FFF2-40B4-BE49-F238E27FC236}">
              <a16:creationId xmlns:a16="http://schemas.microsoft.com/office/drawing/2014/main" id="{C5B44B33-D4C3-41A2-826F-80CEE506A9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18" name="Text Box 1">
          <a:extLst>
            <a:ext uri="{FF2B5EF4-FFF2-40B4-BE49-F238E27FC236}">
              <a16:creationId xmlns:a16="http://schemas.microsoft.com/office/drawing/2014/main" id="{EA0AA282-7E26-42F1-970F-6533042D056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19" name="Text Box 2">
          <a:extLst>
            <a:ext uri="{FF2B5EF4-FFF2-40B4-BE49-F238E27FC236}">
              <a16:creationId xmlns:a16="http://schemas.microsoft.com/office/drawing/2014/main" id="{033C89B1-E86B-472A-B560-4E97E440CD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20" name="Text Box 1">
          <a:extLst>
            <a:ext uri="{FF2B5EF4-FFF2-40B4-BE49-F238E27FC236}">
              <a16:creationId xmlns:a16="http://schemas.microsoft.com/office/drawing/2014/main" id="{28C9BE86-A7F2-46EC-9783-D50AE7A3792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21" name="Text Box 2">
          <a:extLst>
            <a:ext uri="{FF2B5EF4-FFF2-40B4-BE49-F238E27FC236}">
              <a16:creationId xmlns:a16="http://schemas.microsoft.com/office/drawing/2014/main" id="{A0155D3E-A48C-4D79-A07C-B673716B81E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22" name="Text Box 1">
          <a:extLst>
            <a:ext uri="{FF2B5EF4-FFF2-40B4-BE49-F238E27FC236}">
              <a16:creationId xmlns:a16="http://schemas.microsoft.com/office/drawing/2014/main" id="{B0E6F183-15F1-45C7-92A7-6E40A07FB6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23" name="Text Box 2">
          <a:extLst>
            <a:ext uri="{FF2B5EF4-FFF2-40B4-BE49-F238E27FC236}">
              <a16:creationId xmlns:a16="http://schemas.microsoft.com/office/drawing/2014/main" id="{A45BBB29-0016-4CE2-ABA2-9B43C687C6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24" name="Text Box 1">
          <a:extLst>
            <a:ext uri="{FF2B5EF4-FFF2-40B4-BE49-F238E27FC236}">
              <a16:creationId xmlns:a16="http://schemas.microsoft.com/office/drawing/2014/main" id="{1B676F8E-6B7E-4FE4-9049-59D29F0A9B4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25" name="Text Box 2">
          <a:extLst>
            <a:ext uri="{FF2B5EF4-FFF2-40B4-BE49-F238E27FC236}">
              <a16:creationId xmlns:a16="http://schemas.microsoft.com/office/drawing/2014/main" id="{61654F00-C232-4188-B35C-AA211A11DBB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26" name="Text Box 2">
          <a:extLst>
            <a:ext uri="{FF2B5EF4-FFF2-40B4-BE49-F238E27FC236}">
              <a16:creationId xmlns:a16="http://schemas.microsoft.com/office/drawing/2014/main" id="{501BB868-5996-444A-A2C1-9458FF3937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27" name="Text Box 1">
          <a:extLst>
            <a:ext uri="{FF2B5EF4-FFF2-40B4-BE49-F238E27FC236}">
              <a16:creationId xmlns:a16="http://schemas.microsoft.com/office/drawing/2014/main" id="{F2FBDE5A-BB96-4953-9E52-EFF7F2D627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28" name="Text Box 2">
          <a:extLst>
            <a:ext uri="{FF2B5EF4-FFF2-40B4-BE49-F238E27FC236}">
              <a16:creationId xmlns:a16="http://schemas.microsoft.com/office/drawing/2014/main" id="{5F349BCF-63C9-493A-8F4C-2385029BB1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29" name="Text Box 1">
          <a:extLst>
            <a:ext uri="{FF2B5EF4-FFF2-40B4-BE49-F238E27FC236}">
              <a16:creationId xmlns:a16="http://schemas.microsoft.com/office/drawing/2014/main" id="{6A53C966-1C31-4931-8BEB-167306A0127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30" name="Text Box 2">
          <a:extLst>
            <a:ext uri="{FF2B5EF4-FFF2-40B4-BE49-F238E27FC236}">
              <a16:creationId xmlns:a16="http://schemas.microsoft.com/office/drawing/2014/main" id="{26E2BCE9-148F-452C-A117-8F7EFA83B12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31" name="Text Box 1">
          <a:extLst>
            <a:ext uri="{FF2B5EF4-FFF2-40B4-BE49-F238E27FC236}">
              <a16:creationId xmlns:a16="http://schemas.microsoft.com/office/drawing/2014/main" id="{0FF9B2D9-EE42-4DC6-A58F-73B9DD0840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32" name="Text Box 2">
          <a:extLst>
            <a:ext uri="{FF2B5EF4-FFF2-40B4-BE49-F238E27FC236}">
              <a16:creationId xmlns:a16="http://schemas.microsoft.com/office/drawing/2014/main" id="{FEF6AC12-7032-4E15-9FCC-A9E1F1A496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33" name="Text Box 2">
          <a:extLst>
            <a:ext uri="{FF2B5EF4-FFF2-40B4-BE49-F238E27FC236}">
              <a16:creationId xmlns:a16="http://schemas.microsoft.com/office/drawing/2014/main" id="{85E24C42-EE6C-4DAA-8CA6-7F6BDBE86FE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34" name="Text Box 1">
          <a:extLst>
            <a:ext uri="{FF2B5EF4-FFF2-40B4-BE49-F238E27FC236}">
              <a16:creationId xmlns:a16="http://schemas.microsoft.com/office/drawing/2014/main" id="{AD30CD8B-D793-4E63-AA4D-C9618752F40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35" name="Text Box 2">
          <a:extLst>
            <a:ext uri="{FF2B5EF4-FFF2-40B4-BE49-F238E27FC236}">
              <a16:creationId xmlns:a16="http://schemas.microsoft.com/office/drawing/2014/main" id="{1E633C04-9A31-488C-B59C-01A97CB705A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36" name="Text Box 1">
          <a:extLst>
            <a:ext uri="{FF2B5EF4-FFF2-40B4-BE49-F238E27FC236}">
              <a16:creationId xmlns:a16="http://schemas.microsoft.com/office/drawing/2014/main" id="{BA5A5DDB-DA1F-4700-976E-A64FECE303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37" name="Text Box 2">
          <a:extLst>
            <a:ext uri="{FF2B5EF4-FFF2-40B4-BE49-F238E27FC236}">
              <a16:creationId xmlns:a16="http://schemas.microsoft.com/office/drawing/2014/main" id="{14A5D6D8-B478-473A-ABFE-508F222749E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38" name="Text Box 1">
          <a:extLst>
            <a:ext uri="{FF2B5EF4-FFF2-40B4-BE49-F238E27FC236}">
              <a16:creationId xmlns:a16="http://schemas.microsoft.com/office/drawing/2014/main" id="{9A00AC66-9A92-4901-8B91-0D7FA13AF87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39" name="Text Box 2">
          <a:extLst>
            <a:ext uri="{FF2B5EF4-FFF2-40B4-BE49-F238E27FC236}">
              <a16:creationId xmlns:a16="http://schemas.microsoft.com/office/drawing/2014/main" id="{B2955B46-4388-4D3C-84BB-57D1E3AB515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40" name="Text Box 1">
          <a:extLst>
            <a:ext uri="{FF2B5EF4-FFF2-40B4-BE49-F238E27FC236}">
              <a16:creationId xmlns:a16="http://schemas.microsoft.com/office/drawing/2014/main" id="{43EC0BE1-EA77-4281-AC0A-8DA3C1AEC8D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41" name="Text Box 2">
          <a:extLst>
            <a:ext uri="{FF2B5EF4-FFF2-40B4-BE49-F238E27FC236}">
              <a16:creationId xmlns:a16="http://schemas.microsoft.com/office/drawing/2014/main" id="{DDBF0ED7-0BB4-4C6C-9A8E-895C85F1BE5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42" name="Text Box 1">
          <a:extLst>
            <a:ext uri="{FF2B5EF4-FFF2-40B4-BE49-F238E27FC236}">
              <a16:creationId xmlns:a16="http://schemas.microsoft.com/office/drawing/2014/main" id="{8430971A-F786-4022-A2F9-6041377BEC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43" name="Text Box 2">
          <a:extLst>
            <a:ext uri="{FF2B5EF4-FFF2-40B4-BE49-F238E27FC236}">
              <a16:creationId xmlns:a16="http://schemas.microsoft.com/office/drawing/2014/main" id="{A4481322-8D1F-4ED1-9F4D-172FF92C46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44" name="Text Box 1">
          <a:extLst>
            <a:ext uri="{FF2B5EF4-FFF2-40B4-BE49-F238E27FC236}">
              <a16:creationId xmlns:a16="http://schemas.microsoft.com/office/drawing/2014/main" id="{7E5A4A8A-9ABD-47A2-985A-27C9EA2D68D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45" name="Text Box 2">
          <a:extLst>
            <a:ext uri="{FF2B5EF4-FFF2-40B4-BE49-F238E27FC236}">
              <a16:creationId xmlns:a16="http://schemas.microsoft.com/office/drawing/2014/main" id="{DBF2C11F-027D-4EE3-8BAF-E2F652482C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46" name="Text Box 1">
          <a:extLst>
            <a:ext uri="{FF2B5EF4-FFF2-40B4-BE49-F238E27FC236}">
              <a16:creationId xmlns:a16="http://schemas.microsoft.com/office/drawing/2014/main" id="{2A4C0FE2-614A-4564-B061-9888E7EA493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47" name="Text Box 2">
          <a:extLst>
            <a:ext uri="{FF2B5EF4-FFF2-40B4-BE49-F238E27FC236}">
              <a16:creationId xmlns:a16="http://schemas.microsoft.com/office/drawing/2014/main" id="{67874910-EB09-433C-BFF5-4EAC954FB8E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48" name="Text Box 1">
          <a:extLst>
            <a:ext uri="{FF2B5EF4-FFF2-40B4-BE49-F238E27FC236}">
              <a16:creationId xmlns:a16="http://schemas.microsoft.com/office/drawing/2014/main" id="{9265D90A-EC32-40F9-B36D-1B57AF1F4AF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49" name="Text Box 2">
          <a:extLst>
            <a:ext uri="{FF2B5EF4-FFF2-40B4-BE49-F238E27FC236}">
              <a16:creationId xmlns:a16="http://schemas.microsoft.com/office/drawing/2014/main" id="{D1A3982B-4B28-49FC-8D73-1A91721EC3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50" name="Text Box 1">
          <a:extLst>
            <a:ext uri="{FF2B5EF4-FFF2-40B4-BE49-F238E27FC236}">
              <a16:creationId xmlns:a16="http://schemas.microsoft.com/office/drawing/2014/main" id="{D372A550-8094-4CDE-B3AF-D828FFD8319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51" name="Text Box 2">
          <a:extLst>
            <a:ext uri="{FF2B5EF4-FFF2-40B4-BE49-F238E27FC236}">
              <a16:creationId xmlns:a16="http://schemas.microsoft.com/office/drawing/2014/main" id="{35A6D0D9-9A24-4A83-9E0E-9A9AEB8A36E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52" name="Text Box 1">
          <a:extLst>
            <a:ext uri="{FF2B5EF4-FFF2-40B4-BE49-F238E27FC236}">
              <a16:creationId xmlns:a16="http://schemas.microsoft.com/office/drawing/2014/main" id="{3FFC7035-1B7D-4EEC-AB1E-330536DEE8F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53" name="Text Box 2">
          <a:extLst>
            <a:ext uri="{FF2B5EF4-FFF2-40B4-BE49-F238E27FC236}">
              <a16:creationId xmlns:a16="http://schemas.microsoft.com/office/drawing/2014/main" id="{081A7A3C-6E9C-4A56-B407-C58612F85A2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54" name="Text Box 1">
          <a:extLst>
            <a:ext uri="{FF2B5EF4-FFF2-40B4-BE49-F238E27FC236}">
              <a16:creationId xmlns:a16="http://schemas.microsoft.com/office/drawing/2014/main" id="{D06D9779-E952-4CE8-B65C-FEAB53A02B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55" name="Text Box 2">
          <a:extLst>
            <a:ext uri="{FF2B5EF4-FFF2-40B4-BE49-F238E27FC236}">
              <a16:creationId xmlns:a16="http://schemas.microsoft.com/office/drawing/2014/main" id="{B438EA07-5C1C-4834-9137-2351591603F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56" name="Text Box 1">
          <a:extLst>
            <a:ext uri="{FF2B5EF4-FFF2-40B4-BE49-F238E27FC236}">
              <a16:creationId xmlns:a16="http://schemas.microsoft.com/office/drawing/2014/main" id="{9B2692F0-7BC2-4FED-AAB1-E7EFB127FA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57" name="Text Box 2">
          <a:extLst>
            <a:ext uri="{FF2B5EF4-FFF2-40B4-BE49-F238E27FC236}">
              <a16:creationId xmlns:a16="http://schemas.microsoft.com/office/drawing/2014/main" id="{9F5CD12F-5D11-42EF-81E5-ECF88EBB61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58" name="Text Box 1">
          <a:extLst>
            <a:ext uri="{FF2B5EF4-FFF2-40B4-BE49-F238E27FC236}">
              <a16:creationId xmlns:a16="http://schemas.microsoft.com/office/drawing/2014/main" id="{DBDB3CBD-FB87-4D99-9997-ED856BC7FB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59" name="Text Box 2">
          <a:extLst>
            <a:ext uri="{FF2B5EF4-FFF2-40B4-BE49-F238E27FC236}">
              <a16:creationId xmlns:a16="http://schemas.microsoft.com/office/drawing/2014/main" id="{876836EC-F1E5-432A-8247-2297FFC41E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60" name="Text Box 1">
          <a:extLst>
            <a:ext uri="{FF2B5EF4-FFF2-40B4-BE49-F238E27FC236}">
              <a16:creationId xmlns:a16="http://schemas.microsoft.com/office/drawing/2014/main" id="{8DE2E278-1FC5-48FB-959F-B842AA110D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61" name="Text Box 2">
          <a:extLst>
            <a:ext uri="{FF2B5EF4-FFF2-40B4-BE49-F238E27FC236}">
              <a16:creationId xmlns:a16="http://schemas.microsoft.com/office/drawing/2014/main" id="{0394D999-CFBD-4B0D-8E58-F712C4CAA3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62" name="Text Box 1">
          <a:extLst>
            <a:ext uri="{FF2B5EF4-FFF2-40B4-BE49-F238E27FC236}">
              <a16:creationId xmlns:a16="http://schemas.microsoft.com/office/drawing/2014/main" id="{758EDE3F-B449-46D7-B3BD-7CFDAA4A19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63" name="Text Box 2">
          <a:extLst>
            <a:ext uri="{FF2B5EF4-FFF2-40B4-BE49-F238E27FC236}">
              <a16:creationId xmlns:a16="http://schemas.microsoft.com/office/drawing/2014/main" id="{08620282-8AE3-47E6-AB30-63FC681B2F8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64" name="Text Box 1">
          <a:extLst>
            <a:ext uri="{FF2B5EF4-FFF2-40B4-BE49-F238E27FC236}">
              <a16:creationId xmlns:a16="http://schemas.microsoft.com/office/drawing/2014/main" id="{BDB618DC-64C3-4BAF-8B45-9CC6CAEF23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65" name="Text Box 2">
          <a:extLst>
            <a:ext uri="{FF2B5EF4-FFF2-40B4-BE49-F238E27FC236}">
              <a16:creationId xmlns:a16="http://schemas.microsoft.com/office/drawing/2014/main" id="{BFFA4985-ED8A-434B-B72C-260DDB1D87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66" name="Text Box 1">
          <a:extLst>
            <a:ext uri="{FF2B5EF4-FFF2-40B4-BE49-F238E27FC236}">
              <a16:creationId xmlns:a16="http://schemas.microsoft.com/office/drawing/2014/main" id="{F224AABE-B3AF-4D18-AEF6-72E5CC19170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67" name="Text Box 2">
          <a:extLst>
            <a:ext uri="{FF2B5EF4-FFF2-40B4-BE49-F238E27FC236}">
              <a16:creationId xmlns:a16="http://schemas.microsoft.com/office/drawing/2014/main" id="{1C7B4F02-9415-43B3-A984-C431CEA0B42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68" name="Text Box 1">
          <a:extLst>
            <a:ext uri="{FF2B5EF4-FFF2-40B4-BE49-F238E27FC236}">
              <a16:creationId xmlns:a16="http://schemas.microsoft.com/office/drawing/2014/main" id="{293F2922-534D-4CED-8789-32D914C9F7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69" name="Text Box 2">
          <a:extLst>
            <a:ext uri="{FF2B5EF4-FFF2-40B4-BE49-F238E27FC236}">
              <a16:creationId xmlns:a16="http://schemas.microsoft.com/office/drawing/2014/main" id="{322C914A-B3B5-497B-8DE1-91106DF633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70" name="Text Box 1">
          <a:extLst>
            <a:ext uri="{FF2B5EF4-FFF2-40B4-BE49-F238E27FC236}">
              <a16:creationId xmlns:a16="http://schemas.microsoft.com/office/drawing/2014/main" id="{AE126B38-DAD6-4579-96B3-AEB877870BD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71" name="Text Box 2">
          <a:extLst>
            <a:ext uri="{FF2B5EF4-FFF2-40B4-BE49-F238E27FC236}">
              <a16:creationId xmlns:a16="http://schemas.microsoft.com/office/drawing/2014/main" id="{77ADB655-4C94-43A8-99E0-5D9152F027C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72" name="Text Box 1">
          <a:extLst>
            <a:ext uri="{FF2B5EF4-FFF2-40B4-BE49-F238E27FC236}">
              <a16:creationId xmlns:a16="http://schemas.microsoft.com/office/drawing/2014/main" id="{61738283-2E88-449E-A978-58077F0544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73" name="Text Box 2">
          <a:extLst>
            <a:ext uri="{FF2B5EF4-FFF2-40B4-BE49-F238E27FC236}">
              <a16:creationId xmlns:a16="http://schemas.microsoft.com/office/drawing/2014/main" id="{72BFE089-4222-4F6F-A9FC-05E5107687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74" name="Text Box 1">
          <a:extLst>
            <a:ext uri="{FF2B5EF4-FFF2-40B4-BE49-F238E27FC236}">
              <a16:creationId xmlns:a16="http://schemas.microsoft.com/office/drawing/2014/main" id="{FD5AE14E-44F1-43E6-8B12-0FF9CBA1E5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75" name="Text Box 2">
          <a:extLst>
            <a:ext uri="{FF2B5EF4-FFF2-40B4-BE49-F238E27FC236}">
              <a16:creationId xmlns:a16="http://schemas.microsoft.com/office/drawing/2014/main" id="{E9B1F007-3658-4B13-BE1E-9DBD44B798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76" name="Text Box 1">
          <a:extLst>
            <a:ext uri="{FF2B5EF4-FFF2-40B4-BE49-F238E27FC236}">
              <a16:creationId xmlns:a16="http://schemas.microsoft.com/office/drawing/2014/main" id="{90996765-316E-421E-A37C-E1DD86A71A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77" name="Text Box 2">
          <a:extLst>
            <a:ext uri="{FF2B5EF4-FFF2-40B4-BE49-F238E27FC236}">
              <a16:creationId xmlns:a16="http://schemas.microsoft.com/office/drawing/2014/main" id="{7608959D-45D5-42A8-8CCC-8CFDBDB0EF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78" name="Text Box 1">
          <a:extLst>
            <a:ext uri="{FF2B5EF4-FFF2-40B4-BE49-F238E27FC236}">
              <a16:creationId xmlns:a16="http://schemas.microsoft.com/office/drawing/2014/main" id="{B3D91EAF-0EE5-43B5-A2E5-A95E110EDC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79" name="Text Box 2">
          <a:extLst>
            <a:ext uri="{FF2B5EF4-FFF2-40B4-BE49-F238E27FC236}">
              <a16:creationId xmlns:a16="http://schemas.microsoft.com/office/drawing/2014/main" id="{00CCC2AF-19FC-4D14-9296-EC670B5FEC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80" name="Text Box 1">
          <a:extLst>
            <a:ext uri="{FF2B5EF4-FFF2-40B4-BE49-F238E27FC236}">
              <a16:creationId xmlns:a16="http://schemas.microsoft.com/office/drawing/2014/main" id="{4BC792FE-809F-476A-8BB2-7524D16738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81" name="Text Box 2">
          <a:extLst>
            <a:ext uri="{FF2B5EF4-FFF2-40B4-BE49-F238E27FC236}">
              <a16:creationId xmlns:a16="http://schemas.microsoft.com/office/drawing/2014/main" id="{818577F5-04AD-4B05-B13D-FFB1C6B6740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82" name="Text Box 1">
          <a:extLst>
            <a:ext uri="{FF2B5EF4-FFF2-40B4-BE49-F238E27FC236}">
              <a16:creationId xmlns:a16="http://schemas.microsoft.com/office/drawing/2014/main" id="{02EA372E-FB3B-4D2D-9736-3C2F48B691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83" name="Text Box 2">
          <a:extLst>
            <a:ext uri="{FF2B5EF4-FFF2-40B4-BE49-F238E27FC236}">
              <a16:creationId xmlns:a16="http://schemas.microsoft.com/office/drawing/2014/main" id="{6A8934D1-441F-4827-AD45-B94B2928928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84" name="Text Box 1">
          <a:extLst>
            <a:ext uri="{FF2B5EF4-FFF2-40B4-BE49-F238E27FC236}">
              <a16:creationId xmlns:a16="http://schemas.microsoft.com/office/drawing/2014/main" id="{D5DF3C11-D2C0-4333-B9E4-5E1AA5249FA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85" name="Text Box 2">
          <a:extLst>
            <a:ext uri="{FF2B5EF4-FFF2-40B4-BE49-F238E27FC236}">
              <a16:creationId xmlns:a16="http://schemas.microsoft.com/office/drawing/2014/main" id="{536A3F69-0204-4988-B764-C433CC3F24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86" name="Text Box 1">
          <a:extLst>
            <a:ext uri="{FF2B5EF4-FFF2-40B4-BE49-F238E27FC236}">
              <a16:creationId xmlns:a16="http://schemas.microsoft.com/office/drawing/2014/main" id="{75BDE847-89AF-40D5-8DE9-D36E4E748A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87" name="Text Box 2">
          <a:extLst>
            <a:ext uri="{FF2B5EF4-FFF2-40B4-BE49-F238E27FC236}">
              <a16:creationId xmlns:a16="http://schemas.microsoft.com/office/drawing/2014/main" id="{19494B06-5AD3-432D-A50F-7F82A297CE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288" name="Text Box 1">
          <a:extLst>
            <a:ext uri="{FF2B5EF4-FFF2-40B4-BE49-F238E27FC236}">
              <a16:creationId xmlns:a16="http://schemas.microsoft.com/office/drawing/2014/main" id="{3299EC6D-ECE1-475F-B547-BCA4C9DBC49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289" name="Text Box 2">
          <a:extLst>
            <a:ext uri="{FF2B5EF4-FFF2-40B4-BE49-F238E27FC236}">
              <a16:creationId xmlns:a16="http://schemas.microsoft.com/office/drawing/2014/main" id="{E68906BA-399C-49AE-8988-65905BF6DD1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0" name="Text Box 1">
          <a:extLst>
            <a:ext uri="{FF2B5EF4-FFF2-40B4-BE49-F238E27FC236}">
              <a16:creationId xmlns:a16="http://schemas.microsoft.com/office/drawing/2014/main" id="{310B7EFF-026D-4C5F-BEBC-5DDFBB0D610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1" name="Text Box 2">
          <a:extLst>
            <a:ext uri="{FF2B5EF4-FFF2-40B4-BE49-F238E27FC236}">
              <a16:creationId xmlns:a16="http://schemas.microsoft.com/office/drawing/2014/main" id="{7CB37D32-E7F5-4D5D-987C-0EB171FD95E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2" name="Text Box 1">
          <a:extLst>
            <a:ext uri="{FF2B5EF4-FFF2-40B4-BE49-F238E27FC236}">
              <a16:creationId xmlns:a16="http://schemas.microsoft.com/office/drawing/2014/main" id="{7007394C-4983-455E-8946-91282502F9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3" name="Text Box 2">
          <a:extLst>
            <a:ext uri="{FF2B5EF4-FFF2-40B4-BE49-F238E27FC236}">
              <a16:creationId xmlns:a16="http://schemas.microsoft.com/office/drawing/2014/main" id="{373B52FE-6D81-4DA0-B049-CE7A794687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4" name="Text Box 1">
          <a:extLst>
            <a:ext uri="{FF2B5EF4-FFF2-40B4-BE49-F238E27FC236}">
              <a16:creationId xmlns:a16="http://schemas.microsoft.com/office/drawing/2014/main" id="{BC82F750-2A82-4D49-A0F4-3BE5CD768E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5" name="Text Box 2">
          <a:extLst>
            <a:ext uri="{FF2B5EF4-FFF2-40B4-BE49-F238E27FC236}">
              <a16:creationId xmlns:a16="http://schemas.microsoft.com/office/drawing/2014/main" id="{AC4BC8C9-BD2D-4652-8CB3-8CF0DB8C50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6" name="Text Box 1">
          <a:extLst>
            <a:ext uri="{FF2B5EF4-FFF2-40B4-BE49-F238E27FC236}">
              <a16:creationId xmlns:a16="http://schemas.microsoft.com/office/drawing/2014/main" id="{B574FCDB-27CC-4609-B3F6-49AD33F602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7" name="Text Box 2">
          <a:extLst>
            <a:ext uri="{FF2B5EF4-FFF2-40B4-BE49-F238E27FC236}">
              <a16:creationId xmlns:a16="http://schemas.microsoft.com/office/drawing/2014/main" id="{37C35BD3-882D-4233-AA4A-E85CD416BF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8" name="Text Box 1">
          <a:extLst>
            <a:ext uri="{FF2B5EF4-FFF2-40B4-BE49-F238E27FC236}">
              <a16:creationId xmlns:a16="http://schemas.microsoft.com/office/drawing/2014/main" id="{578AE4A2-5FCE-428F-A310-BA910596A7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299" name="Text Box 2">
          <a:extLst>
            <a:ext uri="{FF2B5EF4-FFF2-40B4-BE49-F238E27FC236}">
              <a16:creationId xmlns:a16="http://schemas.microsoft.com/office/drawing/2014/main" id="{AFE4CE73-7C58-4950-B5CF-150653FF7FE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0" name="Text Box 1">
          <a:extLst>
            <a:ext uri="{FF2B5EF4-FFF2-40B4-BE49-F238E27FC236}">
              <a16:creationId xmlns:a16="http://schemas.microsoft.com/office/drawing/2014/main" id="{0C6C3A37-9CBF-4819-83CA-FD2BF53276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1" name="Text Box 2">
          <a:extLst>
            <a:ext uri="{FF2B5EF4-FFF2-40B4-BE49-F238E27FC236}">
              <a16:creationId xmlns:a16="http://schemas.microsoft.com/office/drawing/2014/main" id="{0662D9DB-CDEE-4D5D-9020-8581A99EEB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2" name="Text Box 1">
          <a:extLst>
            <a:ext uri="{FF2B5EF4-FFF2-40B4-BE49-F238E27FC236}">
              <a16:creationId xmlns:a16="http://schemas.microsoft.com/office/drawing/2014/main" id="{46BDC1FB-AA78-450B-A718-8F7640E798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3" name="Text Box 2">
          <a:extLst>
            <a:ext uri="{FF2B5EF4-FFF2-40B4-BE49-F238E27FC236}">
              <a16:creationId xmlns:a16="http://schemas.microsoft.com/office/drawing/2014/main" id="{8C444D6B-0006-473D-9448-6A58F7333E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4" name="Text Box 1">
          <a:extLst>
            <a:ext uri="{FF2B5EF4-FFF2-40B4-BE49-F238E27FC236}">
              <a16:creationId xmlns:a16="http://schemas.microsoft.com/office/drawing/2014/main" id="{BA420691-D341-445F-8A8F-55C4EACEE6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5" name="Text Box 2">
          <a:extLst>
            <a:ext uri="{FF2B5EF4-FFF2-40B4-BE49-F238E27FC236}">
              <a16:creationId xmlns:a16="http://schemas.microsoft.com/office/drawing/2014/main" id="{4615F883-B12D-4CF4-A5F2-AA6119E2B0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6" name="Text Box 1">
          <a:extLst>
            <a:ext uri="{FF2B5EF4-FFF2-40B4-BE49-F238E27FC236}">
              <a16:creationId xmlns:a16="http://schemas.microsoft.com/office/drawing/2014/main" id="{6CC72FCC-3F44-4387-918B-4D59125C8A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7" name="Text Box 2">
          <a:extLst>
            <a:ext uri="{FF2B5EF4-FFF2-40B4-BE49-F238E27FC236}">
              <a16:creationId xmlns:a16="http://schemas.microsoft.com/office/drawing/2014/main" id="{7B484686-84C4-4B27-B9FB-9F93364C52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8" name="Text Box 1">
          <a:extLst>
            <a:ext uri="{FF2B5EF4-FFF2-40B4-BE49-F238E27FC236}">
              <a16:creationId xmlns:a16="http://schemas.microsoft.com/office/drawing/2014/main" id="{83D5572E-AD00-4A3A-B5FD-D3746156569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09" name="Text Box 2">
          <a:extLst>
            <a:ext uri="{FF2B5EF4-FFF2-40B4-BE49-F238E27FC236}">
              <a16:creationId xmlns:a16="http://schemas.microsoft.com/office/drawing/2014/main" id="{9910C9DC-0A89-4263-8544-99192101E4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0" name="Text Box 1">
          <a:extLst>
            <a:ext uri="{FF2B5EF4-FFF2-40B4-BE49-F238E27FC236}">
              <a16:creationId xmlns:a16="http://schemas.microsoft.com/office/drawing/2014/main" id="{89DA3E2E-E0FD-4DF0-ABD7-BCBDD89B3C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1" name="Text Box 2">
          <a:extLst>
            <a:ext uri="{FF2B5EF4-FFF2-40B4-BE49-F238E27FC236}">
              <a16:creationId xmlns:a16="http://schemas.microsoft.com/office/drawing/2014/main" id="{E7F7F64B-CEFE-4B14-BB00-249ED4F8FB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2" name="Text Box 1">
          <a:extLst>
            <a:ext uri="{FF2B5EF4-FFF2-40B4-BE49-F238E27FC236}">
              <a16:creationId xmlns:a16="http://schemas.microsoft.com/office/drawing/2014/main" id="{BC35625C-5D4A-411B-BE59-F27E32753E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3" name="Text Box 2">
          <a:extLst>
            <a:ext uri="{FF2B5EF4-FFF2-40B4-BE49-F238E27FC236}">
              <a16:creationId xmlns:a16="http://schemas.microsoft.com/office/drawing/2014/main" id="{FF765B14-9A68-4F04-A9D7-BF768BBB27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4" name="Text Box 1">
          <a:extLst>
            <a:ext uri="{FF2B5EF4-FFF2-40B4-BE49-F238E27FC236}">
              <a16:creationId xmlns:a16="http://schemas.microsoft.com/office/drawing/2014/main" id="{19A89F1D-B054-4A73-B080-F0CBFEECA9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5" name="Text Box 2">
          <a:extLst>
            <a:ext uri="{FF2B5EF4-FFF2-40B4-BE49-F238E27FC236}">
              <a16:creationId xmlns:a16="http://schemas.microsoft.com/office/drawing/2014/main" id="{47BA8EA7-8109-4623-B88B-C4036D668E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6" name="Text Box 1">
          <a:extLst>
            <a:ext uri="{FF2B5EF4-FFF2-40B4-BE49-F238E27FC236}">
              <a16:creationId xmlns:a16="http://schemas.microsoft.com/office/drawing/2014/main" id="{39F8DEFB-260F-4846-844C-7C3359A43F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7" name="Text Box 2">
          <a:extLst>
            <a:ext uri="{FF2B5EF4-FFF2-40B4-BE49-F238E27FC236}">
              <a16:creationId xmlns:a16="http://schemas.microsoft.com/office/drawing/2014/main" id="{4BD41F91-1B78-44D2-96DE-64B673B2F4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8" name="Text Box 1">
          <a:extLst>
            <a:ext uri="{FF2B5EF4-FFF2-40B4-BE49-F238E27FC236}">
              <a16:creationId xmlns:a16="http://schemas.microsoft.com/office/drawing/2014/main" id="{1DA007DA-CE95-4947-BCAA-2D436A7FEF2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19" name="Text Box 2">
          <a:extLst>
            <a:ext uri="{FF2B5EF4-FFF2-40B4-BE49-F238E27FC236}">
              <a16:creationId xmlns:a16="http://schemas.microsoft.com/office/drawing/2014/main" id="{23BBE1E6-64B6-45E1-A7BE-DF1663D99C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20" name="Text Box 1">
          <a:extLst>
            <a:ext uri="{FF2B5EF4-FFF2-40B4-BE49-F238E27FC236}">
              <a16:creationId xmlns:a16="http://schemas.microsoft.com/office/drawing/2014/main" id="{7A44F149-C74F-4299-9088-9869CE74E7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21" name="Text Box 2">
          <a:extLst>
            <a:ext uri="{FF2B5EF4-FFF2-40B4-BE49-F238E27FC236}">
              <a16:creationId xmlns:a16="http://schemas.microsoft.com/office/drawing/2014/main" id="{C3F7EEE7-86BC-4775-8A47-7018748BE82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22" name="Text Box 1">
          <a:extLst>
            <a:ext uri="{FF2B5EF4-FFF2-40B4-BE49-F238E27FC236}">
              <a16:creationId xmlns:a16="http://schemas.microsoft.com/office/drawing/2014/main" id="{C5A3AF80-61FE-41DB-BA21-4064BDE5CB0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23" name="Text Box 2">
          <a:extLst>
            <a:ext uri="{FF2B5EF4-FFF2-40B4-BE49-F238E27FC236}">
              <a16:creationId xmlns:a16="http://schemas.microsoft.com/office/drawing/2014/main" id="{DAA666D1-41D4-401E-996B-464457FB363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24" name="Text Box 1">
          <a:extLst>
            <a:ext uri="{FF2B5EF4-FFF2-40B4-BE49-F238E27FC236}">
              <a16:creationId xmlns:a16="http://schemas.microsoft.com/office/drawing/2014/main" id="{62246BCE-4CDD-48DB-9DFD-339F102ACE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25" name="Text Box 2">
          <a:extLst>
            <a:ext uri="{FF2B5EF4-FFF2-40B4-BE49-F238E27FC236}">
              <a16:creationId xmlns:a16="http://schemas.microsoft.com/office/drawing/2014/main" id="{81F52E75-8E7A-4DF1-88E7-8DADF9D9D3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26" name="Text Box 1">
          <a:extLst>
            <a:ext uri="{FF2B5EF4-FFF2-40B4-BE49-F238E27FC236}">
              <a16:creationId xmlns:a16="http://schemas.microsoft.com/office/drawing/2014/main" id="{3A4F96D0-1E6F-48E0-98B0-401249630C9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27" name="Text Box 2">
          <a:extLst>
            <a:ext uri="{FF2B5EF4-FFF2-40B4-BE49-F238E27FC236}">
              <a16:creationId xmlns:a16="http://schemas.microsoft.com/office/drawing/2014/main" id="{8CC2A18C-A9D6-4C7E-B7E8-F3F62BC1013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28" name="Text Box 1">
          <a:extLst>
            <a:ext uri="{FF2B5EF4-FFF2-40B4-BE49-F238E27FC236}">
              <a16:creationId xmlns:a16="http://schemas.microsoft.com/office/drawing/2014/main" id="{65DC833E-F0CA-4942-B474-F587FE2A09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29" name="Text Box 2">
          <a:extLst>
            <a:ext uri="{FF2B5EF4-FFF2-40B4-BE49-F238E27FC236}">
              <a16:creationId xmlns:a16="http://schemas.microsoft.com/office/drawing/2014/main" id="{938423D9-C425-4EF7-A1DA-C1ED00B267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0" name="Text Box 1">
          <a:extLst>
            <a:ext uri="{FF2B5EF4-FFF2-40B4-BE49-F238E27FC236}">
              <a16:creationId xmlns:a16="http://schemas.microsoft.com/office/drawing/2014/main" id="{FF198203-6B02-44CF-83B3-29314B9F9B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1" name="Text Box 2">
          <a:extLst>
            <a:ext uri="{FF2B5EF4-FFF2-40B4-BE49-F238E27FC236}">
              <a16:creationId xmlns:a16="http://schemas.microsoft.com/office/drawing/2014/main" id="{EB93647F-1A5E-4510-A4DF-C97E0F0E40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2" name="Text Box 1">
          <a:extLst>
            <a:ext uri="{FF2B5EF4-FFF2-40B4-BE49-F238E27FC236}">
              <a16:creationId xmlns:a16="http://schemas.microsoft.com/office/drawing/2014/main" id="{BDE63E41-3ACE-4CFB-A025-C87DF388ED2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3" name="Text Box 2">
          <a:extLst>
            <a:ext uri="{FF2B5EF4-FFF2-40B4-BE49-F238E27FC236}">
              <a16:creationId xmlns:a16="http://schemas.microsoft.com/office/drawing/2014/main" id="{C805B8FF-5147-4002-9534-A11DB91443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4" name="Text Box 1">
          <a:extLst>
            <a:ext uri="{FF2B5EF4-FFF2-40B4-BE49-F238E27FC236}">
              <a16:creationId xmlns:a16="http://schemas.microsoft.com/office/drawing/2014/main" id="{4F78FB81-05AA-47C3-A4E4-B7C582F798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5" name="Text Box 2">
          <a:extLst>
            <a:ext uri="{FF2B5EF4-FFF2-40B4-BE49-F238E27FC236}">
              <a16:creationId xmlns:a16="http://schemas.microsoft.com/office/drawing/2014/main" id="{6F6B412C-2700-456C-A360-666751B470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6" name="Text Box 1">
          <a:extLst>
            <a:ext uri="{FF2B5EF4-FFF2-40B4-BE49-F238E27FC236}">
              <a16:creationId xmlns:a16="http://schemas.microsoft.com/office/drawing/2014/main" id="{483066D0-75F9-495E-84C9-DC0ACE7AB0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7" name="Text Box 2">
          <a:extLst>
            <a:ext uri="{FF2B5EF4-FFF2-40B4-BE49-F238E27FC236}">
              <a16:creationId xmlns:a16="http://schemas.microsoft.com/office/drawing/2014/main" id="{667DD4A7-F245-4719-A09D-EC0472FA1EC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8" name="Text Box 1">
          <a:extLst>
            <a:ext uri="{FF2B5EF4-FFF2-40B4-BE49-F238E27FC236}">
              <a16:creationId xmlns:a16="http://schemas.microsoft.com/office/drawing/2014/main" id="{D668B33C-6777-4025-BF77-3AF919271E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39" name="Text Box 2">
          <a:extLst>
            <a:ext uri="{FF2B5EF4-FFF2-40B4-BE49-F238E27FC236}">
              <a16:creationId xmlns:a16="http://schemas.microsoft.com/office/drawing/2014/main" id="{166DACCB-32A3-4A96-BF64-33E88FB2C1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0" name="Text Box 1">
          <a:extLst>
            <a:ext uri="{FF2B5EF4-FFF2-40B4-BE49-F238E27FC236}">
              <a16:creationId xmlns:a16="http://schemas.microsoft.com/office/drawing/2014/main" id="{AA1C900E-F157-45B2-889E-1FD2A3D2E2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1" name="Text Box 2">
          <a:extLst>
            <a:ext uri="{FF2B5EF4-FFF2-40B4-BE49-F238E27FC236}">
              <a16:creationId xmlns:a16="http://schemas.microsoft.com/office/drawing/2014/main" id="{37693D41-62B3-4D8E-B6C5-49E7112309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2" name="Text Box 1">
          <a:extLst>
            <a:ext uri="{FF2B5EF4-FFF2-40B4-BE49-F238E27FC236}">
              <a16:creationId xmlns:a16="http://schemas.microsoft.com/office/drawing/2014/main" id="{4782482A-C5A1-47A2-8DDC-06A67475F0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3" name="Text Box 2">
          <a:extLst>
            <a:ext uri="{FF2B5EF4-FFF2-40B4-BE49-F238E27FC236}">
              <a16:creationId xmlns:a16="http://schemas.microsoft.com/office/drawing/2014/main" id="{CBCCCDA0-9BD1-40B7-8AC0-F90CAD9D23B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4" name="Text Box 1">
          <a:extLst>
            <a:ext uri="{FF2B5EF4-FFF2-40B4-BE49-F238E27FC236}">
              <a16:creationId xmlns:a16="http://schemas.microsoft.com/office/drawing/2014/main" id="{53DC7969-884D-46DF-B770-B9E8553409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5" name="Text Box 2">
          <a:extLst>
            <a:ext uri="{FF2B5EF4-FFF2-40B4-BE49-F238E27FC236}">
              <a16:creationId xmlns:a16="http://schemas.microsoft.com/office/drawing/2014/main" id="{685AA81B-EF83-49E2-8031-E76A428BD3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6" name="Text Box 1">
          <a:extLst>
            <a:ext uri="{FF2B5EF4-FFF2-40B4-BE49-F238E27FC236}">
              <a16:creationId xmlns:a16="http://schemas.microsoft.com/office/drawing/2014/main" id="{80BB691E-FD96-43F2-B1E7-9982D4615D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7" name="Text Box 2">
          <a:extLst>
            <a:ext uri="{FF2B5EF4-FFF2-40B4-BE49-F238E27FC236}">
              <a16:creationId xmlns:a16="http://schemas.microsoft.com/office/drawing/2014/main" id="{EF756FAF-B1FA-4961-965A-D45C8F8880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8" name="Text Box 1">
          <a:extLst>
            <a:ext uri="{FF2B5EF4-FFF2-40B4-BE49-F238E27FC236}">
              <a16:creationId xmlns:a16="http://schemas.microsoft.com/office/drawing/2014/main" id="{5DF2DE6F-14A5-4901-9054-791155E40D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49" name="Text Box 2">
          <a:extLst>
            <a:ext uri="{FF2B5EF4-FFF2-40B4-BE49-F238E27FC236}">
              <a16:creationId xmlns:a16="http://schemas.microsoft.com/office/drawing/2014/main" id="{58BA3523-E11F-4AB2-BC52-7BB7C5FA8C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50" name="Text Box 1">
          <a:extLst>
            <a:ext uri="{FF2B5EF4-FFF2-40B4-BE49-F238E27FC236}">
              <a16:creationId xmlns:a16="http://schemas.microsoft.com/office/drawing/2014/main" id="{57BC8DAB-FA88-47E4-AEAE-91493E5D3F7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51" name="Text Box 2">
          <a:extLst>
            <a:ext uri="{FF2B5EF4-FFF2-40B4-BE49-F238E27FC236}">
              <a16:creationId xmlns:a16="http://schemas.microsoft.com/office/drawing/2014/main" id="{ADFFC652-000A-4461-B6E5-9D22BCE9258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52" name="Text Box 1">
          <a:extLst>
            <a:ext uri="{FF2B5EF4-FFF2-40B4-BE49-F238E27FC236}">
              <a16:creationId xmlns:a16="http://schemas.microsoft.com/office/drawing/2014/main" id="{DF760644-4309-4231-983B-3DCEBD5B725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53" name="Text Box 2">
          <a:extLst>
            <a:ext uri="{FF2B5EF4-FFF2-40B4-BE49-F238E27FC236}">
              <a16:creationId xmlns:a16="http://schemas.microsoft.com/office/drawing/2014/main" id="{81D2216E-06F3-4195-9D44-C34C3A6433E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54" name="Text Box 1">
          <a:extLst>
            <a:ext uri="{FF2B5EF4-FFF2-40B4-BE49-F238E27FC236}">
              <a16:creationId xmlns:a16="http://schemas.microsoft.com/office/drawing/2014/main" id="{CA415D52-2E3C-4B62-ACB5-ECB0770350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55" name="Text Box 2">
          <a:extLst>
            <a:ext uri="{FF2B5EF4-FFF2-40B4-BE49-F238E27FC236}">
              <a16:creationId xmlns:a16="http://schemas.microsoft.com/office/drawing/2014/main" id="{9560DED6-9C9A-4C55-9127-DD8EBE5CEB1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56" name="Text Box 1">
          <a:extLst>
            <a:ext uri="{FF2B5EF4-FFF2-40B4-BE49-F238E27FC236}">
              <a16:creationId xmlns:a16="http://schemas.microsoft.com/office/drawing/2014/main" id="{8E106709-53A2-4B05-835A-084DCA18C2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57" name="Text Box 2">
          <a:extLst>
            <a:ext uri="{FF2B5EF4-FFF2-40B4-BE49-F238E27FC236}">
              <a16:creationId xmlns:a16="http://schemas.microsoft.com/office/drawing/2014/main" id="{D8E00E5F-9C6A-4581-BE13-028626C6D6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58" name="Text Box 1">
          <a:extLst>
            <a:ext uri="{FF2B5EF4-FFF2-40B4-BE49-F238E27FC236}">
              <a16:creationId xmlns:a16="http://schemas.microsoft.com/office/drawing/2014/main" id="{3E6FC2DD-DE6C-4D59-8EF3-B1B53D754D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59" name="Text Box 2">
          <a:extLst>
            <a:ext uri="{FF2B5EF4-FFF2-40B4-BE49-F238E27FC236}">
              <a16:creationId xmlns:a16="http://schemas.microsoft.com/office/drawing/2014/main" id="{AD810592-C89A-457B-9A0B-9FE34575EB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60" name="Text Box 1">
          <a:extLst>
            <a:ext uri="{FF2B5EF4-FFF2-40B4-BE49-F238E27FC236}">
              <a16:creationId xmlns:a16="http://schemas.microsoft.com/office/drawing/2014/main" id="{75AE64F4-A50A-4C38-9646-5FAD990F2B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61" name="Text Box 2">
          <a:extLst>
            <a:ext uri="{FF2B5EF4-FFF2-40B4-BE49-F238E27FC236}">
              <a16:creationId xmlns:a16="http://schemas.microsoft.com/office/drawing/2014/main" id="{B81321A8-2483-413E-BBED-1B5FFEB48E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62" name="Text Box 1">
          <a:extLst>
            <a:ext uri="{FF2B5EF4-FFF2-40B4-BE49-F238E27FC236}">
              <a16:creationId xmlns:a16="http://schemas.microsoft.com/office/drawing/2014/main" id="{C6E08745-9A5D-4369-8447-1810EA77C5A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63" name="Text Box 2">
          <a:extLst>
            <a:ext uri="{FF2B5EF4-FFF2-40B4-BE49-F238E27FC236}">
              <a16:creationId xmlns:a16="http://schemas.microsoft.com/office/drawing/2014/main" id="{8B9654E0-5EEE-46D8-AB51-56034FEFA51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64" name="Text Box 1">
          <a:extLst>
            <a:ext uri="{FF2B5EF4-FFF2-40B4-BE49-F238E27FC236}">
              <a16:creationId xmlns:a16="http://schemas.microsoft.com/office/drawing/2014/main" id="{B5B82B22-95A5-4BCF-A2EF-B696220EABB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65" name="Text Box 2">
          <a:extLst>
            <a:ext uri="{FF2B5EF4-FFF2-40B4-BE49-F238E27FC236}">
              <a16:creationId xmlns:a16="http://schemas.microsoft.com/office/drawing/2014/main" id="{7F15405E-9E8B-47B0-924C-6D1686025FF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66" name="Text Box 1">
          <a:extLst>
            <a:ext uri="{FF2B5EF4-FFF2-40B4-BE49-F238E27FC236}">
              <a16:creationId xmlns:a16="http://schemas.microsoft.com/office/drawing/2014/main" id="{ADE4732B-4AF3-44EE-9794-01A2D98C01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67" name="Text Box 2">
          <a:extLst>
            <a:ext uri="{FF2B5EF4-FFF2-40B4-BE49-F238E27FC236}">
              <a16:creationId xmlns:a16="http://schemas.microsoft.com/office/drawing/2014/main" id="{F84D9FB9-618B-461C-B527-D5BCED8A97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68" name="Text Box 1">
          <a:extLst>
            <a:ext uri="{FF2B5EF4-FFF2-40B4-BE49-F238E27FC236}">
              <a16:creationId xmlns:a16="http://schemas.microsoft.com/office/drawing/2014/main" id="{862C9037-AD67-4863-BFA7-3221D309C9C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69" name="Text Box 2">
          <a:extLst>
            <a:ext uri="{FF2B5EF4-FFF2-40B4-BE49-F238E27FC236}">
              <a16:creationId xmlns:a16="http://schemas.microsoft.com/office/drawing/2014/main" id="{A3C0DEE0-1148-474A-8DA3-5DA8799BFB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70" name="Text Box 1">
          <a:extLst>
            <a:ext uri="{FF2B5EF4-FFF2-40B4-BE49-F238E27FC236}">
              <a16:creationId xmlns:a16="http://schemas.microsoft.com/office/drawing/2014/main" id="{4321E828-AC93-4C45-8DA3-99D339E9D6F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71" name="Text Box 2">
          <a:extLst>
            <a:ext uri="{FF2B5EF4-FFF2-40B4-BE49-F238E27FC236}">
              <a16:creationId xmlns:a16="http://schemas.microsoft.com/office/drawing/2014/main" id="{D2133EF9-CD0B-4960-88EC-10461E5680B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72" name="Text Box 1">
          <a:extLst>
            <a:ext uri="{FF2B5EF4-FFF2-40B4-BE49-F238E27FC236}">
              <a16:creationId xmlns:a16="http://schemas.microsoft.com/office/drawing/2014/main" id="{5FEE3DCA-7601-4835-A638-5866A47EF5F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73" name="Text Box 2">
          <a:extLst>
            <a:ext uri="{FF2B5EF4-FFF2-40B4-BE49-F238E27FC236}">
              <a16:creationId xmlns:a16="http://schemas.microsoft.com/office/drawing/2014/main" id="{AB23B6D3-F0C6-4DB2-A761-9CE1481A987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74" name="Text Box 1">
          <a:extLst>
            <a:ext uri="{FF2B5EF4-FFF2-40B4-BE49-F238E27FC236}">
              <a16:creationId xmlns:a16="http://schemas.microsoft.com/office/drawing/2014/main" id="{015C65D5-897E-451D-AE8E-2B9CFD9D64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75" name="Text Box 2">
          <a:extLst>
            <a:ext uri="{FF2B5EF4-FFF2-40B4-BE49-F238E27FC236}">
              <a16:creationId xmlns:a16="http://schemas.microsoft.com/office/drawing/2014/main" id="{977CC5F7-60F5-4C65-A0CF-9A16C84B67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76" name="Text Box 1">
          <a:extLst>
            <a:ext uri="{FF2B5EF4-FFF2-40B4-BE49-F238E27FC236}">
              <a16:creationId xmlns:a16="http://schemas.microsoft.com/office/drawing/2014/main" id="{C70C0D84-AF7C-4256-895A-5CB785AED89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77" name="Text Box 2">
          <a:extLst>
            <a:ext uri="{FF2B5EF4-FFF2-40B4-BE49-F238E27FC236}">
              <a16:creationId xmlns:a16="http://schemas.microsoft.com/office/drawing/2014/main" id="{DAEB7659-D868-44EE-BA8C-BF9610BFB5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78" name="Text Box 1">
          <a:extLst>
            <a:ext uri="{FF2B5EF4-FFF2-40B4-BE49-F238E27FC236}">
              <a16:creationId xmlns:a16="http://schemas.microsoft.com/office/drawing/2014/main" id="{83EB0ABF-983A-4633-BDE5-886D1F1E6FA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79" name="Text Box 2">
          <a:extLst>
            <a:ext uri="{FF2B5EF4-FFF2-40B4-BE49-F238E27FC236}">
              <a16:creationId xmlns:a16="http://schemas.microsoft.com/office/drawing/2014/main" id="{6480F5B7-C3E3-494E-ABFA-1AD94C64A36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80" name="Text Box 1">
          <a:extLst>
            <a:ext uri="{FF2B5EF4-FFF2-40B4-BE49-F238E27FC236}">
              <a16:creationId xmlns:a16="http://schemas.microsoft.com/office/drawing/2014/main" id="{6CCF2006-5754-4324-A64A-2B333AD572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81" name="Text Box 2">
          <a:extLst>
            <a:ext uri="{FF2B5EF4-FFF2-40B4-BE49-F238E27FC236}">
              <a16:creationId xmlns:a16="http://schemas.microsoft.com/office/drawing/2014/main" id="{74EDAACC-B8F1-4935-AA83-ECD1370A08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82" name="Text Box 1">
          <a:extLst>
            <a:ext uri="{FF2B5EF4-FFF2-40B4-BE49-F238E27FC236}">
              <a16:creationId xmlns:a16="http://schemas.microsoft.com/office/drawing/2014/main" id="{20D82481-1FB1-4013-A0EC-497C7320B51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83" name="Text Box 2">
          <a:extLst>
            <a:ext uri="{FF2B5EF4-FFF2-40B4-BE49-F238E27FC236}">
              <a16:creationId xmlns:a16="http://schemas.microsoft.com/office/drawing/2014/main" id="{BCAB2D7E-3201-4059-9ACD-55FE8B3D40F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84" name="Text Box 1">
          <a:extLst>
            <a:ext uri="{FF2B5EF4-FFF2-40B4-BE49-F238E27FC236}">
              <a16:creationId xmlns:a16="http://schemas.microsoft.com/office/drawing/2014/main" id="{0F4E624E-B7DB-404E-82FA-9BE2056B386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85" name="Text Box 2">
          <a:extLst>
            <a:ext uri="{FF2B5EF4-FFF2-40B4-BE49-F238E27FC236}">
              <a16:creationId xmlns:a16="http://schemas.microsoft.com/office/drawing/2014/main" id="{9640BB85-5F8A-41C1-AE3B-0BB23D6E7FB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86" name="Text Box 1">
          <a:extLst>
            <a:ext uri="{FF2B5EF4-FFF2-40B4-BE49-F238E27FC236}">
              <a16:creationId xmlns:a16="http://schemas.microsoft.com/office/drawing/2014/main" id="{D378C069-CD21-4D38-A8FD-994FDCD783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87" name="Text Box 2">
          <a:extLst>
            <a:ext uri="{FF2B5EF4-FFF2-40B4-BE49-F238E27FC236}">
              <a16:creationId xmlns:a16="http://schemas.microsoft.com/office/drawing/2014/main" id="{A8BE6732-53DA-45A2-BC21-500AD54617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88" name="Text Box 1">
          <a:extLst>
            <a:ext uri="{FF2B5EF4-FFF2-40B4-BE49-F238E27FC236}">
              <a16:creationId xmlns:a16="http://schemas.microsoft.com/office/drawing/2014/main" id="{5056AAFD-EAFC-47CE-8D55-818EC7609A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89" name="Text Box 2">
          <a:extLst>
            <a:ext uri="{FF2B5EF4-FFF2-40B4-BE49-F238E27FC236}">
              <a16:creationId xmlns:a16="http://schemas.microsoft.com/office/drawing/2014/main" id="{3AA5B17F-C0C9-42A8-A226-A1DBD51323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90" name="Text Box 1">
          <a:extLst>
            <a:ext uri="{FF2B5EF4-FFF2-40B4-BE49-F238E27FC236}">
              <a16:creationId xmlns:a16="http://schemas.microsoft.com/office/drawing/2014/main" id="{638FEC35-33E2-4159-BEAD-6A5E719531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91" name="Text Box 2">
          <a:extLst>
            <a:ext uri="{FF2B5EF4-FFF2-40B4-BE49-F238E27FC236}">
              <a16:creationId xmlns:a16="http://schemas.microsoft.com/office/drawing/2014/main" id="{BAA8A1A9-204B-4404-8B3A-AB597D3DF52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92" name="Text Box 1">
          <a:extLst>
            <a:ext uri="{FF2B5EF4-FFF2-40B4-BE49-F238E27FC236}">
              <a16:creationId xmlns:a16="http://schemas.microsoft.com/office/drawing/2014/main" id="{D6E6A2D7-F23C-4866-9B8E-298A96E47DC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93" name="Text Box 2">
          <a:extLst>
            <a:ext uri="{FF2B5EF4-FFF2-40B4-BE49-F238E27FC236}">
              <a16:creationId xmlns:a16="http://schemas.microsoft.com/office/drawing/2014/main" id="{B6FCEEDF-BC85-4DC1-B66D-F06086F72F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94" name="Text Box 1">
          <a:extLst>
            <a:ext uri="{FF2B5EF4-FFF2-40B4-BE49-F238E27FC236}">
              <a16:creationId xmlns:a16="http://schemas.microsoft.com/office/drawing/2014/main" id="{FCD58675-9CDF-4F3D-963D-DE752A88736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95" name="Text Box 2">
          <a:extLst>
            <a:ext uri="{FF2B5EF4-FFF2-40B4-BE49-F238E27FC236}">
              <a16:creationId xmlns:a16="http://schemas.microsoft.com/office/drawing/2014/main" id="{5D6B0EDB-314C-4B44-8108-D995E6CF07E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396" name="Text Box 1">
          <a:extLst>
            <a:ext uri="{FF2B5EF4-FFF2-40B4-BE49-F238E27FC236}">
              <a16:creationId xmlns:a16="http://schemas.microsoft.com/office/drawing/2014/main" id="{04BBF517-341F-49E0-9D7B-E687CAC374B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397" name="Text Box 2">
          <a:extLst>
            <a:ext uri="{FF2B5EF4-FFF2-40B4-BE49-F238E27FC236}">
              <a16:creationId xmlns:a16="http://schemas.microsoft.com/office/drawing/2014/main" id="{C64E2F0B-2D40-4664-A52E-CF9D3AA1607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98" name="Text Box 1">
          <a:extLst>
            <a:ext uri="{FF2B5EF4-FFF2-40B4-BE49-F238E27FC236}">
              <a16:creationId xmlns:a16="http://schemas.microsoft.com/office/drawing/2014/main" id="{33018834-A0E8-40FD-B570-C7BDAF02FB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399" name="Text Box 2">
          <a:extLst>
            <a:ext uri="{FF2B5EF4-FFF2-40B4-BE49-F238E27FC236}">
              <a16:creationId xmlns:a16="http://schemas.microsoft.com/office/drawing/2014/main" id="{BD63CBD7-3DA5-4395-8443-A043B2C768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0" name="Text Box 1">
          <a:extLst>
            <a:ext uri="{FF2B5EF4-FFF2-40B4-BE49-F238E27FC236}">
              <a16:creationId xmlns:a16="http://schemas.microsoft.com/office/drawing/2014/main" id="{7A64552D-58E7-48BB-BCCD-48CBDA0F97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1" name="Text Box 2">
          <a:extLst>
            <a:ext uri="{FF2B5EF4-FFF2-40B4-BE49-F238E27FC236}">
              <a16:creationId xmlns:a16="http://schemas.microsoft.com/office/drawing/2014/main" id="{57DD24AD-847D-4ABC-B960-D8F064D1A8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2" name="Text Box 1">
          <a:extLst>
            <a:ext uri="{FF2B5EF4-FFF2-40B4-BE49-F238E27FC236}">
              <a16:creationId xmlns:a16="http://schemas.microsoft.com/office/drawing/2014/main" id="{1D0DEE2E-A510-4F2C-9771-B8D1488798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3" name="Text Box 2">
          <a:extLst>
            <a:ext uri="{FF2B5EF4-FFF2-40B4-BE49-F238E27FC236}">
              <a16:creationId xmlns:a16="http://schemas.microsoft.com/office/drawing/2014/main" id="{86D0751A-9F80-4B3E-8BAB-A420C46A38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4" name="Text Box 1">
          <a:extLst>
            <a:ext uri="{FF2B5EF4-FFF2-40B4-BE49-F238E27FC236}">
              <a16:creationId xmlns:a16="http://schemas.microsoft.com/office/drawing/2014/main" id="{25A3F999-BFBE-43B0-BACC-6F48CE9496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5" name="Text Box 2">
          <a:extLst>
            <a:ext uri="{FF2B5EF4-FFF2-40B4-BE49-F238E27FC236}">
              <a16:creationId xmlns:a16="http://schemas.microsoft.com/office/drawing/2014/main" id="{0E3FB1E4-7081-4279-8241-DDD52ECF92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6" name="Text Box 1">
          <a:extLst>
            <a:ext uri="{FF2B5EF4-FFF2-40B4-BE49-F238E27FC236}">
              <a16:creationId xmlns:a16="http://schemas.microsoft.com/office/drawing/2014/main" id="{F32FBCDA-17A0-4382-B193-3A97934405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7" name="Text Box 2">
          <a:extLst>
            <a:ext uri="{FF2B5EF4-FFF2-40B4-BE49-F238E27FC236}">
              <a16:creationId xmlns:a16="http://schemas.microsoft.com/office/drawing/2014/main" id="{84678A9F-0E30-4700-AC92-12D881456C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8" name="Text Box 1">
          <a:extLst>
            <a:ext uri="{FF2B5EF4-FFF2-40B4-BE49-F238E27FC236}">
              <a16:creationId xmlns:a16="http://schemas.microsoft.com/office/drawing/2014/main" id="{DAFC65E2-48AC-487F-8A24-839935C642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09" name="Text Box 2">
          <a:extLst>
            <a:ext uri="{FF2B5EF4-FFF2-40B4-BE49-F238E27FC236}">
              <a16:creationId xmlns:a16="http://schemas.microsoft.com/office/drawing/2014/main" id="{1C44E1B2-382D-47B9-A192-0D1EB7B20EE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10" name="Text Box 1">
          <a:extLst>
            <a:ext uri="{FF2B5EF4-FFF2-40B4-BE49-F238E27FC236}">
              <a16:creationId xmlns:a16="http://schemas.microsoft.com/office/drawing/2014/main" id="{413A8DC7-049A-4418-BFB3-11BD643A791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11" name="Text Box 2">
          <a:extLst>
            <a:ext uri="{FF2B5EF4-FFF2-40B4-BE49-F238E27FC236}">
              <a16:creationId xmlns:a16="http://schemas.microsoft.com/office/drawing/2014/main" id="{7A33877E-544D-41F7-B69F-04CA686F3B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12" name="Text Box 1">
          <a:extLst>
            <a:ext uri="{FF2B5EF4-FFF2-40B4-BE49-F238E27FC236}">
              <a16:creationId xmlns:a16="http://schemas.microsoft.com/office/drawing/2014/main" id="{289CB6C0-6E04-47EF-AEEA-378F7268C1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13" name="Text Box 2">
          <a:extLst>
            <a:ext uri="{FF2B5EF4-FFF2-40B4-BE49-F238E27FC236}">
              <a16:creationId xmlns:a16="http://schemas.microsoft.com/office/drawing/2014/main" id="{19004D1E-52EF-4746-B1AF-DB91AF8220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14" name="Text Box 2">
          <a:extLst>
            <a:ext uri="{FF2B5EF4-FFF2-40B4-BE49-F238E27FC236}">
              <a16:creationId xmlns:a16="http://schemas.microsoft.com/office/drawing/2014/main" id="{C157878F-96B6-424F-88F2-0AF11711A7E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15" name="Text Box 1">
          <a:extLst>
            <a:ext uri="{FF2B5EF4-FFF2-40B4-BE49-F238E27FC236}">
              <a16:creationId xmlns:a16="http://schemas.microsoft.com/office/drawing/2014/main" id="{FC548AC4-29DC-4047-9ABF-6BBA12D2347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16" name="Text Box 2">
          <a:extLst>
            <a:ext uri="{FF2B5EF4-FFF2-40B4-BE49-F238E27FC236}">
              <a16:creationId xmlns:a16="http://schemas.microsoft.com/office/drawing/2014/main" id="{FBC9C73F-9A66-4962-993D-2DF36225DF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17" name="Text Box 1">
          <a:extLst>
            <a:ext uri="{FF2B5EF4-FFF2-40B4-BE49-F238E27FC236}">
              <a16:creationId xmlns:a16="http://schemas.microsoft.com/office/drawing/2014/main" id="{E1279469-5609-4B3C-992A-7524C3AF58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18" name="Text Box 2">
          <a:extLst>
            <a:ext uri="{FF2B5EF4-FFF2-40B4-BE49-F238E27FC236}">
              <a16:creationId xmlns:a16="http://schemas.microsoft.com/office/drawing/2014/main" id="{C94C1676-602E-417E-A02D-213B796D8E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419" name="Text Box 1">
          <a:extLst>
            <a:ext uri="{FF2B5EF4-FFF2-40B4-BE49-F238E27FC236}">
              <a16:creationId xmlns:a16="http://schemas.microsoft.com/office/drawing/2014/main" id="{01BD37BB-939C-4967-B089-4E38352B707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420" name="Text Box 2">
          <a:extLst>
            <a:ext uri="{FF2B5EF4-FFF2-40B4-BE49-F238E27FC236}">
              <a16:creationId xmlns:a16="http://schemas.microsoft.com/office/drawing/2014/main" id="{DC4BE924-B331-4295-BFE3-5EB7CBAE9D3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21" name="Text Box 1">
          <a:extLst>
            <a:ext uri="{FF2B5EF4-FFF2-40B4-BE49-F238E27FC236}">
              <a16:creationId xmlns:a16="http://schemas.microsoft.com/office/drawing/2014/main" id="{5F3CC493-5D3A-4ADD-B2F4-9FB43454BC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22" name="Text Box 2">
          <a:extLst>
            <a:ext uri="{FF2B5EF4-FFF2-40B4-BE49-F238E27FC236}">
              <a16:creationId xmlns:a16="http://schemas.microsoft.com/office/drawing/2014/main" id="{ED1B89EE-3744-4AA1-860D-BBEC4A1118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23" name="Text Box 2">
          <a:extLst>
            <a:ext uri="{FF2B5EF4-FFF2-40B4-BE49-F238E27FC236}">
              <a16:creationId xmlns:a16="http://schemas.microsoft.com/office/drawing/2014/main" id="{C01081C2-D7A7-433A-A891-393E1E32CE5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24" name="Text Box 1">
          <a:extLst>
            <a:ext uri="{FF2B5EF4-FFF2-40B4-BE49-F238E27FC236}">
              <a16:creationId xmlns:a16="http://schemas.microsoft.com/office/drawing/2014/main" id="{16222522-F731-4600-BB39-A3FBB0DEE9A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25" name="Text Box 2">
          <a:extLst>
            <a:ext uri="{FF2B5EF4-FFF2-40B4-BE49-F238E27FC236}">
              <a16:creationId xmlns:a16="http://schemas.microsoft.com/office/drawing/2014/main" id="{0325B06C-E435-453E-9274-DC76788C56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26" name="Text Box 2">
          <a:extLst>
            <a:ext uri="{FF2B5EF4-FFF2-40B4-BE49-F238E27FC236}">
              <a16:creationId xmlns:a16="http://schemas.microsoft.com/office/drawing/2014/main" id="{BF5D96FF-400C-4289-A635-31E1DED3218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27" name="Text Box 1">
          <a:extLst>
            <a:ext uri="{FF2B5EF4-FFF2-40B4-BE49-F238E27FC236}">
              <a16:creationId xmlns:a16="http://schemas.microsoft.com/office/drawing/2014/main" id="{F9CCB06A-0800-4445-8025-EA70CDF0CBE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28" name="Text Box 2">
          <a:extLst>
            <a:ext uri="{FF2B5EF4-FFF2-40B4-BE49-F238E27FC236}">
              <a16:creationId xmlns:a16="http://schemas.microsoft.com/office/drawing/2014/main" id="{B3D4DA5C-3CC2-48B5-9CF6-E88D9AA0EB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29" name="Text Box 2">
          <a:extLst>
            <a:ext uri="{FF2B5EF4-FFF2-40B4-BE49-F238E27FC236}">
              <a16:creationId xmlns:a16="http://schemas.microsoft.com/office/drawing/2014/main" id="{ED726A15-A8D7-408A-B0B1-BBA263F3657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30" name="Text Box 1">
          <a:extLst>
            <a:ext uri="{FF2B5EF4-FFF2-40B4-BE49-F238E27FC236}">
              <a16:creationId xmlns:a16="http://schemas.microsoft.com/office/drawing/2014/main" id="{021EE432-8F7E-4D0C-93FE-098E167828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31" name="Text Box 2">
          <a:extLst>
            <a:ext uri="{FF2B5EF4-FFF2-40B4-BE49-F238E27FC236}">
              <a16:creationId xmlns:a16="http://schemas.microsoft.com/office/drawing/2014/main" id="{083FE3A0-21BB-489A-A69D-4D5AFBF118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32" name="Text Box 2">
          <a:extLst>
            <a:ext uri="{FF2B5EF4-FFF2-40B4-BE49-F238E27FC236}">
              <a16:creationId xmlns:a16="http://schemas.microsoft.com/office/drawing/2014/main" id="{76ED657E-D144-4D1F-B82B-467CA64B64A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33" name="Text Box 1">
          <a:extLst>
            <a:ext uri="{FF2B5EF4-FFF2-40B4-BE49-F238E27FC236}">
              <a16:creationId xmlns:a16="http://schemas.microsoft.com/office/drawing/2014/main" id="{B4ADE592-04CE-4208-AEEE-323E615AEA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34" name="Text Box 2">
          <a:extLst>
            <a:ext uri="{FF2B5EF4-FFF2-40B4-BE49-F238E27FC236}">
              <a16:creationId xmlns:a16="http://schemas.microsoft.com/office/drawing/2014/main" id="{77C5B71F-B216-46F7-9656-1944CCAD4E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35" name="Text Box 2">
          <a:extLst>
            <a:ext uri="{FF2B5EF4-FFF2-40B4-BE49-F238E27FC236}">
              <a16:creationId xmlns:a16="http://schemas.microsoft.com/office/drawing/2014/main" id="{1FD8A15E-AD51-458C-BF92-42B6C6D2C99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36" name="Text Box 1">
          <a:extLst>
            <a:ext uri="{FF2B5EF4-FFF2-40B4-BE49-F238E27FC236}">
              <a16:creationId xmlns:a16="http://schemas.microsoft.com/office/drawing/2014/main" id="{8EB317BB-AC37-469A-8C59-C2494F1E023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37" name="Text Box 2">
          <a:extLst>
            <a:ext uri="{FF2B5EF4-FFF2-40B4-BE49-F238E27FC236}">
              <a16:creationId xmlns:a16="http://schemas.microsoft.com/office/drawing/2014/main" id="{AF12962A-9169-4B6A-9DE8-906C820660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38" name="Text Box 2">
          <a:extLst>
            <a:ext uri="{FF2B5EF4-FFF2-40B4-BE49-F238E27FC236}">
              <a16:creationId xmlns:a16="http://schemas.microsoft.com/office/drawing/2014/main" id="{B1791B92-0548-4AC6-A327-146E5A46FFD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39" name="Text Box 1">
          <a:extLst>
            <a:ext uri="{FF2B5EF4-FFF2-40B4-BE49-F238E27FC236}">
              <a16:creationId xmlns:a16="http://schemas.microsoft.com/office/drawing/2014/main" id="{981F7795-6175-46C6-B652-1A6EE6C04B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40" name="Text Box 2">
          <a:extLst>
            <a:ext uri="{FF2B5EF4-FFF2-40B4-BE49-F238E27FC236}">
              <a16:creationId xmlns:a16="http://schemas.microsoft.com/office/drawing/2014/main" id="{22AC74A5-786C-4BD6-91C2-A86DFC0685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41" name="Text Box 1">
          <a:extLst>
            <a:ext uri="{FF2B5EF4-FFF2-40B4-BE49-F238E27FC236}">
              <a16:creationId xmlns:a16="http://schemas.microsoft.com/office/drawing/2014/main" id="{1CC16553-57C1-43E7-9C78-771F8E736E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42" name="Text Box 2">
          <a:extLst>
            <a:ext uri="{FF2B5EF4-FFF2-40B4-BE49-F238E27FC236}">
              <a16:creationId xmlns:a16="http://schemas.microsoft.com/office/drawing/2014/main" id="{4F8C156D-667B-4E29-9510-8B9C4F1532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43" name="Text Box 1">
          <a:extLst>
            <a:ext uri="{FF2B5EF4-FFF2-40B4-BE49-F238E27FC236}">
              <a16:creationId xmlns:a16="http://schemas.microsoft.com/office/drawing/2014/main" id="{0C1687FB-53B3-403F-8303-35E2069637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44" name="Text Box 2">
          <a:extLst>
            <a:ext uri="{FF2B5EF4-FFF2-40B4-BE49-F238E27FC236}">
              <a16:creationId xmlns:a16="http://schemas.microsoft.com/office/drawing/2014/main" id="{7902368C-1EE6-4C8B-BDDE-E96CE79CAF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445" name="Text Box 1">
          <a:extLst>
            <a:ext uri="{FF2B5EF4-FFF2-40B4-BE49-F238E27FC236}">
              <a16:creationId xmlns:a16="http://schemas.microsoft.com/office/drawing/2014/main" id="{E809F6AF-DA6A-4CBA-8615-68C52DD32B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446" name="Text Box 2">
          <a:extLst>
            <a:ext uri="{FF2B5EF4-FFF2-40B4-BE49-F238E27FC236}">
              <a16:creationId xmlns:a16="http://schemas.microsoft.com/office/drawing/2014/main" id="{864722CC-46FB-459A-A8DE-75A74279924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47" name="Text Box 1">
          <a:extLst>
            <a:ext uri="{FF2B5EF4-FFF2-40B4-BE49-F238E27FC236}">
              <a16:creationId xmlns:a16="http://schemas.microsoft.com/office/drawing/2014/main" id="{8853F86F-3C5D-4F55-96CD-26D0DF054F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48" name="Text Box 2">
          <a:extLst>
            <a:ext uri="{FF2B5EF4-FFF2-40B4-BE49-F238E27FC236}">
              <a16:creationId xmlns:a16="http://schemas.microsoft.com/office/drawing/2014/main" id="{6382A0BA-44EB-4ECA-9153-A49046A62E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449" name="Text Box 1">
          <a:extLst>
            <a:ext uri="{FF2B5EF4-FFF2-40B4-BE49-F238E27FC236}">
              <a16:creationId xmlns:a16="http://schemas.microsoft.com/office/drawing/2014/main" id="{6E0F3767-479F-42A5-B85D-76C8F168A40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450" name="Text Box 2">
          <a:extLst>
            <a:ext uri="{FF2B5EF4-FFF2-40B4-BE49-F238E27FC236}">
              <a16:creationId xmlns:a16="http://schemas.microsoft.com/office/drawing/2014/main" id="{F7071D4D-3C10-472B-84B9-83DAEA03A50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51" name="Text Box 1">
          <a:extLst>
            <a:ext uri="{FF2B5EF4-FFF2-40B4-BE49-F238E27FC236}">
              <a16:creationId xmlns:a16="http://schemas.microsoft.com/office/drawing/2014/main" id="{5129AD5B-C08C-46D6-9150-AA34C0AB2F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52" name="Text Box 2">
          <a:extLst>
            <a:ext uri="{FF2B5EF4-FFF2-40B4-BE49-F238E27FC236}">
              <a16:creationId xmlns:a16="http://schemas.microsoft.com/office/drawing/2014/main" id="{210525C8-1AF8-4106-BD64-59568C78086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53" name="Text Box 1">
          <a:extLst>
            <a:ext uri="{FF2B5EF4-FFF2-40B4-BE49-F238E27FC236}">
              <a16:creationId xmlns:a16="http://schemas.microsoft.com/office/drawing/2014/main" id="{E3F6A881-78B3-4BCD-BAEE-6A9534A5FA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54" name="Text Box 2">
          <a:extLst>
            <a:ext uri="{FF2B5EF4-FFF2-40B4-BE49-F238E27FC236}">
              <a16:creationId xmlns:a16="http://schemas.microsoft.com/office/drawing/2014/main" id="{B7434519-4A82-4655-A842-095B614A5B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455" name="Text Box 1">
          <a:extLst>
            <a:ext uri="{FF2B5EF4-FFF2-40B4-BE49-F238E27FC236}">
              <a16:creationId xmlns:a16="http://schemas.microsoft.com/office/drawing/2014/main" id="{5B7EE8E6-9703-4484-AF2D-D6D7FC11A9D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456" name="Text Box 2">
          <a:extLst>
            <a:ext uri="{FF2B5EF4-FFF2-40B4-BE49-F238E27FC236}">
              <a16:creationId xmlns:a16="http://schemas.microsoft.com/office/drawing/2014/main" id="{028FD24E-ABB1-44C7-A0E5-5615EA93F45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57" name="Text Box 2">
          <a:extLst>
            <a:ext uri="{FF2B5EF4-FFF2-40B4-BE49-F238E27FC236}">
              <a16:creationId xmlns:a16="http://schemas.microsoft.com/office/drawing/2014/main" id="{268694AD-C57C-4BD3-8965-07E1DF91BDB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58" name="Text Box 1">
          <a:extLst>
            <a:ext uri="{FF2B5EF4-FFF2-40B4-BE49-F238E27FC236}">
              <a16:creationId xmlns:a16="http://schemas.microsoft.com/office/drawing/2014/main" id="{C9CF88F2-05F3-44FA-959F-7A95BEF1B6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59" name="Text Box 2">
          <a:extLst>
            <a:ext uri="{FF2B5EF4-FFF2-40B4-BE49-F238E27FC236}">
              <a16:creationId xmlns:a16="http://schemas.microsoft.com/office/drawing/2014/main" id="{A14748C6-D20C-463B-8B7F-0A02A11AB7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60" name="Text Box 1">
          <a:extLst>
            <a:ext uri="{FF2B5EF4-FFF2-40B4-BE49-F238E27FC236}">
              <a16:creationId xmlns:a16="http://schemas.microsoft.com/office/drawing/2014/main" id="{D91BCBD4-7D26-4E96-BAA0-8B0F589E69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61" name="Text Box 2">
          <a:extLst>
            <a:ext uri="{FF2B5EF4-FFF2-40B4-BE49-F238E27FC236}">
              <a16:creationId xmlns:a16="http://schemas.microsoft.com/office/drawing/2014/main" id="{CCFE6A5E-7114-46DE-AF09-5C99EE5A9E2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462" name="Text Box 1">
          <a:extLst>
            <a:ext uri="{FF2B5EF4-FFF2-40B4-BE49-F238E27FC236}">
              <a16:creationId xmlns:a16="http://schemas.microsoft.com/office/drawing/2014/main" id="{F69726A4-3145-44AE-B047-05A8182ACC8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463" name="Text Box 2">
          <a:extLst>
            <a:ext uri="{FF2B5EF4-FFF2-40B4-BE49-F238E27FC236}">
              <a16:creationId xmlns:a16="http://schemas.microsoft.com/office/drawing/2014/main" id="{726B5116-79FE-48F4-9C6E-17768C7DC6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64" name="Text Box 1">
          <a:extLst>
            <a:ext uri="{FF2B5EF4-FFF2-40B4-BE49-F238E27FC236}">
              <a16:creationId xmlns:a16="http://schemas.microsoft.com/office/drawing/2014/main" id="{9464518A-EDB9-4B42-9100-BDBEADD2C9A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65" name="Text Box 2">
          <a:extLst>
            <a:ext uri="{FF2B5EF4-FFF2-40B4-BE49-F238E27FC236}">
              <a16:creationId xmlns:a16="http://schemas.microsoft.com/office/drawing/2014/main" id="{C890EF58-833C-4550-A480-765A4CCD55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66" name="Text Box 2">
          <a:extLst>
            <a:ext uri="{FF2B5EF4-FFF2-40B4-BE49-F238E27FC236}">
              <a16:creationId xmlns:a16="http://schemas.microsoft.com/office/drawing/2014/main" id="{31A8951B-EF41-46B0-A143-20C67A29003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67" name="Text Box 1">
          <a:extLst>
            <a:ext uri="{FF2B5EF4-FFF2-40B4-BE49-F238E27FC236}">
              <a16:creationId xmlns:a16="http://schemas.microsoft.com/office/drawing/2014/main" id="{3E6AFEFF-AD2A-45F9-8787-45D9CC3316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68" name="Text Box 2">
          <a:extLst>
            <a:ext uri="{FF2B5EF4-FFF2-40B4-BE49-F238E27FC236}">
              <a16:creationId xmlns:a16="http://schemas.microsoft.com/office/drawing/2014/main" id="{8E36CF7E-1D99-4392-A650-2DF0F43B75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69" name="Text Box 2">
          <a:extLst>
            <a:ext uri="{FF2B5EF4-FFF2-40B4-BE49-F238E27FC236}">
              <a16:creationId xmlns:a16="http://schemas.microsoft.com/office/drawing/2014/main" id="{DE2AD99A-8AE3-4359-A86B-F82BBB89047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70" name="Text Box 1">
          <a:extLst>
            <a:ext uri="{FF2B5EF4-FFF2-40B4-BE49-F238E27FC236}">
              <a16:creationId xmlns:a16="http://schemas.microsoft.com/office/drawing/2014/main" id="{7C7FFAEC-5D77-44B1-BA71-0A094BD8BF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71" name="Text Box 2">
          <a:extLst>
            <a:ext uri="{FF2B5EF4-FFF2-40B4-BE49-F238E27FC236}">
              <a16:creationId xmlns:a16="http://schemas.microsoft.com/office/drawing/2014/main" id="{AAF2FA85-4C58-444A-B280-2DF5902CFE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72" name="Text Box 2">
          <a:extLst>
            <a:ext uri="{FF2B5EF4-FFF2-40B4-BE49-F238E27FC236}">
              <a16:creationId xmlns:a16="http://schemas.microsoft.com/office/drawing/2014/main" id="{EF9EF2A9-2A45-4137-A00E-2C087CCAA81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73" name="Text Box 1">
          <a:extLst>
            <a:ext uri="{FF2B5EF4-FFF2-40B4-BE49-F238E27FC236}">
              <a16:creationId xmlns:a16="http://schemas.microsoft.com/office/drawing/2014/main" id="{2490306E-CE63-4AA8-85B0-300A1D9728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74" name="Text Box 2">
          <a:extLst>
            <a:ext uri="{FF2B5EF4-FFF2-40B4-BE49-F238E27FC236}">
              <a16:creationId xmlns:a16="http://schemas.microsoft.com/office/drawing/2014/main" id="{41A9E912-CB6D-48C5-85D9-2E1DE986B5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75" name="Text Box 2">
          <a:extLst>
            <a:ext uri="{FF2B5EF4-FFF2-40B4-BE49-F238E27FC236}">
              <a16:creationId xmlns:a16="http://schemas.microsoft.com/office/drawing/2014/main" id="{88B775AE-4A70-43CA-9BA4-06B8BFAFEB7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76" name="Text Box 1">
          <a:extLst>
            <a:ext uri="{FF2B5EF4-FFF2-40B4-BE49-F238E27FC236}">
              <a16:creationId xmlns:a16="http://schemas.microsoft.com/office/drawing/2014/main" id="{90BDB44D-4887-4877-879C-F09B36798C3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77" name="Text Box 2">
          <a:extLst>
            <a:ext uri="{FF2B5EF4-FFF2-40B4-BE49-F238E27FC236}">
              <a16:creationId xmlns:a16="http://schemas.microsoft.com/office/drawing/2014/main" id="{ACC83330-C5ED-460F-9A41-3F9434B6AE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78" name="Text Box 2">
          <a:extLst>
            <a:ext uri="{FF2B5EF4-FFF2-40B4-BE49-F238E27FC236}">
              <a16:creationId xmlns:a16="http://schemas.microsoft.com/office/drawing/2014/main" id="{667724C8-D008-406D-8938-C0BB83FF8AC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79" name="Text Box 1">
          <a:extLst>
            <a:ext uri="{FF2B5EF4-FFF2-40B4-BE49-F238E27FC236}">
              <a16:creationId xmlns:a16="http://schemas.microsoft.com/office/drawing/2014/main" id="{0CA15A3F-0209-4551-B078-B143352B41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80" name="Text Box 2">
          <a:extLst>
            <a:ext uri="{FF2B5EF4-FFF2-40B4-BE49-F238E27FC236}">
              <a16:creationId xmlns:a16="http://schemas.microsoft.com/office/drawing/2014/main" id="{4A66867C-6299-4BDE-A074-6FE0F22C9F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481" name="Text Box 2">
          <a:extLst>
            <a:ext uri="{FF2B5EF4-FFF2-40B4-BE49-F238E27FC236}">
              <a16:creationId xmlns:a16="http://schemas.microsoft.com/office/drawing/2014/main" id="{E0AF0595-D8A1-48ED-86A7-0AFFE89505A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82" name="Text Box 1">
          <a:extLst>
            <a:ext uri="{FF2B5EF4-FFF2-40B4-BE49-F238E27FC236}">
              <a16:creationId xmlns:a16="http://schemas.microsoft.com/office/drawing/2014/main" id="{4B61D076-1753-4B20-8855-33EA866A992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83" name="Text Box 2">
          <a:extLst>
            <a:ext uri="{FF2B5EF4-FFF2-40B4-BE49-F238E27FC236}">
              <a16:creationId xmlns:a16="http://schemas.microsoft.com/office/drawing/2014/main" id="{6D3D0643-EF2A-4C98-A468-7062B05D60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84" name="Text Box 1">
          <a:extLst>
            <a:ext uri="{FF2B5EF4-FFF2-40B4-BE49-F238E27FC236}">
              <a16:creationId xmlns:a16="http://schemas.microsoft.com/office/drawing/2014/main" id="{D971FA4E-FF67-4D0D-AFC8-3D121B64678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85" name="Text Box 2">
          <a:extLst>
            <a:ext uri="{FF2B5EF4-FFF2-40B4-BE49-F238E27FC236}">
              <a16:creationId xmlns:a16="http://schemas.microsoft.com/office/drawing/2014/main" id="{C6C2A4F7-F9DA-43B5-AA70-C77476541B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86" name="Text Box 1">
          <a:extLst>
            <a:ext uri="{FF2B5EF4-FFF2-40B4-BE49-F238E27FC236}">
              <a16:creationId xmlns:a16="http://schemas.microsoft.com/office/drawing/2014/main" id="{3D82D5CC-B570-40AA-8182-0B26A5FE116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87" name="Text Box 2">
          <a:extLst>
            <a:ext uri="{FF2B5EF4-FFF2-40B4-BE49-F238E27FC236}">
              <a16:creationId xmlns:a16="http://schemas.microsoft.com/office/drawing/2014/main" id="{1DD8A3D3-6220-4C3A-A81E-D772F2900F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488" name="Text Box 1">
          <a:extLst>
            <a:ext uri="{FF2B5EF4-FFF2-40B4-BE49-F238E27FC236}">
              <a16:creationId xmlns:a16="http://schemas.microsoft.com/office/drawing/2014/main" id="{9B8480AE-29AF-461F-89F9-883016F63B3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489" name="Text Box 2">
          <a:extLst>
            <a:ext uri="{FF2B5EF4-FFF2-40B4-BE49-F238E27FC236}">
              <a16:creationId xmlns:a16="http://schemas.microsoft.com/office/drawing/2014/main" id="{AEF8515D-572F-48C4-97C7-87B44BE3626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90" name="Text Box 1">
          <a:extLst>
            <a:ext uri="{FF2B5EF4-FFF2-40B4-BE49-F238E27FC236}">
              <a16:creationId xmlns:a16="http://schemas.microsoft.com/office/drawing/2014/main" id="{73FA6D34-1A92-49F3-91FE-752DD43CF44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91" name="Text Box 2">
          <a:extLst>
            <a:ext uri="{FF2B5EF4-FFF2-40B4-BE49-F238E27FC236}">
              <a16:creationId xmlns:a16="http://schemas.microsoft.com/office/drawing/2014/main" id="{EDDE949A-85C0-4266-BC03-92364EBFD2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492" name="Text Box 1">
          <a:extLst>
            <a:ext uri="{FF2B5EF4-FFF2-40B4-BE49-F238E27FC236}">
              <a16:creationId xmlns:a16="http://schemas.microsoft.com/office/drawing/2014/main" id="{AD7A155C-8738-446F-9344-42674A9FE30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493" name="Text Box 2">
          <a:extLst>
            <a:ext uri="{FF2B5EF4-FFF2-40B4-BE49-F238E27FC236}">
              <a16:creationId xmlns:a16="http://schemas.microsoft.com/office/drawing/2014/main" id="{23D94527-12E0-4E15-A514-F2F63B254F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94" name="Text Box 1">
          <a:extLst>
            <a:ext uri="{FF2B5EF4-FFF2-40B4-BE49-F238E27FC236}">
              <a16:creationId xmlns:a16="http://schemas.microsoft.com/office/drawing/2014/main" id="{F50F347D-06DC-4A6F-BFCF-BF88A410B0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95" name="Text Box 2">
          <a:extLst>
            <a:ext uri="{FF2B5EF4-FFF2-40B4-BE49-F238E27FC236}">
              <a16:creationId xmlns:a16="http://schemas.microsoft.com/office/drawing/2014/main" id="{F67238BA-3876-4457-875E-CCF800E78F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96" name="Text Box 1">
          <a:extLst>
            <a:ext uri="{FF2B5EF4-FFF2-40B4-BE49-F238E27FC236}">
              <a16:creationId xmlns:a16="http://schemas.microsoft.com/office/drawing/2014/main" id="{8BC97A8A-9E97-4394-9AD0-FD3B86A58A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497" name="Text Box 2">
          <a:extLst>
            <a:ext uri="{FF2B5EF4-FFF2-40B4-BE49-F238E27FC236}">
              <a16:creationId xmlns:a16="http://schemas.microsoft.com/office/drawing/2014/main" id="{1D9FA821-4E10-4CDE-A36F-C417978CAF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498" name="Text Box 1">
          <a:extLst>
            <a:ext uri="{FF2B5EF4-FFF2-40B4-BE49-F238E27FC236}">
              <a16:creationId xmlns:a16="http://schemas.microsoft.com/office/drawing/2014/main" id="{9DC2B8D5-AE5C-4DB1-A540-DBD7AC319CA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499" name="Text Box 2">
          <a:extLst>
            <a:ext uri="{FF2B5EF4-FFF2-40B4-BE49-F238E27FC236}">
              <a16:creationId xmlns:a16="http://schemas.microsoft.com/office/drawing/2014/main" id="{C80AEF6D-4C10-4027-AAF8-798C179FE41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00" name="Text Box 1">
          <a:extLst>
            <a:ext uri="{FF2B5EF4-FFF2-40B4-BE49-F238E27FC236}">
              <a16:creationId xmlns:a16="http://schemas.microsoft.com/office/drawing/2014/main" id="{55955AB0-5892-46CA-BA28-2C46B40008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01" name="Text Box 2">
          <a:extLst>
            <a:ext uri="{FF2B5EF4-FFF2-40B4-BE49-F238E27FC236}">
              <a16:creationId xmlns:a16="http://schemas.microsoft.com/office/drawing/2014/main" id="{CA3813E9-B2A4-477A-83E4-2E8A9ECF7E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02" name="Text Box 2">
          <a:extLst>
            <a:ext uri="{FF2B5EF4-FFF2-40B4-BE49-F238E27FC236}">
              <a16:creationId xmlns:a16="http://schemas.microsoft.com/office/drawing/2014/main" id="{430F7429-F906-4FAD-9380-0368BD6873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03" name="Text Box 1">
          <a:extLst>
            <a:ext uri="{FF2B5EF4-FFF2-40B4-BE49-F238E27FC236}">
              <a16:creationId xmlns:a16="http://schemas.microsoft.com/office/drawing/2014/main" id="{5AF9DD93-18E6-47C6-A283-95E07892902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04" name="Text Box 2">
          <a:extLst>
            <a:ext uri="{FF2B5EF4-FFF2-40B4-BE49-F238E27FC236}">
              <a16:creationId xmlns:a16="http://schemas.microsoft.com/office/drawing/2014/main" id="{30E4F101-6579-4BB8-A667-09DF90E2970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05" name="Text Box 1">
          <a:extLst>
            <a:ext uri="{FF2B5EF4-FFF2-40B4-BE49-F238E27FC236}">
              <a16:creationId xmlns:a16="http://schemas.microsoft.com/office/drawing/2014/main" id="{FE4E2987-19D3-483D-9386-AB94CCC91F0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06" name="Text Box 2">
          <a:extLst>
            <a:ext uri="{FF2B5EF4-FFF2-40B4-BE49-F238E27FC236}">
              <a16:creationId xmlns:a16="http://schemas.microsoft.com/office/drawing/2014/main" id="{E7905160-662E-4C64-8F2B-72FF6FD503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07" name="Text Box 1">
          <a:extLst>
            <a:ext uri="{FF2B5EF4-FFF2-40B4-BE49-F238E27FC236}">
              <a16:creationId xmlns:a16="http://schemas.microsoft.com/office/drawing/2014/main" id="{459C81EB-5DEB-4804-B122-A8FA281E44B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08" name="Text Box 2">
          <a:extLst>
            <a:ext uri="{FF2B5EF4-FFF2-40B4-BE49-F238E27FC236}">
              <a16:creationId xmlns:a16="http://schemas.microsoft.com/office/drawing/2014/main" id="{73EE2076-FCE0-4403-8210-146047DC5B5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09" name="Text Box 1">
          <a:extLst>
            <a:ext uri="{FF2B5EF4-FFF2-40B4-BE49-F238E27FC236}">
              <a16:creationId xmlns:a16="http://schemas.microsoft.com/office/drawing/2014/main" id="{FE5D6FE9-4A66-475D-8CC3-AF06F44D9F8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10" name="Text Box 2">
          <a:extLst>
            <a:ext uri="{FF2B5EF4-FFF2-40B4-BE49-F238E27FC236}">
              <a16:creationId xmlns:a16="http://schemas.microsoft.com/office/drawing/2014/main" id="{1E8B8F6B-6940-4D76-999E-661A04C4DD7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11" name="Text Box 1">
          <a:extLst>
            <a:ext uri="{FF2B5EF4-FFF2-40B4-BE49-F238E27FC236}">
              <a16:creationId xmlns:a16="http://schemas.microsoft.com/office/drawing/2014/main" id="{09D49B4B-B36B-4442-B8A8-E41A683DCE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12" name="Text Box 2">
          <a:extLst>
            <a:ext uri="{FF2B5EF4-FFF2-40B4-BE49-F238E27FC236}">
              <a16:creationId xmlns:a16="http://schemas.microsoft.com/office/drawing/2014/main" id="{2E86A17A-2CA3-4C31-9524-A1B2C0AA3A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13" name="Text Box 1">
          <a:extLst>
            <a:ext uri="{FF2B5EF4-FFF2-40B4-BE49-F238E27FC236}">
              <a16:creationId xmlns:a16="http://schemas.microsoft.com/office/drawing/2014/main" id="{FB6FB3D7-704E-4168-99F7-16BD1EB336C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14" name="Text Box 2">
          <a:extLst>
            <a:ext uri="{FF2B5EF4-FFF2-40B4-BE49-F238E27FC236}">
              <a16:creationId xmlns:a16="http://schemas.microsoft.com/office/drawing/2014/main" id="{9623618F-FF0E-443F-9990-6C1D65A234D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15" name="Text Box 1">
          <a:extLst>
            <a:ext uri="{FF2B5EF4-FFF2-40B4-BE49-F238E27FC236}">
              <a16:creationId xmlns:a16="http://schemas.microsoft.com/office/drawing/2014/main" id="{4437D1DE-B141-4B5F-A4D4-FEB9883C86E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16" name="Text Box 2">
          <a:extLst>
            <a:ext uri="{FF2B5EF4-FFF2-40B4-BE49-F238E27FC236}">
              <a16:creationId xmlns:a16="http://schemas.microsoft.com/office/drawing/2014/main" id="{8E9650EF-4E94-40B7-B07C-5D5CE8EE4E2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17" name="Text Box 1">
          <a:extLst>
            <a:ext uri="{FF2B5EF4-FFF2-40B4-BE49-F238E27FC236}">
              <a16:creationId xmlns:a16="http://schemas.microsoft.com/office/drawing/2014/main" id="{7505CB54-3BBF-44E3-A094-EA134D47F9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18" name="Text Box 2">
          <a:extLst>
            <a:ext uri="{FF2B5EF4-FFF2-40B4-BE49-F238E27FC236}">
              <a16:creationId xmlns:a16="http://schemas.microsoft.com/office/drawing/2014/main" id="{48978D09-44AB-438E-8465-7A4D4AD700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19" name="Text Box 1">
          <a:extLst>
            <a:ext uri="{FF2B5EF4-FFF2-40B4-BE49-F238E27FC236}">
              <a16:creationId xmlns:a16="http://schemas.microsoft.com/office/drawing/2014/main" id="{8FD9D929-CCC2-4DFE-BB1F-DACAE129860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20" name="Text Box 2">
          <a:extLst>
            <a:ext uri="{FF2B5EF4-FFF2-40B4-BE49-F238E27FC236}">
              <a16:creationId xmlns:a16="http://schemas.microsoft.com/office/drawing/2014/main" id="{95552D75-940A-41F0-AC12-3F1C546D31C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21" name="Text Box 1">
          <a:extLst>
            <a:ext uri="{FF2B5EF4-FFF2-40B4-BE49-F238E27FC236}">
              <a16:creationId xmlns:a16="http://schemas.microsoft.com/office/drawing/2014/main" id="{168B2CC9-0266-4663-B304-C9A5F255B9D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22" name="Text Box 2">
          <a:extLst>
            <a:ext uri="{FF2B5EF4-FFF2-40B4-BE49-F238E27FC236}">
              <a16:creationId xmlns:a16="http://schemas.microsoft.com/office/drawing/2014/main" id="{EB406E75-F206-4B86-9399-9A51AD96FFC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23" name="Text Box 1">
          <a:extLst>
            <a:ext uri="{FF2B5EF4-FFF2-40B4-BE49-F238E27FC236}">
              <a16:creationId xmlns:a16="http://schemas.microsoft.com/office/drawing/2014/main" id="{69074D32-6461-4206-ACAE-8A455B87C3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24" name="Text Box 2">
          <a:extLst>
            <a:ext uri="{FF2B5EF4-FFF2-40B4-BE49-F238E27FC236}">
              <a16:creationId xmlns:a16="http://schemas.microsoft.com/office/drawing/2014/main" id="{22A9E0A5-A77B-40F3-A8D4-91006DC297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525" name="Text Box 2">
          <a:extLst>
            <a:ext uri="{FF2B5EF4-FFF2-40B4-BE49-F238E27FC236}">
              <a16:creationId xmlns:a16="http://schemas.microsoft.com/office/drawing/2014/main" id="{E21CFD6A-B84C-450C-9B9F-817A27418CB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26" name="Text Box 1">
          <a:extLst>
            <a:ext uri="{FF2B5EF4-FFF2-40B4-BE49-F238E27FC236}">
              <a16:creationId xmlns:a16="http://schemas.microsoft.com/office/drawing/2014/main" id="{77BB6A1F-3171-42A1-9925-77FBC4F4CB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27" name="Text Box 2">
          <a:extLst>
            <a:ext uri="{FF2B5EF4-FFF2-40B4-BE49-F238E27FC236}">
              <a16:creationId xmlns:a16="http://schemas.microsoft.com/office/drawing/2014/main" id="{D29B20C7-9A1E-41E5-8181-A6C9726161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28" name="Text Box 1">
          <a:extLst>
            <a:ext uri="{FF2B5EF4-FFF2-40B4-BE49-F238E27FC236}">
              <a16:creationId xmlns:a16="http://schemas.microsoft.com/office/drawing/2014/main" id="{47D39F6A-56A7-441F-8EA3-BBC0306F55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29" name="Text Box 2">
          <a:extLst>
            <a:ext uri="{FF2B5EF4-FFF2-40B4-BE49-F238E27FC236}">
              <a16:creationId xmlns:a16="http://schemas.microsoft.com/office/drawing/2014/main" id="{C60619FA-7012-4E34-96CF-B292316C76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30" name="Text Box 1">
          <a:extLst>
            <a:ext uri="{FF2B5EF4-FFF2-40B4-BE49-F238E27FC236}">
              <a16:creationId xmlns:a16="http://schemas.microsoft.com/office/drawing/2014/main" id="{C37638B2-761C-49F2-8DEF-0F100EF036D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31" name="Text Box 2">
          <a:extLst>
            <a:ext uri="{FF2B5EF4-FFF2-40B4-BE49-F238E27FC236}">
              <a16:creationId xmlns:a16="http://schemas.microsoft.com/office/drawing/2014/main" id="{52E738DD-84DF-45D4-A8E8-95DD6715CF7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32" name="Text Box 1">
          <a:extLst>
            <a:ext uri="{FF2B5EF4-FFF2-40B4-BE49-F238E27FC236}">
              <a16:creationId xmlns:a16="http://schemas.microsoft.com/office/drawing/2014/main" id="{A713D34F-6740-4C47-BE4B-AF1868B634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33" name="Text Box 2">
          <a:extLst>
            <a:ext uri="{FF2B5EF4-FFF2-40B4-BE49-F238E27FC236}">
              <a16:creationId xmlns:a16="http://schemas.microsoft.com/office/drawing/2014/main" id="{88112F85-85FC-4944-B779-66E5F2E1B4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534" name="Text Box 2">
          <a:extLst>
            <a:ext uri="{FF2B5EF4-FFF2-40B4-BE49-F238E27FC236}">
              <a16:creationId xmlns:a16="http://schemas.microsoft.com/office/drawing/2014/main" id="{BA5728B6-0D84-4538-8D01-85ED0B597D4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35" name="Text Box 1">
          <a:extLst>
            <a:ext uri="{FF2B5EF4-FFF2-40B4-BE49-F238E27FC236}">
              <a16:creationId xmlns:a16="http://schemas.microsoft.com/office/drawing/2014/main" id="{69AF7B48-B526-4184-8122-4FF74672C4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36" name="Text Box 2">
          <a:extLst>
            <a:ext uri="{FF2B5EF4-FFF2-40B4-BE49-F238E27FC236}">
              <a16:creationId xmlns:a16="http://schemas.microsoft.com/office/drawing/2014/main" id="{AD049657-FA13-4663-B450-6FAA43F372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537" name="Text Box 2">
          <a:extLst>
            <a:ext uri="{FF2B5EF4-FFF2-40B4-BE49-F238E27FC236}">
              <a16:creationId xmlns:a16="http://schemas.microsoft.com/office/drawing/2014/main" id="{3CDD66ED-AB3E-4BDE-B392-B6FF5DC0128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38" name="Text Box 1">
          <a:extLst>
            <a:ext uri="{FF2B5EF4-FFF2-40B4-BE49-F238E27FC236}">
              <a16:creationId xmlns:a16="http://schemas.microsoft.com/office/drawing/2014/main" id="{C50E0980-2803-4195-8D9E-5230CE944E8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39" name="Text Box 2">
          <a:extLst>
            <a:ext uri="{FF2B5EF4-FFF2-40B4-BE49-F238E27FC236}">
              <a16:creationId xmlns:a16="http://schemas.microsoft.com/office/drawing/2014/main" id="{23B6690D-4098-45A3-BD2A-63E5DBCD7F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540" name="Text Box 2">
          <a:extLst>
            <a:ext uri="{FF2B5EF4-FFF2-40B4-BE49-F238E27FC236}">
              <a16:creationId xmlns:a16="http://schemas.microsoft.com/office/drawing/2014/main" id="{5DB7A9C0-56E0-4881-8DD1-C27785C4AA6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41" name="Text Box 1">
          <a:extLst>
            <a:ext uri="{FF2B5EF4-FFF2-40B4-BE49-F238E27FC236}">
              <a16:creationId xmlns:a16="http://schemas.microsoft.com/office/drawing/2014/main" id="{5047B65E-0367-410B-A91F-5FF4A0D1DB6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42" name="Text Box 2">
          <a:extLst>
            <a:ext uri="{FF2B5EF4-FFF2-40B4-BE49-F238E27FC236}">
              <a16:creationId xmlns:a16="http://schemas.microsoft.com/office/drawing/2014/main" id="{ABBBB50C-2EEA-47CD-89C5-19DF04298A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543" name="Text Box 2">
          <a:extLst>
            <a:ext uri="{FF2B5EF4-FFF2-40B4-BE49-F238E27FC236}">
              <a16:creationId xmlns:a16="http://schemas.microsoft.com/office/drawing/2014/main" id="{81169159-57AC-4C31-82A2-67A2BECA3D8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44" name="Text Box 1">
          <a:extLst>
            <a:ext uri="{FF2B5EF4-FFF2-40B4-BE49-F238E27FC236}">
              <a16:creationId xmlns:a16="http://schemas.microsoft.com/office/drawing/2014/main" id="{6B419916-32EA-4624-B423-3433C1A5AC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45" name="Text Box 2">
          <a:extLst>
            <a:ext uri="{FF2B5EF4-FFF2-40B4-BE49-F238E27FC236}">
              <a16:creationId xmlns:a16="http://schemas.microsoft.com/office/drawing/2014/main" id="{36D7C444-0950-41D3-A7FF-75E35D9452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546" name="Text Box 2">
          <a:extLst>
            <a:ext uri="{FF2B5EF4-FFF2-40B4-BE49-F238E27FC236}">
              <a16:creationId xmlns:a16="http://schemas.microsoft.com/office/drawing/2014/main" id="{C91D9A88-3182-443C-B628-4A163FB714D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47" name="Text Box 1">
          <a:extLst>
            <a:ext uri="{FF2B5EF4-FFF2-40B4-BE49-F238E27FC236}">
              <a16:creationId xmlns:a16="http://schemas.microsoft.com/office/drawing/2014/main" id="{139CC330-0A60-45AD-91DB-AFED5F7DD0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48" name="Text Box 2">
          <a:extLst>
            <a:ext uri="{FF2B5EF4-FFF2-40B4-BE49-F238E27FC236}">
              <a16:creationId xmlns:a16="http://schemas.microsoft.com/office/drawing/2014/main" id="{FE2F203E-BB0A-43C7-A417-E8878CC556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549" name="Text Box 2">
          <a:extLst>
            <a:ext uri="{FF2B5EF4-FFF2-40B4-BE49-F238E27FC236}">
              <a16:creationId xmlns:a16="http://schemas.microsoft.com/office/drawing/2014/main" id="{30157379-DBCC-47B0-91AF-6B3870F38D3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50" name="Text Box 1">
          <a:extLst>
            <a:ext uri="{FF2B5EF4-FFF2-40B4-BE49-F238E27FC236}">
              <a16:creationId xmlns:a16="http://schemas.microsoft.com/office/drawing/2014/main" id="{CC29F42B-E84F-4054-9A75-871C90751D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51" name="Text Box 2">
          <a:extLst>
            <a:ext uri="{FF2B5EF4-FFF2-40B4-BE49-F238E27FC236}">
              <a16:creationId xmlns:a16="http://schemas.microsoft.com/office/drawing/2014/main" id="{4CC9F8F1-44CE-4D71-A2FB-66C8BC788A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52" name="Text Box 1">
          <a:extLst>
            <a:ext uri="{FF2B5EF4-FFF2-40B4-BE49-F238E27FC236}">
              <a16:creationId xmlns:a16="http://schemas.microsoft.com/office/drawing/2014/main" id="{7E38EBB1-3B20-4512-B83B-B457EDE805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53" name="Text Box 2">
          <a:extLst>
            <a:ext uri="{FF2B5EF4-FFF2-40B4-BE49-F238E27FC236}">
              <a16:creationId xmlns:a16="http://schemas.microsoft.com/office/drawing/2014/main" id="{D068491D-5075-4086-B238-E43DB0D44F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54" name="Text Box 1">
          <a:extLst>
            <a:ext uri="{FF2B5EF4-FFF2-40B4-BE49-F238E27FC236}">
              <a16:creationId xmlns:a16="http://schemas.microsoft.com/office/drawing/2014/main" id="{DA77E2FC-D798-4F5F-B4B9-E06BA01788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55" name="Text Box 2">
          <a:extLst>
            <a:ext uri="{FF2B5EF4-FFF2-40B4-BE49-F238E27FC236}">
              <a16:creationId xmlns:a16="http://schemas.microsoft.com/office/drawing/2014/main" id="{0B39BB81-833E-420B-ADE2-83422A2DFE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56" name="Text Box 1">
          <a:extLst>
            <a:ext uri="{FF2B5EF4-FFF2-40B4-BE49-F238E27FC236}">
              <a16:creationId xmlns:a16="http://schemas.microsoft.com/office/drawing/2014/main" id="{FC44B8FD-9622-47CD-AE19-5CC7359722A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57" name="Text Box 2">
          <a:extLst>
            <a:ext uri="{FF2B5EF4-FFF2-40B4-BE49-F238E27FC236}">
              <a16:creationId xmlns:a16="http://schemas.microsoft.com/office/drawing/2014/main" id="{7465E581-0684-422E-A4B7-D50B76A1A82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58" name="Text Box 1">
          <a:extLst>
            <a:ext uri="{FF2B5EF4-FFF2-40B4-BE49-F238E27FC236}">
              <a16:creationId xmlns:a16="http://schemas.microsoft.com/office/drawing/2014/main" id="{A478693E-575E-4422-8E57-36E4993DBF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59" name="Text Box 2">
          <a:extLst>
            <a:ext uri="{FF2B5EF4-FFF2-40B4-BE49-F238E27FC236}">
              <a16:creationId xmlns:a16="http://schemas.microsoft.com/office/drawing/2014/main" id="{A15F2E01-63BD-482B-8317-795D487F16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60" name="Text Box 1">
          <a:extLst>
            <a:ext uri="{FF2B5EF4-FFF2-40B4-BE49-F238E27FC236}">
              <a16:creationId xmlns:a16="http://schemas.microsoft.com/office/drawing/2014/main" id="{074BE091-3CE5-43D0-AA12-3E55C0892BC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61" name="Text Box 2">
          <a:extLst>
            <a:ext uri="{FF2B5EF4-FFF2-40B4-BE49-F238E27FC236}">
              <a16:creationId xmlns:a16="http://schemas.microsoft.com/office/drawing/2014/main" id="{6CB66965-1ECB-4967-AB2B-D475F986706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62" name="Text Box 2">
          <a:extLst>
            <a:ext uri="{FF2B5EF4-FFF2-40B4-BE49-F238E27FC236}">
              <a16:creationId xmlns:a16="http://schemas.microsoft.com/office/drawing/2014/main" id="{02B6A485-0B8B-4F24-AB22-4270B0055F2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63" name="Text Box 1">
          <a:extLst>
            <a:ext uri="{FF2B5EF4-FFF2-40B4-BE49-F238E27FC236}">
              <a16:creationId xmlns:a16="http://schemas.microsoft.com/office/drawing/2014/main" id="{49170CB0-D2D6-4223-94D8-7E56DAC8A3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64" name="Text Box 2">
          <a:extLst>
            <a:ext uri="{FF2B5EF4-FFF2-40B4-BE49-F238E27FC236}">
              <a16:creationId xmlns:a16="http://schemas.microsoft.com/office/drawing/2014/main" id="{14213B2F-3BF6-48B7-AC54-7F074ED341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65" name="Text Box 1">
          <a:extLst>
            <a:ext uri="{FF2B5EF4-FFF2-40B4-BE49-F238E27FC236}">
              <a16:creationId xmlns:a16="http://schemas.microsoft.com/office/drawing/2014/main" id="{C2390E62-DC0E-4D3E-99AE-3E37A588B29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66" name="Text Box 2">
          <a:extLst>
            <a:ext uri="{FF2B5EF4-FFF2-40B4-BE49-F238E27FC236}">
              <a16:creationId xmlns:a16="http://schemas.microsoft.com/office/drawing/2014/main" id="{B36496EF-A4D5-46AE-9143-6C090C56529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67" name="Text Box 1">
          <a:extLst>
            <a:ext uri="{FF2B5EF4-FFF2-40B4-BE49-F238E27FC236}">
              <a16:creationId xmlns:a16="http://schemas.microsoft.com/office/drawing/2014/main" id="{39BD1EC7-D5CE-431B-B3B0-2761A6F0ED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68" name="Text Box 2">
          <a:extLst>
            <a:ext uri="{FF2B5EF4-FFF2-40B4-BE49-F238E27FC236}">
              <a16:creationId xmlns:a16="http://schemas.microsoft.com/office/drawing/2014/main" id="{07C3F6FF-76CE-4D8A-B803-234342C991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69" name="Text Box 2">
          <a:extLst>
            <a:ext uri="{FF2B5EF4-FFF2-40B4-BE49-F238E27FC236}">
              <a16:creationId xmlns:a16="http://schemas.microsoft.com/office/drawing/2014/main" id="{2F772EA0-3CBF-42F1-8E5B-52E2E6745CD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70" name="Text Box 1">
          <a:extLst>
            <a:ext uri="{FF2B5EF4-FFF2-40B4-BE49-F238E27FC236}">
              <a16:creationId xmlns:a16="http://schemas.microsoft.com/office/drawing/2014/main" id="{13DDA525-D36E-4DD2-91E1-5B1BDB5B32C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71" name="Text Box 2">
          <a:extLst>
            <a:ext uri="{FF2B5EF4-FFF2-40B4-BE49-F238E27FC236}">
              <a16:creationId xmlns:a16="http://schemas.microsoft.com/office/drawing/2014/main" id="{A7C2A1E3-53A0-4E61-983E-E954442C99D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72" name="Text Box 1">
          <a:extLst>
            <a:ext uri="{FF2B5EF4-FFF2-40B4-BE49-F238E27FC236}">
              <a16:creationId xmlns:a16="http://schemas.microsoft.com/office/drawing/2014/main" id="{C7987D56-DB48-453E-94BD-5A6D1BDAAE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73" name="Text Box 2">
          <a:extLst>
            <a:ext uri="{FF2B5EF4-FFF2-40B4-BE49-F238E27FC236}">
              <a16:creationId xmlns:a16="http://schemas.microsoft.com/office/drawing/2014/main" id="{2579FD4E-DF09-4CE2-B620-3C759BA49A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74" name="Text Box 1">
          <a:extLst>
            <a:ext uri="{FF2B5EF4-FFF2-40B4-BE49-F238E27FC236}">
              <a16:creationId xmlns:a16="http://schemas.microsoft.com/office/drawing/2014/main" id="{6232D7D8-1751-41D1-8FB5-4352B25B2EC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75" name="Text Box 2">
          <a:extLst>
            <a:ext uri="{FF2B5EF4-FFF2-40B4-BE49-F238E27FC236}">
              <a16:creationId xmlns:a16="http://schemas.microsoft.com/office/drawing/2014/main" id="{CFCE73FB-2FD0-42ED-ACED-FE609EE3C59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76" name="Text Box 1">
          <a:extLst>
            <a:ext uri="{FF2B5EF4-FFF2-40B4-BE49-F238E27FC236}">
              <a16:creationId xmlns:a16="http://schemas.microsoft.com/office/drawing/2014/main" id="{F7FAE504-7F7F-4395-954A-08737980BC7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77" name="Text Box 2">
          <a:extLst>
            <a:ext uri="{FF2B5EF4-FFF2-40B4-BE49-F238E27FC236}">
              <a16:creationId xmlns:a16="http://schemas.microsoft.com/office/drawing/2014/main" id="{5358D4AD-4A36-414A-977A-7431D423FF6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78" name="Text Box 1">
          <a:extLst>
            <a:ext uri="{FF2B5EF4-FFF2-40B4-BE49-F238E27FC236}">
              <a16:creationId xmlns:a16="http://schemas.microsoft.com/office/drawing/2014/main" id="{BD91D074-F000-4A87-97E2-1ABE7B2D67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79" name="Text Box 2">
          <a:extLst>
            <a:ext uri="{FF2B5EF4-FFF2-40B4-BE49-F238E27FC236}">
              <a16:creationId xmlns:a16="http://schemas.microsoft.com/office/drawing/2014/main" id="{CCD63FEB-077E-4A30-A426-8BA81E7A62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80" name="Text Box 1">
          <a:extLst>
            <a:ext uri="{FF2B5EF4-FFF2-40B4-BE49-F238E27FC236}">
              <a16:creationId xmlns:a16="http://schemas.microsoft.com/office/drawing/2014/main" id="{937640BB-0C7E-45AD-B22F-19AF8E48AF3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81" name="Text Box 2">
          <a:extLst>
            <a:ext uri="{FF2B5EF4-FFF2-40B4-BE49-F238E27FC236}">
              <a16:creationId xmlns:a16="http://schemas.microsoft.com/office/drawing/2014/main" id="{018EF2C7-5444-4F2D-A12D-C9BC279354E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82" name="Text Box 1">
          <a:extLst>
            <a:ext uri="{FF2B5EF4-FFF2-40B4-BE49-F238E27FC236}">
              <a16:creationId xmlns:a16="http://schemas.microsoft.com/office/drawing/2014/main" id="{3A65F7CA-A2AE-4A8F-BF1A-4858F6A5E3F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83" name="Text Box 2">
          <a:extLst>
            <a:ext uri="{FF2B5EF4-FFF2-40B4-BE49-F238E27FC236}">
              <a16:creationId xmlns:a16="http://schemas.microsoft.com/office/drawing/2014/main" id="{34A71E12-7EEE-45FF-A9E8-23AD7572AEB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84" name="Text Box 1">
          <a:extLst>
            <a:ext uri="{FF2B5EF4-FFF2-40B4-BE49-F238E27FC236}">
              <a16:creationId xmlns:a16="http://schemas.microsoft.com/office/drawing/2014/main" id="{00B78B02-C2EA-4ED2-A5FC-460188E8D0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85" name="Text Box 2">
          <a:extLst>
            <a:ext uri="{FF2B5EF4-FFF2-40B4-BE49-F238E27FC236}">
              <a16:creationId xmlns:a16="http://schemas.microsoft.com/office/drawing/2014/main" id="{7A95D732-CAD5-4686-A33C-64B56FFB1F7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86" name="Text Box 1">
          <a:extLst>
            <a:ext uri="{FF2B5EF4-FFF2-40B4-BE49-F238E27FC236}">
              <a16:creationId xmlns:a16="http://schemas.microsoft.com/office/drawing/2014/main" id="{1B88DCEB-2206-43B4-A691-46D1614E2F3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87" name="Text Box 2">
          <a:extLst>
            <a:ext uri="{FF2B5EF4-FFF2-40B4-BE49-F238E27FC236}">
              <a16:creationId xmlns:a16="http://schemas.microsoft.com/office/drawing/2014/main" id="{577945EA-9381-40DF-A493-E603D5367AC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588" name="Text Box 1">
          <a:extLst>
            <a:ext uri="{FF2B5EF4-FFF2-40B4-BE49-F238E27FC236}">
              <a16:creationId xmlns:a16="http://schemas.microsoft.com/office/drawing/2014/main" id="{3F53AC41-0FDC-4C18-B28C-0759A1E6CBC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589" name="Text Box 2">
          <a:extLst>
            <a:ext uri="{FF2B5EF4-FFF2-40B4-BE49-F238E27FC236}">
              <a16:creationId xmlns:a16="http://schemas.microsoft.com/office/drawing/2014/main" id="{7E9CD767-B173-460E-9512-E848274FEB2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0" name="Text Box 1">
          <a:extLst>
            <a:ext uri="{FF2B5EF4-FFF2-40B4-BE49-F238E27FC236}">
              <a16:creationId xmlns:a16="http://schemas.microsoft.com/office/drawing/2014/main" id="{A4EB2A11-BC50-4233-B025-8CD8F6B506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1" name="Text Box 2">
          <a:extLst>
            <a:ext uri="{FF2B5EF4-FFF2-40B4-BE49-F238E27FC236}">
              <a16:creationId xmlns:a16="http://schemas.microsoft.com/office/drawing/2014/main" id="{9DE55012-AC58-4B50-9AD0-3CD8B66D5D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2" name="Text Box 1">
          <a:extLst>
            <a:ext uri="{FF2B5EF4-FFF2-40B4-BE49-F238E27FC236}">
              <a16:creationId xmlns:a16="http://schemas.microsoft.com/office/drawing/2014/main" id="{CE85A91B-7099-4C51-87FA-6F4342D7E1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3" name="Text Box 2">
          <a:extLst>
            <a:ext uri="{FF2B5EF4-FFF2-40B4-BE49-F238E27FC236}">
              <a16:creationId xmlns:a16="http://schemas.microsoft.com/office/drawing/2014/main" id="{6AF80069-5472-4420-A28B-83915A9A3E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4" name="Text Box 1">
          <a:extLst>
            <a:ext uri="{FF2B5EF4-FFF2-40B4-BE49-F238E27FC236}">
              <a16:creationId xmlns:a16="http://schemas.microsoft.com/office/drawing/2014/main" id="{656F3730-AC54-4A12-A5DE-854526C999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5" name="Text Box 2">
          <a:extLst>
            <a:ext uri="{FF2B5EF4-FFF2-40B4-BE49-F238E27FC236}">
              <a16:creationId xmlns:a16="http://schemas.microsoft.com/office/drawing/2014/main" id="{5160E682-B063-4A87-8E4B-FA92161CF1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6" name="Text Box 1">
          <a:extLst>
            <a:ext uri="{FF2B5EF4-FFF2-40B4-BE49-F238E27FC236}">
              <a16:creationId xmlns:a16="http://schemas.microsoft.com/office/drawing/2014/main" id="{F6917C02-174A-4EE3-A8D3-E745CF8A49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7" name="Text Box 2">
          <a:extLst>
            <a:ext uri="{FF2B5EF4-FFF2-40B4-BE49-F238E27FC236}">
              <a16:creationId xmlns:a16="http://schemas.microsoft.com/office/drawing/2014/main" id="{1D8DF15C-A87E-4C80-9786-A99DF46C46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8" name="Text Box 1">
          <a:extLst>
            <a:ext uri="{FF2B5EF4-FFF2-40B4-BE49-F238E27FC236}">
              <a16:creationId xmlns:a16="http://schemas.microsoft.com/office/drawing/2014/main" id="{407E0CA7-CEBA-4769-A7CD-77DCB0AEEB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599" name="Text Box 2">
          <a:extLst>
            <a:ext uri="{FF2B5EF4-FFF2-40B4-BE49-F238E27FC236}">
              <a16:creationId xmlns:a16="http://schemas.microsoft.com/office/drawing/2014/main" id="{87570258-07FA-4B87-9BD2-80039E05C6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00" name="Text Box 1">
          <a:extLst>
            <a:ext uri="{FF2B5EF4-FFF2-40B4-BE49-F238E27FC236}">
              <a16:creationId xmlns:a16="http://schemas.microsoft.com/office/drawing/2014/main" id="{06E4492B-34E0-4FFC-8E36-E836D1BCD5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01" name="Text Box 2">
          <a:extLst>
            <a:ext uri="{FF2B5EF4-FFF2-40B4-BE49-F238E27FC236}">
              <a16:creationId xmlns:a16="http://schemas.microsoft.com/office/drawing/2014/main" id="{F0C75387-A86F-49B1-A7C0-AB41384A35E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602" name="Text Box 1">
          <a:extLst>
            <a:ext uri="{FF2B5EF4-FFF2-40B4-BE49-F238E27FC236}">
              <a16:creationId xmlns:a16="http://schemas.microsoft.com/office/drawing/2014/main" id="{84566AED-D4D4-4FE9-B6A6-A5F113A9730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603" name="Text Box 2">
          <a:extLst>
            <a:ext uri="{FF2B5EF4-FFF2-40B4-BE49-F238E27FC236}">
              <a16:creationId xmlns:a16="http://schemas.microsoft.com/office/drawing/2014/main" id="{AECFE5A1-720A-4278-A4B5-C7D20337AA1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04" name="Text Box 1">
          <a:extLst>
            <a:ext uri="{FF2B5EF4-FFF2-40B4-BE49-F238E27FC236}">
              <a16:creationId xmlns:a16="http://schemas.microsoft.com/office/drawing/2014/main" id="{64A1CED5-2CCC-43BD-ADF0-FD3B1AB5B2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05" name="Text Box 2">
          <a:extLst>
            <a:ext uri="{FF2B5EF4-FFF2-40B4-BE49-F238E27FC236}">
              <a16:creationId xmlns:a16="http://schemas.microsoft.com/office/drawing/2014/main" id="{B356358B-25BE-4836-AE9F-80306D0564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606" name="Text Box 1">
          <a:extLst>
            <a:ext uri="{FF2B5EF4-FFF2-40B4-BE49-F238E27FC236}">
              <a16:creationId xmlns:a16="http://schemas.microsoft.com/office/drawing/2014/main" id="{7D963992-2D69-4760-AC66-14EA16829D4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607" name="Text Box 2">
          <a:extLst>
            <a:ext uri="{FF2B5EF4-FFF2-40B4-BE49-F238E27FC236}">
              <a16:creationId xmlns:a16="http://schemas.microsoft.com/office/drawing/2014/main" id="{ABAD09A8-460E-4081-9DE2-D6782E76852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08" name="Text Box 1">
          <a:extLst>
            <a:ext uri="{FF2B5EF4-FFF2-40B4-BE49-F238E27FC236}">
              <a16:creationId xmlns:a16="http://schemas.microsoft.com/office/drawing/2014/main" id="{31F616BA-DCB0-422E-9744-FD1C6FBF50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09" name="Text Box 2">
          <a:extLst>
            <a:ext uri="{FF2B5EF4-FFF2-40B4-BE49-F238E27FC236}">
              <a16:creationId xmlns:a16="http://schemas.microsoft.com/office/drawing/2014/main" id="{3A871BBA-47AC-4F16-817B-99B4F818A7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0" name="Text Box 1">
          <a:extLst>
            <a:ext uri="{FF2B5EF4-FFF2-40B4-BE49-F238E27FC236}">
              <a16:creationId xmlns:a16="http://schemas.microsoft.com/office/drawing/2014/main" id="{1F87B4AC-B751-4D86-845D-03D13F54AE8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1" name="Text Box 2">
          <a:extLst>
            <a:ext uri="{FF2B5EF4-FFF2-40B4-BE49-F238E27FC236}">
              <a16:creationId xmlns:a16="http://schemas.microsoft.com/office/drawing/2014/main" id="{3A74F537-55C2-4731-AA9F-22897B1D4C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2" name="Text Box 1">
          <a:extLst>
            <a:ext uri="{FF2B5EF4-FFF2-40B4-BE49-F238E27FC236}">
              <a16:creationId xmlns:a16="http://schemas.microsoft.com/office/drawing/2014/main" id="{64AA535E-6C4A-4606-9E23-EA2099FADC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3" name="Text Box 2">
          <a:extLst>
            <a:ext uri="{FF2B5EF4-FFF2-40B4-BE49-F238E27FC236}">
              <a16:creationId xmlns:a16="http://schemas.microsoft.com/office/drawing/2014/main" id="{2F940771-98ED-4CE5-ACF5-FBA63D1D22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4" name="Text Box 1">
          <a:extLst>
            <a:ext uri="{FF2B5EF4-FFF2-40B4-BE49-F238E27FC236}">
              <a16:creationId xmlns:a16="http://schemas.microsoft.com/office/drawing/2014/main" id="{65F0A2B5-D145-4225-91CC-C7BF59BBC8D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5" name="Text Box 2">
          <a:extLst>
            <a:ext uri="{FF2B5EF4-FFF2-40B4-BE49-F238E27FC236}">
              <a16:creationId xmlns:a16="http://schemas.microsoft.com/office/drawing/2014/main" id="{2509BD00-6D69-4A2F-BE5D-E18AC6E9B52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6" name="Text Box 1">
          <a:extLst>
            <a:ext uri="{FF2B5EF4-FFF2-40B4-BE49-F238E27FC236}">
              <a16:creationId xmlns:a16="http://schemas.microsoft.com/office/drawing/2014/main" id="{3D113409-5AEF-4D1C-B7A0-7E9F2B5BE6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7" name="Text Box 2">
          <a:extLst>
            <a:ext uri="{FF2B5EF4-FFF2-40B4-BE49-F238E27FC236}">
              <a16:creationId xmlns:a16="http://schemas.microsoft.com/office/drawing/2014/main" id="{371CBE09-A8D8-435A-A98F-4C83C19812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8" name="Text Box 1">
          <a:extLst>
            <a:ext uri="{FF2B5EF4-FFF2-40B4-BE49-F238E27FC236}">
              <a16:creationId xmlns:a16="http://schemas.microsoft.com/office/drawing/2014/main" id="{D9D429A6-8E63-4600-B851-D249280413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19" name="Text Box 2">
          <a:extLst>
            <a:ext uri="{FF2B5EF4-FFF2-40B4-BE49-F238E27FC236}">
              <a16:creationId xmlns:a16="http://schemas.microsoft.com/office/drawing/2014/main" id="{20AB9080-FACD-4690-9A56-5501374091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620" name="Text Box 1">
          <a:extLst>
            <a:ext uri="{FF2B5EF4-FFF2-40B4-BE49-F238E27FC236}">
              <a16:creationId xmlns:a16="http://schemas.microsoft.com/office/drawing/2014/main" id="{1D915F13-D117-42A1-8F59-B0383B9BB8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621" name="Text Box 2">
          <a:extLst>
            <a:ext uri="{FF2B5EF4-FFF2-40B4-BE49-F238E27FC236}">
              <a16:creationId xmlns:a16="http://schemas.microsoft.com/office/drawing/2014/main" id="{45D31999-DEAD-4769-AEEB-1AD82F7A85F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22" name="Text Box 1">
          <a:extLst>
            <a:ext uri="{FF2B5EF4-FFF2-40B4-BE49-F238E27FC236}">
              <a16:creationId xmlns:a16="http://schemas.microsoft.com/office/drawing/2014/main" id="{B7649CBC-0DFC-4E79-B65C-4E146E6B1A6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23" name="Text Box 2">
          <a:extLst>
            <a:ext uri="{FF2B5EF4-FFF2-40B4-BE49-F238E27FC236}">
              <a16:creationId xmlns:a16="http://schemas.microsoft.com/office/drawing/2014/main" id="{EA7706FC-6E1C-4E81-BEDF-CA9C6737DF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624" name="Text Box 1">
          <a:extLst>
            <a:ext uri="{FF2B5EF4-FFF2-40B4-BE49-F238E27FC236}">
              <a16:creationId xmlns:a16="http://schemas.microsoft.com/office/drawing/2014/main" id="{6ED6A30F-5636-436F-9134-53868F0E152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625" name="Text Box 2">
          <a:extLst>
            <a:ext uri="{FF2B5EF4-FFF2-40B4-BE49-F238E27FC236}">
              <a16:creationId xmlns:a16="http://schemas.microsoft.com/office/drawing/2014/main" id="{D07B4364-39CB-415F-9060-3F5255F1CED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26" name="Text Box 1">
          <a:extLst>
            <a:ext uri="{FF2B5EF4-FFF2-40B4-BE49-F238E27FC236}">
              <a16:creationId xmlns:a16="http://schemas.microsoft.com/office/drawing/2014/main" id="{DE676EA1-F60E-4EB3-B653-81CEECBDC2E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27" name="Text Box 2">
          <a:extLst>
            <a:ext uri="{FF2B5EF4-FFF2-40B4-BE49-F238E27FC236}">
              <a16:creationId xmlns:a16="http://schemas.microsoft.com/office/drawing/2014/main" id="{BD3B59D7-F481-42A4-8106-0B835CEFF7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28" name="Text Box 1">
          <a:extLst>
            <a:ext uri="{FF2B5EF4-FFF2-40B4-BE49-F238E27FC236}">
              <a16:creationId xmlns:a16="http://schemas.microsoft.com/office/drawing/2014/main" id="{648E2819-B677-46F6-B119-0BC79FEAA8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29" name="Text Box 2">
          <a:extLst>
            <a:ext uri="{FF2B5EF4-FFF2-40B4-BE49-F238E27FC236}">
              <a16:creationId xmlns:a16="http://schemas.microsoft.com/office/drawing/2014/main" id="{E824267A-39E3-444D-93BA-027FAD9330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0" name="Text Box 1">
          <a:extLst>
            <a:ext uri="{FF2B5EF4-FFF2-40B4-BE49-F238E27FC236}">
              <a16:creationId xmlns:a16="http://schemas.microsoft.com/office/drawing/2014/main" id="{597EA563-5628-4773-92DD-40DA7565429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1" name="Text Box 2">
          <a:extLst>
            <a:ext uri="{FF2B5EF4-FFF2-40B4-BE49-F238E27FC236}">
              <a16:creationId xmlns:a16="http://schemas.microsoft.com/office/drawing/2014/main" id="{2F2E9779-0CB3-4EFE-AB27-9E23E8D3F2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2" name="Text Box 1">
          <a:extLst>
            <a:ext uri="{FF2B5EF4-FFF2-40B4-BE49-F238E27FC236}">
              <a16:creationId xmlns:a16="http://schemas.microsoft.com/office/drawing/2014/main" id="{128B834B-A447-4FF1-B1E0-3B30F5FC9F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3" name="Text Box 2">
          <a:extLst>
            <a:ext uri="{FF2B5EF4-FFF2-40B4-BE49-F238E27FC236}">
              <a16:creationId xmlns:a16="http://schemas.microsoft.com/office/drawing/2014/main" id="{15EBE5D0-7324-4FF9-B5A4-FE90F9000F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4" name="Text Box 1">
          <a:extLst>
            <a:ext uri="{FF2B5EF4-FFF2-40B4-BE49-F238E27FC236}">
              <a16:creationId xmlns:a16="http://schemas.microsoft.com/office/drawing/2014/main" id="{27C29B4F-CC3B-49E9-A693-B825F807A4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5" name="Text Box 2">
          <a:extLst>
            <a:ext uri="{FF2B5EF4-FFF2-40B4-BE49-F238E27FC236}">
              <a16:creationId xmlns:a16="http://schemas.microsoft.com/office/drawing/2014/main" id="{C8A3B735-EAC4-46E9-ADF1-CFF7A85C64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6" name="Text Box 1">
          <a:extLst>
            <a:ext uri="{FF2B5EF4-FFF2-40B4-BE49-F238E27FC236}">
              <a16:creationId xmlns:a16="http://schemas.microsoft.com/office/drawing/2014/main" id="{F25933B1-20B6-4E2A-93D1-000A1AC837D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7" name="Text Box 2">
          <a:extLst>
            <a:ext uri="{FF2B5EF4-FFF2-40B4-BE49-F238E27FC236}">
              <a16:creationId xmlns:a16="http://schemas.microsoft.com/office/drawing/2014/main" id="{23DA8768-EE43-4719-8B62-67C875E7A8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8" name="Text Box 1">
          <a:extLst>
            <a:ext uri="{FF2B5EF4-FFF2-40B4-BE49-F238E27FC236}">
              <a16:creationId xmlns:a16="http://schemas.microsoft.com/office/drawing/2014/main" id="{948D54B7-6279-4B2B-9BEC-865B0E0AF2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39" name="Text Box 2">
          <a:extLst>
            <a:ext uri="{FF2B5EF4-FFF2-40B4-BE49-F238E27FC236}">
              <a16:creationId xmlns:a16="http://schemas.microsoft.com/office/drawing/2014/main" id="{77D1974B-B400-42D7-8695-CEAB4B2C7E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0" name="Text Box 1">
          <a:extLst>
            <a:ext uri="{FF2B5EF4-FFF2-40B4-BE49-F238E27FC236}">
              <a16:creationId xmlns:a16="http://schemas.microsoft.com/office/drawing/2014/main" id="{8CE779B3-17F4-4B3F-A34F-135ED91D96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1" name="Text Box 2">
          <a:extLst>
            <a:ext uri="{FF2B5EF4-FFF2-40B4-BE49-F238E27FC236}">
              <a16:creationId xmlns:a16="http://schemas.microsoft.com/office/drawing/2014/main" id="{F3BCE3F2-1221-4D60-B3C4-1C94621FE3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2" name="Text Box 1">
          <a:extLst>
            <a:ext uri="{FF2B5EF4-FFF2-40B4-BE49-F238E27FC236}">
              <a16:creationId xmlns:a16="http://schemas.microsoft.com/office/drawing/2014/main" id="{E453D72C-327A-44EC-885D-375404D1BB3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3" name="Text Box 2">
          <a:extLst>
            <a:ext uri="{FF2B5EF4-FFF2-40B4-BE49-F238E27FC236}">
              <a16:creationId xmlns:a16="http://schemas.microsoft.com/office/drawing/2014/main" id="{2DA152E2-A3BD-4542-873A-4D95C8F0F8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4" name="Text Box 1">
          <a:extLst>
            <a:ext uri="{FF2B5EF4-FFF2-40B4-BE49-F238E27FC236}">
              <a16:creationId xmlns:a16="http://schemas.microsoft.com/office/drawing/2014/main" id="{75DFC5FE-59F8-4C01-BE45-E623691252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5" name="Text Box 2">
          <a:extLst>
            <a:ext uri="{FF2B5EF4-FFF2-40B4-BE49-F238E27FC236}">
              <a16:creationId xmlns:a16="http://schemas.microsoft.com/office/drawing/2014/main" id="{9E75048A-7061-4317-BF96-CEB7DDE2D90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6" name="Text Box 1">
          <a:extLst>
            <a:ext uri="{FF2B5EF4-FFF2-40B4-BE49-F238E27FC236}">
              <a16:creationId xmlns:a16="http://schemas.microsoft.com/office/drawing/2014/main" id="{BD99796D-33B6-4307-ABF6-F44D1EAF945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7" name="Text Box 2">
          <a:extLst>
            <a:ext uri="{FF2B5EF4-FFF2-40B4-BE49-F238E27FC236}">
              <a16:creationId xmlns:a16="http://schemas.microsoft.com/office/drawing/2014/main" id="{7D99CF80-F6DD-4587-83ED-1535CFF4D3D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8" name="Text Box 1">
          <a:extLst>
            <a:ext uri="{FF2B5EF4-FFF2-40B4-BE49-F238E27FC236}">
              <a16:creationId xmlns:a16="http://schemas.microsoft.com/office/drawing/2014/main" id="{610A3632-3AA4-415C-8C80-A3E4FBD833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49" name="Text Box 2">
          <a:extLst>
            <a:ext uri="{FF2B5EF4-FFF2-40B4-BE49-F238E27FC236}">
              <a16:creationId xmlns:a16="http://schemas.microsoft.com/office/drawing/2014/main" id="{7C898B26-C633-4DF5-BCCC-41BAAC0CB8A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50" name="Text Box 1">
          <a:extLst>
            <a:ext uri="{FF2B5EF4-FFF2-40B4-BE49-F238E27FC236}">
              <a16:creationId xmlns:a16="http://schemas.microsoft.com/office/drawing/2014/main" id="{64CF1142-BB5B-48B9-834B-C81AF3F89C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51" name="Text Box 2">
          <a:extLst>
            <a:ext uri="{FF2B5EF4-FFF2-40B4-BE49-F238E27FC236}">
              <a16:creationId xmlns:a16="http://schemas.microsoft.com/office/drawing/2014/main" id="{6EFC3D67-C97C-4453-A96E-F886A40724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52" name="Text Box 1">
          <a:extLst>
            <a:ext uri="{FF2B5EF4-FFF2-40B4-BE49-F238E27FC236}">
              <a16:creationId xmlns:a16="http://schemas.microsoft.com/office/drawing/2014/main" id="{98A732B6-94B2-4951-B9FE-5FBB164932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53" name="Text Box 2">
          <a:extLst>
            <a:ext uri="{FF2B5EF4-FFF2-40B4-BE49-F238E27FC236}">
              <a16:creationId xmlns:a16="http://schemas.microsoft.com/office/drawing/2014/main" id="{8D7C047A-221B-4C50-A55E-E241784485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54" name="Text Box 1">
          <a:extLst>
            <a:ext uri="{FF2B5EF4-FFF2-40B4-BE49-F238E27FC236}">
              <a16:creationId xmlns:a16="http://schemas.microsoft.com/office/drawing/2014/main" id="{820CB042-FBDF-44E9-B13F-1067BF5BCE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55" name="Text Box 2">
          <a:extLst>
            <a:ext uri="{FF2B5EF4-FFF2-40B4-BE49-F238E27FC236}">
              <a16:creationId xmlns:a16="http://schemas.microsoft.com/office/drawing/2014/main" id="{913DD361-0B50-4F92-A74E-BA3B8FFA1F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56" name="Text Box 1">
          <a:extLst>
            <a:ext uri="{FF2B5EF4-FFF2-40B4-BE49-F238E27FC236}">
              <a16:creationId xmlns:a16="http://schemas.microsoft.com/office/drawing/2014/main" id="{C85F6BF4-5A32-4D4E-9F4D-E73823E8A3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57" name="Text Box 2">
          <a:extLst>
            <a:ext uri="{FF2B5EF4-FFF2-40B4-BE49-F238E27FC236}">
              <a16:creationId xmlns:a16="http://schemas.microsoft.com/office/drawing/2014/main" id="{73FEEAF5-3C31-460F-952D-C4F59ED30C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658" name="Text Box 1">
          <a:extLst>
            <a:ext uri="{FF2B5EF4-FFF2-40B4-BE49-F238E27FC236}">
              <a16:creationId xmlns:a16="http://schemas.microsoft.com/office/drawing/2014/main" id="{23DAA4C6-D3B4-4046-A449-0A44FFA72B8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659" name="Text Box 2">
          <a:extLst>
            <a:ext uri="{FF2B5EF4-FFF2-40B4-BE49-F238E27FC236}">
              <a16:creationId xmlns:a16="http://schemas.microsoft.com/office/drawing/2014/main" id="{DD3F4EF7-AC5F-46A8-945A-A81358B9457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60" name="Text Box 1">
          <a:extLst>
            <a:ext uri="{FF2B5EF4-FFF2-40B4-BE49-F238E27FC236}">
              <a16:creationId xmlns:a16="http://schemas.microsoft.com/office/drawing/2014/main" id="{7081F518-49F4-41E2-8079-94A17FDA1E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61" name="Text Box 2">
          <a:extLst>
            <a:ext uri="{FF2B5EF4-FFF2-40B4-BE49-F238E27FC236}">
              <a16:creationId xmlns:a16="http://schemas.microsoft.com/office/drawing/2014/main" id="{720E9C4D-6C57-4155-91E0-5D2C93B746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662" name="Text Box 1">
          <a:extLst>
            <a:ext uri="{FF2B5EF4-FFF2-40B4-BE49-F238E27FC236}">
              <a16:creationId xmlns:a16="http://schemas.microsoft.com/office/drawing/2014/main" id="{38616DC6-48F2-4D5C-9D2C-77B82DF4072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663" name="Text Box 2">
          <a:extLst>
            <a:ext uri="{FF2B5EF4-FFF2-40B4-BE49-F238E27FC236}">
              <a16:creationId xmlns:a16="http://schemas.microsoft.com/office/drawing/2014/main" id="{93F2A803-5565-408C-83FB-B09865321B3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64" name="Text Box 1">
          <a:extLst>
            <a:ext uri="{FF2B5EF4-FFF2-40B4-BE49-F238E27FC236}">
              <a16:creationId xmlns:a16="http://schemas.microsoft.com/office/drawing/2014/main" id="{76631A59-BACA-4227-9DD9-CF8D522566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65" name="Text Box 2">
          <a:extLst>
            <a:ext uri="{FF2B5EF4-FFF2-40B4-BE49-F238E27FC236}">
              <a16:creationId xmlns:a16="http://schemas.microsoft.com/office/drawing/2014/main" id="{E506AC72-DEBF-4DDE-B292-7D8608FB1F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66" name="Text Box 1">
          <a:extLst>
            <a:ext uri="{FF2B5EF4-FFF2-40B4-BE49-F238E27FC236}">
              <a16:creationId xmlns:a16="http://schemas.microsoft.com/office/drawing/2014/main" id="{7530AB86-81DA-4973-BB65-80FFDAF8DC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67" name="Text Box 2">
          <a:extLst>
            <a:ext uri="{FF2B5EF4-FFF2-40B4-BE49-F238E27FC236}">
              <a16:creationId xmlns:a16="http://schemas.microsoft.com/office/drawing/2014/main" id="{22B8D824-3E42-41F3-A0CD-BC2C063E89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68" name="Text Box 1">
          <a:extLst>
            <a:ext uri="{FF2B5EF4-FFF2-40B4-BE49-F238E27FC236}">
              <a16:creationId xmlns:a16="http://schemas.microsoft.com/office/drawing/2014/main" id="{6B6647BA-B9AC-4852-A307-FD23D53A46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69" name="Text Box 2">
          <a:extLst>
            <a:ext uri="{FF2B5EF4-FFF2-40B4-BE49-F238E27FC236}">
              <a16:creationId xmlns:a16="http://schemas.microsoft.com/office/drawing/2014/main" id="{6F3E3361-12A1-43F7-94C6-5D0D0436B9A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0" name="Text Box 1">
          <a:extLst>
            <a:ext uri="{FF2B5EF4-FFF2-40B4-BE49-F238E27FC236}">
              <a16:creationId xmlns:a16="http://schemas.microsoft.com/office/drawing/2014/main" id="{8C80A0CD-B23C-4682-B68B-92403627D9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1" name="Text Box 2">
          <a:extLst>
            <a:ext uri="{FF2B5EF4-FFF2-40B4-BE49-F238E27FC236}">
              <a16:creationId xmlns:a16="http://schemas.microsoft.com/office/drawing/2014/main" id="{92B5B86E-BF6B-4680-BABE-10CA90CC5B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2" name="Text Box 1">
          <a:extLst>
            <a:ext uri="{FF2B5EF4-FFF2-40B4-BE49-F238E27FC236}">
              <a16:creationId xmlns:a16="http://schemas.microsoft.com/office/drawing/2014/main" id="{7EB4024C-8697-4E99-93C1-0DFF5F49046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3" name="Text Box 2">
          <a:extLst>
            <a:ext uri="{FF2B5EF4-FFF2-40B4-BE49-F238E27FC236}">
              <a16:creationId xmlns:a16="http://schemas.microsoft.com/office/drawing/2014/main" id="{AF62EA70-87A7-4224-84F7-41730864CF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4" name="Text Box 1">
          <a:extLst>
            <a:ext uri="{FF2B5EF4-FFF2-40B4-BE49-F238E27FC236}">
              <a16:creationId xmlns:a16="http://schemas.microsoft.com/office/drawing/2014/main" id="{2B95E365-C508-46F8-B862-00B06E94016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5" name="Text Box 2">
          <a:extLst>
            <a:ext uri="{FF2B5EF4-FFF2-40B4-BE49-F238E27FC236}">
              <a16:creationId xmlns:a16="http://schemas.microsoft.com/office/drawing/2014/main" id="{293D248C-8043-45E5-B656-A32BE1F080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6" name="Text Box 1">
          <a:extLst>
            <a:ext uri="{FF2B5EF4-FFF2-40B4-BE49-F238E27FC236}">
              <a16:creationId xmlns:a16="http://schemas.microsoft.com/office/drawing/2014/main" id="{8CD41A82-5B1D-499E-9024-EAA0AE6D1C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7" name="Text Box 2">
          <a:extLst>
            <a:ext uri="{FF2B5EF4-FFF2-40B4-BE49-F238E27FC236}">
              <a16:creationId xmlns:a16="http://schemas.microsoft.com/office/drawing/2014/main" id="{75D8FBB0-6784-4546-86F9-0DB9C6C0A6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8" name="Text Box 1">
          <a:extLst>
            <a:ext uri="{FF2B5EF4-FFF2-40B4-BE49-F238E27FC236}">
              <a16:creationId xmlns:a16="http://schemas.microsoft.com/office/drawing/2014/main" id="{3FACBC89-DE3C-4595-AE67-14F3295F64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79" name="Text Box 2">
          <a:extLst>
            <a:ext uri="{FF2B5EF4-FFF2-40B4-BE49-F238E27FC236}">
              <a16:creationId xmlns:a16="http://schemas.microsoft.com/office/drawing/2014/main" id="{50DF147D-02D5-44D3-ADAA-CE6B31458B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80" name="Text Box 1">
          <a:extLst>
            <a:ext uri="{FF2B5EF4-FFF2-40B4-BE49-F238E27FC236}">
              <a16:creationId xmlns:a16="http://schemas.microsoft.com/office/drawing/2014/main" id="{BEFD70E3-7E5B-4877-8254-4EED242AED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81" name="Text Box 2">
          <a:extLst>
            <a:ext uri="{FF2B5EF4-FFF2-40B4-BE49-F238E27FC236}">
              <a16:creationId xmlns:a16="http://schemas.microsoft.com/office/drawing/2014/main" id="{817E13CD-CFE4-4282-A8E2-91642A55B0E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82" name="Text Box 1">
          <a:extLst>
            <a:ext uri="{FF2B5EF4-FFF2-40B4-BE49-F238E27FC236}">
              <a16:creationId xmlns:a16="http://schemas.microsoft.com/office/drawing/2014/main" id="{A3013AF1-132E-413E-A48D-C91E558E04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83" name="Text Box 2">
          <a:extLst>
            <a:ext uri="{FF2B5EF4-FFF2-40B4-BE49-F238E27FC236}">
              <a16:creationId xmlns:a16="http://schemas.microsoft.com/office/drawing/2014/main" id="{B997FFC9-0C14-4B64-9F44-24E5BDCE53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84" name="Text Box 1">
          <a:extLst>
            <a:ext uri="{FF2B5EF4-FFF2-40B4-BE49-F238E27FC236}">
              <a16:creationId xmlns:a16="http://schemas.microsoft.com/office/drawing/2014/main" id="{6B267018-7A1B-4A98-AAF9-642029E72F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85" name="Text Box 2">
          <a:extLst>
            <a:ext uri="{FF2B5EF4-FFF2-40B4-BE49-F238E27FC236}">
              <a16:creationId xmlns:a16="http://schemas.microsoft.com/office/drawing/2014/main" id="{74E0BF71-DA19-4777-8E79-31D24984A6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686" name="Text Box 1">
          <a:extLst>
            <a:ext uri="{FF2B5EF4-FFF2-40B4-BE49-F238E27FC236}">
              <a16:creationId xmlns:a16="http://schemas.microsoft.com/office/drawing/2014/main" id="{10B237DF-660A-42FF-8293-DB69092E23F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687" name="Text Box 2">
          <a:extLst>
            <a:ext uri="{FF2B5EF4-FFF2-40B4-BE49-F238E27FC236}">
              <a16:creationId xmlns:a16="http://schemas.microsoft.com/office/drawing/2014/main" id="{9066356E-4E09-4B39-8CE2-98C0EBD7F3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688" name="Text Box 1">
          <a:extLst>
            <a:ext uri="{FF2B5EF4-FFF2-40B4-BE49-F238E27FC236}">
              <a16:creationId xmlns:a16="http://schemas.microsoft.com/office/drawing/2014/main" id="{F8E8921E-C621-4A09-9D57-9FFA5A8228B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689" name="Text Box 2">
          <a:extLst>
            <a:ext uri="{FF2B5EF4-FFF2-40B4-BE49-F238E27FC236}">
              <a16:creationId xmlns:a16="http://schemas.microsoft.com/office/drawing/2014/main" id="{96653BB0-7B48-43D6-92B6-FD30AF517F0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90" name="Text Box 1">
          <a:extLst>
            <a:ext uri="{FF2B5EF4-FFF2-40B4-BE49-F238E27FC236}">
              <a16:creationId xmlns:a16="http://schemas.microsoft.com/office/drawing/2014/main" id="{3F877540-5671-4A4A-B3B6-27C971B143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91" name="Text Box 2">
          <a:extLst>
            <a:ext uri="{FF2B5EF4-FFF2-40B4-BE49-F238E27FC236}">
              <a16:creationId xmlns:a16="http://schemas.microsoft.com/office/drawing/2014/main" id="{E0369315-7153-42FA-8F22-40E7801DFD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92" name="Text Box 1">
          <a:extLst>
            <a:ext uri="{FF2B5EF4-FFF2-40B4-BE49-F238E27FC236}">
              <a16:creationId xmlns:a16="http://schemas.microsoft.com/office/drawing/2014/main" id="{EB65AA5A-B779-44AE-AFDA-477511DCCD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93" name="Text Box 2">
          <a:extLst>
            <a:ext uri="{FF2B5EF4-FFF2-40B4-BE49-F238E27FC236}">
              <a16:creationId xmlns:a16="http://schemas.microsoft.com/office/drawing/2014/main" id="{F83DBA64-BBB1-40DF-99BF-4C6438E8F2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94" name="Text Box 1">
          <a:extLst>
            <a:ext uri="{FF2B5EF4-FFF2-40B4-BE49-F238E27FC236}">
              <a16:creationId xmlns:a16="http://schemas.microsoft.com/office/drawing/2014/main" id="{D1AB11AF-E4E5-4BE0-9D49-535D0DC719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95" name="Text Box 2">
          <a:extLst>
            <a:ext uri="{FF2B5EF4-FFF2-40B4-BE49-F238E27FC236}">
              <a16:creationId xmlns:a16="http://schemas.microsoft.com/office/drawing/2014/main" id="{377FFCE4-BE69-4912-BE57-96FB91787CD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96" name="Text Box 1">
          <a:extLst>
            <a:ext uri="{FF2B5EF4-FFF2-40B4-BE49-F238E27FC236}">
              <a16:creationId xmlns:a16="http://schemas.microsoft.com/office/drawing/2014/main" id="{94B76319-0897-42EA-8A93-5DF7DB27349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697" name="Text Box 2">
          <a:extLst>
            <a:ext uri="{FF2B5EF4-FFF2-40B4-BE49-F238E27FC236}">
              <a16:creationId xmlns:a16="http://schemas.microsoft.com/office/drawing/2014/main" id="{3AC1568F-C14C-4437-A16C-8D1427562E9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698" name="Text Box 1">
          <a:extLst>
            <a:ext uri="{FF2B5EF4-FFF2-40B4-BE49-F238E27FC236}">
              <a16:creationId xmlns:a16="http://schemas.microsoft.com/office/drawing/2014/main" id="{5EBFA3EC-B05D-4539-A299-848F25E8181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699" name="Text Box 2">
          <a:extLst>
            <a:ext uri="{FF2B5EF4-FFF2-40B4-BE49-F238E27FC236}">
              <a16:creationId xmlns:a16="http://schemas.microsoft.com/office/drawing/2014/main" id="{7FD02406-C73D-45E5-939E-B74E685A31E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00" name="Text Box 1">
          <a:extLst>
            <a:ext uri="{FF2B5EF4-FFF2-40B4-BE49-F238E27FC236}">
              <a16:creationId xmlns:a16="http://schemas.microsoft.com/office/drawing/2014/main" id="{424A630A-20CD-49F5-9C73-581F209FCB0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01" name="Text Box 2">
          <a:extLst>
            <a:ext uri="{FF2B5EF4-FFF2-40B4-BE49-F238E27FC236}">
              <a16:creationId xmlns:a16="http://schemas.microsoft.com/office/drawing/2014/main" id="{F100EA9A-BC83-46F2-9279-B5838D23CC5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02" name="Text Box 1">
          <a:extLst>
            <a:ext uri="{FF2B5EF4-FFF2-40B4-BE49-F238E27FC236}">
              <a16:creationId xmlns:a16="http://schemas.microsoft.com/office/drawing/2014/main" id="{70DDA4EE-D983-4890-929E-C58CB33728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03" name="Text Box 2">
          <a:extLst>
            <a:ext uri="{FF2B5EF4-FFF2-40B4-BE49-F238E27FC236}">
              <a16:creationId xmlns:a16="http://schemas.microsoft.com/office/drawing/2014/main" id="{C1D79E56-9D8C-440F-874D-C52B50CBEE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04" name="Text Box 1">
          <a:extLst>
            <a:ext uri="{FF2B5EF4-FFF2-40B4-BE49-F238E27FC236}">
              <a16:creationId xmlns:a16="http://schemas.microsoft.com/office/drawing/2014/main" id="{9A6527B6-3024-4B0C-B768-4660427BC7F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05" name="Text Box 2">
          <a:extLst>
            <a:ext uri="{FF2B5EF4-FFF2-40B4-BE49-F238E27FC236}">
              <a16:creationId xmlns:a16="http://schemas.microsoft.com/office/drawing/2014/main" id="{240AACA4-05CB-4BF5-BCA2-DE2E12B842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06" name="Text Box 1">
          <a:extLst>
            <a:ext uri="{FF2B5EF4-FFF2-40B4-BE49-F238E27FC236}">
              <a16:creationId xmlns:a16="http://schemas.microsoft.com/office/drawing/2014/main" id="{1AF05A26-3775-4FB4-8F2E-67EE283F256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07" name="Text Box 2">
          <a:extLst>
            <a:ext uri="{FF2B5EF4-FFF2-40B4-BE49-F238E27FC236}">
              <a16:creationId xmlns:a16="http://schemas.microsoft.com/office/drawing/2014/main" id="{02B0E132-2BC5-45CF-9EC4-2B8BBD5055B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08" name="Text Box 1">
          <a:extLst>
            <a:ext uri="{FF2B5EF4-FFF2-40B4-BE49-F238E27FC236}">
              <a16:creationId xmlns:a16="http://schemas.microsoft.com/office/drawing/2014/main" id="{94EA8B17-A06E-4469-B905-9FAAA028CDE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09" name="Text Box 2">
          <a:extLst>
            <a:ext uri="{FF2B5EF4-FFF2-40B4-BE49-F238E27FC236}">
              <a16:creationId xmlns:a16="http://schemas.microsoft.com/office/drawing/2014/main" id="{E83A13C6-E282-4408-9D68-941A9F5214A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10" name="Text Box 1">
          <a:extLst>
            <a:ext uri="{FF2B5EF4-FFF2-40B4-BE49-F238E27FC236}">
              <a16:creationId xmlns:a16="http://schemas.microsoft.com/office/drawing/2014/main" id="{74F92AE6-FDBB-4449-B0C2-ACF4919275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11" name="Text Box 2">
          <a:extLst>
            <a:ext uri="{FF2B5EF4-FFF2-40B4-BE49-F238E27FC236}">
              <a16:creationId xmlns:a16="http://schemas.microsoft.com/office/drawing/2014/main" id="{C25B8D59-606D-4CE7-BA92-EB90B6120D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12" name="Text Box 1">
          <a:extLst>
            <a:ext uri="{FF2B5EF4-FFF2-40B4-BE49-F238E27FC236}">
              <a16:creationId xmlns:a16="http://schemas.microsoft.com/office/drawing/2014/main" id="{8D20DBBE-4E63-4494-8968-B6729F9741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13" name="Text Box 2">
          <a:extLst>
            <a:ext uri="{FF2B5EF4-FFF2-40B4-BE49-F238E27FC236}">
              <a16:creationId xmlns:a16="http://schemas.microsoft.com/office/drawing/2014/main" id="{C9035B2A-FB87-47B6-BC2D-719C55301B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14" name="Text Box 1">
          <a:extLst>
            <a:ext uri="{FF2B5EF4-FFF2-40B4-BE49-F238E27FC236}">
              <a16:creationId xmlns:a16="http://schemas.microsoft.com/office/drawing/2014/main" id="{2F7D57D9-B577-4B75-91BD-21CC5E536FF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15" name="Text Box 2">
          <a:extLst>
            <a:ext uri="{FF2B5EF4-FFF2-40B4-BE49-F238E27FC236}">
              <a16:creationId xmlns:a16="http://schemas.microsoft.com/office/drawing/2014/main" id="{12E0C764-75DC-4031-AC7A-CA5AD1F96D4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16" name="Text Box 1">
          <a:extLst>
            <a:ext uri="{FF2B5EF4-FFF2-40B4-BE49-F238E27FC236}">
              <a16:creationId xmlns:a16="http://schemas.microsoft.com/office/drawing/2014/main" id="{90CC5CEE-6F6F-4954-BA11-B7B5E84E0D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17" name="Text Box 2">
          <a:extLst>
            <a:ext uri="{FF2B5EF4-FFF2-40B4-BE49-F238E27FC236}">
              <a16:creationId xmlns:a16="http://schemas.microsoft.com/office/drawing/2014/main" id="{1E1BB3EC-8E44-4D9D-8BAA-6BBCE7909E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18" name="Text Box 1">
          <a:extLst>
            <a:ext uri="{FF2B5EF4-FFF2-40B4-BE49-F238E27FC236}">
              <a16:creationId xmlns:a16="http://schemas.microsoft.com/office/drawing/2014/main" id="{1F633325-E9EC-444C-9029-859A01B0264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19" name="Text Box 2">
          <a:extLst>
            <a:ext uri="{FF2B5EF4-FFF2-40B4-BE49-F238E27FC236}">
              <a16:creationId xmlns:a16="http://schemas.microsoft.com/office/drawing/2014/main" id="{579804C9-3DD2-416E-ABF1-FBA8C05B2DA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20" name="Text Box 1">
          <a:extLst>
            <a:ext uri="{FF2B5EF4-FFF2-40B4-BE49-F238E27FC236}">
              <a16:creationId xmlns:a16="http://schemas.microsoft.com/office/drawing/2014/main" id="{7F2F6018-9DFB-42B1-BDF5-FDFAD6307D1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21" name="Text Box 2">
          <a:extLst>
            <a:ext uri="{FF2B5EF4-FFF2-40B4-BE49-F238E27FC236}">
              <a16:creationId xmlns:a16="http://schemas.microsoft.com/office/drawing/2014/main" id="{8A79C2C8-E8BF-4ADC-97DB-004999EC2DC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22" name="Text Box 1">
          <a:extLst>
            <a:ext uri="{FF2B5EF4-FFF2-40B4-BE49-F238E27FC236}">
              <a16:creationId xmlns:a16="http://schemas.microsoft.com/office/drawing/2014/main" id="{FBB89895-6E70-4622-A27A-C8FF1D5038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23" name="Text Box 2">
          <a:extLst>
            <a:ext uri="{FF2B5EF4-FFF2-40B4-BE49-F238E27FC236}">
              <a16:creationId xmlns:a16="http://schemas.microsoft.com/office/drawing/2014/main" id="{6B83FE2F-8EAC-4B42-8765-34F795A797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24" name="Text Box 1">
          <a:extLst>
            <a:ext uri="{FF2B5EF4-FFF2-40B4-BE49-F238E27FC236}">
              <a16:creationId xmlns:a16="http://schemas.microsoft.com/office/drawing/2014/main" id="{F4E38EF5-52EF-48D3-A747-D6CD68BBC8B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25" name="Text Box 2">
          <a:extLst>
            <a:ext uri="{FF2B5EF4-FFF2-40B4-BE49-F238E27FC236}">
              <a16:creationId xmlns:a16="http://schemas.microsoft.com/office/drawing/2014/main" id="{DD1A135E-F556-4424-B848-F07B97DF15C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26" name="Text Box 1">
          <a:extLst>
            <a:ext uri="{FF2B5EF4-FFF2-40B4-BE49-F238E27FC236}">
              <a16:creationId xmlns:a16="http://schemas.microsoft.com/office/drawing/2014/main" id="{B0FEDAEF-AE69-440C-B013-DE12FF80E3E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27" name="Text Box 2">
          <a:extLst>
            <a:ext uri="{FF2B5EF4-FFF2-40B4-BE49-F238E27FC236}">
              <a16:creationId xmlns:a16="http://schemas.microsoft.com/office/drawing/2014/main" id="{0F5E5641-2013-45BA-AF0C-D709CE190A1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28" name="Text Box 1">
          <a:extLst>
            <a:ext uri="{FF2B5EF4-FFF2-40B4-BE49-F238E27FC236}">
              <a16:creationId xmlns:a16="http://schemas.microsoft.com/office/drawing/2014/main" id="{19D29B51-AC61-4AD0-9BB4-3C2D252DDEB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29" name="Text Box 2">
          <a:extLst>
            <a:ext uri="{FF2B5EF4-FFF2-40B4-BE49-F238E27FC236}">
              <a16:creationId xmlns:a16="http://schemas.microsoft.com/office/drawing/2014/main" id="{B092BBED-8C71-4B56-8EF6-3FC7887E12A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30" name="Text Box 1">
          <a:extLst>
            <a:ext uri="{FF2B5EF4-FFF2-40B4-BE49-F238E27FC236}">
              <a16:creationId xmlns:a16="http://schemas.microsoft.com/office/drawing/2014/main" id="{423E4E08-A803-4762-9638-03BF28E944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31" name="Text Box 2">
          <a:extLst>
            <a:ext uri="{FF2B5EF4-FFF2-40B4-BE49-F238E27FC236}">
              <a16:creationId xmlns:a16="http://schemas.microsoft.com/office/drawing/2014/main" id="{7A4DBDFB-A830-4EE4-B700-EF929A6C54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32" name="Text Box 1">
          <a:extLst>
            <a:ext uri="{FF2B5EF4-FFF2-40B4-BE49-F238E27FC236}">
              <a16:creationId xmlns:a16="http://schemas.microsoft.com/office/drawing/2014/main" id="{7CF4B718-13D3-4342-B607-EF3B1F56266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33" name="Text Box 2">
          <a:extLst>
            <a:ext uri="{FF2B5EF4-FFF2-40B4-BE49-F238E27FC236}">
              <a16:creationId xmlns:a16="http://schemas.microsoft.com/office/drawing/2014/main" id="{572D38F1-81F4-42AE-992A-8A7D424657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34" name="Text Box 1">
          <a:extLst>
            <a:ext uri="{FF2B5EF4-FFF2-40B4-BE49-F238E27FC236}">
              <a16:creationId xmlns:a16="http://schemas.microsoft.com/office/drawing/2014/main" id="{9BA41FD5-A423-4049-8252-DE16E22034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35" name="Text Box 2">
          <a:extLst>
            <a:ext uri="{FF2B5EF4-FFF2-40B4-BE49-F238E27FC236}">
              <a16:creationId xmlns:a16="http://schemas.microsoft.com/office/drawing/2014/main" id="{C19B67E4-6061-4721-B6BF-B0EEA0C5C0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36" name="Text Box 1">
          <a:extLst>
            <a:ext uri="{FF2B5EF4-FFF2-40B4-BE49-F238E27FC236}">
              <a16:creationId xmlns:a16="http://schemas.microsoft.com/office/drawing/2014/main" id="{C8B17E28-2B8D-473F-84F4-0AE114B96F5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37" name="Text Box 2">
          <a:extLst>
            <a:ext uri="{FF2B5EF4-FFF2-40B4-BE49-F238E27FC236}">
              <a16:creationId xmlns:a16="http://schemas.microsoft.com/office/drawing/2014/main" id="{591ABF0B-E05B-4E68-88FC-704DD8B3B21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38" name="Text Box 1">
          <a:extLst>
            <a:ext uri="{FF2B5EF4-FFF2-40B4-BE49-F238E27FC236}">
              <a16:creationId xmlns:a16="http://schemas.microsoft.com/office/drawing/2014/main" id="{40331F86-3127-4A12-89AB-FDF7F379DC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39" name="Text Box 2">
          <a:extLst>
            <a:ext uri="{FF2B5EF4-FFF2-40B4-BE49-F238E27FC236}">
              <a16:creationId xmlns:a16="http://schemas.microsoft.com/office/drawing/2014/main" id="{9273B48C-C69C-4EE5-8EFC-67D907C1BA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0" name="Text Box 1">
          <a:extLst>
            <a:ext uri="{FF2B5EF4-FFF2-40B4-BE49-F238E27FC236}">
              <a16:creationId xmlns:a16="http://schemas.microsoft.com/office/drawing/2014/main" id="{A13AD089-B114-4C7E-8DB0-6C92D6EB56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1" name="Text Box 2">
          <a:extLst>
            <a:ext uri="{FF2B5EF4-FFF2-40B4-BE49-F238E27FC236}">
              <a16:creationId xmlns:a16="http://schemas.microsoft.com/office/drawing/2014/main" id="{FD9BC8E2-5F4A-45F2-91A2-3DFF80E4FC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2" name="Text Box 1">
          <a:extLst>
            <a:ext uri="{FF2B5EF4-FFF2-40B4-BE49-F238E27FC236}">
              <a16:creationId xmlns:a16="http://schemas.microsoft.com/office/drawing/2014/main" id="{D350DE11-5F6F-4251-BF00-21AA929199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3" name="Text Box 2">
          <a:extLst>
            <a:ext uri="{FF2B5EF4-FFF2-40B4-BE49-F238E27FC236}">
              <a16:creationId xmlns:a16="http://schemas.microsoft.com/office/drawing/2014/main" id="{60C15DA2-D47B-46AC-84ED-4655C837B6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4" name="Text Box 1">
          <a:extLst>
            <a:ext uri="{FF2B5EF4-FFF2-40B4-BE49-F238E27FC236}">
              <a16:creationId xmlns:a16="http://schemas.microsoft.com/office/drawing/2014/main" id="{56A2572F-135D-4152-87EB-921028C5CC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5" name="Text Box 2">
          <a:extLst>
            <a:ext uri="{FF2B5EF4-FFF2-40B4-BE49-F238E27FC236}">
              <a16:creationId xmlns:a16="http://schemas.microsoft.com/office/drawing/2014/main" id="{D84713F8-3638-4CFF-91A4-27C84C64C4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6" name="Text Box 1">
          <a:extLst>
            <a:ext uri="{FF2B5EF4-FFF2-40B4-BE49-F238E27FC236}">
              <a16:creationId xmlns:a16="http://schemas.microsoft.com/office/drawing/2014/main" id="{80914874-E421-4A94-B18F-D4478B669A4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7" name="Text Box 2">
          <a:extLst>
            <a:ext uri="{FF2B5EF4-FFF2-40B4-BE49-F238E27FC236}">
              <a16:creationId xmlns:a16="http://schemas.microsoft.com/office/drawing/2014/main" id="{328F59D2-2D2B-4FFE-B04E-03B52F02EA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8" name="Text Box 1">
          <a:extLst>
            <a:ext uri="{FF2B5EF4-FFF2-40B4-BE49-F238E27FC236}">
              <a16:creationId xmlns:a16="http://schemas.microsoft.com/office/drawing/2014/main" id="{BE5FC9CF-CB84-4D88-B2B2-D68E00B151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49" name="Text Box 2">
          <a:extLst>
            <a:ext uri="{FF2B5EF4-FFF2-40B4-BE49-F238E27FC236}">
              <a16:creationId xmlns:a16="http://schemas.microsoft.com/office/drawing/2014/main" id="{66AFE66F-7149-447E-9C3B-9CC35CB1BB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750" name="Text Box 2">
          <a:extLst>
            <a:ext uri="{FF2B5EF4-FFF2-40B4-BE49-F238E27FC236}">
              <a16:creationId xmlns:a16="http://schemas.microsoft.com/office/drawing/2014/main" id="{273D4211-F027-4F24-B748-01FC61BB6EF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51" name="Text Box 1">
          <a:extLst>
            <a:ext uri="{FF2B5EF4-FFF2-40B4-BE49-F238E27FC236}">
              <a16:creationId xmlns:a16="http://schemas.microsoft.com/office/drawing/2014/main" id="{07C64A6C-E049-4E0F-8F8D-8416EFCE30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52" name="Text Box 2">
          <a:extLst>
            <a:ext uri="{FF2B5EF4-FFF2-40B4-BE49-F238E27FC236}">
              <a16:creationId xmlns:a16="http://schemas.microsoft.com/office/drawing/2014/main" id="{E95A594C-A30E-45D0-B03D-F4D207D167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53" name="Text Box 1">
          <a:extLst>
            <a:ext uri="{FF2B5EF4-FFF2-40B4-BE49-F238E27FC236}">
              <a16:creationId xmlns:a16="http://schemas.microsoft.com/office/drawing/2014/main" id="{4E6D20F7-F366-4E8B-9A73-7303F04086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54" name="Text Box 2">
          <a:extLst>
            <a:ext uri="{FF2B5EF4-FFF2-40B4-BE49-F238E27FC236}">
              <a16:creationId xmlns:a16="http://schemas.microsoft.com/office/drawing/2014/main" id="{B18D6564-748C-443F-B62C-312615E144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55" name="Text Box 1">
          <a:extLst>
            <a:ext uri="{FF2B5EF4-FFF2-40B4-BE49-F238E27FC236}">
              <a16:creationId xmlns:a16="http://schemas.microsoft.com/office/drawing/2014/main" id="{784889E9-D733-4DB1-9A4C-B8E2CCDBF5D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56" name="Text Box 2">
          <a:extLst>
            <a:ext uri="{FF2B5EF4-FFF2-40B4-BE49-F238E27FC236}">
              <a16:creationId xmlns:a16="http://schemas.microsoft.com/office/drawing/2014/main" id="{EC0DAA96-EB75-4FEC-9AC9-5BF544345FA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57" name="Text Box 1">
          <a:extLst>
            <a:ext uri="{FF2B5EF4-FFF2-40B4-BE49-F238E27FC236}">
              <a16:creationId xmlns:a16="http://schemas.microsoft.com/office/drawing/2014/main" id="{73B77B31-9356-4703-9346-4A982AC532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58" name="Text Box 2">
          <a:extLst>
            <a:ext uri="{FF2B5EF4-FFF2-40B4-BE49-F238E27FC236}">
              <a16:creationId xmlns:a16="http://schemas.microsoft.com/office/drawing/2014/main" id="{9D0D8902-92B6-48DA-850B-993BF9AC77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759" name="Text Box 2">
          <a:extLst>
            <a:ext uri="{FF2B5EF4-FFF2-40B4-BE49-F238E27FC236}">
              <a16:creationId xmlns:a16="http://schemas.microsoft.com/office/drawing/2014/main" id="{58CE0CE7-3946-4CB9-AE5C-E4DC82DB4CD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60" name="Text Box 1">
          <a:extLst>
            <a:ext uri="{FF2B5EF4-FFF2-40B4-BE49-F238E27FC236}">
              <a16:creationId xmlns:a16="http://schemas.microsoft.com/office/drawing/2014/main" id="{C8C0E048-9B5E-4D82-8216-DEEFE807BF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61" name="Text Box 2">
          <a:extLst>
            <a:ext uri="{FF2B5EF4-FFF2-40B4-BE49-F238E27FC236}">
              <a16:creationId xmlns:a16="http://schemas.microsoft.com/office/drawing/2014/main" id="{7FC66102-2636-40F8-ADA1-713ED59D29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762" name="Text Box 2">
          <a:extLst>
            <a:ext uri="{FF2B5EF4-FFF2-40B4-BE49-F238E27FC236}">
              <a16:creationId xmlns:a16="http://schemas.microsoft.com/office/drawing/2014/main" id="{FA60C900-F1A7-4D2E-8D1C-614A05DDBDE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63" name="Text Box 1">
          <a:extLst>
            <a:ext uri="{FF2B5EF4-FFF2-40B4-BE49-F238E27FC236}">
              <a16:creationId xmlns:a16="http://schemas.microsoft.com/office/drawing/2014/main" id="{8A571ADB-AD4A-4C8A-BC87-09EBE462FC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64" name="Text Box 2">
          <a:extLst>
            <a:ext uri="{FF2B5EF4-FFF2-40B4-BE49-F238E27FC236}">
              <a16:creationId xmlns:a16="http://schemas.microsoft.com/office/drawing/2014/main" id="{DB73A42E-7582-43ED-988E-F4CB2E1C73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765" name="Text Box 2">
          <a:extLst>
            <a:ext uri="{FF2B5EF4-FFF2-40B4-BE49-F238E27FC236}">
              <a16:creationId xmlns:a16="http://schemas.microsoft.com/office/drawing/2014/main" id="{208602B5-E717-4C5A-BDDB-A40368B2610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66" name="Text Box 1">
          <a:extLst>
            <a:ext uri="{FF2B5EF4-FFF2-40B4-BE49-F238E27FC236}">
              <a16:creationId xmlns:a16="http://schemas.microsoft.com/office/drawing/2014/main" id="{72EE64C5-74C9-4AA4-913C-416C406B32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67" name="Text Box 2">
          <a:extLst>
            <a:ext uri="{FF2B5EF4-FFF2-40B4-BE49-F238E27FC236}">
              <a16:creationId xmlns:a16="http://schemas.microsoft.com/office/drawing/2014/main" id="{79AB58D9-2B35-487D-BC00-84DD7E7E4A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768" name="Text Box 2">
          <a:extLst>
            <a:ext uri="{FF2B5EF4-FFF2-40B4-BE49-F238E27FC236}">
              <a16:creationId xmlns:a16="http://schemas.microsoft.com/office/drawing/2014/main" id="{7F2BF74A-BF2D-4FE7-A502-6583B6670E2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69" name="Text Box 1">
          <a:extLst>
            <a:ext uri="{FF2B5EF4-FFF2-40B4-BE49-F238E27FC236}">
              <a16:creationId xmlns:a16="http://schemas.microsoft.com/office/drawing/2014/main" id="{8FFDE334-98F6-4E0E-8A8B-79790975BE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70" name="Text Box 2">
          <a:extLst>
            <a:ext uri="{FF2B5EF4-FFF2-40B4-BE49-F238E27FC236}">
              <a16:creationId xmlns:a16="http://schemas.microsoft.com/office/drawing/2014/main" id="{35226D19-786F-4146-9E64-E459BFEC04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771" name="Text Box 2">
          <a:extLst>
            <a:ext uri="{FF2B5EF4-FFF2-40B4-BE49-F238E27FC236}">
              <a16:creationId xmlns:a16="http://schemas.microsoft.com/office/drawing/2014/main" id="{7E669744-D1F1-4CB0-92B0-DE0D856D921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72" name="Text Box 1">
          <a:extLst>
            <a:ext uri="{FF2B5EF4-FFF2-40B4-BE49-F238E27FC236}">
              <a16:creationId xmlns:a16="http://schemas.microsoft.com/office/drawing/2014/main" id="{556DB0A2-464E-4025-A631-4EF71A581F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73" name="Text Box 2">
          <a:extLst>
            <a:ext uri="{FF2B5EF4-FFF2-40B4-BE49-F238E27FC236}">
              <a16:creationId xmlns:a16="http://schemas.microsoft.com/office/drawing/2014/main" id="{7F716A53-643D-47AB-A535-B6120391E1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774" name="Text Box 2">
          <a:extLst>
            <a:ext uri="{FF2B5EF4-FFF2-40B4-BE49-F238E27FC236}">
              <a16:creationId xmlns:a16="http://schemas.microsoft.com/office/drawing/2014/main" id="{39D25737-CA1F-433B-9DDB-7215A81551E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75" name="Text Box 1">
          <a:extLst>
            <a:ext uri="{FF2B5EF4-FFF2-40B4-BE49-F238E27FC236}">
              <a16:creationId xmlns:a16="http://schemas.microsoft.com/office/drawing/2014/main" id="{101D6000-9483-42C1-BA4B-EBE57B8A8A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76" name="Text Box 2">
          <a:extLst>
            <a:ext uri="{FF2B5EF4-FFF2-40B4-BE49-F238E27FC236}">
              <a16:creationId xmlns:a16="http://schemas.microsoft.com/office/drawing/2014/main" id="{01168207-0C9D-4775-87F2-B2DF58E51D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77" name="Text Box 1">
          <a:extLst>
            <a:ext uri="{FF2B5EF4-FFF2-40B4-BE49-F238E27FC236}">
              <a16:creationId xmlns:a16="http://schemas.microsoft.com/office/drawing/2014/main" id="{B349A694-08EE-41AC-8D43-875BA93AE5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78" name="Text Box 2">
          <a:extLst>
            <a:ext uri="{FF2B5EF4-FFF2-40B4-BE49-F238E27FC236}">
              <a16:creationId xmlns:a16="http://schemas.microsoft.com/office/drawing/2014/main" id="{D7557B85-5CDC-4C97-929B-9FEAB2D215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79" name="Text Box 1">
          <a:extLst>
            <a:ext uri="{FF2B5EF4-FFF2-40B4-BE49-F238E27FC236}">
              <a16:creationId xmlns:a16="http://schemas.microsoft.com/office/drawing/2014/main" id="{2077F432-B36A-4290-9DF2-008765827C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80" name="Text Box 2">
          <a:extLst>
            <a:ext uri="{FF2B5EF4-FFF2-40B4-BE49-F238E27FC236}">
              <a16:creationId xmlns:a16="http://schemas.microsoft.com/office/drawing/2014/main" id="{77F79AF8-F346-4294-91A8-B40F7D1F36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81" name="Text Box 1">
          <a:extLst>
            <a:ext uri="{FF2B5EF4-FFF2-40B4-BE49-F238E27FC236}">
              <a16:creationId xmlns:a16="http://schemas.microsoft.com/office/drawing/2014/main" id="{719E3A5D-C5A8-42F7-8E33-84BADF779F0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82" name="Text Box 2">
          <a:extLst>
            <a:ext uri="{FF2B5EF4-FFF2-40B4-BE49-F238E27FC236}">
              <a16:creationId xmlns:a16="http://schemas.microsoft.com/office/drawing/2014/main" id="{66F823E4-69CF-44BE-B562-02E92699D20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83" name="Text Box 1">
          <a:extLst>
            <a:ext uri="{FF2B5EF4-FFF2-40B4-BE49-F238E27FC236}">
              <a16:creationId xmlns:a16="http://schemas.microsoft.com/office/drawing/2014/main" id="{C6153463-9465-41D3-998F-7FD9F4DFA3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84" name="Text Box 2">
          <a:extLst>
            <a:ext uri="{FF2B5EF4-FFF2-40B4-BE49-F238E27FC236}">
              <a16:creationId xmlns:a16="http://schemas.microsoft.com/office/drawing/2014/main" id="{050D0CA8-33A4-4590-93B7-06BF469874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85" name="Text Box 1">
          <a:extLst>
            <a:ext uri="{FF2B5EF4-FFF2-40B4-BE49-F238E27FC236}">
              <a16:creationId xmlns:a16="http://schemas.microsoft.com/office/drawing/2014/main" id="{46A0E5FE-73A5-4A63-BF3D-331CC409498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86" name="Text Box 2">
          <a:extLst>
            <a:ext uri="{FF2B5EF4-FFF2-40B4-BE49-F238E27FC236}">
              <a16:creationId xmlns:a16="http://schemas.microsoft.com/office/drawing/2014/main" id="{52CEB378-9764-4C28-BD6E-2B0986D5694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87" name="Text Box 1">
          <a:extLst>
            <a:ext uri="{FF2B5EF4-FFF2-40B4-BE49-F238E27FC236}">
              <a16:creationId xmlns:a16="http://schemas.microsoft.com/office/drawing/2014/main" id="{45F4B6F8-0F1E-42DC-8541-34ADDAAEF5E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88" name="Text Box 2">
          <a:extLst>
            <a:ext uri="{FF2B5EF4-FFF2-40B4-BE49-F238E27FC236}">
              <a16:creationId xmlns:a16="http://schemas.microsoft.com/office/drawing/2014/main" id="{DE762D04-46AA-4309-B347-F526DBF791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89" name="Text Box 1">
          <a:extLst>
            <a:ext uri="{FF2B5EF4-FFF2-40B4-BE49-F238E27FC236}">
              <a16:creationId xmlns:a16="http://schemas.microsoft.com/office/drawing/2014/main" id="{CDF432E4-EA78-461A-B56C-8BB4D5C50E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90" name="Text Box 2">
          <a:extLst>
            <a:ext uri="{FF2B5EF4-FFF2-40B4-BE49-F238E27FC236}">
              <a16:creationId xmlns:a16="http://schemas.microsoft.com/office/drawing/2014/main" id="{7EE8D59B-FB4C-4DB1-B380-C13068C061E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91" name="Text Box 1">
          <a:extLst>
            <a:ext uri="{FF2B5EF4-FFF2-40B4-BE49-F238E27FC236}">
              <a16:creationId xmlns:a16="http://schemas.microsoft.com/office/drawing/2014/main" id="{63EE87A6-FEC4-4854-BA63-4DE58B29417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92" name="Text Box 2">
          <a:extLst>
            <a:ext uri="{FF2B5EF4-FFF2-40B4-BE49-F238E27FC236}">
              <a16:creationId xmlns:a16="http://schemas.microsoft.com/office/drawing/2014/main" id="{9C36075E-5C78-4F1A-8954-7A1F022C3EF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793" name="Text Box 2">
          <a:extLst>
            <a:ext uri="{FF2B5EF4-FFF2-40B4-BE49-F238E27FC236}">
              <a16:creationId xmlns:a16="http://schemas.microsoft.com/office/drawing/2014/main" id="{F08290AB-5AC7-4FBF-A84F-2AD11EDC86B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94" name="Text Box 1">
          <a:extLst>
            <a:ext uri="{FF2B5EF4-FFF2-40B4-BE49-F238E27FC236}">
              <a16:creationId xmlns:a16="http://schemas.microsoft.com/office/drawing/2014/main" id="{AF82B27B-A5A9-4866-8EDD-4893C1C634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95" name="Text Box 2">
          <a:extLst>
            <a:ext uri="{FF2B5EF4-FFF2-40B4-BE49-F238E27FC236}">
              <a16:creationId xmlns:a16="http://schemas.microsoft.com/office/drawing/2014/main" id="{4AECA53D-BC8A-401A-94ED-43D740CDFD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96" name="Text Box 1">
          <a:extLst>
            <a:ext uri="{FF2B5EF4-FFF2-40B4-BE49-F238E27FC236}">
              <a16:creationId xmlns:a16="http://schemas.microsoft.com/office/drawing/2014/main" id="{ECF13ADA-4DCD-490A-96C9-30AADDD83B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797" name="Text Box 2">
          <a:extLst>
            <a:ext uri="{FF2B5EF4-FFF2-40B4-BE49-F238E27FC236}">
              <a16:creationId xmlns:a16="http://schemas.microsoft.com/office/drawing/2014/main" id="{834506FA-56F5-4D0A-9A28-4D41BF04A10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798" name="Text Box 1">
          <a:extLst>
            <a:ext uri="{FF2B5EF4-FFF2-40B4-BE49-F238E27FC236}">
              <a16:creationId xmlns:a16="http://schemas.microsoft.com/office/drawing/2014/main" id="{3BBF845B-788C-4B06-9C0B-7C25DFB90E1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799" name="Text Box 2">
          <a:extLst>
            <a:ext uri="{FF2B5EF4-FFF2-40B4-BE49-F238E27FC236}">
              <a16:creationId xmlns:a16="http://schemas.microsoft.com/office/drawing/2014/main" id="{8924EF67-8D94-45A6-AE58-31251E3E700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00" name="Text Box 1">
          <a:extLst>
            <a:ext uri="{FF2B5EF4-FFF2-40B4-BE49-F238E27FC236}">
              <a16:creationId xmlns:a16="http://schemas.microsoft.com/office/drawing/2014/main" id="{5F8BA434-7E5C-4EBA-8715-08E1E2E99B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01" name="Text Box 2">
          <a:extLst>
            <a:ext uri="{FF2B5EF4-FFF2-40B4-BE49-F238E27FC236}">
              <a16:creationId xmlns:a16="http://schemas.microsoft.com/office/drawing/2014/main" id="{85DAD346-EEB1-4B9A-9EFD-FD5F9BBCFB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02" name="Text Box 2">
          <a:extLst>
            <a:ext uri="{FF2B5EF4-FFF2-40B4-BE49-F238E27FC236}">
              <a16:creationId xmlns:a16="http://schemas.microsoft.com/office/drawing/2014/main" id="{A937C07C-598F-448F-9D5B-9FF80E11A09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03" name="Text Box 1">
          <a:extLst>
            <a:ext uri="{FF2B5EF4-FFF2-40B4-BE49-F238E27FC236}">
              <a16:creationId xmlns:a16="http://schemas.microsoft.com/office/drawing/2014/main" id="{5554D18E-5209-42AE-A46B-5238021935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04" name="Text Box 2">
          <a:extLst>
            <a:ext uri="{FF2B5EF4-FFF2-40B4-BE49-F238E27FC236}">
              <a16:creationId xmlns:a16="http://schemas.microsoft.com/office/drawing/2014/main" id="{994AE6AC-19E9-4448-8D40-2278245881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05" name="Text Box 2">
          <a:extLst>
            <a:ext uri="{FF2B5EF4-FFF2-40B4-BE49-F238E27FC236}">
              <a16:creationId xmlns:a16="http://schemas.microsoft.com/office/drawing/2014/main" id="{D2027C5E-67FC-4918-8947-4449A8FC8A6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06" name="Text Box 1">
          <a:extLst>
            <a:ext uri="{FF2B5EF4-FFF2-40B4-BE49-F238E27FC236}">
              <a16:creationId xmlns:a16="http://schemas.microsoft.com/office/drawing/2014/main" id="{A23C5C22-93ED-4423-937A-583F71481D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07" name="Text Box 2">
          <a:extLst>
            <a:ext uri="{FF2B5EF4-FFF2-40B4-BE49-F238E27FC236}">
              <a16:creationId xmlns:a16="http://schemas.microsoft.com/office/drawing/2014/main" id="{6A4DF671-E22C-4C88-B2E7-9B170E6DAB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08" name="Text Box 2">
          <a:extLst>
            <a:ext uri="{FF2B5EF4-FFF2-40B4-BE49-F238E27FC236}">
              <a16:creationId xmlns:a16="http://schemas.microsoft.com/office/drawing/2014/main" id="{666F6BAF-0027-4728-A3BB-B5431FE0217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09" name="Text Box 1">
          <a:extLst>
            <a:ext uri="{FF2B5EF4-FFF2-40B4-BE49-F238E27FC236}">
              <a16:creationId xmlns:a16="http://schemas.microsoft.com/office/drawing/2014/main" id="{4CDD7F2B-72B2-4E4E-A50B-94EA6079A3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10" name="Text Box 2">
          <a:extLst>
            <a:ext uri="{FF2B5EF4-FFF2-40B4-BE49-F238E27FC236}">
              <a16:creationId xmlns:a16="http://schemas.microsoft.com/office/drawing/2014/main" id="{50596552-E5C0-441F-82EF-6C9618943C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11" name="Text Box 2">
          <a:extLst>
            <a:ext uri="{FF2B5EF4-FFF2-40B4-BE49-F238E27FC236}">
              <a16:creationId xmlns:a16="http://schemas.microsoft.com/office/drawing/2014/main" id="{99ED5428-E8F1-4ED5-AA58-2F4C8EED872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12" name="Text Box 1">
          <a:extLst>
            <a:ext uri="{FF2B5EF4-FFF2-40B4-BE49-F238E27FC236}">
              <a16:creationId xmlns:a16="http://schemas.microsoft.com/office/drawing/2014/main" id="{DD73682A-B375-44F9-9AB0-CC97094576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13" name="Text Box 2">
          <a:extLst>
            <a:ext uri="{FF2B5EF4-FFF2-40B4-BE49-F238E27FC236}">
              <a16:creationId xmlns:a16="http://schemas.microsoft.com/office/drawing/2014/main" id="{A1487B7C-92D1-4996-9146-62B2234382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14" name="Text Box 2">
          <a:extLst>
            <a:ext uri="{FF2B5EF4-FFF2-40B4-BE49-F238E27FC236}">
              <a16:creationId xmlns:a16="http://schemas.microsoft.com/office/drawing/2014/main" id="{84265204-BC1A-4EA9-AEE7-E1973028EA20}"/>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15" name="Text Box 1">
          <a:extLst>
            <a:ext uri="{FF2B5EF4-FFF2-40B4-BE49-F238E27FC236}">
              <a16:creationId xmlns:a16="http://schemas.microsoft.com/office/drawing/2014/main" id="{600A780D-EB25-4695-81BF-E83AD02635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16" name="Text Box 2">
          <a:extLst>
            <a:ext uri="{FF2B5EF4-FFF2-40B4-BE49-F238E27FC236}">
              <a16:creationId xmlns:a16="http://schemas.microsoft.com/office/drawing/2014/main" id="{744E2D84-F899-4DDA-84AB-8EBD1DA943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17" name="Text Box 2">
          <a:extLst>
            <a:ext uri="{FF2B5EF4-FFF2-40B4-BE49-F238E27FC236}">
              <a16:creationId xmlns:a16="http://schemas.microsoft.com/office/drawing/2014/main" id="{CA390AA4-45AA-4898-9DF4-B88CE8D5A69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18" name="Text Box 1">
          <a:extLst>
            <a:ext uri="{FF2B5EF4-FFF2-40B4-BE49-F238E27FC236}">
              <a16:creationId xmlns:a16="http://schemas.microsoft.com/office/drawing/2014/main" id="{2D3DB87A-C1FE-4418-9527-AB2247187C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19" name="Text Box 2">
          <a:extLst>
            <a:ext uri="{FF2B5EF4-FFF2-40B4-BE49-F238E27FC236}">
              <a16:creationId xmlns:a16="http://schemas.microsoft.com/office/drawing/2014/main" id="{32C8AFAF-3542-4392-9A0B-553B381375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20" name="Text Box 1">
          <a:extLst>
            <a:ext uri="{FF2B5EF4-FFF2-40B4-BE49-F238E27FC236}">
              <a16:creationId xmlns:a16="http://schemas.microsoft.com/office/drawing/2014/main" id="{2A9338AE-FDA2-441E-ADF8-B16771652A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21" name="Text Box 2">
          <a:extLst>
            <a:ext uri="{FF2B5EF4-FFF2-40B4-BE49-F238E27FC236}">
              <a16:creationId xmlns:a16="http://schemas.microsoft.com/office/drawing/2014/main" id="{9AFA3A66-6B37-47A9-BDDA-605F5EF84D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22" name="Text Box 1">
          <a:extLst>
            <a:ext uri="{FF2B5EF4-FFF2-40B4-BE49-F238E27FC236}">
              <a16:creationId xmlns:a16="http://schemas.microsoft.com/office/drawing/2014/main" id="{6A0C963C-F3FE-4B52-864B-ADF65F0A5B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23" name="Text Box 2">
          <a:extLst>
            <a:ext uri="{FF2B5EF4-FFF2-40B4-BE49-F238E27FC236}">
              <a16:creationId xmlns:a16="http://schemas.microsoft.com/office/drawing/2014/main" id="{4123E9BD-84D0-4B88-96E0-BDAF0A6B5C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24" name="Text Box 1">
          <a:extLst>
            <a:ext uri="{FF2B5EF4-FFF2-40B4-BE49-F238E27FC236}">
              <a16:creationId xmlns:a16="http://schemas.microsoft.com/office/drawing/2014/main" id="{BDE6368E-4861-4770-A4CD-62E8A445298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25" name="Text Box 2">
          <a:extLst>
            <a:ext uri="{FF2B5EF4-FFF2-40B4-BE49-F238E27FC236}">
              <a16:creationId xmlns:a16="http://schemas.microsoft.com/office/drawing/2014/main" id="{AFBF8A37-A4F6-4B4A-884F-32977FB3271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26" name="Text Box 1">
          <a:extLst>
            <a:ext uri="{FF2B5EF4-FFF2-40B4-BE49-F238E27FC236}">
              <a16:creationId xmlns:a16="http://schemas.microsoft.com/office/drawing/2014/main" id="{249A9F40-0A49-49C5-8AEB-0E35B677AF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27" name="Text Box 2">
          <a:extLst>
            <a:ext uri="{FF2B5EF4-FFF2-40B4-BE49-F238E27FC236}">
              <a16:creationId xmlns:a16="http://schemas.microsoft.com/office/drawing/2014/main" id="{E0276AEE-BB28-4E2E-8C07-646BFDAEC3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28" name="Text Box 1">
          <a:extLst>
            <a:ext uri="{FF2B5EF4-FFF2-40B4-BE49-F238E27FC236}">
              <a16:creationId xmlns:a16="http://schemas.microsoft.com/office/drawing/2014/main" id="{1EBFAFFD-8C6B-495B-924F-8AEA9D9086B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29" name="Text Box 2">
          <a:extLst>
            <a:ext uri="{FF2B5EF4-FFF2-40B4-BE49-F238E27FC236}">
              <a16:creationId xmlns:a16="http://schemas.microsoft.com/office/drawing/2014/main" id="{72E85FEB-EFD3-4D24-A490-932AADAB52C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30" name="Text Box 1">
          <a:extLst>
            <a:ext uri="{FF2B5EF4-FFF2-40B4-BE49-F238E27FC236}">
              <a16:creationId xmlns:a16="http://schemas.microsoft.com/office/drawing/2014/main" id="{861F5F37-1BD3-4EF9-8CB7-79813C1AB9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31" name="Text Box 2">
          <a:extLst>
            <a:ext uri="{FF2B5EF4-FFF2-40B4-BE49-F238E27FC236}">
              <a16:creationId xmlns:a16="http://schemas.microsoft.com/office/drawing/2014/main" id="{31D93C75-833B-4F06-9C1A-231C2BE2B2D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32" name="Text Box 1">
          <a:extLst>
            <a:ext uri="{FF2B5EF4-FFF2-40B4-BE49-F238E27FC236}">
              <a16:creationId xmlns:a16="http://schemas.microsoft.com/office/drawing/2014/main" id="{AB8F888D-31DC-470D-9689-5B57FA0A47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33" name="Text Box 2">
          <a:extLst>
            <a:ext uri="{FF2B5EF4-FFF2-40B4-BE49-F238E27FC236}">
              <a16:creationId xmlns:a16="http://schemas.microsoft.com/office/drawing/2014/main" id="{F6930630-B815-4141-A505-1241306BE3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34" name="Text Box 1">
          <a:extLst>
            <a:ext uri="{FF2B5EF4-FFF2-40B4-BE49-F238E27FC236}">
              <a16:creationId xmlns:a16="http://schemas.microsoft.com/office/drawing/2014/main" id="{4D19EDE2-10C1-40DB-BDCB-E6A2597C17C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35" name="Text Box 2">
          <a:extLst>
            <a:ext uri="{FF2B5EF4-FFF2-40B4-BE49-F238E27FC236}">
              <a16:creationId xmlns:a16="http://schemas.microsoft.com/office/drawing/2014/main" id="{4D2375BD-67DC-4C05-9DB3-D8958B97774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36" name="Text Box 1">
          <a:extLst>
            <a:ext uri="{FF2B5EF4-FFF2-40B4-BE49-F238E27FC236}">
              <a16:creationId xmlns:a16="http://schemas.microsoft.com/office/drawing/2014/main" id="{591FCBFF-00B0-4622-B55D-9CFD3FA7545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37" name="Text Box 2">
          <a:extLst>
            <a:ext uri="{FF2B5EF4-FFF2-40B4-BE49-F238E27FC236}">
              <a16:creationId xmlns:a16="http://schemas.microsoft.com/office/drawing/2014/main" id="{F0E11093-1565-43E5-9162-146786FF1A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38" name="Text Box 2">
          <a:extLst>
            <a:ext uri="{FF2B5EF4-FFF2-40B4-BE49-F238E27FC236}">
              <a16:creationId xmlns:a16="http://schemas.microsoft.com/office/drawing/2014/main" id="{79393640-3DE3-4ACE-8A6F-D09AA1439F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39" name="Text Box 1">
          <a:extLst>
            <a:ext uri="{FF2B5EF4-FFF2-40B4-BE49-F238E27FC236}">
              <a16:creationId xmlns:a16="http://schemas.microsoft.com/office/drawing/2014/main" id="{C01BA50E-365B-4351-B2B3-7978C84BC9F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40" name="Text Box 2">
          <a:extLst>
            <a:ext uri="{FF2B5EF4-FFF2-40B4-BE49-F238E27FC236}">
              <a16:creationId xmlns:a16="http://schemas.microsoft.com/office/drawing/2014/main" id="{A6984062-FBCA-407C-B29E-72D4090CD9C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41" name="Text Box 1">
          <a:extLst>
            <a:ext uri="{FF2B5EF4-FFF2-40B4-BE49-F238E27FC236}">
              <a16:creationId xmlns:a16="http://schemas.microsoft.com/office/drawing/2014/main" id="{42A738B1-1E81-4145-B1B2-5CEDA10633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42" name="Text Box 2">
          <a:extLst>
            <a:ext uri="{FF2B5EF4-FFF2-40B4-BE49-F238E27FC236}">
              <a16:creationId xmlns:a16="http://schemas.microsoft.com/office/drawing/2014/main" id="{09176E3A-C4CC-4592-BF5A-0E9C65A17D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43" name="Text Box 1">
          <a:extLst>
            <a:ext uri="{FF2B5EF4-FFF2-40B4-BE49-F238E27FC236}">
              <a16:creationId xmlns:a16="http://schemas.microsoft.com/office/drawing/2014/main" id="{843B43DE-1E42-46CD-A163-FFEB3E2D14E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44" name="Text Box 2">
          <a:extLst>
            <a:ext uri="{FF2B5EF4-FFF2-40B4-BE49-F238E27FC236}">
              <a16:creationId xmlns:a16="http://schemas.microsoft.com/office/drawing/2014/main" id="{81B520DD-0F43-40CD-9655-36A4876B235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45" name="Text Box 1">
          <a:extLst>
            <a:ext uri="{FF2B5EF4-FFF2-40B4-BE49-F238E27FC236}">
              <a16:creationId xmlns:a16="http://schemas.microsoft.com/office/drawing/2014/main" id="{764D56B5-198C-4941-810C-D9E03197922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46" name="Text Box 2">
          <a:extLst>
            <a:ext uri="{FF2B5EF4-FFF2-40B4-BE49-F238E27FC236}">
              <a16:creationId xmlns:a16="http://schemas.microsoft.com/office/drawing/2014/main" id="{CBCED23A-9374-4BA9-9E05-8D340BB2286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47" name="Text Box 1">
          <a:extLst>
            <a:ext uri="{FF2B5EF4-FFF2-40B4-BE49-F238E27FC236}">
              <a16:creationId xmlns:a16="http://schemas.microsoft.com/office/drawing/2014/main" id="{C68D8AC6-A18F-4B9B-B103-57365AFE1B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48" name="Text Box 2">
          <a:extLst>
            <a:ext uri="{FF2B5EF4-FFF2-40B4-BE49-F238E27FC236}">
              <a16:creationId xmlns:a16="http://schemas.microsoft.com/office/drawing/2014/main" id="{9032E19F-5AE7-468F-BD17-FF9B6DB316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49" name="Text Box 1">
          <a:extLst>
            <a:ext uri="{FF2B5EF4-FFF2-40B4-BE49-F238E27FC236}">
              <a16:creationId xmlns:a16="http://schemas.microsoft.com/office/drawing/2014/main" id="{01C1D53D-EFB2-4486-A384-5D855778F5C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50" name="Text Box 2">
          <a:extLst>
            <a:ext uri="{FF2B5EF4-FFF2-40B4-BE49-F238E27FC236}">
              <a16:creationId xmlns:a16="http://schemas.microsoft.com/office/drawing/2014/main" id="{E65B859F-9FFB-4A39-B1B1-3388EA3B3A7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51" name="Text Box 1">
          <a:extLst>
            <a:ext uri="{FF2B5EF4-FFF2-40B4-BE49-F238E27FC236}">
              <a16:creationId xmlns:a16="http://schemas.microsoft.com/office/drawing/2014/main" id="{07FBF9F3-52FA-4E24-9697-D73565534DD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52" name="Text Box 2">
          <a:extLst>
            <a:ext uri="{FF2B5EF4-FFF2-40B4-BE49-F238E27FC236}">
              <a16:creationId xmlns:a16="http://schemas.microsoft.com/office/drawing/2014/main" id="{5CC8EDBF-4204-4526-A1BB-4FADCB470D8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53" name="Text Box 1">
          <a:extLst>
            <a:ext uri="{FF2B5EF4-FFF2-40B4-BE49-F238E27FC236}">
              <a16:creationId xmlns:a16="http://schemas.microsoft.com/office/drawing/2014/main" id="{BA80C5EC-4E2E-4DDE-8754-EC4891BF9B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54" name="Text Box 2">
          <a:extLst>
            <a:ext uri="{FF2B5EF4-FFF2-40B4-BE49-F238E27FC236}">
              <a16:creationId xmlns:a16="http://schemas.microsoft.com/office/drawing/2014/main" id="{F5DC814B-CD9E-4FCC-A418-E0DAB49CBB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55" name="Text Box 1">
          <a:extLst>
            <a:ext uri="{FF2B5EF4-FFF2-40B4-BE49-F238E27FC236}">
              <a16:creationId xmlns:a16="http://schemas.microsoft.com/office/drawing/2014/main" id="{B204A82E-3DF3-4047-9B99-692593BD248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56" name="Text Box 2">
          <a:extLst>
            <a:ext uri="{FF2B5EF4-FFF2-40B4-BE49-F238E27FC236}">
              <a16:creationId xmlns:a16="http://schemas.microsoft.com/office/drawing/2014/main" id="{8A410AFF-342F-4322-96BA-71251C33D7D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57" name="Text Box 1">
          <a:extLst>
            <a:ext uri="{FF2B5EF4-FFF2-40B4-BE49-F238E27FC236}">
              <a16:creationId xmlns:a16="http://schemas.microsoft.com/office/drawing/2014/main" id="{A46A334E-D40F-4F28-B15D-250EDC65F1E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58" name="Text Box 2">
          <a:extLst>
            <a:ext uri="{FF2B5EF4-FFF2-40B4-BE49-F238E27FC236}">
              <a16:creationId xmlns:a16="http://schemas.microsoft.com/office/drawing/2014/main" id="{78C566FA-27FA-4C8F-9A98-A6C0A9302A6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59" name="Text Box 1">
          <a:extLst>
            <a:ext uri="{FF2B5EF4-FFF2-40B4-BE49-F238E27FC236}">
              <a16:creationId xmlns:a16="http://schemas.microsoft.com/office/drawing/2014/main" id="{8CFF530A-8BDB-42F8-9172-C31274444E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60" name="Text Box 2">
          <a:extLst>
            <a:ext uri="{FF2B5EF4-FFF2-40B4-BE49-F238E27FC236}">
              <a16:creationId xmlns:a16="http://schemas.microsoft.com/office/drawing/2014/main" id="{36B66F75-2EC0-4483-9997-EBE454263A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61" name="Text Box 2">
          <a:extLst>
            <a:ext uri="{FF2B5EF4-FFF2-40B4-BE49-F238E27FC236}">
              <a16:creationId xmlns:a16="http://schemas.microsoft.com/office/drawing/2014/main" id="{AED8C966-0B9F-4C06-9F07-2ECFD02538E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62" name="Text Box 1">
          <a:extLst>
            <a:ext uri="{FF2B5EF4-FFF2-40B4-BE49-F238E27FC236}">
              <a16:creationId xmlns:a16="http://schemas.microsoft.com/office/drawing/2014/main" id="{0DA56461-B738-481E-BA55-2390EA7787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63" name="Text Box 2">
          <a:extLst>
            <a:ext uri="{FF2B5EF4-FFF2-40B4-BE49-F238E27FC236}">
              <a16:creationId xmlns:a16="http://schemas.microsoft.com/office/drawing/2014/main" id="{9D1BE8E1-425C-4167-9760-6E1B499697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64" name="Text Box 1">
          <a:extLst>
            <a:ext uri="{FF2B5EF4-FFF2-40B4-BE49-F238E27FC236}">
              <a16:creationId xmlns:a16="http://schemas.microsoft.com/office/drawing/2014/main" id="{382DD8D2-E7CF-40C6-9030-CB0289B1FF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65" name="Text Box 2">
          <a:extLst>
            <a:ext uri="{FF2B5EF4-FFF2-40B4-BE49-F238E27FC236}">
              <a16:creationId xmlns:a16="http://schemas.microsoft.com/office/drawing/2014/main" id="{D72939A0-6A11-41CF-8829-53CB38B20C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66" name="Text Box 1">
          <a:extLst>
            <a:ext uri="{FF2B5EF4-FFF2-40B4-BE49-F238E27FC236}">
              <a16:creationId xmlns:a16="http://schemas.microsoft.com/office/drawing/2014/main" id="{6086CD05-FB7B-4ECA-877D-B990CE7FE2B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67" name="Text Box 2">
          <a:extLst>
            <a:ext uri="{FF2B5EF4-FFF2-40B4-BE49-F238E27FC236}">
              <a16:creationId xmlns:a16="http://schemas.microsoft.com/office/drawing/2014/main" id="{3EDA13D2-3C30-453B-9DC7-471382F62CC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68" name="Text Box 1">
          <a:extLst>
            <a:ext uri="{FF2B5EF4-FFF2-40B4-BE49-F238E27FC236}">
              <a16:creationId xmlns:a16="http://schemas.microsoft.com/office/drawing/2014/main" id="{04D2E897-2F33-4E44-8DAB-7A44483D17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69" name="Text Box 2">
          <a:extLst>
            <a:ext uri="{FF2B5EF4-FFF2-40B4-BE49-F238E27FC236}">
              <a16:creationId xmlns:a16="http://schemas.microsoft.com/office/drawing/2014/main" id="{B3117539-5CA5-4EFD-80AF-EE4A0CBCB8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70" name="Text Box 2">
          <a:extLst>
            <a:ext uri="{FF2B5EF4-FFF2-40B4-BE49-F238E27FC236}">
              <a16:creationId xmlns:a16="http://schemas.microsoft.com/office/drawing/2014/main" id="{8ADB825E-C3F4-4DD5-9519-DD263638279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71" name="Text Box 1">
          <a:extLst>
            <a:ext uri="{FF2B5EF4-FFF2-40B4-BE49-F238E27FC236}">
              <a16:creationId xmlns:a16="http://schemas.microsoft.com/office/drawing/2014/main" id="{42B4A698-6843-4083-970F-DBFE47189D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72" name="Text Box 2">
          <a:extLst>
            <a:ext uri="{FF2B5EF4-FFF2-40B4-BE49-F238E27FC236}">
              <a16:creationId xmlns:a16="http://schemas.microsoft.com/office/drawing/2014/main" id="{AB1D7AAD-BC96-4CEC-9C3F-CF333D4B06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73" name="Text Box 2">
          <a:extLst>
            <a:ext uri="{FF2B5EF4-FFF2-40B4-BE49-F238E27FC236}">
              <a16:creationId xmlns:a16="http://schemas.microsoft.com/office/drawing/2014/main" id="{51B23AE4-62C4-4BDC-BAC2-20C2E5F9741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74" name="Text Box 1">
          <a:extLst>
            <a:ext uri="{FF2B5EF4-FFF2-40B4-BE49-F238E27FC236}">
              <a16:creationId xmlns:a16="http://schemas.microsoft.com/office/drawing/2014/main" id="{AB24AD9D-866F-4097-9FA5-DDB46AB2EA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75" name="Text Box 2">
          <a:extLst>
            <a:ext uri="{FF2B5EF4-FFF2-40B4-BE49-F238E27FC236}">
              <a16:creationId xmlns:a16="http://schemas.microsoft.com/office/drawing/2014/main" id="{E58C3648-C7AA-497D-8CF8-5CD7CC9C50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76" name="Text Box 2">
          <a:extLst>
            <a:ext uri="{FF2B5EF4-FFF2-40B4-BE49-F238E27FC236}">
              <a16:creationId xmlns:a16="http://schemas.microsoft.com/office/drawing/2014/main" id="{91573D78-3D7B-40ED-916C-68BBD13089C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77" name="Text Box 1">
          <a:extLst>
            <a:ext uri="{FF2B5EF4-FFF2-40B4-BE49-F238E27FC236}">
              <a16:creationId xmlns:a16="http://schemas.microsoft.com/office/drawing/2014/main" id="{D512752C-69F7-4DBF-B101-046B8B7D9A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78" name="Text Box 2">
          <a:extLst>
            <a:ext uri="{FF2B5EF4-FFF2-40B4-BE49-F238E27FC236}">
              <a16:creationId xmlns:a16="http://schemas.microsoft.com/office/drawing/2014/main" id="{BA951F97-7636-441C-AED9-B6C83A8F3A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79" name="Text Box 2">
          <a:extLst>
            <a:ext uri="{FF2B5EF4-FFF2-40B4-BE49-F238E27FC236}">
              <a16:creationId xmlns:a16="http://schemas.microsoft.com/office/drawing/2014/main" id="{BCDC2C8F-7CBC-4EEB-8263-3086C8A8FC5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80" name="Text Box 1">
          <a:extLst>
            <a:ext uri="{FF2B5EF4-FFF2-40B4-BE49-F238E27FC236}">
              <a16:creationId xmlns:a16="http://schemas.microsoft.com/office/drawing/2014/main" id="{6E6960B5-90F9-490B-8C2A-DABC0D3081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81" name="Text Box 2">
          <a:extLst>
            <a:ext uri="{FF2B5EF4-FFF2-40B4-BE49-F238E27FC236}">
              <a16:creationId xmlns:a16="http://schemas.microsoft.com/office/drawing/2014/main" id="{63AEE7A1-BF7C-4892-BC16-756041F402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82" name="Text Box 2">
          <a:extLst>
            <a:ext uri="{FF2B5EF4-FFF2-40B4-BE49-F238E27FC236}">
              <a16:creationId xmlns:a16="http://schemas.microsoft.com/office/drawing/2014/main" id="{09C699DD-5FE9-43A6-94F8-817884B3AF4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83" name="Text Box 1">
          <a:extLst>
            <a:ext uri="{FF2B5EF4-FFF2-40B4-BE49-F238E27FC236}">
              <a16:creationId xmlns:a16="http://schemas.microsoft.com/office/drawing/2014/main" id="{2B7C7F6F-E1E2-48A6-BFC1-8A64B195CF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84" name="Text Box 2">
          <a:extLst>
            <a:ext uri="{FF2B5EF4-FFF2-40B4-BE49-F238E27FC236}">
              <a16:creationId xmlns:a16="http://schemas.microsoft.com/office/drawing/2014/main" id="{BC6BFA9D-2C23-4281-8554-8100390DBE5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2885" name="Text Box 2">
          <a:extLst>
            <a:ext uri="{FF2B5EF4-FFF2-40B4-BE49-F238E27FC236}">
              <a16:creationId xmlns:a16="http://schemas.microsoft.com/office/drawing/2014/main" id="{77589954-E856-403E-93CF-DC3A10ECEBA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86" name="Text Box 1">
          <a:extLst>
            <a:ext uri="{FF2B5EF4-FFF2-40B4-BE49-F238E27FC236}">
              <a16:creationId xmlns:a16="http://schemas.microsoft.com/office/drawing/2014/main" id="{999D5856-3E85-4308-B175-EFBE399B9A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87" name="Text Box 2">
          <a:extLst>
            <a:ext uri="{FF2B5EF4-FFF2-40B4-BE49-F238E27FC236}">
              <a16:creationId xmlns:a16="http://schemas.microsoft.com/office/drawing/2014/main" id="{62AB7DBB-6615-42AF-961E-F34612798AE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88" name="Text Box 1">
          <a:extLst>
            <a:ext uri="{FF2B5EF4-FFF2-40B4-BE49-F238E27FC236}">
              <a16:creationId xmlns:a16="http://schemas.microsoft.com/office/drawing/2014/main" id="{A774115F-D78E-4BC2-A4F1-78D26E52C6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89" name="Text Box 2">
          <a:extLst>
            <a:ext uri="{FF2B5EF4-FFF2-40B4-BE49-F238E27FC236}">
              <a16:creationId xmlns:a16="http://schemas.microsoft.com/office/drawing/2014/main" id="{32AAFD64-C0B6-436F-9940-D3DC707892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90" name="Text Box 1">
          <a:extLst>
            <a:ext uri="{FF2B5EF4-FFF2-40B4-BE49-F238E27FC236}">
              <a16:creationId xmlns:a16="http://schemas.microsoft.com/office/drawing/2014/main" id="{D6205D48-FD42-4F38-8E73-A329E7A91D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91" name="Text Box 2">
          <a:extLst>
            <a:ext uri="{FF2B5EF4-FFF2-40B4-BE49-F238E27FC236}">
              <a16:creationId xmlns:a16="http://schemas.microsoft.com/office/drawing/2014/main" id="{96F2EB08-85B4-464C-83DD-CAFE9C6797D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92" name="Text Box 1">
          <a:extLst>
            <a:ext uri="{FF2B5EF4-FFF2-40B4-BE49-F238E27FC236}">
              <a16:creationId xmlns:a16="http://schemas.microsoft.com/office/drawing/2014/main" id="{21892933-5D7F-42E8-9E15-0A8F9C3F43E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93" name="Text Box 2">
          <a:extLst>
            <a:ext uri="{FF2B5EF4-FFF2-40B4-BE49-F238E27FC236}">
              <a16:creationId xmlns:a16="http://schemas.microsoft.com/office/drawing/2014/main" id="{41655C10-114F-43EB-BDC1-2128A3F7604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94" name="Text Box 1">
          <a:extLst>
            <a:ext uri="{FF2B5EF4-FFF2-40B4-BE49-F238E27FC236}">
              <a16:creationId xmlns:a16="http://schemas.microsoft.com/office/drawing/2014/main" id="{16B2C613-A9DE-474F-84A7-343B0F9A414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95" name="Text Box 2">
          <a:extLst>
            <a:ext uri="{FF2B5EF4-FFF2-40B4-BE49-F238E27FC236}">
              <a16:creationId xmlns:a16="http://schemas.microsoft.com/office/drawing/2014/main" id="{4E203218-89B0-4403-9BBF-8DFD3D621E1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896" name="Text Box 1">
          <a:extLst>
            <a:ext uri="{FF2B5EF4-FFF2-40B4-BE49-F238E27FC236}">
              <a16:creationId xmlns:a16="http://schemas.microsoft.com/office/drawing/2014/main" id="{4D633E30-AAA8-4E5B-A325-B8A3BB56BE9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897" name="Text Box 2">
          <a:extLst>
            <a:ext uri="{FF2B5EF4-FFF2-40B4-BE49-F238E27FC236}">
              <a16:creationId xmlns:a16="http://schemas.microsoft.com/office/drawing/2014/main" id="{6398A5FB-1DD3-4DDA-A993-A0DE8746542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98" name="Text Box 2">
          <a:extLst>
            <a:ext uri="{FF2B5EF4-FFF2-40B4-BE49-F238E27FC236}">
              <a16:creationId xmlns:a16="http://schemas.microsoft.com/office/drawing/2014/main" id="{5A7149BB-64C1-417F-A930-D3202F7017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899" name="Text Box 1">
          <a:extLst>
            <a:ext uri="{FF2B5EF4-FFF2-40B4-BE49-F238E27FC236}">
              <a16:creationId xmlns:a16="http://schemas.microsoft.com/office/drawing/2014/main" id="{4E032CA1-E0E2-4B61-8A09-4B45563D37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00" name="Text Box 2">
          <a:extLst>
            <a:ext uri="{FF2B5EF4-FFF2-40B4-BE49-F238E27FC236}">
              <a16:creationId xmlns:a16="http://schemas.microsoft.com/office/drawing/2014/main" id="{075CC6F0-D39B-4FEF-B6CA-49EEB19F16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01" name="Text Box 1">
          <a:extLst>
            <a:ext uri="{FF2B5EF4-FFF2-40B4-BE49-F238E27FC236}">
              <a16:creationId xmlns:a16="http://schemas.microsoft.com/office/drawing/2014/main" id="{5DAEBEB1-8387-4E40-B96E-C9F9FF48150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02" name="Text Box 2">
          <a:extLst>
            <a:ext uri="{FF2B5EF4-FFF2-40B4-BE49-F238E27FC236}">
              <a16:creationId xmlns:a16="http://schemas.microsoft.com/office/drawing/2014/main" id="{7F5E6520-BD0E-47BC-9416-3D67D34A4E5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03" name="Text Box 1">
          <a:extLst>
            <a:ext uri="{FF2B5EF4-FFF2-40B4-BE49-F238E27FC236}">
              <a16:creationId xmlns:a16="http://schemas.microsoft.com/office/drawing/2014/main" id="{1CAD98CC-6487-44CB-A715-859AF9DDC9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04" name="Text Box 2">
          <a:extLst>
            <a:ext uri="{FF2B5EF4-FFF2-40B4-BE49-F238E27FC236}">
              <a16:creationId xmlns:a16="http://schemas.microsoft.com/office/drawing/2014/main" id="{68609883-EAB2-4325-BCBB-109D16BB3B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05" name="Text Box 2">
          <a:extLst>
            <a:ext uri="{FF2B5EF4-FFF2-40B4-BE49-F238E27FC236}">
              <a16:creationId xmlns:a16="http://schemas.microsoft.com/office/drawing/2014/main" id="{5C65A1BA-298D-486A-86F0-F18F70A032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06" name="Text Box 1">
          <a:extLst>
            <a:ext uri="{FF2B5EF4-FFF2-40B4-BE49-F238E27FC236}">
              <a16:creationId xmlns:a16="http://schemas.microsoft.com/office/drawing/2014/main" id="{3C73B70C-4A06-4FC7-9D28-AB666F6F324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07" name="Text Box 2">
          <a:extLst>
            <a:ext uri="{FF2B5EF4-FFF2-40B4-BE49-F238E27FC236}">
              <a16:creationId xmlns:a16="http://schemas.microsoft.com/office/drawing/2014/main" id="{6A56C5F0-7F4B-4835-87F7-4AF637FDCE7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08" name="Text Box 1">
          <a:extLst>
            <a:ext uri="{FF2B5EF4-FFF2-40B4-BE49-F238E27FC236}">
              <a16:creationId xmlns:a16="http://schemas.microsoft.com/office/drawing/2014/main" id="{415E47D4-DFAE-471D-BBF2-5B2AEA196B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09" name="Text Box 2">
          <a:extLst>
            <a:ext uri="{FF2B5EF4-FFF2-40B4-BE49-F238E27FC236}">
              <a16:creationId xmlns:a16="http://schemas.microsoft.com/office/drawing/2014/main" id="{9743EE57-63AE-4833-AE51-C61CD8739C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10" name="Text Box 1">
          <a:extLst>
            <a:ext uri="{FF2B5EF4-FFF2-40B4-BE49-F238E27FC236}">
              <a16:creationId xmlns:a16="http://schemas.microsoft.com/office/drawing/2014/main" id="{F806D197-D521-4329-8411-EF4AA1F698F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11" name="Text Box 2">
          <a:extLst>
            <a:ext uri="{FF2B5EF4-FFF2-40B4-BE49-F238E27FC236}">
              <a16:creationId xmlns:a16="http://schemas.microsoft.com/office/drawing/2014/main" id="{ACC576E8-626B-4C0A-B892-C1624E1A5EB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12" name="Text Box 1">
          <a:extLst>
            <a:ext uri="{FF2B5EF4-FFF2-40B4-BE49-F238E27FC236}">
              <a16:creationId xmlns:a16="http://schemas.microsoft.com/office/drawing/2014/main" id="{052995DC-D1B7-48B2-9DFC-836BAD2F106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13" name="Text Box 2">
          <a:extLst>
            <a:ext uri="{FF2B5EF4-FFF2-40B4-BE49-F238E27FC236}">
              <a16:creationId xmlns:a16="http://schemas.microsoft.com/office/drawing/2014/main" id="{B813FCD3-3762-4FD7-98D9-37311BB6BA3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14" name="Text Box 1">
          <a:extLst>
            <a:ext uri="{FF2B5EF4-FFF2-40B4-BE49-F238E27FC236}">
              <a16:creationId xmlns:a16="http://schemas.microsoft.com/office/drawing/2014/main" id="{F4B7833D-1EFB-4164-BF9A-3D13AFA9DC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15" name="Text Box 2">
          <a:extLst>
            <a:ext uri="{FF2B5EF4-FFF2-40B4-BE49-F238E27FC236}">
              <a16:creationId xmlns:a16="http://schemas.microsoft.com/office/drawing/2014/main" id="{81E7FDB9-7C83-4A2D-B143-5B10D9FEE3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16" name="Text Box 1">
          <a:extLst>
            <a:ext uri="{FF2B5EF4-FFF2-40B4-BE49-F238E27FC236}">
              <a16:creationId xmlns:a16="http://schemas.microsoft.com/office/drawing/2014/main" id="{EA726AFA-33B8-4994-8415-DDA2EB0A1ED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17" name="Text Box 2">
          <a:extLst>
            <a:ext uri="{FF2B5EF4-FFF2-40B4-BE49-F238E27FC236}">
              <a16:creationId xmlns:a16="http://schemas.microsoft.com/office/drawing/2014/main" id="{C3CA0FBC-EDC7-48AE-BC0F-08BA6FEF333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18" name="Text Box 1">
          <a:extLst>
            <a:ext uri="{FF2B5EF4-FFF2-40B4-BE49-F238E27FC236}">
              <a16:creationId xmlns:a16="http://schemas.microsoft.com/office/drawing/2014/main" id="{D3219E71-0817-4D8E-A927-8D8899089D0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19" name="Text Box 2">
          <a:extLst>
            <a:ext uri="{FF2B5EF4-FFF2-40B4-BE49-F238E27FC236}">
              <a16:creationId xmlns:a16="http://schemas.microsoft.com/office/drawing/2014/main" id="{FFBDABA8-C500-409A-BFD7-CDEE3FAAE2A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20" name="Text Box 1">
          <a:extLst>
            <a:ext uri="{FF2B5EF4-FFF2-40B4-BE49-F238E27FC236}">
              <a16:creationId xmlns:a16="http://schemas.microsoft.com/office/drawing/2014/main" id="{DC399CF6-5214-430B-B58D-99386CA35A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21" name="Text Box 2">
          <a:extLst>
            <a:ext uri="{FF2B5EF4-FFF2-40B4-BE49-F238E27FC236}">
              <a16:creationId xmlns:a16="http://schemas.microsoft.com/office/drawing/2014/main" id="{125EB696-8ECB-4418-A202-BCEF6EF693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22" name="Text Box 1">
          <a:extLst>
            <a:ext uri="{FF2B5EF4-FFF2-40B4-BE49-F238E27FC236}">
              <a16:creationId xmlns:a16="http://schemas.microsoft.com/office/drawing/2014/main" id="{FDE4E6B1-3F80-4D06-8111-0ABC034C884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23" name="Text Box 2">
          <a:extLst>
            <a:ext uri="{FF2B5EF4-FFF2-40B4-BE49-F238E27FC236}">
              <a16:creationId xmlns:a16="http://schemas.microsoft.com/office/drawing/2014/main" id="{2DB79DA9-25D6-4993-B684-6EC802E40FA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24" name="Text Box 1">
          <a:extLst>
            <a:ext uri="{FF2B5EF4-FFF2-40B4-BE49-F238E27FC236}">
              <a16:creationId xmlns:a16="http://schemas.microsoft.com/office/drawing/2014/main" id="{7C635896-2DAE-4574-A435-F39CED34851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25" name="Text Box 2">
          <a:extLst>
            <a:ext uri="{FF2B5EF4-FFF2-40B4-BE49-F238E27FC236}">
              <a16:creationId xmlns:a16="http://schemas.microsoft.com/office/drawing/2014/main" id="{2F41BDC0-6D18-4F8F-BEB8-36780F63034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26" name="Text Box 1">
          <a:extLst>
            <a:ext uri="{FF2B5EF4-FFF2-40B4-BE49-F238E27FC236}">
              <a16:creationId xmlns:a16="http://schemas.microsoft.com/office/drawing/2014/main" id="{6D5D3CFA-F0BC-43E8-A8A2-49445E8E5C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27" name="Text Box 2">
          <a:extLst>
            <a:ext uri="{FF2B5EF4-FFF2-40B4-BE49-F238E27FC236}">
              <a16:creationId xmlns:a16="http://schemas.microsoft.com/office/drawing/2014/main" id="{BACCA2D5-D291-4A3F-84A4-3F7C1CCEFC6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28" name="Text Box 1">
          <a:extLst>
            <a:ext uri="{FF2B5EF4-FFF2-40B4-BE49-F238E27FC236}">
              <a16:creationId xmlns:a16="http://schemas.microsoft.com/office/drawing/2014/main" id="{EE92DC5B-84BD-41D4-A835-86ABF2C6445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29" name="Text Box 2">
          <a:extLst>
            <a:ext uri="{FF2B5EF4-FFF2-40B4-BE49-F238E27FC236}">
              <a16:creationId xmlns:a16="http://schemas.microsoft.com/office/drawing/2014/main" id="{0F554942-E394-4E3F-9B6C-F766604E18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30" name="Text Box 1">
          <a:extLst>
            <a:ext uri="{FF2B5EF4-FFF2-40B4-BE49-F238E27FC236}">
              <a16:creationId xmlns:a16="http://schemas.microsoft.com/office/drawing/2014/main" id="{9143610F-C2FE-48AC-8393-F818E3A4D6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31" name="Text Box 2">
          <a:extLst>
            <a:ext uri="{FF2B5EF4-FFF2-40B4-BE49-F238E27FC236}">
              <a16:creationId xmlns:a16="http://schemas.microsoft.com/office/drawing/2014/main" id="{A7F1D870-312C-4E0B-B21D-D82CFBC271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32" name="Text Box 1">
          <a:extLst>
            <a:ext uri="{FF2B5EF4-FFF2-40B4-BE49-F238E27FC236}">
              <a16:creationId xmlns:a16="http://schemas.microsoft.com/office/drawing/2014/main" id="{A83425CE-A7C8-4B13-8F43-4CE70F9CE9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33" name="Text Box 2">
          <a:extLst>
            <a:ext uri="{FF2B5EF4-FFF2-40B4-BE49-F238E27FC236}">
              <a16:creationId xmlns:a16="http://schemas.microsoft.com/office/drawing/2014/main" id="{9B39C3FE-C128-4661-9C65-27D32D1753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34" name="Text Box 1">
          <a:extLst>
            <a:ext uri="{FF2B5EF4-FFF2-40B4-BE49-F238E27FC236}">
              <a16:creationId xmlns:a16="http://schemas.microsoft.com/office/drawing/2014/main" id="{B8CCA023-1A45-4272-9391-C00CDBA417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35" name="Text Box 2">
          <a:extLst>
            <a:ext uri="{FF2B5EF4-FFF2-40B4-BE49-F238E27FC236}">
              <a16:creationId xmlns:a16="http://schemas.microsoft.com/office/drawing/2014/main" id="{F5827B29-77CB-4776-9559-9DBA35F759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36" name="Text Box 1">
          <a:extLst>
            <a:ext uri="{FF2B5EF4-FFF2-40B4-BE49-F238E27FC236}">
              <a16:creationId xmlns:a16="http://schemas.microsoft.com/office/drawing/2014/main" id="{D5B3AB0A-6D24-42CD-838F-61F7697A7A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37" name="Text Box 2">
          <a:extLst>
            <a:ext uri="{FF2B5EF4-FFF2-40B4-BE49-F238E27FC236}">
              <a16:creationId xmlns:a16="http://schemas.microsoft.com/office/drawing/2014/main" id="{42B9C7FA-4045-49AF-B471-7ED0361D0F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38" name="Text Box 1">
          <a:extLst>
            <a:ext uri="{FF2B5EF4-FFF2-40B4-BE49-F238E27FC236}">
              <a16:creationId xmlns:a16="http://schemas.microsoft.com/office/drawing/2014/main" id="{3D1B126A-C968-4B13-8193-D2F85FBB8BF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39" name="Text Box 2">
          <a:extLst>
            <a:ext uri="{FF2B5EF4-FFF2-40B4-BE49-F238E27FC236}">
              <a16:creationId xmlns:a16="http://schemas.microsoft.com/office/drawing/2014/main" id="{5EED068A-C86D-4DB7-B695-E3E8BBFBF5E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40" name="Text Box 1">
          <a:extLst>
            <a:ext uri="{FF2B5EF4-FFF2-40B4-BE49-F238E27FC236}">
              <a16:creationId xmlns:a16="http://schemas.microsoft.com/office/drawing/2014/main" id="{2E24E37A-98DF-47EF-8479-F06718B8B3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41" name="Text Box 2">
          <a:extLst>
            <a:ext uri="{FF2B5EF4-FFF2-40B4-BE49-F238E27FC236}">
              <a16:creationId xmlns:a16="http://schemas.microsoft.com/office/drawing/2014/main" id="{3A5A4AFF-A8AB-4183-80B2-69366DF007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42" name="Text Box 1">
          <a:extLst>
            <a:ext uri="{FF2B5EF4-FFF2-40B4-BE49-F238E27FC236}">
              <a16:creationId xmlns:a16="http://schemas.microsoft.com/office/drawing/2014/main" id="{1E63FD48-648D-43AD-B8C9-F46B0321343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43" name="Text Box 2">
          <a:extLst>
            <a:ext uri="{FF2B5EF4-FFF2-40B4-BE49-F238E27FC236}">
              <a16:creationId xmlns:a16="http://schemas.microsoft.com/office/drawing/2014/main" id="{D1FA5707-2F22-48C0-83F4-044D0FF5281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44" name="Text Box 1">
          <a:extLst>
            <a:ext uri="{FF2B5EF4-FFF2-40B4-BE49-F238E27FC236}">
              <a16:creationId xmlns:a16="http://schemas.microsoft.com/office/drawing/2014/main" id="{F3AAD998-0FB8-46AA-BE88-81B0C9DAD77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45" name="Text Box 2">
          <a:extLst>
            <a:ext uri="{FF2B5EF4-FFF2-40B4-BE49-F238E27FC236}">
              <a16:creationId xmlns:a16="http://schemas.microsoft.com/office/drawing/2014/main" id="{74B3AFF0-FB67-4E3F-A83E-78BE5C78C24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46" name="Text Box 1">
          <a:extLst>
            <a:ext uri="{FF2B5EF4-FFF2-40B4-BE49-F238E27FC236}">
              <a16:creationId xmlns:a16="http://schemas.microsoft.com/office/drawing/2014/main" id="{5EA39966-FFAE-4BC9-B5EB-1A6BEA01EC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47" name="Text Box 2">
          <a:extLst>
            <a:ext uri="{FF2B5EF4-FFF2-40B4-BE49-F238E27FC236}">
              <a16:creationId xmlns:a16="http://schemas.microsoft.com/office/drawing/2014/main" id="{CF22E18D-2AA3-4E9E-AB7A-E9D85707A9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48" name="Text Box 1">
          <a:extLst>
            <a:ext uri="{FF2B5EF4-FFF2-40B4-BE49-F238E27FC236}">
              <a16:creationId xmlns:a16="http://schemas.microsoft.com/office/drawing/2014/main" id="{4143ABA0-B698-41D0-8411-7761832E886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49" name="Text Box 2">
          <a:extLst>
            <a:ext uri="{FF2B5EF4-FFF2-40B4-BE49-F238E27FC236}">
              <a16:creationId xmlns:a16="http://schemas.microsoft.com/office/drawing/2014/main" id="{7E373779-B331-443D-92CB-96F02EF328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50" name="Text Box 1">
          <a:extLst>
            <a:ext uri="{FF2B5EF4-FFF2-40B4-BE49-F238E27FC236}">
              <a16:creationId xmlns:a16="http://schemas.microsoft.com/office/drawing/2014/main" id="{7BED7120-5732-4F11-9B27-8D58076ED94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51" name="Text Box 2">
          <a:extLst>
            <a:ext uri="{FF2B5EF4-FFF2-40B4-BE49-F238E27FC236}">
              <a16:creationId xmlns:a16="http://schemas.microsoft.com/office/drawing/2014/main" id="{8D937BB2-3EDE-44E3-8309-EDF0E37FBE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52" name="Text Box 1">
          <a:extLst>
            <a:ext uri="{FF2B5EF4-FFF2-40B4-BE49-F238E27FC236}">
              <a16:creationId xmlns:a16="http://schemas.microsoft.com/office/drawing/2014/main" id="{3F2CA15D-3DA9-4062-AF60-A459756B4C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53" name="Text Box 2">
          <a:extLst>
            <a:ext uri="{FF2B5EF4-FFF2-40B4-BE49-F238E27FC236}">
              <a16:creationId xmlns:a16="http://schemas.microsoft.com/office/drawing/2014/main" id="{230EBFF7-3529-4F58-829F-AE6065D472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54" name="Text Box 1">
          <a:extLst>
            <a:ext uri="{FF2B5EF4-FFF2-40B4-BE49-F238E27FC236}">
              <a16:creationId xmlns:a16="http://schemas.microsoft.com/office/drawing/2014/main" id="{5708D772-0D53-44BA-87F9-B0285AA5F9C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55" name="Text Box 2">
          <a:extLst>
            <a:ext uri="{FF2B5EF4-FFF2-40B4-BE49-F238E27FC236}">
              <a16:creationId xmlns:a16="http://schemas.microsoft.com/office/drawing/2014/main" id="{DE9AD8F3-A9BB-4D4A-BF38-18F869FDD9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56" name="Text Box 1">
          <a:extLst>
            <a:ext uri="{FF2B5EF4-FFF2-40B4-BE49-F238E27FC236}">
              <a16:creationId xmlns:a16="http://schemas.microsoft.com/office/drawing/2014/main" id="{1E8BA831-75F0-4FBE-A306-95369733754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57" name="Text Box 2">
          <a:extLst>
            <a:ext uri="{FF2B5EF4-FFF2-40B4-BE49-F238E27FC236}">
              <a16:creationId xmlns:a16="http://schemas.microsoft.com/office/drawing/2014/main" id="{C292DB4A-AA53-4807-B384-F5DD21C05D7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58" name="Text Box 1">
          <a:extLst>
            <a:ext uri="{FF2B5EF4-FFF2-40B4-BE49-F238E27FC236}">
              <a16:creationId xmlns:a16="http://schemas.microsoft.com/office/drawing/2014/main" id="{ACB56DDD-5513-4CD6-BA3F-84DF58E95D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59" name="Text Box 2">
          <a:extLst>
            <a:ext uri="{FF2B5EF4-FFF2-40B4-BE49-F238E27FC236}">
              <a16:creationId xmlns:a16="http://schemas.microsoft.com/office/drawing/2014/main" id="{0DD28FCD-6C50-4956-B0C5-0E5C5DC33F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60" name="Text Box 1">
          <a:extLst>
            <a:ext uri="{FF2B5EF4-FFF2-40B4-BE49-F238E27FC236}">
              <a16:creationId xmlns:a16="http://schemas.microsoft.com/office/drawing/2014/main" id="{5C2CE2AE-2D30-44A4-8BEA-C3347CC819E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61" name="Text Box 2">
          <a:extLst>
            <a:ext uri="{FF2B5EF4-FFF2-40B4-BE49-F238E27FC236}">
              <a16:creationId xmlns:a16="http://schemas.microsoft.com/office/drawing/2014/main" id="{34595873-DE39-4166-B6D2-0D45FA49F4E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62" name="Text Box 1">
          <a:extLst>
            <a:ext uri="{FF2B5EF4-FFF2-40B4-BE49-F238E27FC236}">
              <a16:creationId xmlns:a16="http://schemas.microsoft.com/office/drawing/2014/main" id="{1D796A4E-5966-4D54-BC80-A74F9F5C8B3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63" name="Text Box 2">
          <a:extLst>
            <a:ext uri="{FF2B5EF4-FFF2-40B4-BE49-F238E27FC236}">
              <a16:creationId xmlns:a16="http://schemas.microsoft.com/office/drawing/2014/main" id="{A54ECE85-EC34-4179-A58A-EA1403CE866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64" name="Text Box 1">
          <a:extLst>
            <a:ext uri="{FF2B5EF4-FFF2-40B4-BE49-F238E27FC236}">
              <a16:creationId xmlns:a16="http://schemas.microsoft.com/office/drawing/2014/main" id="{34A10BAD-5A69-49F4-8C2C-46F1901A4C7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65" name="Text Box 2">
          <a:extLst>
            <a:ext uri="{FF2B5EF4-FFF2-40B4-BE49-F238E27FC236}">
              <a16:creationId xmlns:a16="http://schemas.microsoft.com/office/drawing/2014/main" id="{E65FA24F-0A66-45C9-9D32-EB7D611796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66" name="Text Box 1">
          <a:extLst>
            <a:ext uri="{FF2B5EF4-FFF2-40B4-BE49-F238E27FC236}">
              <a16:creationId xmlns:a16="http://schemas.microsoft.com/office/drawing/2014/main" id="{33F97BCA-DE9A-4008-8C33-470FCA0F892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67" name="Text Box 2">
          <a:extLst>
            <a:ext uri="{FF2B5EF4-FFF2-40B4-BE49-F238E27FC236}">
              <a16:creationId xmlns:a16="http://schemas.microsoft.com/office/drawing/2014/main" id="{47214408-B3BD-4E93-B4CC-2BD2A07661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68" name="Text Box 1">
          <a:extLst>
            <a:ext uri="{FF2B5EF4-FFF2-40B4-BE49-F238E27FC236}">
              <a16:creationId xmlns:a16="http://schemas.microsoft.com/office/drawing/2014/main" id="{E8B39E9B-B83C-4430-B59B-F94863D7B13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69" name="Text Box 2">
          <a:extLst>
            <a:ext uri="{FF2B5EF4-FFF2-40B4-BE49-F238E27FC236}">
              <a16:creationId xmlns:a16="http://schemas.microsoft.com/office/drawing/2014/main" id="{0F25063A-4F85-4D07-A6D6-699505CE58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0" name="Text Box 1">
          <a:extLst>
            <a:ext uri="{FF2B5EF4-FFF2-40B4-BE49-F238E27FC236}">
              <a16:creationId xmlns:a16="http://schemas.microsoft.com/office/drawing/2014/main" id="{1DB2C97F-CCEC-4F9B-A99C-D73C900E21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1" name="Text Box 2">
          <a:extLst>
            <a:ext uri="{FF2B5EF4-FFF2-40B4-BE49-F238E27FC236}">
              <a16:creationId xmlns:a16="http://schemas.microsoft.com/office/drawing/2014/main" id="{65CC657D-CA2D-4AD7-B9C2-CD0E3D2BA74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2" name="Text Box 1">
          <a:extLst>
            <a:ext uri="{FF2B5EF4-FFF2-40B4-BE49-F238E27FC236}">
              <a16:creationId xmlns:a16="http://schemas.microsoft.com/office/drawing/2014/main" id="{CF3A3B07-8180-424F-AF39-02DB1420EC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3" name="Text Box 2">
          <a:extLst>
            <a:ext uri="{FF2B5EF4-FFF2-40B4-BE49-F238E27FC236}">
              <a16:creationId xmlns:a16="http://schemas.microsoft.com/office/drawing/2014/main" id="{5DBA54BF-B7BE-4A1A-A7A2-61134BEAA3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4" name="Text Box 1">
          <a:extLst>
            <a:ext uri="{FF2B5EF4-FFF2-40B4-BE49-F238E27FC236}">
              <a16:creationId xmlns:a16="http://schemas.microsoft.com/office/drawing/2014/main" id="{D0C17D59-0729-4447-8B11-31B2AC8AFA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5" name="Text Box 2">
          <a:extLst>
            <a:ext uri="{FF2B5EF4-FFF2-40B4-BE49-F238E27FC236}">
              <a16:creationId xmlns:a16="http://schemas.microsoft.com/office/drawing/2014/main" id="{F1103402-9950-40F1-9371-388969CE41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6" name="Text Box 1">
          <a:extLst>
            <a:ext uri="{FF2B5EF4-FFF2-40B4-BE49-F238E27FC236}">
              <a16:creationId xmlns:a16="http://schemas.microsoft.com/office/drawing/2014/main" id="{D3C25065-4EBD-4234-B600-88DD8D9307B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7" name="Text Box 2">
          <a:extLst>
            <a:ext uri="{FF2B5EF4-FFF2-40B4-BE49-F238E27FC236}">
              <a16:creationId xmlns:a16="http://schemas.microsoft.com/office/drawing/2014/main" id="{11205B31-4025-498D-B23A-B689436951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8" name="Text Box 1">
          <a:extLst>
            <a:ext uri="{FF2B5EF4-FFF2-40B4-BE49-F238E27FC236}">
              <a16:creationId xmlns:a16="http://schemas.microsoft.com/office/drawing/2014/main" id="{554BC95B-9CD5-480D-8EC9-B90B384D0A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79" name="Text Box 2">
          <a:extLst>
            <a:ext uri="{FF2B5EF4-FFF2-40B4-BE49-F238E27FC236}">
              <a16:creationId xmlns:a16="http://schemas.microsoft.com/office/drawing/2014/main" id="{C6DF2212-AD65-4D62-BC29-43BF433931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0" name="Text Box 1">
          <a:extLst>
            <a:ext uri="{FF2B5EF4-FFF2-40B4-BE49-F238E27FC236}">
              <a16:creationId xmlns:a16="http://schemas.microsoft.com/office/drawing/2014/main" id="{F0C58F2A-85E9-443E-809D-B8D2F08E34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1" name="Text Box 2">
          <a:extLst>
            <a:ext uri="{FF2B5EF4-FFF2-40B4-BE49-F238E27FC236}">
              <a16:creationId xmlns:a16="http://schemas.microsoft.com/office/drawing/2014/main" id="{C4684A65-88AF-4638-9717-7F10DEAEC3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2" name="Text Box 1">
          <a:extLst>
            <a:ext uri="{FF2B5EF4-FFF2-40B4-BE49-F238E27FC236}">
              <a16:creationId xmlns:a16="http://schemas.microsoft.com/office/drawing/2014/main" id="{1CC10A8D-CBE4-4900-BC4F-FAD25899FA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3" name="Text Box 2">
          <a:extLst>
            <a:ext uri="{FF2B5EF4-FFF2-40B4-BE49-F238E27FC236}">
              <a16:creationId xmlns:a16="http://schemas.microsoft.com/office/drawing/2014/main" id="{8A42415A-7E8F-4C70-B3CA-3C6DD94FB7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4" name="Text Box 1">
          <a:extLst>
            <a:ext uri="{FF2B5EF4-FFF2-40B4-BE49-F238E27FC236}">
              <a16:creationId xmlns:a16="http://schemas.microsoft.com/office/drawing/2014/main" id="{6414CE67-618E-4531-9697-01ED9C0A8E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5" name="Text Box 2">
          <a:extLst>
            <a:ext uri="{FF2B5EF4-FFF2-40B4-BE49-F238E27FC236}">
              <a16:creationId xmlns:a16="http://schemas.microsoft.com/office/drawing/2014/main" id="{6157D965-723D-48BA-A715-707F728821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6" name="Text Box 1">
          <a:extLst>
            <a:ext uri="{FF2B5EF4-FFF2-40B4-BE49-F238E27FC236}">
              <a16:creationId xmlns:a16="http://schemas.microsoft.com/office/drawing/2014/main" id="{7D65875B-7757-46B4-BF0A-9F8AC90C0D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7" name="Text Box 2">
          <a:extLst>
            <a:ext uri="{FF2B5EF4-FFF2-40B4-BE49-F238E27FC236}">
              <a16:creationId xmlns:a16="http://schemas.microsoft.com/office/drawing/2014/main" id="{A496CAB2-6A0F-4B8B-B3C2-B357DF4D19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8" name="Text Box 1">
          <a:extLst>
            <a:ext uri="{FF2B5EF4-FFF2-40B4-BE49-F238E27FC236}">
              <a16:creationId xmlns:a16="http://schemas.microsoft.com/office/drawing/2014/main" id="{ECDB0C5A-EA79-4638-8AD1-CC51B436F8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89" name="Text Box 2">
          <a:extLst>
            <a:ext uri="{FF2B5EF4-FFF2-40B4-BE49-F238E27FC236}">
              <a16:creationId xmlns:a16="http://schemas.microsoft.com/office/drawing/2014/main" id="{71070F90-0DE4-48F9-8ABF-9C7011AF8FF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90" name="Text Box 1">
          <a:extLst>
            <a:ext uri="{FF2B5EF4-FFF2-40B4-BE49-F238E27FC236}">
              <a16:creationId xmlns:a16="http://schemas.microsoft.com/office/drawing/2014/main" id="{8F876C72-6F4A-4667-8A02-54D3C31E3A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91" name="Text Box 2">
          <a:extLst>
            <a:ext uri="{FF2B5EF4-FFF2-40B4-BE49-F238E27FC236}">
              <a16:creationId xmlns:a16="http://schemas.microsoft.com/office/drawing/2014/main" id="{E5C8A658-7AA5-4C10-ACA3-DDF2B6A08B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92" name="Text Box 1">
          <a:extLst>
            <a:ext uri="{FF2B5EF4-FFF2-40B4-BE49-F238E27FC236}">
              <a16:creationId xmlns:a16="http://schemas.microsoft.com/office/drawing/2014/main" id="{A0894202-B580-459B-A136-F16C659754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93" name="Text Box 2">
          <a:extLst>
            <a:ext uri="{FF2B5EF4-FFF2-40B4-BE49-F238E27FC236}">
              <a16:creationId xmlns:a16="http://schemas.microsoft.com/office/drawing/2014/main" id="{65AC33AF-BDAB-407A-8992-DCFCFC60AD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94" name="Text Box 1">
          <a:extLst>
            <a:ext uri="{FF2B5EF4-FFF2-40B4-BE49-F238E27FC236}">
              <a16:creationId xmlns:a16="http://schemas.microsoft.com/office/drawing/2014/main" id="{BAB2FB89-574C-4295-B5C1-E1EA3B41F70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95" name="Text Box 2">
          <a:extLst>
            <a:ext uri="{FF2B5EF4-FFF2-40B4-BE49-F238E27FC236}">
              <a16:creationId xmlns:a16="http://schemas.microsoft.com/office/drawing/2014/main" id="{3DAECE6C-33B4-4011-BBBB-B107B83BAFF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96" name="Text Box 1">
          <a:extLst>
            <a:ext uri="{FF2B5EF4-FFF2-40B4-BE49-F238E27FC236}">
              <a16:creationId xmlns:a16="http://schemas.microsoft.com/office/drawing/2014/main" id="{EA85E899-E850-405A-9B1D-FF3B5A328D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2997" name="Text Box 2">
          <a:extLst>
            <a:ext uri="{FF2B5EF4-FFF2-40B4-BE49-F238E27FC236}">
              <a16:creationId xmlns:a16="http://schemas.microsoft.com/office/drawing/2014/main" id="{221FEAAA-5387-4509-B94B-46D1E90051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2998" name="Text Box 1">
          <a:extLst>
            <a:ext uri="{FF2B5EF4-FFF2-40B4-BE49-F238E27FC236}">
              <a16:creationId xmlns:a16="http://schemas.microsoft.com/office/drawing/2014/main" id="{47115769-AACF-46A1-A6EB-2BFD6CAB4DA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2999" name="Text Box 2">
          <a:extLst>
            <a:ext uri="{FF2B5EF4-FFF2-40B4-BE49-F238E27FC236}">
              <a16:creationId xmlns:a16="http://schemas.microsoft.com/office/drawing/2014/main" id="{9B9736C9-AC55-4068-AB58-0E331DC36FA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0" name="Text Box 1">
          <a:extLst>
            <a:ext uri="{FF2B5EF4-FFF2-40B4-BE49-F238E27FC236}">
              <a16:creationId xmlns:a16="http://schemas.microsoft.com/office/drawing/2014/main" id="{287EB2B2-9EE9-49BD-957F-42806D954D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1" name="Text Box 2">
          <a:extLst>
            <a:ext uri="{FF2B5EF4-FFF2-40B4-BE49-F238E27FC236}">
              <a16:creationId xmlns:a16="http://schemas.microsoft.com/office/drawing/2014/main" id="{BE83BE37-068C-4766-8857-C8B611C52F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2" name="Text Box 1">
          <a:extLst>
            <a:ext uri="{FF2B5EF4-FFF2-40B4-BE49-F238E27FC236}">
              <a16:creationId xmlns:a16="http://schemas.microsoft.com/office/drawing/2014/main" id="{FA087257-7D01-4FA4-A7CD-2FA49ED3F8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3" name="Text Box 2">
          <a:extLst>
            <a:ext uri="{FF2B5EF4-FFF2-40B4-BE49-F238E27FC236}">
              <a16:creationId xmlns:a16="http://schemas.microsoft.com/office/drawing/2014/main" id="{86DBE73C-56BE-4F61-8B60-7A8839CF8E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4" name="Text Box 1">
          <a:extLst>
            <a:ext uri="{FF2B5EF4-FFF2-40B4-BE49-F238E27FC236}">
              <a16:creationId xmlns:a16="http://schemas.microsoft.com/office/drawing/2014/main" id="{2DD958D1-8DA4-44CC-81AB-EDCEF7B1C2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5" name="Text Box 2">
          <a:extLst>
            <a:ext uri="{FF2B5EF4-FFF2-40B4-BE49-F238E27FC236}">
              <a16:creationId xmlns:a16="http://schemas.microsoft.com/office/drawing/2014/main" id="{C62F9A1B-EE33-427F-AD5F-BEE618FB1D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6" name="Text Box 1">
          <a:extLst>
            <a:ext uri="{FF2B5EF4-FFF2-40B4-BE49-F238E27FC236}">
              <a16:creationId xmlns:a16="http://schemas.microsoft.com/office/drawing/2014/main" id="{D9CC2DDB-51A4-42BF-BE3E-BF73005F1D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7" name="Text Box 2">
          <a:extLst>
            <a:ext uri="{FF2B5EF4-FFF2-40B4-BE49-F238E27FC236}">
              <a16:creationId xmlns:a16="http://schemas.microsoft.com/office/drawing/2014/main" id="{71C585D4-CF4A-41FA-B4BA-4026412FAB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8" name="Text Box 1">
          <a:extLst>
            <a:ext uri="{FF2B5EF4-FFF2-40B4-BE49-F238E27FC236}">
              <a16:creationId xmlns:a16="http://schemas.microsoft.com/office/drawing/2014/main" id="{D889A2C5-7639-4DAD-BC8E-A1C79E2AA1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09" name="Text Box 2">
          <a:extLst>
            <a:ext uri="{FF2B5EF4-FFF2-40B4-BE49-F238E27FC236}">
              <a16:creationId xmlns:a16="http://schemas.microsoft.com/office/drawing/2014/main" id="{F63CECDC-C0E1-4EEB-9B2D-BFA3079F07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0" name="Text Box 1">
          <a:extLst>
            <a:ext uri="{FF2B5EF4-FFF2-40B4-BE49-F238E27FC236}">
              <a16:creationId xmlns:a16="http://schemas.microsoft.com/office/drawing/2014/main" id="{2413D7EA-9626-4624-A44C-EC84DD8A16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1" name="Text Box 2">
          <a:extLst>
            <a:ext uri="{FF2B5EF4-FFF2-40B4-BE49-F238E27FC236}">
              <a16:creationId xmlns:a16="http://schemas.microsoft.com/office/drawing/2014/main" id="{B0CD5DBB-FFFF-422F-A153-FB1E42CD0C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2" name="Text Box 1">
          <a:extLst>
            <a:ext uri="{FF2B5EF4-FFF2-40B4-BE49-F238E27FC236}">
              <a16:creationId xmlns:a16="http://schemas.microsoft.com/office/drawing/2014/main" id="{CD337A9F-E736-45D6-888E-9CD296140F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3" name="Text Box 2">
          <a:extLst>
            <a:ext uri="{FF2B5EF4-FFF2-40B4-BE49-F238E27FC236}">
              <a16:creationId xmlns:a16="http://schemas.microsoft.com/office/drawing/2014/main" id="{F0F1A489-48EC-4CA2-8E0D-3AB08F2F29F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4" name="Text Box 1">
          <a:extLst>
            <a:ext uri="{FF2B5EF4-FFF2-40B4-BE49-F238E27FC236}">
              <a16:creationId xmlns:a16="http://schemas.microsoft.com/office/drawing/2014/main" id="{1375401F-6C21-4498-BE44-79D9E0EB34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5" name="Text Box 2">
          <a:extLst>
            <a:ext uri="{FF2B5EF4-FFF2-40B4-BE49-F238E27FC236}">
              <a16:creationId xmlns:a16="http://schemas.microsoft.com/office/drawing/2014/main" id="{78FD97AC-843F-405E-BA1C-DF4DA766C0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6" name="Text Box 1">
          <a:extLst>
            <a:ext uri="{FF2B5EF4-FFF2-40B4-BE49-F238E27FC236}">
              <a16:creationId xmlns:a16="http://schemas.microsoft.com/office/drawing/2014/main" id="{7DD00958-96F1-466D-9E20-318005A3FC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7" name="Text Box 2">
          <a:extLst>
            <a:ext uri="{FF2B5EF4-FFF2-40B4-BE49-F238E27FC236}">
              <a16:creationId xmlns:a16="http://schemas.microsoft.com/office/drawing/2014/main" id="{ADDF281C-C70A-441F-A095-113102E48D2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8" name="Text Box 1">
          <a:extLst>
            <a:ext uri="{FF2B5EF4-FFF2-40B4-BE49-F238E27FC236}">
              <a16:creationId xmlns:a16="http://schemas.microsoft.com/office/drawing/2014/main" id="{9A46BACA-961D-4061-B5D4-CEDD9C21D8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19" name="Text Box 2">
          <a:extLst>
            <a:ext uri="{FF2B5EF4-FFF2-40B4-BE49-F238E27FC236}">
              <a16:creationId xmlns:a16="http://schemas.microsoft.com/office/drawing/2014/main" id="{027C3E84-70AB-49CF-A5FA-560ED32EF9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20" name="Text Box 1">
          <a:extLst>
            <a:ext uri="{FF2B5EF4-FFF2-40B4-BE49-F238E27FC236}">
              <a16:creationId xmlns:a16="http://schemas.microsoft.com/office/drawing/2014/main" id="{562D331A-6E78-43FB-835D-B0A128C45B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21" name="Text Box 2">
          <a:extLst>
            <a:ext uri="{FF2B5EF4-FFF2-40B4-BE49-F238E27FC236}">
              <a16:creationId xmlns:a16="http://schemas.microsoft.com/office/drawing/2014/main" id="{1F19472E-4B46-4E61-8633-AB61908A61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22" name="Text Box 1">
          <a:extLst>
            <a:ext uri="{FF2B5EF4-FFF2-40B4-BE49-F238E27FC236}">
              <a16:creationId xmlns:a16="http://schemas.microsoft.com/office/drawing/2014/main" id="{B78936A2-3492-49A9-AB4A-3EF26972C74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23" name="Text Box 2">
          <a:extLst>
            <a:ext uri="{FF2B5EF4-FFF2-40B4-BE49-F238E27FC236}">
              <a16:creationId xmlns:a16="http://schemas.microsoft.com/office/drawing/2014/main" id="{016A370C-E4DD-479D-B6EF-EA6DD19F7E7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24" name="Text Box 1">
          <a:extLst>
            <a:ext uri="{FF2B5EF4-FFF2-40B4-BE49-F238E27FC236}">
              <a16:creationId xmlns:a16="http://schemas.microsoft.com/office/drawing/2014/main" id="{4BB087E8-F7DB-4B74-A858-C099349426B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25" name="Text Box 2">
          <a:extLst>
            <a:ext uri="{FF2B5EF4-FFF2-40B4-BE49-F238E27FC236}">
              <a16:creationId xmlns:a16="http://schemas.microsoft.com/office/drawing/2014/main" id="{8BE607B1-EC6B-4A9B-9140-95E98D12862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26" name="Text Box 1">
          <a:extLst>
            <a:ext uri="{FF2B5EF4-FFF2-40B4-BE49-F238E27FC236}">
              <a16:creationId xmlns:a16="http://schemas.microsoft.com/office/drawing/2014/main" id="{F5FC0960-C74F-4C81-93A9-DD00481F34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27" name="Text Box 2">
          <a:extLst>
            <a:ext uri="{FF2B5EF4-FFF2-40B4-BE49-F238E27FC236}">
              <a16:creationId xmlns:a16="http://schemas.microsoft.com/office/drawing/2014/main" id="{08630632-B6AD-4D61-B128-9C75543BB7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28" name="Text Box 1">
          <a:extLst>
            <a:ext uri="{FF2B5EF4-FFF2-40B4-BE49-F238E27FC236}">
              <a16:creationId xmlns:a16="http://schemas.microsoft.com/office/drawing/2014/main" id="{5F29E1B7-CCC4-4387-B421-D3C24050F1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29" name="Text Box 2">
          <a:extLst>
            <a:ext uri="{FF2B5EF4-FFF2-40B4-BE49-F238E27FC236}">
              <a16:creationId xmlns:a16="http://schemas.microsoft.com/office/drawing/2014/main" id="{34421479-CC18-4E01-BB6B-88A033DB86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30" name="Text Box 1">
          <a:extLst>
            <a:ext uri="{FF2B5EF4-FFF2-40B4-BE49-F238E27FC236}">
              <a16:creationId xmlns:a16="http://schemas.microsoft.com/office/drawing/2014/main" id="{73A76B55-5602-4460-AB08-F033044E47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31" name="Text Box 2">
          <a:extLst>
            <a:ext uri="{FF2B5EF4-FFF2-40B4-BE49-F238E27FC236}">
              <a16:creationId xmlns:a16="http://schemas.microsoft.com/office/drawing/2014/main" id="{CA5D53BE-7CF9-4AEF-947C-0691E2F561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32" name="Text Box 1">
          <a:extLst>
            <a:ext uri="{FF2B5EF4-FFF2-40B4-BE49-F238E27FC236}">
              <a16:creationId xmlns:a16="http://schemas.microsoft.com/office/drawing/2014/main" id="{AE0F36A5-5F82-4833-A347-61199A8373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33" name="Text Box 2">
          <a:extLst>
            <a:ext uri="{FF2B5EF4-FFF2-40B4-BE49-F238E27FC236}">
              <a16:creationId xmlns:a16="http://schemas.microsoft.com/office/drawing/2014/main" id="{72D8C861-D790-403A-BDB8-150F5C838A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34" name="Text Box 1">
          <a:extLst>
            <a:ext uri="{FF2B5EF4-FFF2-40B4-BE49-F238E27FC236}">
              <a16:creationId xmlns:a16="http://schemas.microsoft.com/office/drawing/2014/main" id="{1F7D23E4-BB95-45A5-A18B-5236CE771F3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35" name="Text Box 2">
          <a:extLst>
            <a:ext uri="{FF2B5EF4-FFF2-40B4-BE49-F238E27FC236}">
              <a16:creationId xmlns:a16="http://schemas.microsoft.com/office/drawing/2014/main" id="{FEE65729-0611-4731-8231-9F0D5FFFBAA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36" name="Text Box 1">
          <a:extLst>
            <a:ext uri="{FF2B5EF4-FFF2-40B4-BE49-F238E27FC236}">
              <a16:creationId xmlns:a16="http://schemas.microsoft.com/office/drawing/2014/main" id="{D9A48228-FB83-49AA-BEAA-42CB1A595D8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37" name="Text Box 2">
          <a:extLst>
            <a:ext uri="{FF2B5EF4-FFF2-40B4-BE49-F238E27FC236}">
              <a16:creationId xmlns:a16="http://schemas.microsoft.com/office/drawing/2014/main" id="{4C8F6E9D-813E-4324-B00B-4D24353C86E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38" name="Text Box 1">
          <a:extLst>
            <a:ext uri="{FF2B5EF4-FFF2-40B4-BE49-F238E27FC236}">
              <a16:creationId xmlns:a16="http://schemas.microsoft.com/office/drawing/2014/main" id="{527BA7BC-4B43-4842-8719-2C286D7433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39" name="Text Box 2">
          <a:extLst>
            <a:ext uri="{FF2B5EF4-FFF2-40B4-BE49-F238E27FC236}">
              <a16:creationId xmlns:a16="http://schemas.microsoft.com/office/drawing/2014/main" id="{35E91334-0CC4-4D3C-AD59-D32A254FD32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40" name="Text Box 1">
          <a:extLst>
            <a:ext uri="{FF2B5EF4-FFF2-40B4-BE49-F238E27FC236}">
              <a16:creationId xmlns:a16="http://schemas.microsoft.com/office/drawing/2014/main" id="{D78CE245-B742-495A-A769-40FA824D1E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41" name="Text Box 2">
          <a:extLst>
            <a:ext uri="{FF2B5EF4-FFF2-40B4-BE49-F238E27FC236}">
              <a16:creationId xmlns:a16="http://schemas.microsoft.com/office/drawing/2014/main" id="{5FA16B9B-30A9-4284-BEE7-42CE6045B9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42" name="Text Box 1">
          <a:extLst>
            <a:ext uri="{FF2B5EF4-FFF2-40B4-BE49-F238E27FC236}">
              <a16:creationId xmlns:a16="http://schemas.microsoft.com/office/drawing/2014/main" id="{BE84DE89-835D-4A5F-A644-2042F4E1E38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43" name="Text Box 2">
          <a:extLst>
            <a:ext uri="{FF2B5EF4-FFF2-40B4-BE49-F238E27FC236}">
              <a16:creationId xmlns:a16="http://schemas.microsoft.com/office/drawing/2014/main" id="{F9BEF6D6-AF1F-4F8B-BA4A-9F3601E9B6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44" name="Text Box 1">
          <a:extLst>
            <a:ext uri="{FF2B5EF4-FFF2-40B4-BE49-F238E27FC236}">
              <a16:creationId xmlns:a16="http://schemas.microsoft.com/office/drawing/2014/main" id="{75C82AE6-69F3-495E-9790-BD23483152C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45" name="Text Box 2">
          <a:extLst>
            <a:ext uri="{FF2B5EF4-FFF2-40B4-BE49-F238E27FC236}">
              <a16:creationId xmlns:a16="http://schemas.microsoft.com/office/drawing/2014/main" id="{3DA00D3D-695D-4E9A-BBE9-FB2C74F2544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46" name="Text Box 1">
          <a:extLst>
            <a:ext uri="{FF2B5EF4-FFF2-40B4-BE49-F238E27FC236}">
              <a16:creationId xmlns:a16="http://schemas.microsoft.com/office/drawing/2014/main" id="{A518B1FA-98CF-4447-AAAE-0F801E4F6A9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47" name="Text Box 2">
          <a:extLst>
            <a:ext uri="{FF2B5EF4-FFF2-40B4-BE49-F238E27FC236}">
              <a16:creationId xmlns:a16="http://schemas.microsoft.com/office/drawing/2014/main" id="{AF090D9C-5516-4AB4-BA0E-63D3B71549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48" name="Text Box 1">
          <a:extLst>
            <a:ext uri="{FF2B5EF4-FFF2-40B4-BE49-F238E27FC236}">
              <a16:creationId xmlns:a16="http://schemas.microsoft.com/office/drawing/2014/main" id="{2F59C46B-D74D-4D78-B993-D9CC907539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49" name="Text Box 2">
          <a:extLst>
            <a:ext uri="{FF2B5EF4-FFF2-40B4-BE49-F238E27FC236}">
              <a16:creationId xmlns:a16="http://schemas.microsoft.com/office/drawing/2014/main" id="{71DEB3E7-AF26-4213-8AF3-AAFFDCE437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50" name="Text Box 1">
          <a:extLst>
            <a:ext uri="{FF2B5EF4-FFF2-40B4-BE49-F238E27FC236}">
              <a16:creationId xmlns:a16="http://schemas.microsoft.com/office/drawing/2014/main" id="{2B3BD2C6-5437-411C-BE74-ECFB5AA5FA8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51" name="Text Box 2">
          <a:extLst>
            <a:ext uri="{FF2B5EF4-FFF2-40B4-BE49-F238E27FC236}">
              <a16:creationId xmlns:a16="http://schemas.microsoft.com/office/drawing/2014/main" id="{77E9409A-7DC2-4694-B904-ECC115686B4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52" name="Text Box 1">
          <a:extLst>
            <a:ext uri="{FF2B5EF4-FFF2-40B4-BE49-F238E27FC236}">
              <a16:creationId xmlns:a16="http://schemas.microsoft.com/office/drawing/2014/main" id="{84187C01-C9A6-45C9-9CE1-4DB48A37FA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53" name="Text Box 2">
          <a:extLst>
            <a:ext uri="{FF2B5EF4-FFF2-40B4-BE49-F238E27FC236}">
              <a16:creationId xmlns:a16="http://schemas.microsoft.com/office/drawing/2014/main" id="{F9B54699-74B2-4048-AA1E-A7FFD093A1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54" name="Text Box 1">
          <a:extLst>
            <a:ext uri="{FF2B5EF4-FFF2-40B4-BE49-F238E27FC236}">
              <a16:creationId xmlns:a16="http://schemas.microsoft.com/office/drawing/2014/main" id="{2D7ECA9F-3185-41F7-B6F2-FAB5370FFB1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55" name="Text Box 2">
          <a:extLst>
            <a:ext uri="{FF2B5EF4-FFF2-40B4-BE49-F238E27FC236}">
              <a16:creationId xmlns:a16="http://schemas.microsoft.com/office/drawing/2014/main" id="{760246B4-9447-49A6-96A7-13546D487F0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56" name="Text Box 1">
          <a:extLst>
            <a:ext uri="{FF2B5EF4-FFF2-40B4-BE49-F238E27FC236}">
              <a16:creationId xmlns:a16="http://schemas.microsoft.com/office/drawing/2014/main" id="{9F0B09E9-6AEE-4F7D-B9E3-5A96C2703BB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57" name="Text Box 2">
          <a:extLst>
            <a:ext uri="{FF2B5EF4-FFF2-40B4-BE49-F238E27FC236}">
              <a16:creationId xmlns:a16="http://schemas.microsoft.com/office/drawing/2014/main" id="{F8E7A345-6245-48E1-B625-028075DC359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58" name="Text Box 1">
          <a:extLst>
            <a:ext uri="{FF2B5EF4-FFF2-40B4-BE49-F238E27FC236}">
              <a16:creationId xmlns:a16="http://schemas.microsoft.com/office/drawing/2014/main" id="{6E322AA3-3E80-451C-984B-A11AC13B1B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59" name="Text Box 2">
          <a:extLst>
            <a:ext uri="{FF2B5EF4-FFF2-40B4-BE49-F238E27FC236}">
              <a16:creationId xmlns:a16="http://schemas.microsoft.com/office/drawing/2014/main" id="{B84D568C-120F-42C5-9C1C-3B22FC424B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60" name="Text Box 1">
          <a:extLst>
            <a:ext uri="{FF2B5EF4-FFF2-40B4-BE49-F238E27FC236}">
              <a16:creationId xmlns:a16="http://schemas.microsoft.com/office/drawing/2014/main" id="{2EBAD4D5-C474-4DAF-BF32-0E9267C903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61" name="Text Box 2">
          <a:extLst>
            <a:ext uri="{FF2B5EF4-FFF2-40B4-BE49-F238E27FC236}">
              <a16:creationId xmlns:a16="http://schemas.microsoft.com/office/drawing/2014/main" id="{E4FBEDF5-E0BB-4E4C-9602-65E9C7FA72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62" name="Text Box 1">
          <a:extLst>
            <a:ext uri="{FF2B5EF4-FFF2-40B4-BE49-F238E27FC236}">
              <a16:creationId xmlns:a16="http://schemas.microsoft.com/office/drawing/2014/main" id="{8A1D6B58-0C5D-4E63-A03C-DCB1305A61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63" name="Text Box 2">
          <a:extLst>
            <a:ext uri="{FF2B5EF4-FFF2-40B4-BE49-F238E27FC236}">
              <a16:creationId xmlns:a16="http://schemas.microsoft.com/office/drawing/2014/main" id="{A484CBD7-30C7-4975-8B27-6EB0338D2A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64" name="Text Box 1">
          <a:extLst>
            <a:ext uri="{FF2B5EF4-FFF2-40B4-BE49-F238E27FC236}">
              <a16:creationId xmlns:a16="http://schemas.microsoft.com/office/drawing/2014/main" id="{D7ACF74E-8344-4754-80DF-E619254410C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65" name="Text Box 2">
          <a:extLst>
            <a:ext uri="{FF2B5EF4-FFF2-40B4-BE49-F238E27FC236}">
              <a16:creationId xmlns:a16="http://schemas.microsoft.com/office/drawing/2014/main" id="{9106A796-FCB5-4864-A8E1-8AFB77B0D6A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66" name="Text Box 1">
          <a:extLst>
            <a:ext uri="{FF2B5EF4-FFF2-40B4-BE49-F238E27FC236}">
              <a16:creationId xmlns:a16="http://schemas.microsoft.com/office/drawing/2014/main" id="{9E2C456A-77A8-478A-B5B3-CE525F9861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67" name="Text Box 2">
          <a:extLst>
            <a:ext uri="{FF2B5EF4-FFF2-40B4-BE49-F238E27FC236}">
              <a16:creationId xmlns:a16="http://schemas.microsoft.com/office/drawing/2014/main" id="{982F2356-0430-4916-BC8F-193EF218CA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68" name="Text Box 1">
          <a:extLst>
            <a:ext uri="{FF2B5EF4-FFF2-40B4-BE49-F238E27FC236}">
              <a16:creationId xmlns:a16="http://schemas.microsoft.com/office/drawing/2014/main" id="{DF6B5B00-B9C9-49AB-B9D0-EDA65CB6B45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69" name="Text Box 2">
          <a:extLst>
            <a:ext uri="{FF2B5EF4-FFF2-40B4-BE49-F238E27FC236}">
              <a16:creationId xmlns:a16="http://schemas.microsoft.com/office/drawing/2014/main" id="{2D458C3E-0487-4D0A-A6FF-1628852750F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0" name="Text Box 1">
          <a:extLst>
            <a:ext uri="{FF2B5EF4-FFF2-40B4-BE49-F238E27FC236}">
              <a16:creationId xmlns:a16="http://schemas.microsoft.com/office/drawing/2014/main" id="{721878E4-B447-41F5-BB46-DE678355740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1" name="Text Box 2">
          <a:extLst>
            <a:ext uri="{FF2B5EF4-FFF2-40B4-BE49-F238E27FC236}">
              <a16:creationId xmlns:a16="http://schemas.microsoft.com/office/drawing/2014/main" id="{95405297-FEB3-48B6-BB02-7CCF7EA5F6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2" name="Text Box 1">
          <a:extLst>
            <a:ext uri="{FF2B5EF4-FFF2-40B4-BE49-F238E27FC236}">
              <a16:creationId xmlns:a16="http://schemas.microsoft.com/office/drawing/2014/main" id="{2B70E722-24C4-4598-B65D-4B36961334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3" name="Text Box 2">
          <a:extLst>
            <a:ext uri="{FF2B5EF4-FFF2-40B4-BE49-F238E27FC236}">
              <a16:creationId xmlns:a16="http://schemas.microsoft.com/office/drawing/2014/main" id="{F0C09054-0C65-4685-BD32-D6222D0D0A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4" name="Text Box 1">
          <a:extLst>
            <a:ext uri="{FF2B5EF4-FFF2-40B4-BE49-F238E27FC236}">
              <a16:creationId xmlns:a16="http://schemas.microsoft.com/office/drawing/2014/main" id="{3273C598-53FD-414C-9792-D75FDA61D9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5" name="Text Box 2">
          <a:extLst>
            <a:ext uri="{FF2B5EF4-FFF2-40B4-BE49-F238E27FC236}">
              <a16:creationId xmlns:a16="http://schemas.microsoft.com/office/drawing/2014/main" id="{35BD592C-A75B-493B-B58E-44878EF72B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6" name="Text Box 1">
          <a:extLst>
            <a:ext uri="{FF2B5EF4-FFF2-40B4-BE49-F238E27FC236}">
              <a16:creationId xmlns:a16="http://schemas.microsoft.com/office/drawing/2014/main" id="{D23EB9D5-32F6-4811-AC9E-E79682FEF0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7" name="Text Box 2">
          <a:extLst>
            <a:ext uri="{FF2B5EF4-FFF2-40B4-BE49-F238E27FC236}">
              <a16:creationId xmlns:a16="http://schemas.microsoft.com/office/drawing/2014/main" id="{EAA1EF15-B138-4A5F-B748-3404D69790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8" name="Text Box 1">
          <a:extLst>
            <a:ext uri="{FF2B5EF4-FFF2-40B4-BE49-F238E27FC236}">
              <a16:creationId xmlns:a16="http://schemas.microsoft.com/office/drawing/2014/main" id="{17976A12-8635-4983-902A-B5732BACBC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79" name="Text Box 2">
          <a:extLst>
            <a:ext uri="{FF2B5EF4-FFF2-40B4-BE49-F238E27FC236}">
              <a16:creationId xmlns:a16="http://schemas.microsoft.com/office/drawing/2014/main" id="{93366BE0-C095-475A-9510-2654881961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80" name="Text Box 1">
          <a:extLst>
            <a:ext uri="{FF2B5EF4-FFF2-40B4-BE49-F238E27FC236}">
              <a16:creationId xmlns:a16="http://schemas.microsoft.com/office/drawing/2014/main" id="{311512D0-3CC8-4E4D-8DA0-10E0DF3B00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81" name="Text Box 2">
          <a:extLst>
            <a:ext uri="{FF2B5EF4-FFF2-40B4-BE49-F238E27FC236}">
              <a16:creationId xmlns:a16="http://schemas.microsoft.com/office/drawing/2014/main" id="{8698AFDB-3B61-4EA5-BF9C-421371640EB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82" name="Text Box 1">
          <a:extLst>
            <a:ext uri="{FF2B5EF4-FFF2-40B4-BE49-F238E27FC236}">
              <a16:creationId xmlns:a16="http://schemas.microsoft.com/office/drawing/2014/main" id="{F9290865-2DF2-41CD-9492-2F80BE31F7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83" name="Text Box 2">
          <a:extLst>
            <a:ext uri="{FF2B5EF4-FFF2-40B4-BE49-F238E27FC236}">
              <a16:creationId xmlns:a16="http://schemas.microsoft.com/office/drawing/2014/main" id="{0B34DA57-1F61-4DD9-88B3-A2A0947454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84" name="Text Box 1">
          <a:extLst>
            <a:ext uri="{FF2B5EF4-FFF2-40B4-BE49-F238E27FC236}">
              <a16:creationId xmlns:a16="http://schemas.microsoft.com/office/drawing/2014/main" id="{02A5AAC2-F789-4E1C-830B-017266B44D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85" name="Text Box 2">
          <a:extLst>
            <a:ext uri="{FF2B5EF4-FFF2-40B4-BE49-F238E27FC236}">
              <a16:creationId xmlns:a16="http://schemas.microsoft.com/office/drawing/2014/main" id="{8B98D55B-3B7A-45AE-8B79-083EA5DC90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086" name="Text Box 2">
          <a:extLst>
            <a:ext uri="{FF2B5EF4-FFF2-40B4-BE49-F238E27FC236}">
              <a16:creationId xmlns:a16="http://schemas.microsoft.com/office/drawing/2014/main" id="{E97BBB1C-F124-4EA1-990D-7326A769A66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87" name="Text Box 1">
          <a:extLst>
            <a:ext uri="{FF2B5EF4-FFF2-40B4-BE49-F238E27FC236}">
              <a16:creationId xmlns:a16="http://schemas.microsoft.com/office/drawing/2014/main" id="{2636DB36-89B0-48AA-A386-E06925CFAE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88" name="Text Box 2">
          <a:extLst>
            <a:ext uri="{FF2B5EF4-FFF2-40B4-BE49-F238E27FC236}">
              <a16:creationId xmlns:a16="http://schemas.microsoft.com/office/drawing/2014/main" id="{5C5F69B4-32DC-4B9E-A73D-0131822E79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89" name="Text Box 1">
          <a:extLst>
            <a:ext uri="{FF2B5EF4-FFF2-40B4-BE49-F238E27FC236}">
              <a16:creationId xmlns:a16="http://schemas.microsoft.com/office/drawing/2014/main" id="{7E009B3C-4468-4972-86A8-31F1DE1CA0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90" name="Text Box 2">
          <a:extLst>
            <a:ext uri="{FF2B5EF4-FFF2-40B4-BE49-F238E27FC236}">
              <a16:creationId xmlns:a16="http://schemas.microsoft.com/office/drawing/2014/main" id="{6B9A94DD-36C9-41FE-9308-53F79909193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091" name="Text Box 1">
          <a:extLst>
            <a:ext uri="{FF2B5EF4-FFF2-40B4-BE49-F238E27FC236}">
              <a16:creationId xmlns:a16="http://schemas.microsoft.com/office/drawing/2014/main" id="{2D4E57B2-A062-4271-B39D-36097630517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092" name="Text Box 2">
          <a:extLst>
            <a:ext uri="{FF2B5EF4-FFF2-40B4-BE49-F238E27FC236}">
              <a16:creationId xmlns:a16="http://schemas.microsoft.com/office/drawing/2014/main" id="{95A3725C-359C-4EDC-A4B4-76B941D2303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93" name="Text Box 1">
          <a:extLst>
            <a:ext uri="{FF2B5EF4-FFF2-40B4-BE49-F238E27FC236}">
              <a16:creationId xmlns:a16="http://schemas.microsoft.com/office/drawing/2014/main" id="{64038F66-D088-4A27-B340-FCF49B1865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94" name="Text Box 2">
          <a:extLst>
            <a:ext uri="{FF2B5EF4-FFF2-40B4-BE49-F238E27FC236}">
              <a16:creationId xmlns:a16="http://schemas.microsoft.com/office/drawing/2014/main" id="{EEBBC424-0B1F-4474-8D06-DCEC87578A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095" name="Text Box 2">
          <a:extLst>
            <a:ext uri="{FF2B5EF4-FFF2-40B4-BE49-F238E27FC236}">
              <a16:creationId xmlns:a16="http://schemas.microsoft.com/office/drawing/2014/main" id="{E2C090A8-FF39-4907-B15C-B2D5DC26932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96" name="Text Box 1">
          <a:extLst>
            <a:ext uri="{FF2B5EF4-FFF2-40B4-BE49-F238E27FC236}">
              <a16:creationId xmlns:a16="http://schemas.microsoft.com/office/drawing/2014/main" id="{E603FBBE-10B8-4675-BBE6-FE1339A971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97" name="Text Box 2">
          <a:extLst>
            <a:ext uri="{FF2B5EF4-FFF2-40B4-BE49-F238E27FC236}">
              <a16:creationId xmlns:a16="http://schemas.microsoft.com/office/drawing/2014/main" id="{AE2C9F02-4BDA-45AD-8A59-1B733C18D8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098" name="Text Box 2">
          <a:extLst>
            <a:ext uri="{FF2B5EF4-FFF2-40B4-BE49-F238E27FC236}">
              <a16:creationId xmlns:a16="http://schemas.microsoft.com/office/drawing/2014/main" id="{8E9C2209-46B5-4E35-A028-23F70BA7769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099" name="Text Box 1">
          <a:extLst>
            <a:ext uri="{FF2B5EF4-FFF2-40B4-BE49-F238E27FC236}">
              <a16:creationId xmlns:a16="http://schemas.microsoft.com/office/drawing/2014/main" id="{3F21041D-2059-421B-B80C-553EA39B72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00" name="Text Box 2">
          <a:extLst>
            <a:ext uri="{FF2B5EF4-FFF2-40B4-BE49-F238E27FC236}">
              <a16:creationId xmlns:a16="http://schemas.microsoft.com/office/drawing/2014/main" id="{E5F8FAFD-DF65-400B-B044-4EFFE010F6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01" name="Text Box 2">
          <a:extLst>
            <a:ext uri="{FF2B5EF4-FFF2-40B4-BE49-F238E27FC236}">
              <a16:creationId xmlns:a16="http://schemas.microsoft.com/office/drawing/2014/main" id="{1BBEC0FA-A4C7-4732-87A1-8D8DA2B371B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02" name="Text Box 1">
          <a:extLst>
            <a:ext uri="{FF2B5EF4-FFF2-40B4-BE49-F238E27FC236}">
              <a16:creationId xmlns:a16="http://schemas.microsoft.com/office/drawing/2014/main" id="{B38DFE2E-58DA-4BE9-998C-69BCF4551E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03" name="Text Box 2">
          <a:extLst>
            <a:ext uri="{FF2B5EF4-FFF2-40B4-BE49-F238E27FC236}">
              <a16:creationId xmlns:a16="http://schemas.microsoft.com/office/drawing/2014/main" id="{9B560CC6-C29A-41EB-91F2-87DF87B167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04" name="Text Box 2">
          <a:extLst>
            <a:ext uri="{FF2B5EF4-FFF2-40B4-BE49-F238E27FC236}">
              <a16:creationId xmlns:a16="http://schemas.microsoft.com/office/drawing/2014/main" id="{A5A34621-9A4F-46FE-AC8E-CAE2915AF02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05" name="Text Box 1">
          <a:extLst>
            <a:ext uri="{FF2B5EF4-FFF2-40B4-BE49-F238E27FC236}">
              <a16:creationId xmlns:a16="http://schemas.microsoft.com/office/drawing/2014/main" id="{D791AE37-A68D-43E8-8DCB-9F9CEB5B09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06" name="Text Box 2">
          <a:extLst>
            <a:ext uri="{FF2B5EF4-FFF2-40B4-BE49-F238E27FC236}">
              <a16:creationId xmlns:a16="http://schemas.microsoft.com/office/drawing/2014/main" id="{EB9FB8C6-2872-4236-A936-0194C3755A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07" name="Text Box 2">
          <a:extLst>
            <a:ext uri="{FF2B5EF4-FFF2-40B4-BE49-F238E27FC236}">
              <a16:creationId xmlns:a16="http://schemas.microsoft.com/office/drawing/2014/main" id="{64B36F91-CDAA-4192-9755-C041F41DF3C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08" name="Text Box 1">
          <a:extLst>
            <a:ext uri="{FF2B5EF4-FFF2-40B4-BE49-F238E27FC236}">
              <a16:creationId xmlns:a16="http://schemas.microsoft.com/office/drawing/2014/main" id="{2F9013B3-4141-4B69-90CD-8CF464BDD65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09" name="Text Box 2">
          <a:extLst>
            <a:ext uri="{FF2B5EF4-FFF2-40B4-BE49-F238E27FC236}">
              <a16:creationId xmlns:a16="http://schemas.microsoft.com/office/drawing/2014/main" id="{C5CD087D-94BD-4AF9-B471-4798F8400E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10" name="Text Box 2">
          <a:extLst>
            <a:ext uri="{FF2B5EF4-FFF2-40B4-BE49-F238E27FC236}">
              <a16:creationId xmlns:a16="http://schemas.microsoft.com/office/drawing/2014/main" id="{AB963E0A-3F9F-4C9F-BF84-5D26999DEC0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11" name="Text Box 1">
          <a:extLst>
            <a:ext uri="{FF2B5EF4-FFF2-40B4-BE49-F238E27FC236}">
              <a16:creationId xmlns:a16="http://schemas.microsoft.com/office/drawing/2014/main" id="{90D4F504-6200-446B-8605-4BBEADCB29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12" name="Text Box 2">
          <a:extLst>
            <a:ext uri="{FF2B5EF4-FFF2-40B4-BE49-F238E27FC236}">
              <a16:creationId xmlns:a16="http://schemas.microsoft.com/office/drawing/2014/main" id="{34420D40-41D3-4D35-935D-22959D89A7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13" name="Text Box 1">
          <a:extLst>
            <a:ext uri="{FF2B5EF4-FFF2-40B4-BE49-F238E27FC236}">
              <a16:creationId xmlns:a16="http://schemas.microsoft.com/office/drawing/2014/main" id="{095EB71D-1D92-4E1D-9BBE-D9AAF3339B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14" name="Text Box 2">
          <a:extLst>
            <a:ext uri="{FF2B5EF4-FFF2-40B4-BE49-F238E27FC236}">
              <a16:creationId xmlns:a16="http://schemas.microsoft.com/office/drawing/2014/main" id="{3649297A-2E05-407A-B089-96FC3C246E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15" name="Text Box 1">
          <a:extLst>
            <a:ext uri="{FF2B5EF4-FFF2-40B4-BE49-F238E27FC236}">
              <a16:creationId xmlns:a16="http://schemas.microsoft.com/office/drawing/2014/main" id="{8379A9CC-53E3-4011-8D9B-B153251500B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16" name="Text Box 2">
          <a:extLst>
            <a:ext uri="{FF2B5EF4-FFF2-40B4-BE49-F238E27FC236}">
              <a16:creationId xmlns:a16="http://schemas.microsoft.com/office/drawing/2014/main" id="{C0B2E31E-550B-4ABF-A812-1CB8464827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17" name="Text Box 1">
          <a:extLst>
            <a:ext uri="{FF2B5EF4-FFF2-40B4-BE49-F238E27FC236}">
              <a16:creationId xmlns:a16="http://schemas.microsoft.com/office/drawing/2014/main" id="{A0A3F186-19A5-404C-B810-F3BF11491D1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18" name="Text Box 2">
          <a:extLst>
            <a:ext uri="{FF2B5EF4-FFF2-40B4-BE49-F238E27FC236}">
              <a16:creationId xmlns:a16="http://schemas.microsoft.com/office/drawing/2014/main" id="{5A4E2901-3B10-43EB-B64A-A136868D515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19" name="Text Box 1">
          <a:extLst>
            <a:ext uri="{FF2B5EF4-FFF2-40B4-BE49-F238E27FC236}">
              <a16:creationId xmlns:a16="http://schemas.microsoft.com/office/drawing/2014/main" id="{ADA7E004-310C-4BDA-BBA2-D1BB820F5A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20" name="Text Box 2">
          <a:extLst>
            <a:ext uri="{FF2B5EF4-FFF2-40B4-BE49-F238E27FC236}">
              <a16:creationId xmlns:a16="http://schemas.microsoft.com/office/drawing/2014/main" id="{81438071-1D1D-4D1C-8450-56800FBB7E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21" name="Text Box 1">
          <a:extLst>
            <a:ext uri="{FF2B5EF4-FFF2-40B4-BE49-F238E27FC236}">
              <a16:creationId xmlns:a16="http://schemas.microsoft.com/office/drawing/2014/main" id="{81075E42-8E7F-41D0-9250-473F12FF09B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22" name="Text Box 2">
          <a:extLst>
            <a:ext uri="{FF2B5EF4-FFF2-40B4-BE49-F238E27FC236}">
              <a16:creationId xmlns:a16="http://schemas.microsoft.com/office/drawing/2014/main" id="{7E602B40-5834-4CBD-8E00-633779D06F4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23" name="Text Box 1">
          <a:extLst>
            <a:ext uri="{FF2B5EF4-FFF2-40B4-BE49-F238E27FC236}">
              <a16:creationId xmlns:a16="http://schemas.microsoft.com/office/drawing/2014/main" id="{6E5953DA-8321-4B09-A2C4-E9026E3871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24" name="Text Box 2">
          <a:extLst>
            <a:ext uri="{FF2B5EF4-FFF2-40B4-BE49-F238E27FC236}">
              <a16:creationId xmlns:a16="http://schemas.microsoft.com/office/drawing/2014/main" id="{F4F820B4-FC03-4544-86E8-C69B9BB766B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25" name="Text Box 1">
          <a:extLst>
            <a:ext uri="{FF2B5EF4-FFF2-40B4-BE49-F238E27FC236}">
              <a16:creationId xmlns:a16="http://schemas.microsoft.com/office/drawing/2014/main" id="{C21A8367-5995-421D-8FA9-2A097206B5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26" name="Text Box 2">
          <a:extLst>
            <a:ext uri="{FF2B5EF4-FFF2-40B4-BE49-F238E27FC236}">
              <a16:creationId xmlns:a16="http://schemas.microsoft.com/office/drawing/2014/main" id="{A051AFE3-C031-4912-952D-D606AD3506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27" name="Text Box 1">
          <a:extLst>
            <a:ext uri="{FF2B5EF4-FFF2-40B4-BE49-F238E27FC236}">
              <a16:creationId xmlns:a16="http://schemas.microsoft.com/office/drawing/2014/main" id="{83981E82-D198-4D84-BFBB-3F813300A33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28" name="Text Box 2">
          <a:extLst>
            <a:ext uri="{FF2B5EF4-FFF2-40B4-BE49-F238E27FC236}">
              <a16:creationId xmlns:a16="http://schemas.microsoft.com/office/drawing/2014/main" id="{A03169F8-3E2F-4BC1-A162-8C77B5CF42C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29" name="Text Box 2">
          <a:extLst>
            <a:ext uri="{FF2B5EF4-FFF2-40B4-BE49-F238E27FC236}">
              <a16:creationId xmlns:a16="http://schemas.microsoft.com/office/drawing/2014/main" id="{ECED8FE2-A33B-40A0-A66F-116C443395D0}"/>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30" name="Text Box 1">
          <a:extLst>
            <a:ext uri="{FF2B5EF4-FFF2-40B4-BE49-F238E27FC236}">
              <a16:creationId xmlns:a16="http://schemas.microsoft.com/office/drawing/2014/main" id="{1BA4B466-32BF-4D15-83E3-745FD925A92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31" name="Text Box 2">
          <a:extLst>
            <a:ext uri="{FF2B5EF4-FFF2-40B4-BE49-F238E27FC236}">
              <a16:creationId xmlns:a16="http://schemas.microsoft.com/office/drawing/2014/main" id="{3909C624-18F5-4335-A72A-26E878B3873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32" name="Text Box 1">
          <a:extLst>
            <a:ext uri="{FF2B5EF4-FFF2-40B4-BE49-F238E27FC236}">
              <a16:creationId xmlns:a16="http://schemas.microsoft.com/office/drawing/2014/main" id="{AB680D3C-C48C-48BF-AFB4-431DA4FE2DB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33" name="Text Box 2">
          <a:extLst>
            <a:ext uri="{FF2B5EF4-FFF2-40B4-BE49-F238E27FC236}">
              <a16:creationId xmlns:a16="http://schemas.microsoft.com/office/drawing/2014/main" id="{84D59542-BA65-415D-9384-A98B8A75D3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34" name="Text Box 1">
          <a:extLst>
            <a:ext uri="{FF2B5EF4-FFF2-40B4-BE49-F238E27FC236}">
              <a16:creationId xmlns:a16="http://schemas.microsoft.com/office/drawing/2014/main" id="{475D37EB-0C2F-48FC-A6A3-2BF37F91E0B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35" name="Text Box 2">
          <a:extLst>
            <a:ext uri="{FF2B5EF4-FFF2-40B4-BE49-F238E27FC236}">
              <a16:creationId xmlns:a16="http://schemas.microsoft.com/office/drawing/2014/main" id="{E4F89227-BFA9-49AC-BAED-700F50E79A7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36" name="Text Box 1">
          <a:extLst>
            <a:ext uri="{FF2B5EF4-FFF2-40B4-BE49-F238E27FC236}">
              <a16:creationId xmlns:a16="http://schemas.microsoft.com/office/drawing/2014/main" id="{43B233D7-449A-466E-B4F7-95C9727E0F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37" name="Text Box 2">
          <a:extLst>
            <a:ext uri="{FF2B5EF4-FFF2-40B4-BE49-F238E27FC236}">
              <a16:creationId xmlns:a16="http://schemas.microsoft.com/office/drawing/2014/main" id="{7DDAC465-FF6B-48F8-85BE-72249E698B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38" name="Text Box 2">
          <a:extLst>
            <a:ext uri="{FF2B5EF4-FFF2-40B4-BE49-F238E27FC236}">
              <a16:creationId xmlns:a16="http://schemas.microsoft.com/office/drawing/2014/main" id="{17A0FB32-D81E-4FFD-A978-94A89119C4D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39" name="Text Box 1">
          <a:extLst>
            <a:ext uri="{FF2B5EF4-FFF2-40B4-BE49-F238E27FC236}">
              <a16:creationId xmlns:a16="http://schemas.microsoft.com/office/drawing/2014/main" id="{E838A656-7046-4A64-B6DB-34389C6CBD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40" name="Text Box 2">
          <a:extLst>
            <a:ext uri="{FF2B5EF4-FFF2-40B4-BE49-F238E27FC236}">
              <a16:creationId xmlns:a16="http://schemas.microsoft.com/office/drawing/2014/main" id="{5C9F6CBC-E753-42AC-A316-D7EF413653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41" name="Text Box 2">
          <a:extLst>
            <a:ext uri="{FF2B5EF4-FFF2-40B4-BE49-F238E27FC236}">
              <a16:creationId xmlns:a16="http://schemas.microsoft.com/office/drawing/2014/main" id="{2E419DD0-329A-4128-8239-ECC2B5314F7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42" name="Text Box 1">
          <a:extLst>
            <a:ext uri="{FF2B5EF4-FFF2-40B4-BE49-F238E27FC236}">
              <a16:creationId xmlns:a16="http://schemas.microsoft.com/office/drawing/2014/main" id="{EEDBFE99-F481-4981-A79F-83892EBCA4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43" name="Text Box 2">
          <a:extLst>
            <a:ext uri="{FF2B5EF4-FFF2-40B4-BE49-F238E27FC236}">
              <a16:creationId xmlns:a16="http://schemas.microsoft.com/office/drawing/2014/main" id="{A35FCAAA-0844-4D54-B99D-2884C60B96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44" name="Text Box 2">
          <a:extLst>
            <a:ext uri="{FF2B5EF4-FFF2-40B4-BE49-F238E27FC236}">
              <a16:creationId xmlns:a16="http://schemas.microsoft.com/office/drawing/2014/main" id="{A9B54C30-0284-4BE6-89D4-E59FFA22C40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45" name="Text Box 1">
          <a:extLst>
            <a:ext uri="{FF2B5EF4-FFF2-40B4-BE49-F238E27FC236}">
              <a16:creationId xmlns:a16="http://schemas.microsoft.com/office/drawing/2014/main" id="{8864F987-38E4-4DD6-86D5-DE4226E995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46" name="Text Box 2">
          <a:extLst>
            <a:ext uri="{FF2B5EF4-FFF2-40B4-BE49-F238E27FC236}">
              <a16:creationId xmlns:a16="http://schemas.microsoft.com/office/drawing/2014/main" id="{36892F16-D48C-4A2E-BB70-BA06178474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47" name="Text Box 2">
          <a:extLst>
            <a:ext uri="{FF2B5EF4-FFF2-40B4-BE49-F238E27FC236}">
              <a16:creationId xmlns:a16="http://schemas.microsoft.com/office/drawing/2014/main" id="{2041D014-8420-402E-AC52-2DD0E4AE245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48" name="Text Box 1">
          <a:extLst>
            <a:ext uri="{FF2B5EF4-FFF2-40B4-BE49-F238E27FC236}">
              <a16:creationId xmlns:a16="http://schemas.microsoft.com/office/drawing/2014/main" id="{54D3C919-CE8E-4468-9CA4-B890ED5C0DB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49" name="Text Box 2">
          <a:extLst>
            <a:ext uri="{FF2B5EF4-FFF2-40B4-BE49-F238E27FC236}">
              <a16:creationId xmlns:a16="http://schemas.microsoft.com/office/drawing/2014/main" id="{4797AD52-8F57-4EAC-9903-B049E3E2D4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50" name="Text Box 2">
          <a:extLst>
            <a:ext uri="{FF2B5EF4-FFF2-40B4-BE49-F238E27FC236}">
              <a16:creationId xmlns:a16="http://schemas.microsoft.com/office/drawing/2014/main" id="{79C6FB1D-980B-4138-BADE-891EEBBEF85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51" name="Text Box 1">
          <a:extLst>
            <a:ext uri="{FF2B5EF4-FFF2-40B4-BE49-F238E27FC236}">
              <a16:creationId xmlns:a16="http://schemas.microsoft.com/office/drawing/2014/main" id="{A6C9BFF4-418A-4AAD-BE86-18AE955306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52" name="Text Box 2">
          <a:extLst>
            <a:ext uri="{FF2B5EF4-FFF2-40B4-BE49-F238E27FC236}">
              <a16:creationId xmlns:a16="http://schemas.microsoft.com/office/drawing/2014/main" id="{CEF9DC2F-9599-430B-B8FF-23B5E876A7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53" name="Text Box 2">
          <a:extLst>
            <a:ext uri="{FF2B5EF4-FFF2-40B4-BE49-F238E27FC236}">
              <a16:creationId xmlns:a16="http://schemas.microsoft.com/office/drawing/2014/main" id="{3848255A-2C0B-4C5E-A33F-E0BDD96D88F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54" name="Text Box 1">
          <a:extLst>
            <a:ext uri="{FF2B5EF4-FFF2-40B4-BE49-F238E27FC236}">
              <a16:creationId xmlns:a16="http://schemas.microsoft.com/office/drawing/2014/main" id="{B0A4F396-134A-42FB-AF33-65E8C88692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55" name="Text Box 2">
          <a:extLst>
            <a:ext uri="{FF2B5EF4-FFF2-40B4-BE49-F238E27FC236}">
              <a16:creationId xmlns:a16="http://schemas.microsoft.com/office/drawing/2014/main" id="{C064945E-8E62-4721-BF17-F028FE1B24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56" name="Text Box 1">
          <a:extLst>
            <a:ext uri="{FF2B5EF4-FFF2-40B4-BE49-F238E27FC236}">
              <a16:creationId xmlns:a16="http://schemas.microsoft.com/office/drawing/2014/main" id="{6B1CE471-DA36-4ED9-B3F7-8687F86ABE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57" name="Text Box 2">
          <a:extLst>
            <a:ext uri="{FF2B5EF4-FFF2-40B4-BE49-F238E27FC236}">
              <a16:creationId xmlns:a16="http://schemas.microsoft.com/office/drawing/2014/main" id="{C0863C3E-18D6-439D-8456-4CAAB2D645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58" name="Text Box 1">
          <a:extLst>
            <a:ext uri="{FF2B5EF4-FFF2-40B4-BE49-F238E27FC236}">
              <a16:creationId xmlns:a16="http://schemas.microsoft.com/office/drawing/2014/main" id="{CAC2F709-778B-4E9D-B2CE-A8D3598A35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59" name="Text Box 2">
          <a:extLst>
            <a:ext uri="{FF2B5EF4-FFF2-40B4-BE49-F238E27FC236}">
              <a16:creationId xmlns:a16="http://schemas.microsoft.com/office/drawing/2014/main" id="{1E8258CB-6C04-4FA3-89FF-13E82803FA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60" name="Text Box 1">
          <a:extLst>
            <a:ext uri="{FF2B5EF4-FFF2-40B4-BE49-F238E27FC236}">
              <a16:creationId xmlns:a16="http://schemas.microsoft.com/office/drawing/2014/main" id="{8B4A2553-117B-4ACF-B3AA-8CFFA5119F6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61" name="Text Box 2">
          <a:extLst>
            <a:ext uri="{FF2B5EF4-FFF2-40B4-BE49-F238E27FC236}">
              <a16:creationId xmlns:a16="http://schemas.microsoft.com/office/drawing/2014/main" id="{9ADCE176-F1AC-4CEA-9780-FF53E9C25B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62" name="Text Box 1">
          <a:extLst>
            <a:ext uri="{FF2B5EF4-FFF2-40B4-BE49-F238E27FC236}">
              <a16:creationId xmlns:a16="http://schemas.microsoft.com/office/drawing/2014/main" id="{D0D05785-97F7-42A6-B002-EB56EC186F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63" name="Text Box 2">
          <a:extLst>
            <a:ext uri="{FF2B5EF4-FFF2-40B4-BE49-F238E27FC236}">
              <a16:creationId xmlns:a16="http://schemas.microsoft.com/office/drawing/2014/main" id="{B3FB185E-4B4B-4657-9682-90C0C203D4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64" name="Text Box 1">
          <a:extLst>
            <a:ext uri="{FF2B5EF4-FFF2-40B4-BE49-F238E27FC236}">
              <a16:creationId xmlns:a16="http://schemas.microsoft.com/office/drawing/2014/main" id="{717EE561-84CB-453D-B32D-2E85AF37F34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65" name="Text Box 2">
          <a:extLst>
            <a:ext uri="{FF2B5EF4-FFF2-40B4-BE49-F238E27FC236}">
              <a16:creationId xmlns:a16="http://schemas.microsoft.com/office/drawing/2014/main" id="{48A0EF9F-2265-4359-96C8-DAD8F6F2E24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66" name="Text Box 1">
          <a:extLst>
            <a:ext uri="{FF2B5EF4-FFF2-40B4-BE49-F238E27FC236}">
              <a16:creationId xmlns:a16="http://schemas.microsoft.com/office/drawing/2014/main" id="{1D5B4C75-71EA-4BAC-81A0-7321B6D8A0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67" name="Text Box 2">
          <a:extLst>
            <a:ext uri="{FF2B5EF4-FFF2-40B4-BE49-F238E27FC236}">
              <a16:creationId xmlns:a16="http://schemas.microsoft.com/office/drawing/2014/main" id="{9E64BE94-B6B7-4821-9F76-D0546BE484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68" name="Text Box 1">
          <a:extLst>
            <a:ext uri="{FF2B5EF4-FFF2-40B4-BE49-F238E27FC236}">
              <a16:creationId xmlns:a16="http://schemas.microsoft.com/office/drawing/2014/main" id="{6A91884F-B600-4F3E-B2E1-C339252D68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69" name="Text Box 2">
          <a:extLst>
            <a:ext uri="{FF2B5EF4-FFF2-40B4-BE49-F238E27FC236}">
              <a16:creationId xmlns:a16="http://schemas.microsoft.com/office/drawing/2014/main" id="{C10AE1C7-02B5-4FC4-8307-F4CB6C1D0D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70" name="Text Box 1">
          <a:extLst>
            <a:ext uri="{FF2B5EF4-FFF2-40B4-BE49-F238E27FC236}">
              <a16:creationId xmlns:a16="http://schemas.microsoft.com/office/drawing/2014/main" id="{DC6BBA84-C0AE-4A0B-BCDA-96070258043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71" name="Text Box 2">
          <a:extLst>
            <a:ext uri="{FF2B5EF4-FFF2-40B4-BE49-F238E27FC236}">
              <a16:creationId xmlns:a16="http://schemas.microsoft.com/office/drawing/2014/main" id="{2CBF3730-6AC3-47A0-B4F7-76B00660A63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72" name="Text Box 1">
          <a:extLst>
            <a:ext uri="{FF2B5EF4-FFF2-40B4-BE49-F238E27FC236}">
              <a16:creationId xmlns:a16="http://schemas.microsoft.com/office/drawing/2014/main" id="{45DB8B75-3D1F-4577-8B14-DD210A5E6D9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73" name="Text Box 2">
          <a:extLst>
            <a:ext uri="{FF2B5EF4-FFF2-40B4-BE49-F238E27FC236}">
              <a16:creationId xmlns:a16="http://schemas.microsoft.com/office/drawing/2014/main" id="{6724D0DE-E291-40FC-A52D-BE67A4DA31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74" name="Text Box 2">
          <a:extLst>
            <a:ext uri="{FF2B5EF4-FFF2-40B4-BE49-F238E27FC236}">
              <a16:creationId xmlns:a16="http://schemas.microsoft.com/office/drawing/2014/main" id="{8C6EAC8B-3D7A-46CA-A8B5-D648235CD5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75" name="Text Box 1">
          <a:extLst>
            <a:ext uri="{FF2B5EF4-FFF2-40B4-BE49-F238E27FC236}">
              <a16:creationId xmlns:a16="http://schemas.microsoft.com/office/drawing/2014/main" id="{89A34951-E36C-4BC7-B8C1-D08A78A1E4B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76" name="Text Box 2">
          <a:extLst>
            <a:ext uri="{FF2B5EF4-FFF2-40B4-BE49-F238E27FC236}">
              <a16:creationId xmlns:a16="http://schemas.microsoft.com/office/drawing/2014/main" id="{2017846B-CCCE-4065-B8D5-11C3378B815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77" name="Text Box 1">
          <a:extLst>
            <a:ext uri="{FF2B5EF4-FFF2-40B4-BE49-F238E27FC236}">
              <a16:creationId xmlns:a16="http://schemas.microsoft.com/office/drawing/2014/main" id="{501D62A7-D9B3-4FEB-BBD5-55EBC210A2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78" name="Text Box 2">
          <a:extLst>
            <a:ext uri="{FF2B5EF4-FFF2-40B4-BE49-F238E27FC236}">
              <a16:creationId xmlns:a16="http://schemas.microsoft.com/office/drawing/2014/main" id="{804F2E95-5B8C-4995-8651-D9BDA40A969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79" name="Text Box 1">
          <a:extLst>
            <a:ext uri="{FF2B5EF4-FFF2-40B4-BE49-F238E27FC236}">
              <a16:creationId xmlns:a16="http://schemas.microsoft.com/office/drawing/2014/main" id="{CF20A398-792A-473D-8558-E819BA45407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80" name="Text Box 2">
          <a:extLst>
            <a:ext uri="{FF2B5EF4-FFF2-40B4-BE49-F238E27FC236}">
              <a16:creationId xmlns:a16="http://schemas.microsoft.com/office/drawing/2014/main" id="{0FBF94DC-C13E-4C76-8AC2-49767AF608F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81" name="Text Box 1">
          <a:extLst>
            <a:ext uri="{FF2B5EF4-FFF2-40B4-BE49-F238E27FC236}">
              <a16:creationId xmlns:a16="http://schemas.microsoft.com/office/drawing/2014/main" id="{8DD7FC89-D983-4151-BAAF-39C595F73B2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82" name="Text Box 2">
          <a:extLst>
            <a:ext uri="{FF2B5EF4-FFF2-40B4-BE49-F238E27FC236}">
              <a16:creationId xmlns:a16="http://schemas.microsoft.com/office/drawing/2014/main" id="{78E3DA86-2B8B-403A-9C03-AE97928EF0B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83" name="Text Box 1">
          <a:extLst>
            <a:ext uri="{FF2B5EF4-FFF2-40B4-BE49-F238E27FC236}">
              <a16:creationId xmlns:a16="http://schemas.microsoft.com/office/drawing/2014/main" id="{632BB6A5-FBE2-44AB-88F3-C8F9DFD8CB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84" name="Text Box 2">
          <a:extLst>
            <a:ext uri="{FF2B5EF4-FFF2-40B4-BE49-F238E27FC236}">
              <a16:creationId xmlns:a16="http://schemas.microsoft.com/office/drawing/2014/main" id="{D910B760-C7F7-4021-8CF6-A3268FEAD9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85" name="Text Box 1">
          <a:extLst>
            <a:ext uri="{FF2B5EF4-FFF2-40B4-BE49-F238E27FC236}">
              <a16:creationId xmlns:a16="http://schemas.microsoft.com/office/drawing/2014/main" id="{EEAD5929-907D-4BD5-A1A8-A178C6768C5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86" name="Text Box 2">
          <a:extLst>
            <a:ext uri="{FF2B5EF4-FFF2-40B4-BE49-F238E27FC236}">
              <a16:creationId xmlns:a16="http://schemas.microsoft.com/office/drawing/2014/main" id="{3F4A4EFB-35A5-4C38-9A2C-300CD107938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87" name="Text Box 1">
          <a:extLst>
            <a:ext uri="{FF2B5EF4-FFF2-40B4-BE49-F238E27FC236}">
              <a16:creationId xmlns:a16="http://schemas.microsoft.com/office/drawing/2014/main" id="{A5CF3BA2-AEA2-4BE3-97E9-12E14AB581A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88" name="Text Box 2">
          <a:extLst>
            <a:ext uri="{FF2B5EF4-FFF2-40B4-BE49-F238E27FC236}">
              <a16:creationId xmlns:a16="http://schemas.microsoft.com/office/drawing/2014/main" id="{E207D5B7-B7D2-4BEB-BCC9-30A9AAC8B7B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89" name="Text Box 1">
          <a:extLst>
            <a:ext uri="{FF2B5EF4-FFF2-40B4-BE49-F238E27FC236}">
              <a16:creationId xmlns:a16="http://schemas.microsoft.com/office/drawing/2014/main" id="{8BF941BB-64D9-4634-A8D3-DC73C8F6BB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90" name="Text Box 2">
          <a:extLst>
            <a:ext uri="{FF2B5EF4-FFF2-40B4-BE49-F238E27FC236}">
              <a16:creationId xmlns:a16="http://schemas.microsoft.com/office/drawing/2014/main" id="{AD9ACC2C-6C05-497D-8311-22D03EF180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91" name="Text Box 1">
          <a:extLst>
            <a:ext uri="{FF2B5EF4-FFF2-40B4-BE49-F238E27FC236}">
              <a16:creationId xmlns:a16="http://schemas.microsoft.com/office/drawing/2014/main" id="{E28B2FFD-AA9A-47F8-B685-28548805587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92" name="Text Box 2">
          <a:extLst>
            <a:ext uri="{FF2B5EF4-FFF2-40B4-BE49-F238E27FC236}">
              <a16:creationId xmlns:a16="http://schemas.microsoft.com/office/drawing/2014/main" id="{DB0927B6-C4C7-4D78-8782-7B832D67BC6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193" name="Text Box 1">
          <a:extLst>
            <a:ext uri="{FF2B5EF4-FFF2-40B4-BE49-F238E27FC236}">
              <a16:creationId xmlns:a16="http://schemas.microsoft.com/office/drawing/2014/main" id="{AB2C3F9A-5EC3-457B-A7F0-85770995C82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194" name="Text Box 2">
          <a:extLst>
            <a:ext uri="{FF2B5EF4-FFF2-40B4-BE49-F238E27FC236}">
              <a16:creationId xmlns:a16="http://schemas.microsoft.com/office/drawing/2014/main" id="{4CB0AF38-E607-4315-A12E-ABC0400DC28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95" name="Text Box 1">
          <a:extLst>
            <a:ext uri="{FF2B5EF4-FFF2-40B4-BE49-F238E27FC236}">
              <a16:creationId xmlns:a16="http://schemas.microsoft.com/office/drawing/2014/main" id="{D7500C89-FACA-4109-A5D5-DD1AB48910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96" name="Text Box 2">
          <a:extLst>
            <a:ext uri="{FF2B5EF4-FFF2-40B4-BE49-F238E27FC236}">
              <a16:creationId xmlns:a16="http://schemas.microsoft.com/office/drawing/2014/main" id="{355089AE-F652-480F-AF81-EC2A18F61B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197" name="Text Box 2">
          <a:extLst>
            <a:ext uri="{FF2B5EF4-FFF2-40B4-BE49-F238E27FC236}">
              <a16:creationId xmlns:a16="http://schemas.microsoft.com/office/drawing/2014/main" id="{34EA72F4-29AA-46E4-A69D-7EB0BEC5EE3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98" name="Text Box 1">
          <a:extLst>
            <a:ext uri="{FF2B5EF4-FFF2-40B4-BE49-F238E27FC236}">
              <a16:creationId xmlns:a16="http://schemas.microsoft.com/office/drawing/2014/main" id="{29A84D97-9FCF-46FF-8EC7-E563D8436C3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199" name="Text Box 2">
          <a:extLst>
            <a:ext uri="{FF2B5EF4-FFF2-40B4-BE49-F238E27FC236}">
              <a16:creationId xmlns:a16="http://schemas.microsoft.com/office/drawing/2014/main" id="{6C89C043-9A68-4D88-9FC2-DC21BBE07F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00" name="Text Box 1">
          <a:extLst>
            <a:ext uri="{FF2B5EF4-FFF2-40B4-BE49-F238E27FC236}">
              <a16:creationId xmlns:a16="http://schemas.microsoft.com/office/drawing/2014/main" id="{4C65A63E-DF66-4E25-A244-F1BF5A5625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01" name="Text Box 2">
          <a:extLst>
            <a:ext uri="{FF2B5EF4-FFF2-40B4-BE49-F238E27FC236}">
              <a16:creationId xmlns:a16="http://schemas.microsoft.com/office/drawing/2014/main" id="{57B7FAC6-1C28-46ED-8A01-6511E8C6C6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02" name="Text Box 1">
          <a:extLst>
            <a:ext uri="{FF2B5EF4-FFF2-40B4-BE49-F238E27FC236}">
              <a16:creationId xmlns:a16="http://schemas.microsoft.com/office/drawing/2014/main" id="{6A3475BB-1F42-4577-B56C-FEFAFF93BD2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03" name="Text Box 2">
          <a:extLst>
            <a:ext uri="{FF2B5EF4-FFF2-40B4-BE49-F238E27FC236}">
              <a16:creationId xmlns:a16="http://schemas.microsoft.com/office/drawing/2014/main" id="{53D310E5-3DEB-40AB-9CCA-20F76AD9EC1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04" name="Text Box 1">
          <a:extLst>
            <a:ext uri="{FF2B5EF4-FFF2-40B4-BE49-F238E27FC236}">
              <a16:creationId xmlns:a16="http://schemas.microsoft.com/office/drawing/2014/main" id="{83C637C5-98B4-4116-8D68-47E8943834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05" name="Text Box 2">
          <a:extLst>
            <a:ext uri="{FF2B5EF4-FFF2-40B4-BE49-F238E27FC236}">
              <a16:creationId xmlns:a16="http://schemas.microsoft.com/office/drawing/2014/main" id="{55CB3A8C-86E1-483E-B871-E8AD51F2EA9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206" name="Text Box 2">
          <a:extLst>
            <a:ext uri="{FF2B5EF4-FFF2-40B4-BE49-F238E27FC236}">
              <a16:creationId xmlns:a16="http://schemas.microsoft.com/office/drawing/2014/main" id="{01E30E8E-3454-45CD-B55E-4EEC8D0F675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07" name="Text Box 1">
          <a:extLst>
            <a:ext uri="{FF2B5EF4-FFF2-40B4-BE49-F238E27FC236}">
              <a16:creationId xmlns:a16="http://schemas.microsoft.com/office/drawing/2014/main" id="{431D4C0E-50B6-4DC5-9744-A8D08BC8F7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08" name="Text Box 2">
          <a:extLst>
            <a:ext uri="{FF2B5EF4-FFF2-40B4-BE49-F238E27FC236}">
              <a16:creationId xmlns:a16="http://schemas.microsoft.com/office/drawing/2014/main" id="{B743DF57-2464-479C-B2AF-30E7AE4B6E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209" name="Text Box 2">
          <a:extLst>
            <a:ext uri="{FF2B5EF4-FFF2-40B4-BE49-F238E27FC236}">
              <a16:creationId xmlns:a16="http://schemas.microsoft.com/office/drawing/2014/main" id="{B9853CBA-7856-4A3C-8420-2CDF76A9DE7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10" name="Text Box 1">
          <a:extLst>
            <a:ext uri="{FF2B5EF4-FFF2-40B4-BE49-F238E27FC236}">
              <a16:creationId xmlns:a16="http://schemas.microsoft.com/office/drawing/2014/main" id="{4E3850F6-B888-4CC5-BC04-9F55C5E344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11" name="Text Box 2">
          <a:extLst>
            <a:ext uri="{FF2B5EF4-FFF2-40B4-BE49-F238E27FC236}">
              <a16:creationId xmlns:a16="http://schemas.microsoft.com/office/drawing/2014/main" id="{7CE089B8-7B98-4C5F-A6CF-09AFE2CA9A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212" name="Text Box 2">
          <a:extLst>
            <a:ext uri="{FF2B5EF4-FFF2-40B4-BE49-F238E27FC236}">
              <a16:creationId xmlns:a16="http://schemas.microsoft.com/office/drawing/2014/main" id="{BE707310-C651-43F1-9D58-1AC2E3BFFCD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13" name="Text Box 1">
          <a:extLst>
            <a:ext uri="{FF2B5EF4-FFF2-40B4-BE49-F238E27FC236}">
              <a16:creationId xmlns:a16="http://schemas.microsoft.com/office/drawing/2014/main" id="{6D29AABF-5D01-4E00-8026-5200739A8EF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14" name="Text Box 2">
          <a:extLst>
            <a:ext uri="{FF2B5EF4-FFF2-40B4-BE49-F238E27FC236}">
              <a16:creationId xmlns:a16="http://schemas.microsoft.com/office/drawing/2014/main" id="{0B841FB6-9742-45EA-B7EC-A0337407D2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215" name="Text Box 2">
          <a:extLst>
            <a:ext uri="{FF2B5EF4-FFF2-40B4-BE49-F238E27FC236}">
              <a16:creationId xmlns:a16="http://schemas.microsoft.com/office/drawing/2014/main" id="{0A172B43-AE2A-43E0-8269-263F871BBAC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16" name="Text Box 1">
          <a:extLst>
            <a:ext uri="{FF2B5EF4-FFF2-40B4-BE49-F238E27FC236}">
              <a16:creationId xmlns:a16="http://schemas.microsoft.com/office/drawing/2014/main" id="{F142E213-8350-46C4-B3A6-906A11E2CC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17" name="Text Box 2">
          <a:extLst>
            <a:ext uri="{FF2B5EF4-FFF2-40B4-BE49-F238E27FC236}">
              <a16:creationId xmlns:a16="http://schemas.microsoft.com/office/drawing/2014/main" id="{5C407878-270D-4914-B3E3-2666F646E48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218" name="Text Box 2">
          <a:extLst>
            <a:ext uri="{FF2B5EF4-FFF2-40B4-BE49-F238E27FC236}">
              <a16:creationId xmlns:a16="http://schemas.microsoft.com/office/drawing/2014/main" id="{F2FEA538-4815-4BAD-9E49-7AA9FF554B7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19" name="Text Box 1">
          <a:extLst>
            <a:ext uri="{FF2B5EF4-FFF2-40B4-BE49-F238E27FC236}">
              <a16:creationId xmlns:a16="http://schemas.microsoft.com/office/drawing/2014/main" id="{A4C23C09-966F-4B1D-8DFD-6698A78226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20" name="Text Box 2">
          <a:extLst>
            <a:ext uri="{FF2B5EF4-FFF2-40B4-BE49-F238E27FC236}">
              <a16:creationId xmlns:a16="http://schemas.microsoft.com/office/drawing/2014/main" id="{E818AC73-D5FA-44D7-A37A-911410DF8B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18457"/>
    <xdr:sp macro="" textlink="">
      <xdr:nvSpPr>
        <xdr:cNvPr id="3221" name="Text Box 2">
          <a:extLst>
            <a:ext uri="{FF2B5EF4-FFF2-40B4-BE49-F238E27FC236}">
              <a16:creationId xmlns:a16="http://schemas.microsoft.com/office/drawing/2014/main" id="{0E8D3D08-30A0-4258-A43B-6FEB1B8A328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22" name="Text Box 1">
          <a:extLst>
            <a:ext uri="{FF2B5EF4-FFF2-40B4-BE49-F238E27FC236}">
              <a16:creationId xmlns:a16="http://schemas.microsoft.com/office/drawing/2014/main" id="{42D7ED05-F653-4D75-94A4-4D916BFA59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23" name="Text Box 2">
          <a:extLst>
            <a:ext uri="{FF2B5EF4-FFF2-40B4-BE49-F238E27FC236}">
              <a16:creationId xmlns:a16="http://schemas.microsoft.com/office/drawing/2014/main" id="{1C271000-BDC7-4E35-8100-F32E7321BFF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24" name="Text Box 1">
          <a:extLst>
            <a:ext uri="{FF2B5EF4-FFF2-40B4-BE49-F238E27FC236}">
              <a16:creationId xmlns:a16="http://schemas.microsoft.com/office/drawing/2014/main" id="{20FAC6D4-0A36-4220-9030-DA27759FC9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25" name="Text Box 2">
          <a:extLst>
            <a:ext uri="{FF2B5EF4-FFF2-40B4-BE49-F238E27FC236}">
              <a16:creationId xmlns:a16="http://schemas.microsoft.com/office/drawing/2014/main" id="{7F08DB07-63F3-4141-8D0B-57DF463818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26" name="Text Box 1">
          <a:extLst>
            <a:ext uri="{FF2B5EF4-FFF2-40B4-BE49-F238E27FC236}">
              <a16:creationId xmlns:a16="http://schemas.microsoft.com/office/drawing/2014/main" id="{44843D52-9C10-4E0B-B18D-ADB4D3BA86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27" name="Text Box 2">
          <a:extLst>
            <a:ext uri="{FF2B5EF4-FFF2-40B4-BE49-F238E27FC236}">
              <a16:creationId xmlns:a16="http://schemas.microsoft.com/office/drawing/2014/main" id="{C72FA7C2-93BE-4DF4-82FB-FD3E1BE349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28" name="Text Box 1">
          <a:extLst>
            <a:ext uri="{FF2B5EF4-FFF2-40B4-BE49-F238E27FC236}">
              <a16:creationId xmlns:a16="http://schemas.microsoft.com/office/drawing/2014/main" id="{980BC2D3-C5CB-4B26-9C2B-B5CA6E17994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29" name="Text Box 2">
          <a:extLst>
            <a:ext uri="{FF2B5EF4-FFF2-40B4-BE49-F238E27FC236}">
              <a16:creationId xmlns:a16="http://schemas.microsoft.com/office/drawing/2014/main" id="{2BC65D77-EF97-452B-9B92-C1409410BE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30" name="Text Box 1">
          <a:extLst>
            <a:ext uri="{FF2B5EF4-FFF2-40B4-BE49-F238E27FC236}">
              <a16:creationId xmlns:a16="http://schemas.microsoft.com/office/drawing/2014/main" id="{F8EE50A0-5851-41B1-BBD0-C0DEF0EEF0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31" name="Text Box 2">
          <a:extLst>
            <a:ext uri="{FF2B5EF4-FFF2-40B4-BE49-F238E27FC236}">
              <a16:creationId xmlns:a16="http://schemas.microsoft.com/office/drawing/2014/main" id="{AE9F2B65-5DD4-410A-925B-16F33D4713F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32" name="Text Box 1">
          <a:extLst>
            <a:ext uri="{FF2B5EF4-FFF2-40B4-BE49-F238E27FC236}">
              <a16:creationId xmlns:a16="http://schemas.microsoft.com/office/drawing/2014/main" id="{CB7BF7F3-AB90-4B8C-9DFB-1B2C66FF1EC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33" name="Text Box 2">
          <a:extLst>
            <a:ext uri="{FF2B5EF4-FFF2-40B4-BE49-F238E27FC236}">
              <a16:creationId xmlns:a16="http://schemas.microsoft.com/office/drawing/2014/main" id="{51EE505D-BCD2-4CC3-9B53-759E17F725E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34" name="Text Box 2">
          <a:extLst>
            <a:ext uri="{FF2B5EF4-FFF2-40B4-BE49-F238E27FC236}">
              <a16:creationId xmlns:a16="http://schemas.microsoft.com/office/drawing/2014/main" id="{F95F1D6C-69FB-4ABD-80AD-D3D2172753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35" name="Text Box 1">
          <a:extLst>
            <a:ext uri="{FF2B5EF4-FFF2-40B4-BE49-F238E27FC236}">
              <a16:creationId xmlns:a16="http://schemas.microsoft.com/office/drawing/2014/main" id="{CFCE808B-0D6B-42AA-8C11-602C9F1864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36" name="Text Box 2">
          <a:extLst>
            <a:ext uri="{FF2B5EF4-FFF2-40B4-BE49-F238E27FC236}">
              <a16:creationId xmlns:a16="http://schemas.microsoft.com/office/drawing/2014/main" id="{ED84BC68-D190-4A40-9212-2A626C1F8A6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37" name="Text Box 1">
          <a:extLst>
            <a:ext uri="{FF2B5EF4-FFF2-40B4-BE49-F238E27FC236}">
              <a16:creationId xmlns:a16="http://schemas.microsoft.com/office/drawing/2014/main" id="{C8D0203D-C06C-466A-B17A-75CD457E29E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38" name="Text Box 2">
          <a:extLst>
            <a:ext uri="{FF2B5EF4-FFF2-40B4-BE49-F238E27FC236}">
              <a16:creationId xmlns:a16="http://schemas.microsoft.com/office/drawing/2014/main" id="{1BA59C44-DBEA-40F8-8AF8-05BDAC9A714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39" name="Text Box 1">
          <a:extLst>
            <a:ext uri="{FF2B5EF4-FFF2-40B4-BE49-F238E27FC236}">
              <a16:creationId xmlns:a16="http://schemas.microsoft.com/office/drawing/2014/main" id="{12984668-BCE4-4DFA-8B6E-35AA9F9DB9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40" name="Text Box 2">
          <a:extLst>
            <a:ext uri="{FF2B5EF4-FFF2-40B4-BE49-F238E27FC236}">
              <a16:creationId xmlns:a16="http://schemas.microsoft.com/office/drawing/2014/main" id="{3E62D741-CCEC-40CB-BD4C-1FCC5B5DE9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41" name="Text Box 2">
          <a:extLst>
            <a:ext uri="{FF2B5EF4-FFF2-40B4-BE49-F238E27FC236}">
              <a16:creationId xmlns:a16="http://schemas.microsoft.com/office/drawing/2014/main" id="{612D8674-DD61-444E-810E-9097763E8C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42" name="Text Box 1">
          <a:extLst>
            <a:ext uri="{FF2B5EF4-FFF2-40B4-BE49-F238E27FC236}">
              <a16:creationId xmlns:a16="http://schemas.microsoft.com/office/drawing/2014/main" id="{72225767-06AA-4F39-95DE-1D325E750D3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43" name="Text Box 2">
          <a:extLst>
            <a:ext uri="{FF2B5EF4-FFF2-40B4-BE49-F238E27FC236}">
              <a16:creationId xmlns:a16="http://schemas.microsoft.com/office/drawing/2014/main" id="{313036FE-37F0-4AA5-9965-E72230EC24D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44" name="Text Box 1">
          <a:extLst>
            <a:ext uri="{FF2B5EF4-FFF2-40B4-BE49-F238E27FC236}">
              <a16:creationId xmlns:a16="http://schemas.microsoft.com/office/drawing/2014/main" id="{CC6C5D22-C049-4E72-992A-0315CEFF3E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45" name="Text Box 2">
          <a:extLst>
            <a:ext uri="{FF2B5EF4-FFF2-40B4-BE49-F238E27FC236}">
              <a16:creationId xmlns:a16="http://schemas.microsoft.com/office/drawing/2014/main" id="{87501A63-AF77-467A-9863-1E30572F55B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46" name="Text Box 1">
          <a:extLst>
            <a:ext uri="{FF2B5EF4-FFF2-40B4-BE49-F238E27FC236}">
              <a16:creationId xmlns:a16="http://schemas.microsoft.com/office/drawing/2014/main" id="{2F30079E-BBFF-4836-8BAC-535E4856DC9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47" name="Text Box 2">
          <a:extLst>
            <a:ext uri="{FF2B5EF4-FFF2-40B4-BE49-F238E27FC236}">
              <a16:creationId xmlns:a16="http://schemas.microsoft.com/office/drawing/2014/main" id="{1F44F198-A9FD-4E6F-B6A8-EFABD01A476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48" name="Text Box 1">
          <a:extLst>
            <a:ext uri="{FF2B5EF4-FFF2-40B4-BE49-F238E27FC236}">
              <a16:creationId xmlns:a16="http://schemas.microsoft.com/office/drawing/2014/main" id="{F709C3E6-D2E2-4573-9E29-E4589566C6D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49" name="Text Box 2">
          <a:extLst>
            <a:ext uri="{FF2B5EF4-FFF2-40B4-BE49-F238E27FC236}">
              <a16:creationId xmlns:a16="http://schemas.microsoft.com/office/drawing/2014/main" id="{4AD7C050-5B3E-4B8A-BB69-3F469903F00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50" name="Text Box 1">
          <a:extLst>
            <a:ext uri="{FF2B5EF4-FFF2-40B4-BE49-F238E27FC236}">
              <a16:creationId xmlns:a16="http://schemas.microsoft.com/office/drawing/2014/main" id="{76AB4FB7-485E-48E9-906C-75A0FE19E3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51" name="Text Box 2">
          <a:extLst>
            <a:ext uri="{FF2B5EF4-FFF2-40B4-BE49-F238E27FC236}">
              <a16:creationId xmlns:a16="http://schemas.microsoft.com/office/drawing/2014/main" id="{1720258E-3237-4B2B-B4A8-634BD1F270F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52" name="Text Box 1">
          <a:extLst>
            <a:ext uri="{FF2B5EF4-FFF2-40B4-BE49-F238E27FC236}">
              <a16:creationId xmlns:a16="http://schemas.microsoft.com/office/drawing/2014/main" id="{19327BDC-B560-4DC3-B5A6-342B7C140D5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53" name="Text Box 2">
          <a:extLst>
            <a:ext uri="{FF2B5EF4-FFF2-40B4-BE49-F238E27FC236}">
              <a16:creationId xmlns:a16="http://schemas.microsoft.com/office/drawing/2014/main" id="{1240989F-60D5-4C8E-ADBA-77D7206BA2A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54" name="Text Box 1">
          <a:extLst>
            <a:ext uri="{FF2B5EF4-FFF2-40B4-BE49-F238E27FC236}">
              <a16:creationId xmlns:a16="http://schemas.microsoft.com/office/drawing/2014/main" id="{D4EB5B58-1450-4D81-9EAF-C7FC5D46E56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55" name="Text Box 2">
          <a:extLst>
            <a:ext uri="{FF2B5EF4-FFF2-40B4-BE49-F238E27FC236}">
              <a16:creationId xmlns:a16="http://schemas.microsoft.com/office/drawing/2014/main" id="{9979FD46-0BF3-45C6-A765-4D2DC60B661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56" name="Text Box 1">
          <a:extLst>
            <a:ext uri="{FF2B5EF4-FFF2-40B4-BE49-F238E27FC236}">
              <a16:creationId xmlns:a16="http://schemas.microsoft.com/office/drawing/2014/main" id="{7C58340B-D18E-4FE3-A452-19F887A16C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57" name="Text Box 2">
          <a:extLst>
            <a:ext uri="{FF2B5EF4-FFF2-40B4-BE49-F238E27FC236}">
              <a16:creationId xmlns:a16="http://schemas.microsoft.com/office/drawing/2014/main" id="{8C1DCC3E-4B34-469F-8A98-3C455B0098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58" name="Text Box 1">
          <a:extLst>
            <a:ext uri="{FF2B5EF4-FFF2-40B4-BE49-F238E27FC236}">
              <a16:creationId xmlns:a16="http://schemas.microsoft.com/office/drawing/2014/main" id="{EDE7FED1-B6C4-4D14-AE7B-8AB35C63C92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59" name="Text Box 2">
          <a:extLst>
            <a:ext uri="{FF2B5EF4-FFF2-40B4-BE49-F238E27FC236}">
              <a16:creationId xmlns:a16="http://schemas.microsoft.com/office/drawing/2014/main" id="{73CD26AD-9E14-4B9B-A7AF-C938C7D6460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60" name="Text Box 1">
          <a:extLst>
            <a:ext uri="{FF2B5EF4-FFF2-40B4-BE49-F238E27FC236}">
              <a16:creationId xmlns:a16="http://schemas.microsoft.com/office/drawing/2014/main" id="{6E80DF6B-3115-46E1-89D4-597E79F776C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61" name="Text Box 2">
          <a:extLst>
            <a:ext uri="{FF2B5EF4-FFF2-40B4-BE49-F238E27FC236}">
              <a16:creationId xmlns:a16="http://schemas.microsoft.com/office/drawing/2014/main" id="{21F61502-04A3-4794-A29D-1CD6A716B78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62" name="Text Box 1">
          <a:extLst>
            <a:ext uri="{FF2B5EF4-FFF2-40B4-BE49-F238E27FC236}">
              <a16:creationId xmlns:a16="http://schemas.microsoft.com/office/drawing/2014/main" id="{D8FBDF91-ACFF-43A3-919F-B56E1EF213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63" name="Text Box 2">
          <a:extLst>
            <a:ext uri="{FF2B5EF4-FFF2-40B4-BE49-F238E27FC236}">
              <a16:creationId xmlns:a16="http://schemas.microsoft.com/office/drawing/2014/main" id="{E313D143-5FF1-42B4-AC60-B1F619D73E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64" name="Text Box 1">
          <a:extLst>
            <a:ext uri="{FF2B5EF4-FFF2-40B4-BE49-F238E27FC236}">
              <a16:creationId xmlns:a16="http://schemas.microsoft.com/office/drawing/2014/main" id="{6F598911-BDDA-44D6-80E3-D22644FCA2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65" name="Text Box 2">
          <a:extLst>
            <a:ext uri="{FF2B5EF4-FFF2-40B4-BE49-F238E27FC236}">
              <a16:creationId xmlns:a16="http://schemas.microsoft.com/office/drawing/2014/main" id="{BF186387-2DDD-44D3-85A6-A1B6703FBA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66" name="Text Box 1">
          <a:extLst>
            <a:ext uri="{FF2B5EF4-FFF2-40B4-BE49-F238E27FC236}">
              <a16:creationId xmlns:a16="http://schemas.microsoft.com/office/drawing/2014/main" id="{1E8A91F2-89DD-4A5B-8DF1-AD0F6EA045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67" name="Text Box 2">
          <a:extLst>
            <a:ext uri="{FF2B5EF4-FFF2-40B4-BE49-F238E27FC236}">
              <a16:creationId xmlns:a16="http://schemas.microsoft.com/office/drawing/2014/main" id="{C092069B-FD17-4154-96AD-7DC7664876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68" name="Text Box 1">
          <a:extLst>
            <a:ext uri="{FF2B5EF4-FFF2-40B4-BE49-F238E27FC236}">
              <a16:creationId xmlns:a16="http://schemas.microsoft.com/office/drawing/2014/main" id="{186617C8-A655-4C58-A241-AF6497DF42D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69" name="Text Box 2">
          <a:extLst>
            <a:ext uri="{FF2B5EF4-FFF2-40B4-BE49-F238E27FC236}">
              <a16:creationId xmlns:a16="http://schemas.microsoft.com/office/drawing/2014/main" id="{8972AF16-BD74-4D2F-AD95-C5D27713AA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70" name="Text Box 1">
          <a:extLst>
            <a:ext uri="{FF2B5EF4-FFF2-40B4-BE49-F238E27FC236}">
              <a16:creationId xmlns:a16="http://schemas.microsoft.com/office/drawing/2014/main" id="{567D9C51-AFEB-4AD5-ADC8-7CCF3A2D61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71" name="Text Box 2">
          <a:extLst>
            <a:ext uri="{FF2B5EF4-FFF2-40B4-BE49-F238E27FC236}">
              <a16:creationId xmlns:a16="http://schemas.microsoft.com/office/drawing/2014/main" id="{2E158E9D-D84C-4487-8F64-FE342CAD0C5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72" name="Text Box 1">
          <a:extLst>
            <a:ext uri="{FF2B5EF4-FFF2-40B4-BE49-F238E27FC236}">
              <a16:creationId xmlns:a16="http://schemas.microsoft.com/office/drawing/2014/main" id="{CEE9B73A-7E97-4F82-98B9-545C0296785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73" name="Text Box 2">
          <a:extLst>
            <a:ext uri="{FF2B5EF4-FFF2-40B4-BE49-F238E27FC236}">
              <a16:creationId xmlns:a16="http://schemas.microsoft.com/office/drawing/2014/main" id="{C7167684-E830-43D7-92EE-C41A73B69D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74" name="Text Box 1">
          <a:extLst>
            <a:ext uri="{FF2B5EF4-FFF2-40B4-BE49-F238E27FC236}">
              <a16:creationId xmlns:a16="http://schemas.microsoft.com/office/drawing/2014/main" id="{B8408A97-D9AB-4367-8323-E99E157DB29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75" name="Text Box 2">
          <a:extLst>
            <a:ext uri="{FF2B5EF4-FFF2-40B4-BE49-F238E27FC236}">
              <a16:creationId xmlns:a16="http://schemas.microsoft.com/office/drawing/2014/main" id="{0A85CC0F-860A-44B2-A234-936A47C1EDF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76" name="Text Box 1">
          <a:extLst>
            <a:ext uri="{FF2B5EF4-FFF2-40B4-BE49-F238E27FC236}">
              <a16:creationId xmlns:a16="http://schemas.microsoft.com/office/drawing/2014/main" id="{26CA55B7-814C-4745-9983-1709201459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77" name="Text Box 2">
          <a:extLst>
            <a:ext uri="{FF2B5EF4-FFF2-40B4-BE49-F238E27FC236}">
              <a16:creationId xmlns:a16="http://schemas.microsoft.com/office/drawing/2014/main" id="{509167E4-F37E-4905-86D3-F65E82295D8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78" name="Text Box 1">
          <a:extLst>
            <a:ext uri="{FF2B5EF4-FFF2-40B4-BE49-F238E27FC236}">
              <a16:creationId xmlns:a16="http://schemas.microsoft.com/office/drawing/2014/main" id="{AE157C67-72EF-4344-95E9-167DD8C2FAB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79" name="Text Box 2">
          <a:extLst>
            <a:ext uri="{FF2B5EF4-FFF2-40B4-BE49-F238E27FC236}">
              <a16:creationId xmlns:a16="http://schemas.microsoft.com/office/drawing/2014/main" id="{570072A2-2616-4911-BA2E-30D9DBD0939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0" name="Text Box 1">
          <a:extLst>
            <a:ext uri="{FF2B5EF4-FFF2-40B4-BE49-F238E27FC236}">
              <a16:creationId xmlns:a16="http://schemas.microsoft.com/office/drawing/2014/main" id="{2127FA6B-2803-4A90-9090-FF63195E7F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1" name="Text Box 2">
          <a:extLst>
            <a:ext uri="{FF2B5EF4-FFF2-40B4-BE49-F238E27FC236}">
              <a16:creationId xmlns:a16="http://schemas.microsoft.com/office/drawing/2014/main" id="{64E2D384-E774-4A90-9CE8-DECA44EEBA3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2" name="Text Box 1">
          <a:extLst>
            <a:ext uri="{FF2B5EF4-FFF2-40B4-BE49-F238E27FC236}">
              <a16:creationId xmlns:a16="http://schemas.microsoft.com/office/drawing/2014/main" id="{630EDF68-EA36-428B-9FC4-F3A8D290B6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3" name="Text Box 2">
          <a:extLst>
            <a:ext uri="{FF2B5EF4-FFF2-40B4-BE49-F238E27FC236}">
              <a16:creationId xmlns:a16="http://schemas.microsoft.com/office/drawing/2014/main" id="{43BA41FF-EB4E-494B-BBF2-7D95815EA4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4" name="Text Box 1">
          <a:extLst>
            <a:ext uri="{FF2B5EF4-FFF2-40B4-BE49-F238E27FC236}">
              <a16:creationId xmlns:a16="http://schemas.microsoft.com/office/drawing/2014/main" id="{9CBDFA06-9E67-4766-BDF4-017C48F3674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5" name="Text Box 2">
          <a:extLst>
            <a:ext uri="{FF2B5EF4-FFF2-40B4-BE49-F238E27FC236}">
              <a16:creationId xmlns:a16="http://schemas.microsoft.com/office/drawing/2014/main" id="{A48FE9DA-A7E4-4295-8669-2E8D97243E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6" name="Text Box 1">
          <a:extLst>
            <a:ext uri="{FF2B5EF4-FFF2-40B4-BE49-F238E27FC236}">
              <a16:creationId xmlns:a16="http://schemas.microsoft.com/office/drawing/2014/main" id="{BB4C3C65-784D-45FC-A9AB-47152101AA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7" name="Text Box 2">
          <a:extLst>
            <a:ext uri="{FF2B5EF4-FFF2-40B4-BE49-F238E27FC236}">
              <a16:creationId xmlns:a16="http://schemas.microsoft.com/office/drawing/2014/main" id="{E577FFC4-E4E8-442C-8D74-0F9DA9519C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8" name="Text Box 1">
          <a:extLst>
            <a:ext uri="{FF2B5EF4-FFF2-40B4-BE49-F238E27FC236}">
              <a16:creationId xmlns:a16="http://schemas.microsoft.com/office/drawing/2014/main" id="{089E4B91-B6F3-47A0-B993-8D1B1A8FA9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89" name="Text Box 2">
          <a:extLst>
            <a:ext uri="{FF2B5EF4-FFF2-40B4-BE49-F238E27FC236}">
              <a16:creationId xmlns:a16="http://schemas.microsoft.com/office/drawing/2014/main" id="{1FE68B41-F595-4A70-96D8-01201EF954F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90" name="Text Box 1">
          <a:extLst>
            <a:ext uri="{FF2B5EF4-FFF2-40B4-BE49-F238E27FC236}">
              <a16:creationId xmlns:a16="http://schemas.microsoft.com/office/drawing/2014/main" id="{86E22ACA-7297-4269-A6DA-26D27E5B32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91" name="Text Box 2">
          <a:extLst>
            <a:ext uri="{FF2B5EF4-FFF2-40B4-BE49-F238E27FC236}">
              <a16:creationId xmlns:a16="http://schemas.microsoft.com/office/drawing/2014/main" id="{09FD7F8C-7013-426B-8BB7-2D30BC54549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92" name="Text Box 1">
          <a:extLst>
            <a:ext uri="{FF2B5EF4-FFF2-40B4-BE49-F238E27FC236}">
              <a16:creationId xmlns:a16="http://schemas.microsoft.com/office/drawing/2014/main" id="{C56FD787-7165-4858-AD8F-F2DC504D43E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35</xdr:row>
      <xdr:rowOff>0</xdr:rowOff>
    </xdr:from>
    <xdr:ext cx="0" cy="724807"/>
    <xdr:sp macro="" textlink="">
      <xdr:nvSpPr>
        <xdr:cNvPr id="3293" name="Text Box 2">
          <a:extLst>
            <a:ext uri="{FF2B5EF4-FFF2-40B4-BE49-F238E27FC236}">
              <a16:creationId xmlns:a16="http://schemas.microsoft.com/office/drawing/2014/main" id="{1E98CEE1-BA9E-458D-BBFD-95D48CA169B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94" name="Text Box 1">
          <a:extLst>
            <a:ext uri="{FF2B5EF4-FFF2-40B4-BE49-F238E27FC236}">
              <a16:creationId xmlns:a16="http://schemas.microsoft.com/office/drawing/2014/main" id="{4D8DD381-3E92-4A1A-A26D-C7D575E49C3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95" name="Text Box 2">
          <a:extLst>
            <a:ext uri="{FF2B5EF4-FFF2-40B4-BE49-F238E27FC236}">
              <a16:creationId xmlns:a16="http://schemas.microsoft.com/office/drawing/2014/main" id="{5F8A7F5D-6187-4CC5-B885-626EA76AD0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296" name="Text Box 1">
          <a:extLst>
            <a:ext uri="{FF2B5EF4-FFF2-40B4-BE49-F238E27FC236}">
              <a16:creationId xmlns:a16="http://schemas.microsoft.com/office/drawing/2014/main" id="{68D4D68B-DB85-4A63-B934-932594E103E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98" name="Text Box 1">
          <a:extLst>
            <a:ext uri="{FF2B5EF4-FFF2-40B4-BE49-F238E27FC236}">
              <a16:creationId xmlns:a16="http://schemas.microsoft.com/office/drawing/2014/main" id="{2EFFD4EA-CA8A-47EE-ACA6-BA6BE0A344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299" name="Text Box 2">
          <a:extLst>
            <a:ext uri="{FF2B5EF4-FFF2-40B4-BE49-F238E27FC236}">
              <a16:creationId xmlns:a16="http://schemas.microsoft.com/office/drawing/2014/main" id="{3DC7ABEB-663A-4393-9D92-50B1672D8B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0" name="Text Box 1">
          <a:extLst>
            <a:ext uri="{FF2B5EF4-FFF2-40B4-BE49-F238E27FC236}">
              <a16:creationId xmlns:a16="http://schemas.microsoft.com/office/drawing/2014/main" id="{81E92F6D-76D9-4966-AAFF-86F1D08AAF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1" name="Text Box 2">
          <a:extLst>
            <a:ext uri="{FF2B5EF4-FFF2-40B4-BE49-F238E27FC236}">
              <a16:creationId xmlns:a16="http://schemas.microsoft.com/office/drawing/2014/main" id="{F742BB73-61F6-4DDB-B0B9-27C38FC238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2" name="Text Box 1">
          <a:extLst>
            <a:ext uri="{FF2B5EF4-FFF2-40B4-BE49-F238E27FC236}">
              <a16:creationId xmlns:a16="http://schemas.microsoft.com/office/drawing/2014/main" id="{4E7E2FF1-2580-404E-BF66-4BFD1DBEEDB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3" name="Text Box 2">
          <a:extLst>
            <a:ext uri="{FF2B5EF4-FFF2-40B4-BE49-F238E27FC236}">
              <a16:creationId xmlns:a16="http://schemas.microsoft.com/office/drawing/2014/main" id="{5AD85EC7-6BE3-4EFC-A367-63CF700D48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4" name="Text Box 1">
          <a:extLst>
            <a:ext uri="{FF2B5EF4-FFF2-40B4-BE49-F238E27FC236}">
              <a16:creationId xmlns:a16="http://schemas.microsoft.com/office/drawing/2014/main" id="{9CC59246-A0CC-4086-8EEE-8FCF5E08C1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5" name="Text Box 2">
          <a:extLst>
            <a:ext uri="{FF2B5EF4-FFF2-40B4-BE49-F238E27FC236}">
              <a16:creationId xmlns:a16="http://schemas.microsoft.com/office/drawing/2014/main" id="{F0D5A56E-915B-4441-B7A8-5283DBB382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6" name="Text Box 1">
          <a:extLst>
            <a:ext uri="{FF2B5EF4-FFF2-40B4-BE49-F238E27FC236}">
              <a16:creationId xmlns:a16="http://schemas.microsoft.com/office/drawing/2014/main" id="{B9BEEB61-EE82-4C0A-9AD6-E73808E605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7" name="Text Box 2">
          <a:extLst>
            <a:ext uri="{FF2B5EF4-FFF2-40B4-BE49-F238E27FC236}">
              <a16:creationId xmlns:a16="http://schemas.microsoft.com/office/drawing/2014/main" id="{24820E0B-A8CE-4ED4-9E8A-F7B7152C4C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8" name="Text Box 1">
          <a:extLst>
            <a:ext uri="{FF2B5EF4-FFF2-40B4-BE49-F238E27FC236}">
              <a16:creationId xmlns:a16="http://schemas.microsoft.com/office/drawing/2014/main" id="{BB044DBD-0DE2-485B-BDE3-53188C6617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09" name="Text Box 2">
          <a:extLst>
            <a:ext uri="{FF2B5EF4-FFF2-40B4-BE49-F238E27FC236}">
              <a16:creationId xmlns:a16="http://schemas.microsoft.com/office/drawing/2014/main" id="{FE64D86B-B127-4E6B-A7A8-62D0AD1FC8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0" name="Text Box 1">
          <a:extLst>
            <a:ext uri="{FF2B5EF4-FFF2-40B4-BE49-F238E27FC236}">
              <a16:creationId xmlns:a16="http://schemas.microsoft.com/office/drawing/2014/main" id="{E06B6C0D-145D-4711-B055-ACC39BF295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1" name="Text Box 2">
          <a:extLst>
            <a:ext uri="{FF2B5EF4-FFF2-40B4-BE49-F238E27FC236}">
              <a16:creationId xmlns:a16="http://schemas.microsoft.com/office/drawing/2014/main" id="{4AA2C373-B63A-4356-8585-30397EED5B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2" name="Text Box 1">
          <a:extLst>
            <a:ext uri="{FF2B5EF4-FFF2-40B4-BE49-F238E27FC236}">
              <a16:creationId xmlns:a16="http://schemas.microsoft.com/office/drawing/2014/main" id="{8A05F6C8-2302-49F3-B903-0231E942B8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3" name="Text Box 2">
          <a:extLst>
            <a:ext uri="{FF2B5EF4-FFF2-40B4-BE49-F238E27FC236}">
              <a16:creationId xmlns:a16="http://schemas.microsoft.com/office/drawing/2014/main" id="{2C6684FB-C3AB-494D-B01E-D97164B550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4" name="Text Box 1">
          <a:extLst>
            <a:ext uri="{FF2B5EF4-FFF2-40B4-BE49-F238E27FC236}">
              <a16:creationId xmlns:a16="http://schemas.microsoft.com/office/drawing/2014/main" id="{23AF2402-D4EA-4C1D-8F34-7ADBE4DDD9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5" name="Text Box 2">
          <a:extLst>
            <a:ext uri="{FF2B5EF4-FFF2-40B4-BE49-F238E27FC236}">
              <a16:creationId xmlns:a16="http://schemas.microsoft.com/office/drawing/2014/main" id="{B01CA1A0-EC67-432D-A847-5AF518970C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6" name="Text Box 1">
          <a:extLst>
            <a:ext uri="{FF2B5EF4-FFF2-40B4-BE49-F238E27FC236}">
              <a16:creationId xmlns:a16="http://schemas.microsoft.com/office/drawing/2014/main" id="{1FE4B28D-747E-4311-BBD6-9E7DAAEAF4B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7" name="Text Box 2">
          <a:extLst>
            <a:ext uri="{FF2B5EF4-FFF2-40B4-BE49-F238E27FC236}">
              <a16:creationId xmlns:a16="http://schemas.microsoft.com/office/drawing/2014/main" id="{409F0220-6367-48E7-80E4-E96B5DED20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8" name="Text Box 1">
          <a:extLst>
            <a:ext uri="{FF2B5EF4-FFF2-40B4-BE49-F238E27FC236}">
              <a16:creationId xmlns:a16="http://schemas.microsoft.com/office/drawing/2014/main" id="{9637BF4C-E527-4A87-BB76-950EDFBCF1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19" name="Text Box 2">
          <a:extLst>
            <a:ext uri="{FF2B5EF4-FFF2-40B4-BE49-F238E27FC236}">
              <a16:creationId xmlns:a16="http://schemas.microsoft.com/office/drawing/2014/main" id="{95CA214F-A671-4140-B490-119A5039AF3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0" name="Text Box 1">
          <a:extLst>
            <a:ext uri="{FF2B5EF4-FFF2-40B4-BE49-F238E27FC236}">
              <a16:creationId xmlns:a16="http://schemas.microsoft.com/office/drawing/2014/main" id="{98670F5E-1E54-471E-9A51-1885145A5F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1" name="Text Box 2">
          <a:extLst>
            <a:ext uri="{FF2B5EF4-FFF2-40B4-BE49-F238E27FC236}">
              <a16:creationId xmlns:a16="http://schemas.microsoft.com/office/drawing/2014/main" id="{AC718327-B787-4505-9B39-34F32694DF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2" name="Text Box 1">
          <a:extLst>
            <a:ext uri="{FF2B5EF4-FFF2-40B4-BE49-F238E27FC236}">
              <a16:creationId xmlns:a16="http://schemas.microsoft.com/office/drawing/2014/main" id="{6DAAE7AF-F784-47CB-9C04-42DBAAAA28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3" name="Text Box 2">
          <a:extLst>
            <a:ext uri="{FF2B5EF4-FFF2-40B4-BE49-F238E27FC236}">
              <a16:creationId xmlns:a16="http://schemas.microsoft.com/office/drawing/2014/main" id="{0B624E8C-F8DF-4DD7-8413-1BA1FD77FA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4" name="Text Box 1">
          <a:extLst>
            <a:ext uri="{FF2B5EF4-FFF2-40B4-BE49-F238E27FC236}">
              <a16:creationId xmlns:a16="http://schemas.microsoft.com/office/drawing/2014/main" id="{F70D7D10-553F-48BD-9540-CCBDC9C192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5" name="Text Box 2">
          <a:extLst>
            <a:ext uri="{FF2B5EF4-FFF2-40B4-BE49-F238E27FC236}">
              <a16:creationId xmlns:a16="http://schemas.microsoft.com/office/drawing/2014/main" id="{815E6715-7D7D-48FD-BCF1-8D8A1A4E7A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6" name="Text Box 1">
          <a:extLst>
            <a:ext uri="{FF2B5EF4-FFF2-40B4-BE49-F238E27FC236}">
              <a16:creationId xmlns:a16="http://schemas.microsoft.com/office/drawing/2014/main" id="{B24B7221-0D26-483D-B938-2A67530FE7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7" name="Text Box 2">
          <a:extLst>
            <a:ext uri="{FF2B5EF4-FFF2-40B4-BE49-F238E27FC236}">
              <a16:creationId xmlns:a16="http://schemas.microsoft.com/office/drawing/2014/main" id="{289FAA69-991B-4726-89A3-F3452906C1E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8" name="Text Box 1">
          <a:extLst>
            <a:ext uri="{FF2B5EF4-FFF2-40B4-BE49-F238E27FC236}">
              <a16:creationId xmlns:a16="http://schemas.microsoft.com/office/drawing/2014/main" id="{3377E957-85A3-4156-B0EF-85D00C21B55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29" name="Text Box 2">
          <a:extLst>
            <a:ext uri="{FF2B5EF4-FFF2-40B4-BE49-F238E27FC236}">
              <a16:creationId xmlns:a16="http://schemas.microsoft.com/office/drawing/2014/main" id="{0CE52DFA-0C03-4AD2-9BFB-7141B3FA66F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330" name="Text Box 1">
          <a:extLst>
            <a:ext uri="{FF2B5EF4-FFF2-40B4-BE49-F238E27FC236}">
              <a16:creationId xmlns:a16="http://schemas.microsoft.com/office/drawing/2014/main" id="{81444250-6662-4F09-9459-BB2DD6D8193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32" name="Text Box 1">
          <a:extLst>
            <a:ext uri="{FF2B5EF4-FFF2-40B4-BE49-F238E27FC236}">
              <a16:creationId xmlns:a16="http://schemas.microsoft.com/office/drawing/2014/main" id="{724B231F-73DB-436E-81B4-BA51E5E0BD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33" name="Text Box 2">
          <a:extLst>
            <a:ext uri="{FF2B5EF4-FFF2-40B4-BE49-F238E27FC236}">
              <a16:creationId xmlns:a16="http://schemas.microsoft.com/office/drawing/2014/main" id="{1DD8BDCC-2A5F-4EEB-87AB-3F2D9ED53A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334" name="Text Box 1">
          <a:extLst>
            <a:ext uri="{FF2B5EF4-FFF2-40B4-BE49-F238E27FC236}">
              <a16:creationId xmlns:a16="http://schemas.microsoft.com/office/drawing/2014/main" id="{FA049979-5585-41A5-81DA-D402687D943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36" name="Text Box 1">
          <a:extLst>
            <a:ext uri="{FF2B5EF4-FFF2-40B4-BE49-F238E27FC236}">
              <a16:creationId xmlns:a16="http://schemas.microsoft.com/office/drawing/2014/main" id="{954C62FF-915E-4E74-A775-52DDBAADD9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37" name="Text Box 2">
          <a:extLst>
            <a:ext uri="{FF2B5EF4-FFF2-40B4-BE49-F238E27FC236}">
              <a16:creationId xmlns:a16="http://schemas.microsoft.com/office/drawing/2014/main" id="{F72DC896-95AB-4352-B948-F9D2CFB05C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38" name="Text Box 1">
          <a:extLst>
            <a:ext uri="{FF2B5EF4-FFF2-40B4-BE49-F238E27FC236}">
              <a16:creationId xmlns:a16="http://schemas.microsoft.com/office/drawing/2014/main" id="{6A319A66-8822-4B46-8B82-9AC8DB9D29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39" name="Text Box 2">
          <a:extLst>
            <a:ext uri="{FF2B5EF4-FFF2-40B4-BE49-F238E27FC236}">
              <a16:creationId xmlns:a16="http://schemas.microsoft.com/office/drawing/2014/main" id="{7634CEEA-117E-40B2-A5D3-FC48691306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0" name="Text Box 1">
          <a:extLst>
            <a:ext uri="{FF2B5EF4-FFF2-40B4-BE49-F238E27FC236}">
              <a16:creationId xmlns:a16="http://schemas.microsoft.com/office/drawing/2014/main" id="{515ADD66-A580-49C4-88B3-A90F0CB110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1" name="Text Box 2">
          <a:extLst>
            <a:ext uri="{FF2B5EF4-FFF2-40B4-BE49-F238E27FC236}">
              <a16:creationId xmlns:a16="http://schemas.microsoft.com/office/drawing/2014/main" id="{752AB85B-AE06-4E55-BDB9-F13774DC7E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2" name="Text Box 1">
          <a:extLst>
            <a:ext uri="{FF2B5EF4-FFF2-40B4-BE49-F238E27FC236}">
              <a16:creationId xmlns:a16="http://schemas.microsoft.com/office/drawing/2014/main" id="{83FB01C9-7014-40C2-B931-7F4B16F75C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3" name="Text Box 2">
          <a:extLst>
            <a:ext uri="{FF2B5EF4-FFF2-40B4-BE49-F238E27FC236}">
              <a16:creationId xmlns:a16="http://schemas.microsoft.com/office/drawing/2014/main" id="{2ED9C3B4-107B-47BA-B410-454D7D38DF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4" name="Text Box 1">
          <a:extLst>
            <a:ext uri="{FF2B5EF4-FFF2-40B4-BE49-F238E27FC236}">
              <a16:creationId xmlns:a16="http://schemas.microsoft.com/office/drawing/2014/main" id="{8804E6DA-CCE2-408B-B34A-48FA9244868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5" name="Text Box 2">
          <a:extLst>
            <a:ext uri="{FF2B5EF4-FFF2-40B4-BE49-F238E27FC236}">
              <a16:creationId xmlns:a16="http://schemas.microsoft.com/office/drawing/2014/main" id="{797E3A89-0944-46BA-96E8-AFE9B64E51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6" name="Text Box 1">
          <a:extLst>
            <a:ext uri="{FF2B5EF4-FFF2-40B4-BE49-F238E27FC236}">
              <a16:creationId xmlns:a16="http://schemas.microsoft.com/office/drawing/2014/main" id="{BF242330-3BFB-4CDD-B0E6-3A54E802E1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7" name="Text Box 2">
          <a:extLst>
            <a:ext uri="{FF2B5EF4-FFF2-40B4-BE49-F238E27FC236}">
              <a16:creationId xmlns:a16="http://schemas.microsoft.com/office/drawing/2014/main" id="{B227B927-D588-40F5-8D60-24E2FE672B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8" name="Text Box 1">
          <a:extLst>
            <a:ext uri="{FF2B5EF4-FFF2-40B4-BE49-F238E27FC236}">
              <a16:creationId xmlns:a16="http://schemas.microsoft.com/office/drawing/2014/main" id="{E2D2827F-E8E2-4502-AA7A-3472F16DABA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49" name="Text Box 2">
          <a:extLst>
            <a:ext uri="{FF2B5EF4-FFF2-40B4-BE49-F238E27FC236}">
              <a16:creationId xmlns:a16="http://schemas.microsoft.com/office/drawing/2014/main" id="{93DB37FF-AFD8-4438-845F-7F33B52163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50" name="Text Box 1">
          <a:extLst>
            <a:ext uri="{FF2B5EF4-FFF2-40B4-BE49-F238E27FC236}">
              <a16:creationId xmlns:a16="http://schemas.microsoft.com/office/drawing/2014/main" id="{F23AEF0D-DF5B-4459-AA52-E785406747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51" name="Text Box 2">
          <a:extLst>
            <a:ext uri="{FF2B5EF4-FFF2-40B4-BE49-F238E27FC236}">
              <a16:creationId xmlns:a16="http://schemas.microsoft.com/office/drawing/2014/main" id="{D33BEBF3-97F7-4DF4-BF36-ABC066E71C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52" name="Text Box 1">
          <a:extLst>
            <a:ext uri="{FF2B5EF4-FFF2-40B4-BE49-F238E27FC236}">
              <a16:creationId xmlns:a16="http://schemas.microsoft.com/office/drawing/2014/main" id="{6BCB2A87-C34D-4987-96AF-CB73580D19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53" name="Text Box 2">
          <a:extLst>
            <a:ext uri="{FF2B5EF4-FFF2-40B4-BE49-F238E27FC236}">
              <a16:creationId xmlns:a16="http://schemas.microsoft.com/office/drawing/2014/main" id="{F6A2AFA6-65FE-4711-8DED-78782F5B426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54" name="Text Box 1">
          <a:extLst>
            <a:ext uri="{FF2B5EF4-FFF2-40B4-BE49-F238E27FC236}">
              <a16:creationId xmlns:a16="http://schemas.microsoft.com/office/drawing/2014/main" id="{E6E4CD48-1DFF-4896-9A8A-719FD1035B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55" name="Text Box 2">
          <a:extLst>
            <a:ext uri="{FF2B5EF4-FFF2-40B4-BE49-F238E27FC236}">
              <a16:creationId xmlns:a16="http://schemas.microsoft.com/office/drawing/2014/main" id="{02B3BFAA-8575-4B22-B09B-C1BEF09BB5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56" name="Text Box 1">
          <a:extLst>
            <a:ext uri="{FF2B5EF4-FFF2-40B4-BE49-F238E27FC236}">
              <a16:creationId xmlns:a16="http://schemas.microsoft.com/office/drawing/2014/main" id="{F0CF32C8-3B14-489F-A16E-92F6997445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57" name="Text Box 2">
          <a:extLst>
            <a:ext uri="{FF2B5EF4-FFF2-40B4-BE49-F238E27FC236}">
              <a16:creationId xmlns:a16="http://schemas.microsoft.com/office/drawing/2014/main" id="{8D7BDE91-81BF-45F2-B1CF-2372EF1CB7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358" name="Text Box 1">
          <a:extLst>
            <a:ext uri="{FF2B5EF4-FFF2-40B4-BE49-F238E27FC236}">
              <a16:creationId xmlns:a16="http://schemas.microsoft.com/office/drawing/2014/main" id="{52814D97-3072-428B-8EA0-FFBB5E3DF37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360" name="Text Box 1">
          <a:extLst>
            <a:ext uri="{FF2B5EF4-FFF2-40B4-BE49-F238E27FC236}">
              <a16:creationId xmlns:a16="http://schemas.microsoft.com/office/drawing/2014/main" id="{F5024D59-7E32-4F8F-BB4F-0FE7E31A820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62" name="Text Box 1">
          <a:extLst>
            <a:ext uri="{FF2B5EF4-FFF2-40B4-BE49-F238E27FC236}">
              <a16:creationId xmlns:a16="http://schemas.microsoft.com/office/drawing/2014/main" id="{88D2979B-A133-4A75-ABF3-480D4A53AF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63" name="Text Box 2">
          <a:extLst>
            <a:ext uri="{FF2B5EF4-FFF2-40B4-BE49-F238E27FC236}">
              <a16:creationId xmlns:a16="http://schemas.microsoft.com/office/drawing/2014/main" id="{3AD37905-E1F3-4F72-8738-E9CF78C804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64" name="Text Box 1">
          <a:extLst>
            <a:ext uri="{FF2B5EF4-FFF2-40B4-BE49-F238E27FC236}">
              <a16:creationId xmlns:a16="http://schemas.microsoft.com/office/drawing/2014/main" id="{26B7CBE8-4C0A-4B31-923C-25043A15B4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65" name="Text Box 2">
          <a:extLst>
            <a:ext uri="{FF2B5EF4-FFF2-40B4-BE49-F238E27FC236}">
              <a16:creationId xmlns:a16="http://schemas.microsoft.com/office/drawing/2014/main" id="{5F0301DC-10DD-4150-AE67-E8FA8D082FE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66" name="Text Box 1">
          <a:extLst>
            <a:ext uri="{FF2B5EF4-FFF2-40B4-BE49-F238E27FC236}">
              <a16:creationId xmlns:a16="http://schemas.microsoft.com/office/drawing/2014/main" id="{16C60B61-2CB0-4076-8C8F-101BCA929B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67" name="Text Box 2">
          <a:extLst>
            <a:ext uri="{FF2B5EF4-FFF2-40B4-BE49-F238E27FC236}">
              <a16:creationId xmlns:a16="http://schemas.microsoft.com/office/drawing/2014/main" id="{6ED6CBCA-B74C-43B7-B57C-A1F10966E1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68" name="Text Box 1">
          <a:extLst>
            <a:ext uri="{FF2B5EF4-FFF2-40B4-BE49-F238E27FC236}">
              <a16:creationId xmlns:a16="http://schemas.microsoft.com/office/drawing/2014/main" id="{5F479EC2-2A24-4DDF-BC38-4A5974E0B3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69" name="Text Box 2">
          <a:extLst>
            <a:ext uri="{FF2B5EF4-FFF2-40B4-BE49-F238E27FC236}">
              <a16:creationId xmlns:a16="http://schemas.microsoft.com/office/drawing/2014/main" id="{0F5CD1FF-8C5D-4E61-888D-2F3E026D58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370" name="Text Box 1">
          <a:extLst>
            <a:ext uri="{FF2B5EF4-FFF2-40B4-BE49-F238E27FC236}">
              <a16:creationId xmlns:a16="http://schemas.microsoft.com/office/drawing/2014/main" id="{757BDEBA-989A-4487-B4FB-317D1AE3E91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372" name="Text Box 1">
          <a:extLst>
            <a:ext uri="{FF2B5EF4-FFF2-40B4-BE49-F238E27FC236}">
              <a16:creationId xmlns:a16="http://schemas.microsoft.com/office/drawing/2014/main" id="{EE1D56C8-73F5-4C38-83C8-A21DD434340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74" name="Text Box 1">
          <a:extLst>
            <a:ext uri="{FF2B5EF4-FFF2-40B4-BE49-F238E27FC236}">
              <a16:creationId xmlns:a16="http://schemas.microsoft.com/office/drawing/2014/main" id="{2EAB2E18-E084-4F5A-9584-0CF2104B5F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75" name="Text Box 2">
          <a:extLst>
            <a:ext uri="{FF2B5EF4-FFF2-40B4-BE49-F238E27FC236}">
              <a16:creationId xmlns:a16="http://schemas.microsoft.com/office/drawing/2014/main" id="{06D122F4-89F1-47B6-B955-4E73FE0D72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76" name="Text Box 1">
          <a:extLst>
            <a:ext uri="{FF2B5EF4-FFF2-40B4-BE49-F238E27FC236}">
              <a16:creationId xmlns:a16="http://schemas.microsoft.com/office/drawing/2014/main" id="{4ABD7361-EB5E-4FB8-BB5F-B3DDD75E8F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77" name="Text Box 2">
          <a:extLst>
            <a:ext uri="{FF2B5EF4-FFF2-40B4-BE49-F238E27FC236}">
              <a16:creationId xmlns:a16="http://schemas.microsoft.com/office/drawing/2014/main" id="{25BE4D33-660F-47AF-9C8D-BFC975CBBD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378" name="Text Box 1">
          <a:extLst>
            <a:ext uri="{FF2B5EF4-FFF2-40B4-BE49-F238E27FC236}">
              <a16:creationId xmlns:a16="http://schemas.microsoft.com/office/drawing/2014/main" id="{E430EE1B-522A-4201-ACAE-78001C92FE5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380" name="Text Box 1">
          <a:extLst>
            <a:ext uri="{FF2B5EF4-FFF2-40B4-BE49-F238E27FC236}">
              <a16:creationId xmlns:a16="http://schemas.microsoft.com/office/drawing/2014/main" id="{F5047C04-E1BB-4DFE-8521-B20622C5B28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82" name="Text Box 1">
          <a:extLst>
            <a:ext uri="{FF2B5EF4-FFF2-40B4-BE49-F238E27FC236}">
              <a16:creationId xmlns:a16="http://schemas.microsoft.com/office/drawing/2014/main" id="{3D21B7C3-08A2-4D62-81D6-709283FDBEE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83" name="Text Box 2">
          <a:extLst>
            <a:ext uri="{FF2B5EF4-FFF2-40B4-BE49-F238E27FC236}">
              <a16:creationId xmlns:a16="http://schemas.microsoft.com/office/drawing/2014/main" id="{829EE304-6B8E-4544-82B0-9451EFF0E8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84" name="Text Box 1">
          <a:extLst>
            <a:ext uri="{FF2B5EF4-FFF2-40B4-BE49-F238E27FC236}">
              <a16:creationId xmlns:a16="http://schemas.microsoft.com/office/drawing/2014/main" id="{DEFAE692-023E-48EC-8195-55681057DF5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85" name="Text Box 2">
          <a:extLst>
            <a:ext uri="{FF2B5EF4-FFF2-40B4-BE49-F238E27FC236}">
              <a16:creationId xmlns:a16="http://schemas.microsoft.com/office/drawing/2014/main" id="{F92E7FB2-0A91-437C-B957-1E7389B2745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35</xdr:row>
      <xdr:rowOff>0</xdr:rowOff>
    </xdr:from>
    <xdr:ext cx="0" cy="724807"/>
    <xdr:sp macro="" textlink="">
      <xdr:nvSpPr>
        <xdr:cNvPr id="3386" name="Text Box 1">
          <a:extLst>
            <a:ext uri="{FF2B5EF4-FFF2-40B4-BE49-F238E27FC236}">
              <a16:creationId xmlns:a16="http://schemas.microsoft.com/office/drawing/2014/main" id="{FBFD4B27-75DD-449F-8634-EF07A177E91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88" name="Text Box 1">
          <a:extLst>
            <a:ext uri="{FF2B5EF4-FFF2-40B4-BE49-F238E27FC236}">
              <a16:creationId xmlns:a16="http://schemas.microsoft.com/office/drawing/2014/main" id="{D3D3EE2D-1736-42E2-8DFD-F4490D15844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89" name="Text Box 2">
          <a:extLst>
            <a:ext uri="{FF2B5EF4-FFF2-40B4-BE49-F238E27FC236}">
              <a16:creationId xmlns:a16="http://schemas.microsoft.com/office/drawing/2014/main" id="{56A3646C-A51E-4336-A372-EEBAA8DA60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94" name="Text Box 1">
          <a:extLst>
            <a:ext uri="{FF2B5EF4-FFF2-40B4-BE49-F238E27FC236}">
              <a16:creationId xmlns:a16="http://schemas.microsoft.com/office/drawing/2014/main" id="{2E7D6415-B0C3-4577-BC78-B4E45EFE34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95" name="Text Box 2">
          <a:extLst>
            <a:ext uri="{FF2B5EF4-FFF2-40B4-BE49-F238E27FC236}">
              <a16:creationId xmlns:a16="http://schemas.microsoft.com/office/drawing/2014/main" id="{C59B8CEF-8307-4D3F-B9C7-1FC206AE98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96" name="Text Box 1">
          <a:extLst>
            <a:ext uri="{FF2B5EF4-FFF2-40B4-BE49-F238E27FC236}">
              <a16:creationId xmlns:a16="http://schemas.microsoft.com/office/drawing/2014/main" id="{4610F168-53D6-4683-82F7-EC7F2ECA2F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97" name="Text Box 2">
          <a:extLst>
            <a:ext uri="{FF2B5EF4-FFF2-40B4-BE49-F238E27FC236}">
              <a16:creationId xmlns:a16="http://schemas.microsoft.com/office/drawing/2014/main" id="{AB6CA4B8-6EFF-481F-BD94-E30F11C8C6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98" name="Text Box 1">
          <a:extLst>
            <a:ext uri="{FF2B5EF4-FFF2-40B4-BE49-F238E27FC236}">
              <a16:creationId xmlns:a16="http://schemas.microsoft.com/office/drawing/2014/main" id="{A73AEFEF-838F-481D-A5C2-D23AD01906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399" name="Text Box 2">
          <a:extLst>
            <a:ext uri="{FF2B5EF4-FFF2-40B4-BE49-F238E27FC236}">
              <a16:creationId xmlns:a16="http://schemas.microsoft.com/office/drawing/2014/main" id="{E22EFBB9-5B79-4D60-81FB-F5F4206B89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02" name="Text Box 1">
          <a:extLst>
            <a:ext uri="{FF2B5EF4-FFF2-40B4-BE49-F238E27FC236}">
              <a16:creationId xmlns:a16="http://schemas.microsoft.com/office/drawing/2014/main" id="{AB30E9BC-4D9C-434E-944E-3813C064D7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03" name="Text Box 2">
          <a:extLst>
            <a:ext uri="{FF2B5EF4-FFF2-40B4-BE49-F238E27FC236}">
              <a16:creationId xmlns:a16="http://schemas.microsoft.com/office/drawing/2014/main" id="{2D83A3BD-CD18-446A-B27F-CA5DF2BBB5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06" name="Text Box 1">
          <a:extLst>
            <a:ext uri="{FF2B5EF4-FFF2-40B4-BE49-F238E27FC236}">
              <a16:creationId xmlns:a16="http://schemas.microsoft.com/office/drawing/2014/main" id="{5E43B658-3F48-426C-90B4-40BE66A644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07" name="Text Box 2">
          <a:extLst>
            <a:ext uri="{FF2B5EF4-FFF2-40B4-BE49-F238E27FC236}">
              <a16:creationId xmlns:a16="http://schemas.microsoft.com/office/drawing/2014/main" id="{A4D9D60B-FBA7-48D5-9E23-DF4A3AAD7DB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08" name="Text Box 1">
          <a:extLst>
            <a:ext uri="{FF2B5EF4-FFF2-40B4-BE49-F238E27FC236}">
              <a16:creationId xmlns:a16="http://schemas.microsoft.com/office/drawing/2014/main" id="{43F6CDE0-4F88-475F-B240-0A71FB5F36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09" name="Text Box 2">
          <a:extLst>
            <a:ext uri="{FF2B5EF4-FFF2-40B4-BE49-F238E27FC236}">
              <a16:creationId xmlns:a16="http://schemas.microsoft.com/office/drawing/2014/main" id="{7BC8B6FB-5C56-4F66-A130-919229D230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10" name="Text Box 1">
          <a:extLst>
            <a:ext uri="{FF2B5EF4-FFF2-40B4-BE49-F238E27FC236}">
              <a16:creationId xmlns:a16="http://schemas.microsoft.com/office/drawing/2014/main" id="{E1B6FA0E-1F77-4B34-8198-3AB1053116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11" name="Text Box 2">
          <a:extLst>
            <a:ext uri="{FF2B5EF4-FFF2-40B4-BE49-F238E27FC236}">
              <a16:creationId xmlns:a16="http://schemas.microsoft.com/office/drawing/2014/main" id="{8A649A37-3523-4FFD-BEF2-7274DAAFFA2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12" name="Text Box 1">
          <a:extLst>
            <a:ext uri="{FF2B5EF4-FFF2-40B4-BE49-F238E27FC236}">
              <a16:creationId xmlns:a16="http://schemas.microsoft.com/office/drawing/2014/main" id="{A5B989B0-DD4D-4D1D-9A15-07498C1DA9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35</xdr:row>
      <xdr:rowOff>0</xdr:rowOff>
    </xdr:from>
    <xdr:ext cx="0" cy="724807"/>
    <xdr:sp macro="" textlink="">
      <xdr:nvSpPr>
        <xdr:cNvPr id="3413" name="Text Box 2">
          <a:extLst>
            <a:ext uri="{FF2B5EF4-FFF2-40B4-BE49-F238E27FC236}">
              <a16:creationId xmlns:a16="http://schemas.microsoft.com/office/drawing/2014/main" id="{76959922-BB50-4A70-9BA4-DDDC699E9BE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22" name="Text Box 2">
          <a:extLst>
            <a:ext uri="{FF2B5EF4-FFF2-40B4-BE49-F238E27FC236}">
              <a16:creationId xmlns:a16="http://schemas.microsoft.com/office/drawing/2014/main" id="{09846FEB-ABCC-4FE9-A0BE-79659E8BC5D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23" name="Text Box 1">
          <a:extLst>
            <a:ext uri="{FF2B5EF4-FFF2-40B4-BE49-F238E27FC236}">
              <a16:creationId xmlns:a16="http://schemas.microsoft.com/office/drawing/2014/main" id="{36951BC2-B054-462E-A5D1-7CBF6FD97CB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24" name="Text Box 2">
          <a:extLst>
            <a:ext uri="{FF2B5EF4-FFF2-40B4-BE49-F238E27FC236}">
              <a16:creationId xmlns:a16="http://schemas.microsoft.com/office/drawing/2014/main" id="{93A496BB-B21D-488A-9B40-AB5E35BFC8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25" name="Text Box 1">
          <a:extLst>
            <a:ext uri="{FF2B5EF4-FFF2-40B4-BE49-F238E27FC236}">
              <a16:creationId xmlns:a16="http://schemas.microsoft.com/office/drawing/2014/main" id="{5A866E24-691F-431C-87C8-6E8C44C546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26" name="Text Box 2">
          <a:extLst>
            <a:ext uri="{FF2B5EF4-FFF2-40B4-BE49-F238E27FC236}">
              <a16:creationId xmlns:a16="http://schemas.microsoft.com/office/drawing/2014/main" id="{E4B51B70-7298-4F63-AAC8-5012784553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427" name="Text Box 1">
          <a:extLst>
            <a:ext uri="{FF2B5EF4-FFF2-40B4-BE49-F238E27FC236}">
              <a16:creationId xmlns:a16="http://schemas.microsoft.com/office/drawing/2014/main" id="{DEFE60F5-FEAC-4706-9CD9-C7F45CB46E2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428" name="Text Box 2">
          <a:extLst>
            <a:ext uri="{FF2B5EF4-FFF2-40B4-BE49-F238E27FC236}">
              <a16:creationId xmlns:a16="http://schemas.microsoft.com/office/drawing/2014/main" id="{0531FBF0-B5E5-4C41-AF8A-6E645142043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29" name="Text Box 1">
          <a:extLst>
            <a:ext uri="{FF2B5EF4-FFF2-40B4-BE49-F238E27FC236}">
              <a16:creationId xmlns:a16="http://schemas.microsoft.com/office/drawing/2014/main" id="{3846E69F-DDFF-4A17-AEEB-8909C9C3CD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30" name="Text Box 2">
          <a:extLst>
            <a:ext uri="{FF2B5EF4-FFF2-40B4-BE49-F238E27FC236}">
              <a16:creationId xmlns:a16="http://schemas.microsoft.com/office/drawing/2014/main" id="{F8887076-7889-45F2-83DB-E4F2A11B174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31" name="Text Box 2">
          <a:extLst>
            <a:ext uri="{FF2B5EF4-FFF2-40B4-BE49-F238E27FC236}">
              <a16:creationId xmlns:a16="http://schemas.microsoft.com/office/drawing/2014/main" id="{896AA4C2-57FE-431E-8A77-CCE7DDAA8D7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32" name="Text Box 1">
          <a:extLst>
            <a:ext uri="{FF2B5EF4-FFF2-40B4-BE49-F238E27FC236}">
              <a16:creationId xmlns:a16="http://schemas.microsoft.com/office/drawing/2014/main" id="{501FBBC0-21F1-47F6-876D-565F60341BF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33" name="Text Box 2">
          <a:extLst>
            <a:ext uri="{FF2B5EF4-FFF2-40B4-BE49-F238E27FC236}">
              <a16:creationId xmlns:a16="http://schemas.microsoft.com/office/drawing/2014/main" id="{AABFA46D-DDD6-4165-B87D-6FA417D3313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34" name="Text Box 2">
          <a:extLst>
            <a:ext uri="{FF2B5EF4-FFF2-40B4-BE49-F238E27FC236}">
              <a16:creationId xmlns:a16="http://schemas.microsoft.com/office/drawing/2014/main" id="{7CBF699A-3235-4E36-85FA-8A9D51C6701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35" name="Text Box 1">
          <a:extLst>
            <a:ext uri="{FF2B5EF4-FFF2-40B4-BE49-F238E27FC236}">
              <a16:creationId xmlns:a16="http://schemas.microsoft.com/office/drawing/2014/main" id="{59BD8396-DF0B-486D-9EF7-CF08861FBF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36" name="Text Box 2">
          <a:extLst>
            <a:ext uri="{FF2B5EF4-FFF2-40B4-BE49-F238E27FC236}">
              <a16:creationId xmlns:a16="http://schemas.microsoft.com/office/drawing/2014/main" id="{8656AC68-C95F-4D77-8DC1-0F6EC58D28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37" name="Text Box 2">
          <a:extLst>
            <a:ext uri="{FF2B5EF4-FFF2-40B4-BE49-F238E27FC236}">
              <a16:creationId xmlns:a16="http://schemas.microsoft.com/office/drawing/2014/main" id="{C046AE5E-9066-4FB5-9198-3064951194D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38" name="Text Box 1">
          <a:extLst>
            <a:ext uri="{FF2B5EF4-FFF2-40B4-BE49-F238E27FC236}">
              <a16:creationId xmlns:a16="http://schemas.microsoft.com/office/drawing/2014/main" id="{12AA08FD-E588-4911-A576-78DAE0DCD1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39" name="Text Box 2">
          <a:extLst>
            <a:ext uri="{FF2B5EF4-FFF2-40B4-BE49-F238E27FC236}">
              <a16:creationId xmlns:a16="http://schemas.microsoft.com/office/drawing/2014/main" id="{50876AAC-3D2E-4A5D-9757-42A0DEE90DC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40" name="Text Box 2">
          <a:extLst>
            <a:ext uri="{FF2B5EF4-FFF2-40B4-BE49-F238E27FC236}">
              <a16:creationId xmlns:a16="http://schemas.microsoft.com/office/drawing/2014/main" id="{4DC59EB7-4F59-4D40-91C3-F2169075C09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41" name="Text Box 1">
          <a:extLst>
            <a:ext uri="{FF2B5EF4-FFF2-40B4-BE49-F238E27FC236}">
              <a16:creationId xmlns:a16="http://schemas.microsoft.com/office/drawing/2014/main" id="{9BA8726E-CC9D-439A-BFF5-4C58EB5F8F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42" name="Text Box 2">
          <a:extLst>
            <a:ext uri="{FF2B5EF4-FFF2-40B4-BE49-F238E27FC236}">
              <a16:creationId xmlns:a16="http://schemas.microsoft.com/office/drawing/2014/main" id="{05D36B50-3A66-48C0-A38E-D21DAE32ADD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43" name="Text Box 2">
          <a:extLst>
            <a:ext uri="{FF2B5EF4-FFF2-40B4-BE49-F238E27FC236}">
              <a16:creationId xmlns:a16="http://schemas.microsoft.com/office/drawing/2014/main" id="{48B1193B-AAEF-46E2-984B-403E60ED02CC}"/>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44" name="Text Box 1">
          <a:extLst>
            <a:ext uri="{FF2B5EF4-FFF2-40B4-BE49-F238E27FC236}">
              <a16:creationId xmlns:a16="http://schemas.microsoft.com/office/drawing/2014/main" id="{8209BD9F-8986-4BDC-8076-6BA4903CEF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45" name="Text Box 2">
          <a:extLst>
            <a:ext uri="{FF2B5EF4-FFF2-40B4-BE49-F238E27FC236}">
              <a16:creationId xmlns:a16="http://schemas.microsoft.com/office/drawing/2014/main" id="{6E5AFE4B-E78C-4C94-BFB2-36B8142433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46" name="Text Box 2">
          <a:extLst>
            <a:ext uri="{FF2B5EF4-FFF2-40B4-BE49-F238E27FC236}">
              <a16:creationId xmlns:a16="http://schemas.microsoft.com/office/drawing/2014/main" id="{3AD750B4-4F21-4792-B7EB-6743EBFCC96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47" name="Text Box 1">
          <a:extLst>
            <a:ext uri="{FF2B5EF4-FFF2-40B4-BE49-F238E27FC236}">
              <a16:creationId xmlns:a16="http://schemas.microsoft.com/office/drawing/2014/main" id="{752BD0F1-77A7-474A-9491-7BC490EA25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48" name="Text Box 2">
          <a:extLst>
            <a:ext uri="{FF2B5EF4-FFF2-40B4-BE49-F238E27FC236}">
              <a16:creationId xmlns:a16="http://schemas.microsoft.com/office/drawing/2014/main" id="{B8AD7269-9906-4221-93E2-CF2900EB51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49" name="Text Box 1">
          <a:extLst>
            <a:ext uri="{FF2B5EF4-FFF2-40B4-BE49-F238E27FC236}">
              <a16:creationId xmlns:a16="http://schemas.microsoft.com/office/drawing/2014/main" id="{638E5783-71D4-438E-B346-260BDCAFE8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50" name="Text Box 2">
          <a:extLst>
            <a:ext uri="{FF2B5EF4-FFF2-40B4-BE49-F238E27FC236}">
              <a16:creationId xmlns:a16="http://schemas.microsoft.com/office/drawing/2014/main" id="{59FA23CE-4373-4E75-8505-F65B249DC2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51" name="Text Box 1">
          <a:extLst>
            <a:ext uri="{FF2B5EF4-FFF2-40B4-BE49-F238E27FC236}">
              <a16:creationId xmlns:a16="http://schemas.microsoft.com/office/drawing/2014/main" id="{D21F084D-D85B-4901-8430-F4FD387879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52" name="Text Box 2">
          <a:extLst>
            <a:ext uri="{FF2B5EF4-FFF2-40B4-BE49-F238E27FC236}">
              <a16:creationId xmlns:a16="http://schemas.microsoft.com/office/drawing/2014/main" id="{5A6505E4-2AB9-4A36-822E-B5BE43745D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453" name="Text Box 1">
          <a:extLst>
            <a:ext uri="{FF2B5EF4-FFF2-40B4-BE49-F238E27FC236}">
              <a16:creationId xmlns:a16="http://schemas.microsoft.com/office/drawing/2014/main" id="{D772532D-7F28-4FEC-BA6E-C3BAA37AFDF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454" name="Text Box 2">
          <a:extLst>
            <a:ext uri="{FF2B5EF4-FFF2-40B4-BE49-F238E27FC236}">
              <a16:creationId xmlns:a16="http://schemas.microsoft.com/office/drawing/2014/main" id="{B83D034C-3DC7-459F-9E7F-7DC9D41C35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55" name="Text Box 1">
          <a:extLst>
            <a:ext uri="{FF2B5EF4-FFF2-40B4-BE49-F238E27FC236}">
              <a16:creationId xmlns:a16="http://schemas.microsoft.com/office/drawing/2014/main" id="{368EA941-95C3-4CEC-8283-0A4DB402C4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56" name="Text Box 2">
          <a:extLst>
            <a:ext uri="{FF2B5EF4-FFF2-40B4-BE49-F238E27FC236}">
              <a16:creationId xmlns:a16="http://schemas.microsoft.com/office/drawing/2014/main" id="{243BABEE-A986-4979-B940-3ECB9B7AAA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457" name="Text Box 1">
          <a:extLst>
            <a:ext uri="{FF2B5EF4-FFF2-40B4-BE49-F238E27FC236}">
              <a16:creationId xmlns:a16="http://schemas.microsoft.com/office/drawing/2014/main" id="{3F735885-243F-4917-AB4C-D408F7CA50F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458" name="Text Box 2">
          <a:extLst>
            <a:ext uri="{FF2B5EF4-FFF2-40B4-BE49-F238E27FC236}">
              <a16:creationId xmlns:a16="http://schemas.microsoft.com/office/drawing/2014/main" id="{9A8179E4-2103-44C3-B457-6184531AFAB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59" name="Text Box 1">
          <a:extLst>
            <a:ext uri="{FF2B5EF4-FFF2-40B4-BE49-F238E27FC236}">
              <a16:creationId xmlns:a16="http://schemas.microsoft.com/office/drawing/2014/main" id="{C9C4D0F3-32A5-4686-9E30-8935C3BBA6F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60" name="Text Box 2">
          <a:extLst>
            <a:ext uri="{FF2B5EF4-FFF2-40B4-BE49-F238E27FC236}">
              <a16:creationId xmlns:a16="http://schemas.microsoft.com/office/drawing/2014/main" id="{BD1DC1FF-F430-4BDD-A0D8-7EF165D2B1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61" name="Text Box 1">
          <a:extLst>
            <a:ext uri="{FF2B5EF4-FFF2-40B4-BE49-F238E27FC236}">
              <a16:creationId xmlns:a16="http://schemas.microsoft.com/office/drawing/2014/main" id="{9C38732D-6D42-40B7-B4F4-A3CF5F7792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62" name="Text Box 2">
          <a:extLst>
            <a:ext uri="{FF2B5EF4-FFF2-40B4-BE49-F238E27FC236}">
              <a16:creationId xmlns:a16="http://schemas.microsoft.com/office/drawing/2014/main" id="{262DAAEA-49B7-4689-A5FF-B4A0458835E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463" name="Text Box 1">
          <a:extLst>
            <a:ext uri="{FF2B5EF4-FFF2-40B4-BE49-F238E27FC236}">
              <a16:creationId xmlns:a16="http://schemas.microsoft.com/office/drawing/2014/main" id="{532AA0A2-10C7-4C62-A7AA-AE84D460C2A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464" name="Text Box 2">
          <a:extLst>
            <a:ext uri="{FF2B5EF4-FFF2-40B4-BE49-F238E27FC236}">
              <a16:creationId xmlns:a16="http://schemas.microsoft.com/office/drawing/2014/main" id="{81EA1DB7-F665-444E-A22E-D2483CA1A9A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65" name="Text Box 2">
          <a:extLst>
            <a:ext uri="{FF2B5EF4-FFF2-40B4-BE49-F238E27FC236}">
              <a16:creationId xmlns:a16="http://schemas.microsoft.com/office/drawing/2014/main" id="{46A59D3B-88DE-47E3-9C22-E64ABAD194A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66" name="Text Box 1">
          <a:extLst>
            <a:ext uri="{FF2B5EF4-FFF2-40B4-BE49-F238E27FC236}">
              <a16:creationId xmlns:a16="http://schemas.microsoft.com/office/drawing/2014/main" id="{B421B58D-C2CF-413F-8B12-22B4066754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67" name="Text Box 2">
          <a:extLst>
            <a:ext uri="{FF2B5EF4-FFF2-40B4-BE49-F238E27FC236}">
              <a16:creationId xmlns:a16="http://schemas.microsoft.com/office/drawing/2014/main" id="{E238CADA-D7A4-47EC-866E-9322DC351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68" name="Text Box 1">
          <a:extLst>
            <a:ext uri="{FF2B5EF4-FFF2-40B4-BE49-F238E27FC236}">
              <a16:creationId xmlns:a16="http://schemas.microsoft.com/office/drawing/2014/main" id="{00A558AE-78A6-4023-BFC5-82EB50C268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69" name="Text Box 2">
          <a:extLst>
            <a:ext uri="{FF2B5EF4-FFF2-40B4-BE49-F238E27FC236}">
              <a16:creationId xmlns:a16="http://schemas.microsoft.com/office/drawing/2014/main" id="{A93E8915-5744-46E6-9839-01D72650C8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470" name="Text Box 1">
          <a:extLst>
            <a:ext uri="{FF2B5EF4-FFF2-40B4-BE49-F238E27FC236}">
              <a16:creationId xmlns:a16="http://schemas.microsoft.com/office/drawing/2014/main" id="{C661DDE7-DE2C-47EC-979F-981494B7B84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471" name="Text Box 2">
          <a:extLst>
            <a:ext uri="{FF2B5EF4-FFF2-40B4-BE49-F238E27FC236}">
              <a16:creationId xmlns:a16="http://schemas.microsoft.com/office/drawing/2014/main" id="{0666747D-52BA-4F27-A8FD-B5EA14A0484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72" name="Text Box 1">
          <a:extLst>
            <a:ext uri="{FF2B5EF4-FFF2-40B4-BE49-F238E27FC236}">
              <a16:creationId xmlns:a16="http://schemas.microsoft.com/office/drawing/2014/main" id="{5AD1112E-115C-428A-A1BF-D7BC453AE2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73" name="Text Box 2">
          <a:extLst>
            <a:ext uri="{FF2B5EF4-FFF2-40B4-BE49-F238E27FC236}">
              <a16:creationId xmlns:a16="http://schemas.microsoft.com/office/drawing/2014/main" id="{97D3E355-DC23-44C0-B06D-5DB164C5FB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74" name="Text Box 2">
          <a:extLst>
            <a:ext uri="{FF2B5EF4-FFF2-40B4-BE49-F238E27FC236}">
              <a16:creationId xmlns:a16="http://schemas.microsoft.com/office/drawing/2014/main" id="{CE6810D5-D6E8-41B7-8329-0928790D329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75" name="Text Box 1">
          <a:extLst>
            <a:ext uri="{FF2B5EF4-FFF2-40B4-BE49-F238E27FC236}">
              <a16:creationId xmlns:a16="http://schemas.microsoft.com/office/drawing/2014/main" id="{27D24C71-73A8-44C1-96E6-DFE7B58E9BC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76" name="Text Box 2">
          <a:extLst>
            <a:ext uri="{FF2B5EF4-FFF2-40B4-BE49-F238E27FC236}">
              <a16:creationId xmlns:a16="http://schemas.microsoft.com/office/drawing/2014/main" id="{8D28F3E7-0C54-4CF5-9014-8919BCA76D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77" name="Text Box 2">
          <a:extLst>
            <a:ext uri="{FF2B5EF4-FFF2-40B4-BE49-F238E27FC236}">
              <a16:creationId xmlns:a16="http://schemas.microsoft.com/office/drawing/2014/main" id="{86DA74CE-B41E-4EB5-B300-971AFE7DAC7C}"/>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78" name="Text Box 1">
          <a:extLst>
            <a:ext uri="{FF2B5EF4-FFF2-40B4-BE49-F238E27FC236}">
              <a16:creationId xmlns:a16="http://schemas.microsoft.com/office/drawing/2014/main" id="{BFC1261F-02BC-4173-86B8-7F17D477678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79" name="Text Box 2">
          <a:extLst>
            <a:ext uri="{FF2B5EF4-FFF2-40B4-BE49-F238E27FC236}">
              <a16:creationId xmlns:a16="http://schemas.microsoft.com/office/drawing/2014/main" id="{20A588E3-C152-40F2-962E-D42AA776F3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80" name="Text Box 2">
          <a:extLst>
            <a:ext uri="{FF2B5EF4-FFF2-40B4-BE49-F238E27FC236}">
              <a16:creationId xmlns:a16="http://schemas.microsoft.com/office/drawing/2014/main" id="{2D452D20-4431-4B0F-A2C7-6F31B1992A4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81" name="Text Box 1">
          <a:extLst>
            <a:ext uri="{FF2B5EF4-FFF2-40B4-BE49-F238E27FC236}">
              <a16:creationId xmlns:a16="http://schemas.microsoft.com/office/drawing/2014/main" id="{E4529D34-51DA-4FD6-A538-9DB01910E1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82" name="Text Box 2">
          <a:extLst>
            <a:ext uri="{FF2B5EF4-FFF2-40B4-BE49-F238E27FC236}">
              <a16:creationId xmlns:a16="http://schemas.microsoft.com/office/drawing/2014/main" id="{B0474572-2675-4376-9A97-02B692DB4C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83" name="Text Box 2">
          <a:extLst>
            <a:ext uri="{FF2B5EF4-FFF2-40B4-BE49-F238E27FC236}">
              <a16:creationId xmlns:a16="http://schemas.microsoft.com/office/drawing/2014/main" id="{CA7BF5CF-7A0A-465C-8205-077BD20E8CA6}"/>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84" name="Text Box 1">
          <a:extLst>
            <a:ext uri="{FF2B5EF4-FFF2-40B4-BE49-F238E27FC236}">
              <a16:creationId xmlns:a16="http://schemas.microsoft.com/office/drawing/2014/main" id="{35D22DE7-65C8-4EF7-80CD-A874128166F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85" name="Text Box 2">
          <a:extLst>
            <a:ext uri="{FF2B5EF4-FFF2-40B4-BE49-F238E27FC236}">
              <a16:creationId xmlns:a16="http://schemas.microsoft.com/office/drawing/2014/main" id="{56AC2F24-EA42-49EF-9D5F-078BEBB570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86" name="Text Box 2">
          <a:extLst>
            <a:ext uri="{FF2B5EF4-FFF2-40B4-BE49-F238E27FC236}">
              <a16:creationId xmlns:a16="http://schemas.microsoft.com/office/drawing/2014/main" id="{C15269B4-0700-435C-A83C-4AD549356DD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87" name="Text Box 1">
          <a:extLst>
            <a:ext uri="{FF2B5EF4-FFF2-40B4-BE49-F238E27FC236}">
              <a16:creationId xmlns:a16="http://schemas.microsoft.com/office/drawing/2014/main" id="{2E53012E-8831-439F-8B7D-61561AA6FA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88" name="Text Box 2">
          <a:extLst>
            <a:ext uri="{FF2B5EF4-FFF2-40B4-BE49-F238E27FC236}">
              <a16:creationId xmlns:a16="http://schemas.microsoft.com/office/drawing/2014/main" id="{53D686D1-B356-4926-8034-4197080CC52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489" name="Text Box 2">
          <a:extLst>
            <a:ext uri="{FF2B5EF4-FFF2-40B4-BE49-F238E27FC236}">
              <a16:creationId xmlns:a16="http://schemas.microsoft.com/office/drawing/2014/main" id="{2206C6F3-FD82-40FF-B7C2-6150D56874E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90" name="Text Box 1">
          <a:extLst>
            <a:ext uri="{FF2B5EF4-FFF2-40B4-BE49-F238E27FC236}">
              <a16:creationId xmlns:a16="http://schemas.microsoft.com/office/drawing/2014/main" id="{E6CE6566-2190-46FC-9312-E4916674F0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91" name="Text Box 2">
          <a:extLst>
            <a:ext uri="{FF2B5EF4-FFF2-40B4-BE49-F238E27FC236}">
              <a16:creationId xmlns:a16="http://schemas.microsoft.com/office/drawing/2014/main" id="{0352CE53-E454-4C34-ACE2-390B035EE9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92" name="Text Box 1">
          <a:extLst>
            <a:ext uri="{FF2B5EF4-FFF2-40B4-BE49-F238E27FC236}">
              <a16:creationId xmlns:a16="http://schemas.microsoft.com/office/drawing/2014/main" id="{D38BFA27-CE77-44F0-8A85-87FA8E85805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93" name="Text Box 2">
          <a:extLst>
            <a:ext uri="{FF2B5EF4-FFF2-40B4-BE49-F238E27FC236}">
              <a16:creationId xmlns:a16="http://schemas.microsoft.com/office/drawing/2014/main" id="{5FD3BDA5-E333-458C-B256-1A2958F82B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94" name="Text Box 1">
          <a:extLst>
            <a:ext uri="{FF2B5EF4-FFF2-40B4-BE49-F238E27FC236}">
              <a16:creationId xmlns:a16="http://schemas.microsoft.com/office/drawing/2014/main" id="{F7F1AB59-BCB5-4EA9-A410-4911CBCE6F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95" name="Text Box 2">
          <a:extLst>
            <a:ext uri="{FF2B5EF4-FFF2-40B4-BE49-F238E27FC236}">
              <a16:creationId xmlns:a16="http://schemas.microsoft.com/office/drawing/2014/main" id="{9FF458DE-7926-43D4-865E-D36E020011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496" name="Text Box 1">
          <a:extLst>
            <a:ext uri="{FF2B5EF4-FFF2-40B4-BE49-F238E27FC236}">
              <a16:creationId xmlns:a16="http://schemas.microsoft.com/office/drawing/2014/main" id="{056A0A4F-B7ED-451C-AB6E-32527ABE93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497" name="Text Box 2">
          <a:extLst>
            <a:ext uri="{FF2B5EF4-FFF2-40B4-BE49-F238E27FC236}">
              <a16:creationId xmlns:a16="http://schemas.microsoft.com/office/drawing/2014/main" id="{3D987A8E-0888-49EA-8017-11538D9858B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98" name="Text Box 1">
          <a:extLst>
            <a:ext uri="{FF2B5EF4-FFF2-40B4-BE49-F238E27FC236}">
              <a16:creationId xmlns:a16="http://schemas.microsoft.com/office/drawing/2014/main" id="{5C53A74A-B2B4-4FE9-A923-4201D2BE97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499" name="Text Box 2">
          <a:extLst>
            <a:ext uri="{FF2B5EF4-FFF2-40B4-BE49-F238E27FC236}">
              <a16:creationId xmlns:a16="http://schemas.microsoft.com/office/drawing/2014/main" id="{D41E9086-4D5A-4320-AF3B-1B53FE23E6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00" name="Text Box 1">
          <a:extLst>
            <a:ext uri="{FF2B5EF4-FFF2-40B4-BE49-F238E27FC236}">
              <a16:creationId xmlns:a16="http://schemas.microsoft.com/office/drawing/2014/main" id="{48908E0D-CDB9-449F-910E-483CC9AE9F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01" name="Text Box 2">
          <a:extLst>
            <a:ext uri="{FF2B5EF4-FFF2-40B4-BE49-F238E27FC236}">
              <a16:creationId xmlns:a16="http://schemas.microsoft.com/office/drawing/2014/main" id="{9358D520-A004-43E7-8B06-C5727E3223A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02" name="Text Box 1">
          <a:extLst>
            <a:ext uri="{FF2B5EF4-FFF2-40B4-BE49-F238E27FC236}">
              <a16:creationId xmlns:a16="http://schemas.microsoft.com/office/drawing/2014/main" id="{5177A6AB-F067-43D7-B089-E996F15B332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03" name="Text Box 2">
          <a:extLst>
            <a:ext uri="{FF2B5EF4-FFF2-40B4-BE49-F238E27FC236}">
              <a16:creationId xmlns:a16="http://schemas.microsoft.com/office/drawing/2014/main" id="{DC15A866-8108-4A51-BB5B-A7FC24ECF2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04" name="Text Box 1">
          <a:extLst>
            <a:ext uri="{FF2B5EF4-FFF2-40B4-BE49-F238E27FC236}">
              <a16:creationId xmlns:a16="http://schemas.microsoft.com/office/drawing/2014/main" id="{28DE00D7-61FA-4C99-A6E6-C8E362960A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05" name="Text Box 2">
          <a:extLst>
            <a:ext uri="{FF2B5EF4-FFF2-40B4-BE49-F238E27FC236}">
              <a16:creationId xmlns:a16="http://schemas.microsoft.com/office/drawing/2014/main" id="{ADC78BD0-C758-4D13-91CB-0D67721457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06" name="Text Box 1">
          <a:extLst>
            <a:ext uri="{FF2B5EF4-FFF2-40B4-BE49-F238E27FC236}">
              <a16:creationId xmlns:a16="http://schemas.microsoft.com/office/drawing/2014/main" id="{3CD3E3BA-0A2D-461D-A6DF-92546D5A554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07" name="Text Box 2">
          <a:extLst>
            <a:ext uri="{FF2B5EF4-FFF2-40B4-BE49-F238E27FC236}">
              <a16:creationId xmlns:a16="http://schemas.microsoft.com/office/drawing/2014/main" id="{E4F16539-15CD-4B89-A3B1-C4D4F96E2F1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08" name="Text Box 1">
          <a:extLst>
            <a:ext uri="{FF2B5EF4-FFF2-40B4-BE49-F238E27FC236}">
              <a16:creationId xmlns:a16="http://schemas.microsoft.com/office/drawing/2014/main" id="{61FBE7BF-3C7E-48DA-B987-5D78696CEA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09" name="Text Box 2">
          <a:extLst>
            <a:ext uri="{FF2B5EF4-FFF2-40B4-BE49-F238E27FC236}">
              <a16:creationId xmlns:a16="http://schemas.microsoft.com/office/drawing/2014/main" id="{473CDC63-2168-4D2A-9E45-C456C58CD56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10" name="Text Box 2">
          <a:extLst>
            <a:ext uri="{FF2B5EF4-FFF2-40B4-BE49-F238E27FC236}">
              <a16:creationId xmlns:a16="http://schemas.microsoft.com/office/drawing/2014/main" id="{5B7E1315-CF30-4B47-A5F7-D2377FEE7E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11" name="Text Box 1">
          <a:extLst>
            <a:ext uri="{FF2B5EF4-FFF2-40B4-BE49-F238E27FC236}">
              <a16:creationId xmlns:a16="http://schemas.microsoft.com/office/drawing/2014/main" id="{65530B62-C606-446F-B492-296A29E18F4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12" name="Text Box 2">
          <a:extLst>
            <a:ext uri="{FF2B5EF4-FFF2-40B4-BE49-F238E27FC236}">
              <a16:creationId xmlns:a16="http://schemas.microsoft.com/office/drawing/2014/main" id="{E65657D3-BD3F-49E8-9556-85FFF5003C7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13" name="Text Box 1">
          <a:extLst>
            <a:ext uri="{FF2B5EF4-FFF2-40B4-BE49-F238E27FC236}">
              <a16:creationId xmlns:a16="http://schemas.microsoft.com/office/drawing/2014/main" id="{1F051656-EFDB-41A6-BA7E-600653D30E4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14" name="Text Box 2">
          <a:extLst>
            <a:ext uri="{FF2B5EF4-FFF2-40B4-BE49-F238E27FC236}">
              <a16:creationId xmlns:a16="http://schemas.microsoft.com/office/drawing/2014/main" id="{184C6BF2-4870-459E-8D39-842C8CF5D5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15" name="Text Box 1">
          <a:extLst>
            <a:ext uri="{FF2B5EF4-FFF2-40B4-BE49-F238E27FC236}">
              <a16:creationId xmlns:a16="http://schemas.microsoft.com/office/drawing/2014/main" id="{5A8D6D47-C8DA-4C25-AC10-8782F21D47C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16" name="Text Box 2">
          <a:extLst>
            <a:ext uri="{FF2B5EF4-FFF2-40B4-BE49-F238E27FC236}">
              <a16:creationId xmlns:a16="http://schemas.microsoft.com/office/drawing/2014/main" id="{3DE4BE7F-8EAA-43B0-A079-566150CF1D8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17" name="Text Box 1">
          <a:extLst>
            <a:ext uri="{FF2B5EF4-FFF2-40B4-BE49-F238E27FC236}">
              <a16:creationId xmlns:a16="http://schemas.microsoft.com/office/drawing/2014/main" id="{694A87B6-EE28-4508-8F4E-258613322C6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18" name="Text Box 2">
          <a:extLst>
            <a:ext uri="{FF2B5EF4-FFF2-40B4-BE49-F238E27FC236}">
              <a16:creationId xmlns:a16="http://schemas.microsoft.com/office/drawing/2014/main" id="{B7B2AC05-1A2F-4A84-9B8B-EBCA5C82482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19" name="Text Box 1">
          <a:extLst>
            <a:ext uri="{FF2B5EF4-FFF2-40B4-BE49-F238E27FC236}">
              <a16:creationId xmlns:a16="http://schemas.microsoft.com/office/drawing/2014/main" id="{7C9559B1-ED33-488F-9CEC-35FB76FDE8F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20" name="Text Box 2">
          <a:extLst>
            <a:ext uri="{FF2B5EF4-FFF2-40B4-BE49-F238E27FC236}">
              <a16:creationId xmlns:a16="http://schemas.microsoft.com/office/drawing/2014/main" id="{162C57AD-FBE5-4F61-BAFB-590F3F934D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21" name="Text Box 1">
          <a:extLst>
            <a:ext uri="{FF2B5EF4-FFF2-40B4-BE49-F238E27FC236}">
              <a16:creationId xmlns:a16="http://schemas.microsoft.com/office/drawing/2014/main" id="{81AD7FC5-2B6A-4622-94B0-8174521B81C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22" name="Text Box 2">
          <a:extLst>
            <a:ext uri="{FF2B5EF4-FFF2-40B4-BE49-F238E27FC236}">
              <a16:creationId xmlns:a16="http://schemas.microsoft.com/office/drawing/2014/main" id="{0EF230CD-A97C-46F6-8DDA-F7F8DBCEE8E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23" name="Text Box 1">
          <a:extLst>
            <a:ext uri="{FF2B5EF4-FFF2-40B4-BE49-F238E27FC236}">
              <a16:creationId xmlns:a16="http://schemas.microsoft.com/office/drawing/2014/main" id="{D3220A6A-1509-47E9-8553-7A0B322BBD2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24" name="Text Box 2">
          <a:extLst>
            <a:ext uri="{FF2B5EF4-FFF2-40B4-BE49-F238E27FC236}">
              <a16:creationId xmlns:a16="http://schemas.microsoft.com/office/drawing/2014/main" id="{14352114-2ECB-46C2-8DA1-F2913CEE3B6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25" name="Text Box 1">
          <a:extLst>
            <a:ext uri="{FF2B5EF4-FFF2-40B4-BE49-F238E27FC236}">
              <a16:creationId xmlns:a16="http://schemas.microsoft.com/office/drawing/2014/main" id="{BB8403B3-066D-4DE4-BA14-E0FD57FFA2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26" name="Text Box 2">
          <a:extLst>
            <a:ext uri="{FF2B5EF4-FFF2-40B4-BE49-F238E27FC236}">
              <a16:creationId xmlns:a16="http://schemas.microsoft.com/office/drawing/2014/main" id="{22EAF773-1F15-44BD-A446-347C53072F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27" name="Text Box 1">
          <a:extLst>
            <a:ext uri="{FF2B5EF4-FFF2-40B4-BE49-F238E27FC236}">
              <a16:creationId xmlns:a16="http://schemas.microsoft.com/office/drawing/2014/main" id="{09DDAA49-8F22-4AD8-8272-33FE9D8488C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28" name="Text Box 2">
          <a:extLst>
            <a:ext uri="{FF2B5EF4-FFF2-40B4-BE49-F238E27FC236}">
              <a16:creationId xmlns:a16="http://schemas.microsoft.com/office/drawing/2014/main" id="{C5BA06CE-1369-4550-8ED8-CD35617C5AE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29" name="Text Box 1">
          <a:extLst>
            <a:ext uri="{FF2B5EF4-FFF2-40B4-BE49-F238E27FC236}">
              <a16:creationId xmlns:a16="http://schemas.microsoft.com/office/drawing/2014/main" id="{164D3411-A0CB-4763-BF4D-991D23C234C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30" name="Text Box 2">
          <a:extLst>
            <a:ext uri="{FF2B5EF4-FFF2-40B4-BE49-F238E27FC236}">
              <a16:creationId xmlns:a16="http://schemas.microsoft.com/office/drawing/2014/main" id="{2D96BF01-17B9-4FCA-B6DB-98C772B042B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31" name="Text Box 1">
          <a:extLst>
            <a:ext uri="{FF2B5EF4-FFF2-40B4-BE49-F238E27FC236}">
              <a16:creationId xmlns:a16="http://schemas.microsoft.com/office/drawing/2014/main" id="{AE31541A-5808-4C90-8AFA-C265D7BDD7D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32" name="Text Box 2">
          <a:extLst>
            <a:ext uri="{FF2B5EF4-FFF2-40B4-BE49-F238E27FC236}">
              <a16:creationId xmlns:a16="http://schemas.microsoft.com/office/drawing/2014/main" id="{1ADFD2A2-90A9-45D5-B862-B5227AD2588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533" name="Text Box 2">
          <a:extLst>
            <a:ext uri="{FF2B5EF4-FFF2-40B4-BE49-F238E27FC236}">
              <a16:creationId xmlns:a16="http://schemas.microsoft.com/office/drawing/2014/main" id="{76F34C08-3CC2-4827-B173-6A4CCC060D7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34" name="Text Box 1">
          <a:extLst>
            <a:ext uri="{FF2B5EF4-FFF2-40B4-BE49-F238E27FC236}">
              <a16:creationId xmlns:a16="http://schemas.microsoft.com/office/drawing/2014/main" id="{A9943231-1ED5-4C7B-878F-7207C2B6361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35" name="Text Box 2">
          <a:extLst>
            <a:ext uri="{FF2B5EF4-FFF2-40B4-BE49-F238E27FC236}">
              <a16:creationId xmlns:a16="http://schemas.microsoft.com/office/drawing/2014/main" id="{09C5C86D-2122-40E3-8BAD-1C34B5179D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36" name="Text Box 1">
          <a:extLst>
            <a:ext uri="{FF2B5EF4-FFF2-40B4-BE49-F238E27FC236}">
              <a16:creationId xmlns:a16="http://schemas.microsoft.com/office/drawing/2014/main" id="{054BFE44-BD36-4CD8-B15E-F8F966494E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37" name="Text Box 2">
          <a:extLst>
            <a:ext uri="{FF2B5EF4-FFF2-40B4-BE49-F238E27FC236}">
              <a16:creationId xmlns:a16="http://schemas.microsoft.com/office/drawing/2014/main" id="{2FF42932-B68C-47AD-8161-D7BF0C5B7D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38" name="Text Box 1">
          <a:extLst>
            <a:ext uri="{FF2B5EF4-FFF2-40B4-BE49-F238E27FC236}">
              <a16:creationId xmlns:a16="http://schemas.microsoft.com/office/drawing/2014/main" id="{858E5754-44DE-4DAC-ACD0-709366F337E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39" name="Text Box 2">
          <a:extLst>
            <a:ext uri="{FF2B5EF4-FFF2-40B4-BE49-F238E27FC236}">
              <a16:creationId xmlns:a16="http://schemas.microsoft.com/office/drawing/2014/main" id="{5837AEAC-D166-4176-A270-8A6DD2FD230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40" name="Text Box 1">
          <a:extLst>
            <a:ext uri="{FF2B5EF4-FFF2-40B4-BE49-F238E27FC236}">
              <a16:creationId xmlns:a16="http://schemas.microsoft.com/office/drawing/2014/main" id="{8A140B80-950A-41C8-A228-D56660189AA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41" name="Text Box 2">
          <a:extLst>
            <a:ext uri="{FF2B5EF4-FFF2-40B4-BE49-F238E27FC236}">
              <a16:creationId xmlns:a16="http://schemas.microsoft.com/office/drawing/2014/main" id="{2831A25A-908E-4FAC-AFB8-BDE30DBA2C0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542" name="Text Box 2">
          <a:extLst>
            <a:ext uri="{FF2B5EF4-FFF2-40B4-BE49-F238E27FC236}">
              <a16:creationId xmlns:a16="http://schemas.microsoft.com/office/drawing/2014/main" id="{0BCC5677-15A4-47BA-A4E0-6FA475364AD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43" name="Text Box 1">
          <a:extLst>
            <a:ext uri="{FF2B5EF4-FFF2-40B4-BE49-F238E27FC236}">
              <a16:creationId xmlns:a16="http://schemas.microsoft.com/office/drawing/2014/main" id="{31B650F1-4C7E-4BB8-BFFC-6F2A10783B0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44" name="Text Box 2">
          <a:extLst>
            <a:ext uri="{FF2B5EF4-FFF2-40B4-BE49-F238E27FC236}">
              <a16:creationId xmlns:a16="http://schemas.microsoft.com/office/drawing/2014/main" id="{36F370D3-5BA0-43AA-97D2-33EDB3A1177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545" name="Text Box 2">
          <a:extLst>
            <a:ext uri="{FF2B5EF4-FFF2-40B4-BE49-F238E27FC236}">
              <a16:creationId xmlns:a16="http://schemas.microsoft.com/office/drawing/2014/main" id="{DFD13AE4-778C-40BF-AC34-28DE6A5BF9A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46" name="Text Box 1">
          <a:extLst>
            <a:ext uri="{FF2B5EF4-FFF2-40B4-BE49-F238E27FC236}">
              <a16:creationId xmlns:a16="http://schemas.microsoft.com/office/drawing/2014/main" id="{BA9B02F9-4CC5-42B3-8261-62E54C5BC8C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47" name="Text Box 2">
          <a:extLst>
            <a:ext uri="{FF2B5EF4-FFF2-40B4-BE49-F238E27FC236}">
              <a16:creationId xmlns:a16="http://schemas.microsoft.com/office/drawing/2014/main" id="{62E8FA6D-FD62-48DF-A3F5-C1AA57B63FC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548" name="Text Box 2">
          <a:extLst>
            <a:ext uri="{FF2B5EF4-FFF2-40B4-BE49-F238E27FC236}">
              <a16:creationId xmlns:a16="http://schemas.microsoft.com/office/drawing/2014/main" id="{655D6935-7FC0-420D-A1D5-E82F2AEFEDB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49" name="Text Box 1">
          <a:extLst>
            <a:ext uri="{FF2B5EF4-FFF2-40B4-BE49-F238E27FC236}">
              <a16:creationId xmlns:a16="http://schemas.microsoft.com/office/drawing/2014/main" id="{80450806-2FA9-4DAE-9552-6450ACB98C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50" name="Text Box 2">
          <a:extLst>
            <a:ext uri="{FF2B5EF4-FFF2-40B4-BE49-F238E27FC236}">
              <a16:creationId xmlns:a16="http://schemas.microsoft.com/office/drawing/2014/main" id="{D787C4B2-C5C0-464B-BA8A-35DD28F14F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551" name="Text Box 2">
          <a:extLst>
            <a:ext uri="{FF2B5EF4-FFF2-40B4-BE49-F238E27FC236}">
              <a16:creationId xmlns:a16="http://schemas.microsoft.com/office/drawing/2014/main" id="{5855D746-ABAE-48D7-B722-D445638C8E5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52" name="Text Box 1">
          <a:extLst>
            <a:ext uri="{FF2B5EF4-FFF2-40B4-BE49-F238E27FC236}">
              <a16:creationId xmlns:a16="http://schemas.microsoft.com/office/drawing/2014/main" id="{9F3A144B-AB76-41C1-B079-603AF6EAF3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53" name="Text Box 2">
          <a:extLst>
            <a:ext uri="{FF2B5EF4-FFF2-40B4-BE49-F238E27FC236}">
              <a16:creationId xmlns:a16="http://schemas.microsoft.com/office/drawing/2014/main" id="{49AA9B0B-207D-4D90-B46D-4D72144C61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554" name="Text Box 2">
          <a:extLst>
            <a:ext uri="{FF2B5EF4-FFF2-40B4-BE49-F238E27FC236}">
              <a16:creationId xmlns:a16="http://schemas.microsoft.com/office/drawing/2014/main" id="{F6E4B5E6-08DD-4F4E-B7AB-0DC2E629D5A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55" name="Text Box 1">
          <a:extLst>
            <a:ext uri="{FF2B5EF4-FFF2-40B4-BE49-F238E27FC236}">
              <a16:creationId xmlns:a16="http://schemas.microsoft.com/office/drawing/2014/main" id="{E8BBADDC-2EB9-4273-B856-364523E2354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56" name="Text Box 2">
          <a:extLst>
            <a:ext uri="{FF2B5EF4-FFF2-40B4-BE49-F238E27FC236}">
              <a16:creationId xmlns:a16="http://schemas.microsoft.com/office/drawing/2014/main" id="{36269A43-6B8F-4412-8606-BB0097D744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557" name="Text Box 2">
          <a:extLst>
            <a:ext uri="{FF2B5EF4-FFF2-40B4-BE49-F238E27FC236}">
              <a16:creationId xmlns:a16="http://schemas.microsoft.com/office/drawing/2014/main" id="{676B9256-7428-4CAD-91A2-1D61CD22272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58" name="Text Box 1">
          <a:extLst>
            <a:ext uri="{FF2B5EF4-FFF2-40B4-BE49-F238E27FC236}">
              <a16:creationId xmlns:a16="http://schemas.microsoft.com/office/drawing/2014/main" id="{A9178321-DE44-4BFA-B3F3-BC3B2CAC52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59" name="Text Box 2">
          <a:extLst>
            <a:ext uri="{FF2B5EF4-FFF2-40B4-BE49-F238E27FC236}">
              <a16:creationId xmlns:a16="http://schemas.microsoft.com/office/drawing/2014/main" id="{79B940D4-DE14-4376-A11F-1A7CD8769F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60" name="Text Box 1">
          <a:extLst>
            <a:ext uri="{FF2B5EF4-FFF2-40B4-BE49-F238E27FC236}">
              <a16:creationId xmlns:a16="http://schemas.microsoft.com/office/drawing/2014/main" id="{4AB1BDC4-039A-473C-ABF5-F105D7DAF53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61" name="Text Box 2">
          <a:extLst>
            <a:ext uri="{FF2B5EF4-FFF2-40B4-BE49-F238E27FC236}">
              <a16:creationId xmlns:a16="http://schemas.microsoft.com/office/drawing/2014/main" id="{C8F64C08-F911-428D-A5E3-8225D0EAB1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62" name="Text Box 1">
          <a:extLst>
            <a:ext uri="{FF2B5EF4-FFF2-40B4-BE49-F238E27FC236}">
              <a16:creationId xmlns:a16="http://schemas.microsoft.com/office/drawing/2014/main" id="{4679108D-E88F-4B8C-8BF0-5A3F838DCC8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63" name="Text Box 2">
          <a:extLst>
            <a:ext uri="{FF2B5EF4-FFF2-40B4-BE49-F238E27FC236}">
              <a16:creationId xmlns:a16="http://schemas.microsoft.com/office/drawing/2014/main" id="{4E4FC732-8372-44BB-9A2C-2662ADF9D9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64" name="Text Box 1">
          <a:extLst>
            <a:ext uri="{FF2B5EF4-FFF2-40B4-BE49-F238E27FC236}">
              <a16:creationId xmlns:a16="http://schemas.microsoft.com/office/drawing/2014/main" id="{DD9F5826-76F7-44A3-BCE0-4304AAAE0A8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65" name="Text Box 2">
          <a:extLst>
            <a:ext uri="{FF2B5EF4-FFF2-40B4-BE49-F238E27FC236}">
              <a16:creationId xmlns:a16="http://schemas.microsoft.com/office/drawing/2014/main" id="{14B06143-44EE-44D5-BA74-665536E9C78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66" name="Text Box 1">
          <a:extLst>
            <a:ext uri="{FF2B5EF4-FFF2-40B4-BE49-F238E27FC236}">
              <a16:creationId xmlns:a16="http://schemas.microsoft.com/office/drawing/2014/main" id="{49DFDDA1-058A-4F96-987F-8A3478681F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67" name="Text Box 2">
          <a:extLst>
            <a:ext uri="{FF2B5EF4-FFF2-40B4-BE49-F238E27FC236}">
              <a16:creationId xmlns:a16="http://schemas.microsoft.com/office/drawing/2014/main" id="{6C76B300-AF3B-4CAA-B1F7-B3BE6796C2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68" name="Text Box 1">
          <a:extLst>
            <a:ext uri="{FF2B5EF4-FFF2-40B4-BE49-F238E27FC236}">
              <a16:creationId xmlns:a16="http://schemas.microsoft.com/office/drawing/2014/main" id="{312D4934-8124-472E-9DC4-09BB8DF5CDB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69" name="Text Box 2">
          <a:extLst>
            <a:ext uri="{FF2B5EF4-FFF2-40B4-BE49-F238E27FC236}">
              <a16:creationId xmlns:a16="http://schemas.microsoft.com/office/drawing/2014/main" id="{44AAC040-CF40-46E2-B3FA-513DDB9AE7F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70" name="Text Box 2">
          <a:extLst>
            <a:ext uri="{FF2B5EF4-FFF2-40B4-BE49-F238E27FC236}">
              <a16:creationId xmlns:a16="http://schemas.microsoft.com/office/drawing/2014/main" id="{056FDDC2-179A-4901-847B-EB0A99C1ED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71" name="Text Box 1">
          <a:extLst>
            <a:ext uri="{FF2B5EF4-FFF2-40B4-BE49-F238E27FC236}">
              <a16:creationId xmlns:a16="http://schemas.microsoft.com/office/drawing/2014/main" id="{A3AA86AB-E0CA-46B7-A372-FF1F35F3E7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72" name="Text Box 2">
          <a:extLst>
            <a:ext uri="{FF2B5EF4-FFF2-40B4-BE49-F238E27FC236}">
              <a16:creationId xmlns:a16="http://schemas.microsoft.com/office/drawing/2014/main" id="{9EF97278-636A-42FE-B417-81D98C01E7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73" name="Text Box 1">
          <a:extLst>
            <a:ext uri="{FF2B5EF4-FFF2-40B4-BE49-F238E27FC236}">
              <a16:creationId xmlns:a16="http://schemas.microsoft.com/office/drawing/2014/main" id="{AEB0089B-C0FD-49BF-8CB8-B0C1B84FB5F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74" name="Text Box 2">
          <a:extLst>
            <a:ext uri="{FF2B5EF4-FFF2-40B4-BE49-F238E27FC236}">
              <a16:creationId xmlns:a16="http://schemas.microsoft.com/office/drawing/2014/main" id="{4A6ECD7E-52F5-46D1-B8A1-A3FD4B13737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75" name="Text Box 1">
          <a:extLst>
            <a:ext uri="{FF2B5EF4-FFF2-40B4-BE49-F238E27FC236}">
              <a16:creationId xmlns:a16="http://schemas.microsoft.com/office/drawing/2014/main" id="{B2F427FE-A992-46BB-97C2-41D41756057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76" name="Text Box 2">
          <a:extLst>
            <a:ext uri="{FF2B5EF4-FFF2-40B4-BE49-F238E27FC236}">
              <a16:creationId xmlns:a16="http://schemas.microsoft.com/office/drawing/2014/main" id="{DB4F56F3-A8E4-4911-9C1E-EF278A3331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77" name="Text Box 2">
          <a:extLst>
            <a:ext uri="{FF2B5EF4-FFF2-40B4-BE49-F238E27FC236}">
              <a16:creationId xmlns:a16="http://schemas.microsoft.com/office/drawing/2014/main" id="{35DC4088-EDBD-47F8-AFF3-38B84A45F4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78" name="Text Box 1">
          <a:extLst>
            <a:ext uri="{FF2B5EF4-FFF2-40B4-BE49-F238E27FC236}">
              <a16:creationId xmlns:a16="http://schemas.microsoft.com/office/drawing/2014/main" id="{5B91556B-CE77-40D0-9AE4-F1E54CA3425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79" name="Text Box 2">
          <a:extLst>
            <a:ext uri="{FF2B5EF4-FFF2-40B4-BE49-F238E27FC236}">
              <a16:creationId xmlns:a16="http://schemas.microsoft.com/office/drawing/2014/main" id="{6B0D3C6B-0888-4ED4-AF3D-62A46399FD5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80" name="Text Box 1">
          <a:extLst>
            <a:ext uri="{FF2B5EF4-FFF2-40B4-BE49-F238E27FC236}">
              <a16:creationId xmlns:a16="http://schemas.microsoft.com/office/drawing/2014/main" id="{50EB35D1-3C93-4228-9B0E-E02E2E68886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81" name="Text Box 2">
          <a:extLst>
            <a:ext uri="{FF2B5EF4-FFF2-40B4-BE49-F238E27FC236}">
              <a16:creationId xmlns:a16="http://schemas.microsoft.com/office/drawing/2014/main" id="{CC5A2FC5-12AB-442A-8E1D-BC959F0DA4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82" name="Text Box 1">
          <a:extLst>
            <a:ext uri="{FF2B5EF4-FFF2-40B4-BE49-F238E27FC236}">
              <a16:creationId xmlns:a16="http://schemas.microsoft.com/office/drawing/2014/main" id="{FFDF30A7-2704-4781-B502-A9750E1659F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83" name="Text Box 2">
          <a:extLst>
            <a:ext uri="{FF2B5EF4-FFF2-40B4-BE49-F238E27FC236}">
              <a16:creationId xmlns:a16="http://schemas.microsoft.com/office/drawing/2014/main" id="{391DF37F-B335-4B8C-A885-08431428761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84" name="Text Box 1">
          <a:extLst>
            <a:ext uri="{FF2B5EF4-FFF2-40B4-BE49-F238E27FC236}">
              <a16:creationId xmlns:a16="http://schemas.microsoft.com/office/drawing/2014/main" id="{52115CDD-D2AE-49C5-97FB-4D6C1905F34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85" name="Text Box 2">
          <a:extLst>
            <a:ext uri="{FF2B5EF4-FFF2-40B4-BE49-F238E27FC236}">
              <a16:creationId xmlns:a16="http://schemas.microsoft.com/office/drawing/2014/main" id="{A00203DE-5B21-4254-AACE-BB74A6CCFAC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86" name="Text Box 1">
          <a:extLst>
            <a:ext uri="{FF2B5EF4-FFF2-40B4-BE49-F238E27FC236}">
              <a16:creationId xmlns:a16="http://schemas.microsoft.com/office/drawing/2014/main" id="{FCBB4FCD-10FC-4765-AE29-2EF60ADF2A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87" name="Text Box 2">
          <a:extLst>
            <a:ext uri="{FF2B5EF4-FFF2-40B4-BE49-F238E27FC236}">
              <a16:creationId xmlns:a16="http://schemas.microsoft.com/office/drawing/2014/main" id="{35A2F316-114E-47A1-AC66-E252AD93DC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88" name="Text Box 1">
          <a:extLst>
            <a:ext uri="{FF2B5EF4-FFF2-40B4-BE49-F238E27FC236}">
              <a16:creationId xmlns:a16="http://schemas.microsoft.com/office/drawing/2014/main" id="{D083CA81-DAB2-4EBF-88C7-BD1CAC49D42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89" name="Text Box 2">
          <a:extLst>
            <a:ext uri="{FF2B5EF4-FFF2-40B4-BE49-F238E27FC236}">
              <a16:creationId xmlns:a16="http://schemas.microsoft.com/office/drawing/2014/main" id="{155702BC-ACC6-4B8A-839C-50FCF277FC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90" name="Text Box 1">
          <a:extLst>
            <a:ext uri="{FF2B5EF4-FFF2-40B4-BE49-F238E27FC236}">
              <a16:creationId xmlns:a16="http://schemas.microsoft.com/office/drawing/2014/main" id="{C8DE1040-19A6-4ED2-B8FF-C45EEA41EF3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91" name="Text Box 2">
          <a:extLst>
            <a:ext uri="{FF2B5EF4-FFF2-40B4-BE49-F238E27FC236}">
              <a16:creationId xmlns:a16="http://schemas.microsoft.com/office/drawing/2014/main" id="{3B690121-FA25-4A9F-8C0F-E895B23AD6B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92" name="Text Box 1">
          <a:extLst>
            <a:ext uri="{FF2B5EF4-FFF2-40B4-BE49-F238E27FC236}">
              <a16:creationId xmlns:a16="http://schemas.microsoft.com/office/drawing/2014/main" id="{E6F03E1A-DD72-4589-A26C-5C14B64ECC9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93" name="Text Box 2">
          <a:extLst>
            <a:ext uri="{FF2B5EF4-FFF2-40B4-BE49-F238E27FC236}">
              <a16:creationId xmlns:a16="http://schemas.microsoft.com/office/drawing/2014/main" id="{4A8B7D88-7883-4465-A5D3-8A65BB817F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94" name="Text Box 1">
          <a:extLst>
            <a:ext uri="{FF2B5EF4-FFF2-40B4-BE49-F238E27FC236}">
              <a16:creationId xmlns:a16="http://schemas.microsoft.com/office/drawing/2014/main" id="{F335672B-C10F-44DE-9267-EE05B99D135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95" name="Text Box 2">
          <a:extLst>
            <a:ext uri="{FF2B5EF4-FFF2-40B4-BE49-F238E27FC236}">
              <a16:creationId xmlns:a16="http://schemas.microsoft.com/office/drawing/2014/main" id="{DBE819C1-0830-4F42-9238-C78D9C6EF6B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596" name="Text Box 1">
          <a:extLst>
            <a:ext uri="{FF2B5EF4-FFF2-40B4-BE49-F238E27FC236}">
              <a16:creationId xmlns:a16="http://schemas.microsoft.com/office/drawing/2014/main" id="{C6B6DB88-BB19-49CF-8E2F-0F5A4A84551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597" name="Text Box 2">
          <a:extLst>
            <a:ext uri="{FF2B5EF4-FFF2-40B4-BE49-F238E27FC236}">
              <a16:creationId xmlns:a16="http://schemas.microsoft.com/office/drawing/2014/main" id="{E026286E-C526-42D3-9E5F-CD8C7FCAF00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98" name="Text Box 1">
          <a:extLst>
            <a:ext uri="{FF2B5EF4-FFF2-40B4-BE49-F238E27FC236}">
              <a16:creationId xmlns:a16="http://schemas.microsoft.com/office/drawing/2014/main" id="{12311DE1-DB55-4B5D-93F1-FED6A9DA42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599" name="Text Box 2">
          <a:extLst>
            <a:ext uri="{FF2B5EF4-FFF2-40B4-BE49-F238E27FC236}">
              <a16:creationId xmlns:a16="http://schemas.microsoft.com/office/drawing/2014/main" id="{B6DD4CFD-31BA-403B-BAF4-D3C725666B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0" name="Text Box 1">
          <a:extLst>
            <a:ext uri="{FF2B5EF4-FFF2-40B4-BE49-F238E27FC236}">
              <a16:creationId xmlns:a16="http://schemas.microsoft.com/office/drawing/2014/main" id="{61596303-1482-4932-B29B-88B2950B0D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1" name="Text Box 2">
          <a:extLst>
            <a:ext uri="{FF2B5EF4-FFF2-40B4-BE49-F238E27FC236}">
              <a16:creationId xmlns:a16="http://schemas.microsoft.com/office/drawing/2014/main" id="{E67BC13B-3B5A-4D19-837F-285B00747FA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2" name="Text Box 1">
          <a:extLst>
            <a:ext uri="{FF2B5EF4-FFF2-40B4-BE49-F238E27FC236}">
              <a16:creationId xmlns:a16="http://schemas.microsoft.com/office/drawing/2014/main" id="{DBA24931-A689-46B9-B1EF-09C598E3F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3" name="Text Box 2">
          <a:extLst>
            <a:ext uri="{FF2B5EF4-FFF2-40B4-BE49-F238E27FC236}">
              <a16:creationId xmlns:a16="http://schemas.microsoft.com/office/drawing/2014/main" id="{3AA909A7-DA75-43B0-86E4-214AAF7C98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4" name="Text Box 1">
          <a:extLst>
            <a:ext uri="{FF2B5EF4-FFF2-40B4-BE49-F238E27FC236}">
              <a16:creationId xmlns:a16="http://schemas.microsoft.com/office/drawing/2014/main" id="{0F3B9CDF-6E01-456E-812A-E92D338FD9E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5" name="Text Box 2">
          <a:extLst>
            <a:ext uri="{FF2B5EF4-FFF2-40B4-BE49-F238E27FC236}">
              <a16:creationId xmlns:a16="http://schemas.microsoft.com/office/drawing/2014/main" id="{DDF69A08-EA67-4F1A-8587-2F0CA68788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6" name="Text Box 1">
          <a:extLst>
            <a:ext uri="{FF2B5EF4-FFF2-40B4-BE49-F238E27FC236}">
              <a16:creationId xmlns:a16="http://schemas.microsoft.com/office/drawing/2014/main" id="{288DB3C3-F137-4A36-ABCC-AB3F35B90D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7" name="Text Box 2">
          <a:extLst>
            <a:ext uri="{FF2B5EF4-FFF2-40B4-BE49-F238E27FC236}">
              <a16:creationId xmlns:a16="http://schemas.microsoft.com/office/drawing/2014/main" id="{A9795BD1-2BD7-4948-BE56-A25AD41E72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8" name="Text Box 1">
          <a:extLst>
            <a:ext uri="{FF2B5EF4-FFF2-40B4-BE49-F238E27FC236}">
              <a16:creationId xmlns:a16="http://schemas.microsoft.com/office/drawing/2014/main" id="{DE736269-E511-43CA-A1A1-CFBABD73C2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09" name="Text Box 2">
          <a:extLst>
            <a:ext uri="{FF2B5EF4-FFF2-40B4-BE49-F238E27FC236}">
              <a16:creationId xmlns:a16="http://schemas.microsoft.com/office/drawing/2014/main" id="{12127F7D-0C81-4FAF-A2D5-73E7D79CFB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610" name="Text Box 1">
          <a:extLst>
            <a:ext uri="{FF2B5EF4-FFF2-40B4-BE49-F238E27FC236}">
              <a16:creationId xmlns:a16="http://schemas.microsoft.com/office/drawing/2014/main" id="{CFC98A30-6504-40B5-A1D2-FFEA08589EE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611" name="Text Box 2">
          <a:extLst>
            <a:ext uri="{FF2B5EF4-FFF2-40B4-BE49-F238E27FC236}">
              <a16:creationId xmlns:a16="http://schemas.microsoft.com/office/drawing/2014/main" id="{4DD8EF12-C92C-45F5-BE0F-FC213D0A807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12" name="Text Box 1">
          <a:extLst>
            <a:ext uri="{FF2B5EF4-FFF2-40B4-BE49-F238E27FC236}">
              <a16:creationId xmlns:a16="http://schemas.microsoft.com/office/drawing/2014/main" id="{94BC0B0E-7E29-4A2F-9456-A48676ED1F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13" name="Text Box 2">
          <a:extLst>
            <a:ext uri="{FF2B5EF4-FFF2-40B4-BE49-F238E27FC236}">
              <a16:creationId xmlns:a16="http://schemas.microsoft.com/office/drawing/2014/main" id="{A2A9D574-3A1B-45B9-8FA0-0DF694AA33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614" name="Text Box 1">
          <a:extLst>
            <a:ext uri="{FF2B5EF4-FFF2-40B4-BE49-F238E27FC236}">
              <a16:creationId xmlns:a16="http://schemas.microsoft.com/office/drawing/2014/main" id="{DDBE261B-0536-4FA6-9B9B-57A722D3C76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615" name="Text Box 2">
          <a:extLst>
            <a:ext uri="{FF2B5EF4-FFF2-40B4-BE49-F238E27FC236}">
              <a16:creationId xmlns:a16="http://schemas.microsoft.com/office/drawing/2014/main" id="{AF847560-2A88-4B59-9107-C822D73551B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16" name="Text Box 1">
          <a:extLst>
            <a:ext uri="{FF2B5EF4-FFF2-40B4-BE49-F238E27FC236}">
              <a16:creationId xmlns:a16="http://schemas.microsoft.com/office/drawing/2014/main" id="{935A4816-8261-4F0B-B0BE-66DFEF6000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17" name="Text Box 2">
          <a:extLst>
            <a:ext uri="{FF2B5EF4-FFF2-40B4-BE49-F238E27FC236}">
              <a16:creationId xmlns:a16="http://schemas.microsoft.com/office/drawing/2014/main" id="{057CD0B7-92C5-468C-A895-C108848086C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18" name="Text Box 1">
          <a:extLst>
            <a:ext uri="{FF2B5EF4-FFF2-40B4-BE49-F238E27FC236}">
              <a16:creationId xmlns:a16="http://schemas.microsoft.com/office/drawing/2014/main" id="{23C29DCF-752A-491C-8C2F-85EC0EE3E5C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19" name="Text Box 2">
          <a:extLst>
            <a:ext uri="{FF2B5EF4-FFF2-40B4-BE49-F238E27FC236}">
              <a16:creationId xmlns:a16="http://schemas.microsoft.com/office/drawing/2014/main" id="{BCB32C2D-108C-4678-B9D1-9EF5CFCC38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20" name="Text Box 1">
          <a:extLst>
            <a:ext uri="{FF2B5EF4-FFF2-40B4-BE49-F238E27FC236}">
              <a16:creationId xmlns:a16="http://schemas.microsoft.com/office/drawing/2014/main" id="{F8A37747-F7B4-46BB-B640-47BFDFCF02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21" name="Text Box 2">
          <a:extLst>
            <a:ext uri="{FF2B5EF4-FFF2-40B4-BE49-F238E27FC236}">
              <a16:creationId xmlns:a16="http://schemas.microsoft.com/office/drawing/2014/main" id="{B571F527-B2C7-461F-9570-CA4E977089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22" name="Text Box 1">
          <a:extLst>
            <a:ext uri="{FF2B5EF4-FFF2-40B4-BE49-F238E27FC236}">
              <a16:creationId xmlns:a16="http://schemas.microsoft.com/office/drawing/2014/main" id="{82040F4F-FE5B-437A-AEAE-600788F3C85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23" name="Text Box 2">
          <a:extLst>
            <a:ext uri="{FF2B5EF4-FFF2-40B4-BE49-F238E27FC236}">
              <a16:creationId xmlns:a16="http://schemas.microsoft.com/office/drawing/2014/main" id="{56E3FF2A-8F36-4DD5-9B6D-627466BC6F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24" name="Text Box 1">
          <a:extLst>
            <a:ext uri="{FF2B5EF4-FFF2-40B4-BE49-F238E27FC236}">
              <a16:creationId xmlns:a16="http://schemas.microsoft.com/office/drawing/2014/main" id="{28EAF4B4-8BDB-4E5D-9B0D-4E51CC58509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25" name="Text Box 2">
          <a:extLst>
            <a:ext uri="{FF2B5EF4-FFF2-40B4-BE49-F238E27FC236}">
              <a16:creationId xmlns:a16="http://schemas.microsoft.com/office/drawing/2014/main" id="{72DB64BE-F8F9-4380-B35C-AE2855019B8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26" name="Text Box 1">
          <a:extLst>
            <a:ext uri="{FF2B5EF4-FFF2-40B4-BE49-F238E27FC236}">
              <a16:creationId xmlns:a16="http://schemas.microsoft.com/office/drawing/2014/main" id="{DECC0CBB-31A2-4F00-9486-50E8981092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27" name="Text Box 2">
          <a:extLst>
            <a:ext uri="{FF2B5EF4-FFF2-40B4-BE49-F238E27FC236}">
              <a16:creationId xmlns:a16="http://schemas.microsoft.com/office/drawing/2014/main" id="{783D430E-D00F-4EE4-B79A-4193815BFD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628" name="Text Box 1">
          <a:extLst>
            <a:ext uri="{FF2B5EF4-FFF2-40B4-BE49-F238E27FC236}">
              <a16:creationId xmlns:a16="http://schemas.microsoft.com/office/drawing/2014/main" id="{D3A7CC49-065E-4417-8B9E-D75ADB734F7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629" name="Text Box 2">
          <a:extLst>
            <a:ext uri="{FF2B5EF4-FFF2-40B4-BE49-F238E27FC236}">
              <a16:creationId xmlns:a16="http://schemas.microsoft.com/office/drawing/2014/main" id="{3010E8BA-66CA-4870-9444-DE92C7B5AC3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30" name="Text Box 1">
          <a:extLst>
            <a:ext uri="{FF2B5EF4-FFF2-40B4-BE49-F238E27FC236}">
              <a16:creationId xmlns:a16="http://schemas.microsoft.com/office/drawing/2014/main" id="{685C623C-DD21-48FB-B78C-5ED39CC8FC7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31" name="Text Box 2">
          <a:extLst>
            <a:ext uri="{FF2B5EF4-FFF2-40B4-BE49-F238E27FC236}">
              <a16:creationId xmlns:a16="http://schemas.microsoft.com/office/drawing/2014/main" id="{B1322370-CD74-47A6-A1BA-2D093A6957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632" name="Text Box 1">
          <a:extLst>
            <a:ext uri="{FF2B5EF4-FFF2-40B4-BE49-F238E27FC236}">
              <a16:creationId xmlns:a16="http://schemas.microsoft.com/office/drawing/2014/main" id="{591371C7-D26F-4545-A162-D5B0C7D2E2A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633" name="Text Box 2">
          <a:extLst>
            <a:ext uri="{FF2B5EF4-FFF2-40B4-BE49-F238E27FC236}">
              <a16:creationId xmlns:a16="http://schemas.microsoft.com/office/drawing/2014/main" id="{72907769-E4AD-4411-A2BE-A4766F93C70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34" name="Text Box 1">
          <a:extLst>
            <a:ext uri="{FF2B5EF4-FFF2-40B4-BE49-F238E27FC236}">
              <a16:creationId xmlns:a16="http://schemas.microsoft.com/office/drawing/2014/main" id="{F7945C14-CFF3-4D7B-BFCD-03B3CDA03F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35" name="Text Box 2">
          <a:extLst>
            <a:ext uri="{FF2B5EF4-FFF2-40B4-BE49-F238E27FC236}">
              <a16:creationId xmlns:a16="http://schemas.microsoft.com/office/drawing/2014/main" id="{EC945392-0BC4-4B2E-A870-396BEDE44D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36" name="Text Box 1">
          <a:extLst>
            <a:ext uri="{FF2B5EF4-FFF2-40B4-BE49-F238E27FC236}">
              <a16:creationId xmlns:a16="http://schemas.microsoft.com/office/drawing/2014/main" id="{1FD52719-431A-4FD1-84D9-A58EF273B7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37" name="Text Box 2">
          <a:extLst>
            <a:ext uri="{FF2B5EF4-FFF2-40B4-BE49-F238E27FC236}">
              <a16:creationId xmlns:a16="http://schemas.microsoft.com/office/drawing/2014/main" id="{360F8CC1-2DDC-45D1-8130-D8D03CEC30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38" name="Text Box 1">
          <a:extLst>
            <a:ext uri="{FF2B5EF4-FFF2-40B4-BE49-F238E27FC236}">
              <a16:creationId xmlns:a16="http://schemas.microsoft.com/office/drawing/2014/main" id="{CB558641-4238-4D65-9C45-3ACC58D8DA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39" name="Text Box 2">
          <a:extLst>
            <a:ext uri="{FF2B5EF4-FFF2-40B4-BE49-F238E27FC236}">
              <a16:creationId xmlns:a16="http://schemas.microsoft.com/office/drawing/2014/main" id="{DE53734A-0C22-48AE-B017-96C338D019B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0" name="Text Box 1">
          <a:extLst>
            <a:ext uri="{FF2B5EF4-FFF2-40B4-BE49-F238E27FC236}">
              <a16:creationId xmlns:a16="http://schemas.microsoft.com/office/drawing/2014/main" id="{4CC4FF63-4011-47AA-AB62-4FF60BF6A3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1" name="Text Box 2">
          <a:extLst>
            <a:ext uri="{FF2B5EF4-FFF2-40B4-BE49-F238E27FC236}">
              <a16:creationId xmlns:a16="http://schemas.microsoft.com/office/drawing/2014/main" id="{2C8E3615-B204-41BC-8D1B-A995AB688FC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2" name="Text Box 1">
          <a:extLst>
            <a:ext uri="{FF2B5EF4-FFF2-40B4-BE49-F238E27FC236}">
              <a16:creationId xmlns:a16="http://schemas.microsoft.com/office/drawing/2014/main" id="{453F5BF8-4E56-446C-9320-04C89FF035A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3" name="Text Box 2">
          <a:extLst>
            <a:ext uri="{FF2B5EF4-FFF2-40B4-BE49-F238E27FC236}">
              <a16:creationId xmlns:a16="http://schemas.microsoft.com/office/drawing/2014/main" id="{F6CF05C5-277A-440C-9F38-8115E5C9E1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4" name="Text Box 1">
          <a:extLst>
            <a:ext uri="{FF2B5EF4-FFF2-40B4-BE49-F238E27FC236}">
              <a16:creationId xmlns:a16="http://schemas.microsoft.com/office/drawing/2014/main" id="{6CD2C5CD-2055-4FD3-B7BD-1AA2A4EAD7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5" name="Text Box 2">
          <a:extLst>
            <a:ext uri="{FF2B5EF4-FFF2-40B4-BE49-F238E27FC236}">
              <a16:creationId xmlns:a16="http://schemas.microsoft.com/office/drawing/2014/main" id="{503B5EBF-D75B-411F-A0C7-4C6AD6D2281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6" name="Text Box 1">
          <a:extLst>
            <a:ext uri="{FF2B5EF4-FFF2-40B4-BE49-F238E27FC236}">
              <a16:creationId xmlns:a16="http://schemas.microsoft.com/office/drawing/2014/main" id="{2770A5CC-5773-405E-B66A-989799E622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7" name="Text Box 2">
          <a:extLst>
            <a:ext uri="{FF2B5EF4-FFF2-40B4-BE49-F238E27FC236}">
              <a16:creationId xmlns:a16="http://schemas.microsoft.com/office/drawing/2014/main" id="{EB8FF53A-CB5D-4C42-B233-A472C3986A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8" name="Text Box 1">
          <a:extLst>
            <a:ext uri="{FF2B5EF4-FFF2-40B4-BE49-F238E27FC236}">
              <a16:creationId xmlns:a16="http://schemas.microsoft.com/office/drawing/2014/main" id="{D0C0638D-06D6-4A95-B5DA-7CBF222479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49" name="Text Box 2">
          <a:extLst>
            <a:ext uri="{FF2B5EF4-FFF2-40B4-BE49-F238E27FC236}">
              <a16:creationId xmlns:a16="http://schemas.microsoft.com/office/drawing/2014/main" id="{426CCA68-EBB7-4562-B32D-CC21E2F6BA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0" name="Text Box 1">
          <a:extLst>
            <a:ext uri="{FF2B5EF4-FFF2-40B4-BE49-F238E27FC236}">
              <a16:creationId xmlns:a16="http://schemas.microsoft.com/office/drawing/2014/main" id="{670E991E-4255-4BD1-AFE1-6FB489AE78C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1" name="Text Box 2">
          <a:extLst>
            <a:ext uri="{FF2B5EF4-FFF2-40B4-BE49-F238E27FC236}">
              <a16:creationId xmlns:a16="http://schemas.microsoft.com/office/drawing/2014/main" id="{8B6A0EFE-C9AA-4F61-BB3F-D93D591FD3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2" name="Text Box 1">
          <a:extLst>
            <a:ext uri="{FF2B5EF4-FFF2-40B4-BE49-F238E27FC236}">
              <a16:creationId xmlns:a16="http://schemas.microsoft.com/office/drawing/2014/main" id="{A21854CB-7909-4FC1-B0C1-D8ED6A67E4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3" name="Text Box 2">
          <a:extLst>
            <a:ext uri="{FF2B5EF4-FFF2-40B4-BE49-F238E27FC236}">
              <a16:creationId xmlns:a16="http://schemas.microsoft.com/office/drawing/2014/main" id="{B9627399-BE75-4062-83BB-57AB3196F8F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4" name="Text Box 1">
          <a:extLst>
            <a:ext uri="{FF2B5EF4-FFF2-40B4-BE49-F238E27FC236}">
              <a16:creationId xmlns:a16="http://schemas.microsoft.com/office/drawing/2014/main" id="{7E2CD205-A0E6-4E4D-83E1-1F82D985B6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5" name="Text Box 2">
          <a:extLst>
            <a:ext uri="{FF2B5EF4-FFF2-40B4-BE49-F238E27FC236}">
              <a16:creationId xmlns:a16="http://schemas.microsoft.com/office/drawing/2014/main" id="{BCF3009B-54E2-4062-9159-C222B8D743A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6" name="Text Box 1">
          <a:extLst>
            <a:ext uri="{FF2B5EF4-FFF2-40B4-BE49-F238E27FC236}">
              <a16:creationId xmlns:a16="http://schemas.microsoft.com/office/drawing/2014/main" id="{FD42486E-4014-49A3-8FFC-46A8018731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7" name="Text Box 2">
          <a:extLst>
            <a:ext uri="{FF2B5EF4-FFF2-40B4-BE49-F238E27FC236}">
              <a16:creationId xmlns:a16="http://schemas.microsoft.com/office/drawing/2014/main" id="{A6B75CDA-B0FF-48EA-B40E-42843483BB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8" name="Text Box 1">
          <a:extLst>
            <a:ext uri="{FF2B5EF4-FFF2-40B4-BE49-F238E27FC236}">
              <a16:creationId xmlns:a16="http://schemas.microsoft.com/office/drawing/2014/main" id="{C60E38FC-2757-4168-8ACF-18779DEB61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59" name="Text Box 2">
          <a:extLst>
            <a:ext uri="{FF2B5EF4-FFF2-40B4-BE49-F238E27FC236}">
              <a16:creationId xmlns:a16="http://schemas.microsoft.com/office/drawing/2014/main" id="{485ACB91-E58F-4A67-AF52-C814B689C9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60" name="Text Box 1">
          <a:extLst>
            <a:ext uri="{FF2B5EF4-FFF2-40B4-BE49-F238E27FC236}">
              <a16:creationId xmlns:a16="http://schemas.microsoft.com/office/drawing/2014/main" id="{56169317-5289-4C92-ABBD-F1DF72AD868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61" name="Text Box 2">
          <a:extLst>
            <a:ext uri="{FF2B5EF4-FFF2-40B4-BE49-F238E27FC236}">
              <a16:creationId xmlns:a16="http://schemas.microsoft.com/office/drawing/2014/main" id="{6BF6D437-9AF7-467F-AD81-94A8C9DA9A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62" name="Text Box 1">
          <a:extLst>
            <a:ext uri="{FF2B5EF4-FFF2-40B4-BE49-F238E27FC236}">
              <a16:creationId xmlns:a16="http://schemas.microsoft.com/office/drawing/2014/main" id="{9EA417D8-A3F1-4280-ADA7-46697DE9E3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63" name="Text Box 2">
          <a:extLst>
            <a:ext uri="{FF2B5EF4-FFF2-40B4-BE49-F238E27FC236}">
              <a16:creationId xmlns:a16="http://schemas.microsoft.com/office/drawing/2014/main" id="{4B4B4B6A-45A2-488D-A5BF-EE430A2291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64" name="Text Box 1">
          <a:extLst>
            <a:ext uri="{FF2B5EF4-FFF2-40B4-BE49-F238E27FC236}">
              <a16:creationId xmlns:a16="http://schemas.microsoft.com/office/drawing/2014/main" id="{FD59283C-0B67-4437-B55C-530992DBB2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65" name="Text Box 2">
          <a:extLst>
            <a:ext uri="{FF2B5EF4-FFF2-40B4-BE49-F238E27FC236}">
              <a16:creationId xmlns:a16="http://schemas.microsoft.com/office/drawing/2014/main" id="{89E1F1E2-5708-44DF-87F0-86B136AA01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666" name="Text Box 1">
          <a:extLst>
            <a:ext uri="{FF2B5EF4-FFF2-40B4-BE49-F238E27FC236}">
              <a16:creationId xmlns:a16="http://schemas.microsoft.com/office/drawing/2014/main" id="{7208EE3D-E901-4B15-85F7-BF74E55432E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667" name="Text Box 2">
          <a:extLst>
            <a:ext uri="{FF2B5EF4-FFF2-40B4-BE49-F238E27FC236}">
              <a16:creationId xmlns:a16="http://schemas.microsoft.com/office/drawing/2014/main" id="{0C907605-699C-408C-BA6F-CE1399BEBB6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68" name="Text Box 1">
          <a:extLst>
            <a:ext uri="{FF2B5EF4-FFF2-40B4-BE49-F238E27FC236}">
              <a16:creationId xmlns:a16="http://schemas.microsoft.com/office/drawing/2014/main" id="{382E997E-C582-4E68-98FC-9804E724BB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69" name="Text Box 2">
          <a:extLst>
            <a:ext uri="{FF2B5EF4-FFF2-40B4-BE49-F238E27FC236}">
              <a16:creationId xmlns:a16="http://schemas.microsoft.com/office/drawing/2014/main" id="{1F37BB98-E1C8-4A2B-B011-FFADD7C3AE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670" name="Text Box 1">
          <a:extLst>
            <a:ext uri="{FF2B5EF4-FFF2-40B4-BE49-F238E27FC236}">
              <a16:creationId xmlns:a16="http://schemas.microsoft.com/office/drawing/2014/main" id="{4086706B-B882-4971-8B52-23F2F535EC9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671" name="Text Box 2">
          <a:extLst>
            <a:ext uri="{FF2B5EF4-FFF2-40B4-BE49-F238E27FC236}">
              <a16:creationId xmlns:a16="http://schemas.microsoft.com/office/drawing/2014/main" id="{C7661CB5-02C7-4C91-910E-B56C14D6372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72" name="Text Box 1">
          <a:extLst>
            <a:ext uri="{FF2B5EF4-FFF2-40B4-BE49-F238E27FC236}">
              <a16:creationId xmlns:a16="http://schemas.microsoft.com/office/drawing/2014/main" id="{C224BC70-D5ED-4778-BB12-A4B55F5E1C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73" name="Text Box 2">
          <a:extLst>
            <a:ext uri="{FF2B5EF4-FFF2-40B4-BE49-F238E27FC236}">
              <a16:creationId xmlns:a16="http://schemas.microsoft.com/office/drawing/2014/main" id="{CC1FB2ED-F9AB-4EC2-9A3C-F2AE0EE16A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74" name="Text Box 1">
          <a:extLst>
            <a:ext uri="{FF2B5EF4-FFF2-40B4-BE49-F238E27FC236}">
              <a16:creationId xmlns:a16="http://schemas.microsoft.com/office/drawing/2014/main" id="{BD5F6350-D92B-4A95-AE6E-9522AD45B6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75" name="Text Box 2">
          <a:extLst>
            <a:ext uri="{FF2B5EF4-FFF2-40B4-BE49-F238E27FC236}">
              <a16:creationId xmlns:a16="http://schemas.microsoft.com/office/drawing/2014/main" id="{0D3D1804-D65A-4416-A4DE-0D4462D919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76" name="Text Box 1">
          <a:extLst>
            <a:ext uri="{FF2B5EF4-FFF2-40B4-BE49-F238E27FC236}">
              <a16:creationId xmlns:a16="http://schemas.microsoft.com/office/drawing/2014/main" id="{A82F67DB-B25D-4932-883F-33F2B5AC3F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77" name="Text Box 2">
          <a:extLst>
            <a:ext uri="{FF2B5EF4-FFF2-40B4-BE49-F238E27FC236}">
              <a16:creationId xmlns:a16="http://schemas.microsoft.com/office/drawing/2014/main" id="{A4AD7277-A24E-43DA-942B-8EF397CB74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78" name="Text Box 1">
          <a:extLst>
            <a:ext uri="{FF2B5EF4-FFF2-40B4-BE49-F238E27FC236}">
              <a16:creationId xmlns:a16="http://schemas.microsoft.com/office/drawing/2014/main" id="{26B89C05-272C-4E9A-8958-C2F0146CFB1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79" name="Text Box 2">
          <a:extLst>
            <a:ext uri="{FF2B5EF4-FFF2-40B4-BE49-F238E27FC236}">
              <a16:creationId xmlns:a16="http://schemas.microsoft.com/office/drawing/2014/main" id="{5B4736CB-4218-4EA0-87B3-5E0B3F4C52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0" name="Text Box 1">
          <a:extLst>
            <a:ext uri="{FF2B5EF4-FFF2-40B4-BE49-F238E27FC236}">
              <a16:creationId xmlns:a16="http://schemas.microsoft.com/office/drawing/2014/main" id="{ACBB67C7-0221-4522-80C1-1279C08D7D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1" name="Text Box 2">
          <a:extLst>
            <a:ext uri="{FF2B5EF4-FFF2-40B4-BE49-F238E27FC236}">
              <a16:creationId xmlns:a16="http://schemas.microsoft.com/office/drawing/2014/main" id="{3A695763-D358-4528-BE9D-13E59B07195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2" name="Text Box 1">
          <a:extLst>
            <a:ext uri="{FF2B5EF4-FFF2-40B4-BE49-F238E27FC236}">
              <a16:creationId xmlns:a16="http://schemas.microsoft.com/office/drawing/2014/main" id="{84FA4D16-A0F6-4624-95BF-ADB457216D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3" name="Text Box 2">
          <a:extLst>
            <a:ext uri="{FF2B5EF4-FFF2-40B4-BE49-F238E27FC236}">
              <a16:creationId xmlns:a16="http://schemas.microsoft.com/office/drawing/2014/main" id="{3A2CC303-9858-45FE-915B-BCDDFE475B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4" name="Text Box 1">
          <a:extLst>
            <a:ext uri="{FF2B5EF4-FFF2-40B4-BE49-F238E27FC236}">
              <a16:creationId xmlns:a16="http://schemas.microsoft.com/office/drawing/2014/main" id="{4EE2F19C-DE2E-4282-8B2D-1D476D0453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5" name="Text Box 2">
          <a:extLst>
            <a:ext uri="{FF2B5EF4-FFF2-40B4-BE49-F238E27FC236}">
              <a16:creationId xmlns:a16="http://schemas.microsoft.com/office/drawing/2014/main" id="{633C3616-277E-4376-A57E-64F4C9D745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6" name="Text Box 1">
          <a:extLst>
            <a:ext uri="{FF2B5EF4-FFF2-40B4-BE49-F238E27FC236}">
              <a16:creationId xmlns:a16="http://schemas.microsoft.com/office/drawing/2014/main" id="{E7BA9CCB-E322-4AAC-AF7D-DF14AE21EE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7" name="Text Box 2">
          <a:extLst>
            <a:ext uri="{FF2B5EF4-FFF2-40B4-BE49-F238E27FC236}">
              <a16:creationId xmlns:a16="http://schemas.microsoft.com/office/drawing/2014/main" id="{4EF92109-A002-42D1-82E0-A0A40D2C47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8" name="Text Box 1">
          <a:extLst>
            <a:ext uri="{FF2B5EF4-FFF2-40B4-BE49-F238E27FC236}">
              <a16:creationId xmlns:a16="http://schemas.microsoft.com/office/drawing/2014/main" id="{5E20243C-9E92-4BDA-B40A-0346FE22D9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89" name="Text Box 2">
          <a:extLst>
            <a:ext uri="{FF2B5EF4-FFF2-40B4-BE49-F238E27FC236}">
              <a16:creationId xmlns:a16="http://schemas.microsoft.com/office/drawing/2014/main" id="{232F5B1D-18D0-4431-AF6A-FBA79DCCBB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90" name="Text Box 1">
          <a:extLst>
            <a:ext uri="{FF2B5EF4-FFF2-40B4-BE49-F238E27FC236}">
              <a16:creationId xmlns:a16="http://schemas.microsoft.com/office/drawing/2014/main" id="{F9F96C90-EC76-4B3B-B084-F9597005CCB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91" name="Text Box 2">
          <a:extLst>
            <a:ext uri="{FF2B5EF4-FFF2-40B4-BE49-F238E27FC236}">
              <a16:creationId xmlns:a16="http://schemas.microsoft.com/office/drawing/2014/main" id="{A5DD3739-1C88-45A0-AA78-2BE20B8EA5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92" name="Text Box 1">
          <a:extLst>
            <a:ext uri="{FF2B5EF4-FFF2-40B4-BE49-F238E27FC236}">
              <a16:creationId xmlns:a16="http://schemas.microsoft.com/office/drawing/2014/main" id="{581AF40F-D045-4F1E-B040-CD8FF14774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93" name="Text Box 2">
          <a:extLst>
            <a:ext uri="{FF2B5EF4-FFF2-40B4-BE49-F238E27FC236}">
              <a16:creationId xmlns:a16="http://schemas.microsoft.com/office/drawing/2014/main" id="{2CD317F8-F579-4223-855B-078A585E76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694" name="Text Box 1">
          <a:extLst>
            <a:ext uri="{FF2B5EF4-FFF2-40B4-BE49-F238E27FC236}">
              <a16:creationId xmlns:a16="http://schemas.microsoft.com/office/drawing/2014/main" id="{F667B301-5248-42E2-80CC-865CE5AC44D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695" name="Text Box 2">
          <a:extLst>
            <a:ext uri="{FF2B5EF4-FFF2-40B4-BE49-F238E27FC236}">
              <a16:creationId xmlns:a16="http://schemas.microsoft.com/office/drawing/2014/main" id="{96F2E19A-D5E5-49EC-B633-C593B1E3BC8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696" name="Text Box 1">
          <a:extLst>
            <a:ext uri="{FF2B5EF4-FFF2-40B4-BE49-F238E27FC236}">
              <a16:creationId xmlns:a16="http://schemas.microsoft.com/office/drawing/2014/main" id="{37D537BE-7760-466E-864F-D22868EC16B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697" name="Text Box 2">
          <a:extLst>
            <a:ext uri="{FF2B5EF4-FFF2-40B4-BE49-F238E27FC236}">
              <a16:creationId xmlns:a16="http://schemas.microsoft.com/office/drawing/2014/main" id="{3ADF9845-C7BD-429F-BFDB-615B7B2BB64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98" name="Text Box 1">
          <a:extLst>
            <a:ext uri="{FF2B5EF4-FFF2-40B4-BE49-F238E27FC236}">
              <a16:creationId xmlns:a16="http://schemas.microsoft.com/office/drawing/2014/main" id="{EF22169F-28CE-4225-83B9-33DF342FF6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699" name="Text Box 2">
          <a:extLst>
            <a:ext uri="{FF2B5EF4-FFF2-40B4-BE49-F238E27FC236}">
              <a16:creationId xmlns:a16="http://schemas.microsoft.com/office/drawing/2014/main" id="{748D70EA-1A43-4A33-8B39-9B99A9C8B4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00" name="Text Box 1">
          <a:extLst>
            <a:ext uri="{FF2B5EF4-FFF2-40B4-BE49-F238E27FC236}">
              <a16:creationId xmlns:a16="http://schemas.microsoft.com/office/drawing/2014/main" id="{7D2BD194-E2C1-45D0-BB6C-4DE224B7A8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01" name="Text Box 2">
          <a:extLst>
            <a:ext uri="{FF2B5EF4-FFF2-40B4-BE49-F238E27FC236}">
              <a16:creationId xmlns:a16="http://schemas.microsoft.com/office/drawing/2014/main" id="{C8E29435-22F2-43BC-9617-D75972D74C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02" name="Text Box 1">
          <a:extLst>
            <a:ext uri="{FF2B5EF4-FFF2-40B4-BE49-F238E27FC236}">
              <a16:creationId xmlns:a16="http://schemas.microsoft.com/office/drawing/2014/main" id="{20EB9315-EDE7-498F-9C85-B2F2A8559D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03" name="Text Box 2">
          <a:extLst>
            <a:ext uri="{FF2B5EF4-FFF2-40B4-BE49-F238E27FC236}">
              <a16:creationId xmlns:a16="http://schemas.microsoft.com/office/drawing/2014/main" id="{0E96329D-A47C-4B41-BE0C-3594C5A660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04" name="Text Box 1">
          <a:extLst>
            <a:ext uri="{FF2B5EF4-FFF2-40B4-BE49-F238E27FC236}">
              <a16:creationId xmlns:a16="http://schemas.microsoft.com/office/drawing/2014/main" id="{FE18DB25-6465-41CA-BB3F-2902E53B88B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05" name="Text Box 2">
          <a:extLst>
            <a:ext uri="{FF2B5EF4-FFF2-40B4-BE49-F238E27FC236}">
              <a16:creationId xmlns:a16="http://schemas.microsoft.com/office/drawing/2014/main" id="{071E4D21-6172-4A64-912C-DEE2F10F0A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06" name="Text Box 1">
          <a:extLst>
            <a:ext uri="{FF2B5EF4-FFF2-40B4-BE49-F238E27FC236}">
              <a16:creationId xmlns:a16="http://schemas.microsoft.com/office/drawing/2014/main" id="{3373DDF7-DACC-465A-B720-818846C911C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07" name="Text Box 2">
          <a:extLst>
            <a:ext uri="{FF2B5EF4-FFF2-40B4-BE49-F238E27FC236}">
              <a16:creationId xmlns:a16="http://schemas.microsoft.com/office/drawing/2014/main" id="{B9958144-C527-43AB-9F81-EBE80979FC1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08" name="Text Box 1">
          <a:extLst>
            <a:ext uri="{FF2B5EF4-FFF2-40B4-BE49-F238E27FC236}">
              <a16:creationId xmlns:a16="http://schemas.microsoft.com/office/drawing/2014/main" id="{4D841DD3-2097-4993-A778-D1EB0A8CE4E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09" name="Text Box 2">
          <a:extLst>
            <a:ext uri="{FF2B5EF4-FFF2-40B4-BE49-F238E27FC236}">
              <a16:creationId xmlns:a16="http://schemas.microsoft.com/office/drawing/2014/main" id="{5488684D-AA9B-4678-AFAC-B75FD11D468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10" name="Text Box 1">
          <a:extLst>
            <a:ext uri="{FF2B5EF4-FFF2-40B4-BE49-F238E27FC236}">
              <a16:creationId xmlns:a16="http://schemas.microsoft.com/office/drawing/2014/main" id="{07B57986-3641-47B5-874B-ED712392A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11" name="Text Box 2">
          <a:extLst>
            <a:ext uri="{FF2B5EF4-FFF2-40B4-BE49-F238E27FC236}">
              <a16:creationId xmlns:a16="http://schemas.microsoft.com/office/drawing/2014/main" id="{05F09D01-326B-4CC0-BD88-138CD8C799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12" name="Text Box 1">
          <a:extLst>
            <a:ext uri="{FF2B5EF4-FFF2-40B4-BE49-F238E27FC236}">
              <a16:creationId xmlns:a16="http://schemas.microsoft.com/office/drawing/2014/main" id="{5FEF3E3B-93EF-4535-BA1F-7B89C15850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13" name="Text Box 2">
          <a:extLst>
            <a:ext uri="{FF2B5EF4-FFF2-40B4-BE49-F238E27FC236}">
              <a16:creationId xmlns:a16="http://schemas.microsoft.com/office/drawing/2014/main" id="{334AB3A2-CC51-4E36-8798-356A03AE2D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14" name="Text Box 1">
          <a:extLst>
            <a:ext uri="{FF2B5EF4-FFF2-40B4-BE49-F238E27FC236}">
              <a16:creationId xmlns:a16="http://schemas.microsoft.com/office/drawing/2014/main" id="{041D4712-F0CD-4AD1-AFC7-31BB309DB5D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15" name="Text Box 2">
          <a:extLst>
            <a:ext uri="{FF2B5EF4-FFF2-40B4-BE49-F238E27FC236}">
              <a16:creationId xmlns:a16="http://schemas.microsoft.com/office/drawing/2014/main" id="{DD50935B-3303-479E-8AD1-3AAB7E26979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16" name="Text Box 1">
          <a:extLst>
            <a:ext uri="{FF2B5EF4-FFF2-40B4-BE49-F238E27FC236}">
              <a16:creationId xmlns:a16="http://schemas.microsoft.com/office/drawing/2014/main" id="{70FEFFD4-556E-45AE-90E3-5BC653AD573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17" name="Text Box 2">
          <a:extLst>
            <a:ext uri="{FF2B5EF4-FFF2-40B4-BE49-F238E27FC236}">
              <a16:creationId xmlns:a16="http://schemas.microsoft.com/office/drawing/2014/main" id="{04D0BDD9-5287-4144-A405-164DB430104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18" name="Text Box 1">
          <a:extLst>
            <a:ext uri="{FF2B5EF4-FFF2-40B4-BE49-F238E27FC236}">
              <a16:creationId xmlns:a16="http://schemas.microsoft.com/office/drawing/2014/main" id="{88A31CF8-A36E-4170-AC01-4B19E43085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19" name="Text Box 2">
          <a:extLst>
            <a:ext uri="{FF2B5EF4-FFF2-40B4-BE49-F238E27FC236}">
              <a16:creationId xmlns:a16="http://schemas.microsoft.com/office/drawing/2014/main" id="{DC790977-E426-4522-8895-22CB166C3C5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20" name="Text Box 1">
          <a:extLst>
            <a:ext uri="{FF2B5EF4-FFF2-40B4-BE49-F238E27FC236}">
              <a16:creationId xmlns:a16="http://schemas.microsoft.com/office/drawing/2014/main" id="{9AFB7DA9-0838-4485-8AFC-4AE220A918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21" name="Text Box 2">
          <a:extLst>
            <a:ext uri="{FF2B5EF4-FFF2-40B4-BE49-F238E27FC236}">
              <a16:creationId xmlns:a16="http://schemas.microsoft.com/office/drawing/2014/main" id="{94168AF0-E7E8-47B5-9FA9-53DA26EB193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22" name="Text Box 1">
          <a:extLst>
            <a:ext uri="{FF2B5EF4-FFF2-40B4-BE49-F238E27FC236}">
              <a16:creationId xmlns:a16="http://schemas.microsoft.com/office/drawing/2014/main" id="{765B59DF-D5DC-4B89-8199-A35CFE0CB50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23" name="Text Box 2">
          <a:extLst>
            <a:ext uri="{FF2B5EF4-FFF2-40B4-BE49-F238E27FC236}">
              <a16:creationId xmlns:a16="http://schemas.microsoft.com/office/drawing/2014/main" id="{516C94D7-1A27-498C-8D1D-4FF7C0965C2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24" name="Text Box 1">
          <a:extLst>
            <a:ext uri="{FF2B5EF4-FFF2-40B4-BE49-F238E27FC236}">
              <a16:creationId xmlns:a16="http://schemas.microsoft.com/office/drawing/2014/main" id="{4D4BC78D-1EF2-495E-A70F-D60D4F3D18D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25" name="Text Box 2">
          <a:extLst>
            <a:ext uri="{FF2B5EF4-FFF2-40B4-BE49-F238E27FC236}">
              <a16:creationId xmlns:a16="http://schemas.microsoft.com/office/drawing/2014/main" id="{CC1C2311-676C-439F-9DC4-1D5C41BAEE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26" name="Text Box 1">
          <a:extLst>
            <a:ext uri="{FF2B5EF4-FFF2-40B4-BE49-F238E27FC236}">
              <a16:creationId xmlns:a16="http://schemas.microsoft.com/office/drawing/2014/main" id="{EBEFCAD1-BD8E-40F6-A564-67A49DA6814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27" name="Text Box 2">
          <a:extLst>
            <a:ext uri="{FF2B5EF4-FFF2-40B4-BE49-F238E27FC236}">
              <a16:creationId xmlns:a16="http://schemas.microsoft.com/office/drawing/2014/main" id="{D02E90D2-E5CD-42DE-A8D8-B51E3779A32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28" name="Text Box 1">
          <a:extLst>
            <a:ext uri="{FF2B5EF4-FFF2-40B4-BE49-F238E27FC236}">
              <a16:creationId xmlns:a16="http://schemas.microsoft.com/office/drawing/2014/main" id="{79638987-6FE8-4B49-BB01-C05F9A7A700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29" name="Text Box 2">
          <a:extLst>
            <a:ext uri="{FF2B5EF4-FFF2-40B4-BE49-F238E27FC236}">
              <a16:creationId xmlns:a16="http://schemas.microsoft.com/office/drawing/2014/main" id="{7C7F0DC0-83EA-4FE4-B92E-B60E7BD0FEC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30" name="Text Box 1">
          <a:extLst>
            <a:ext uri="{FF2B5EF4-FFF2-40B4-BE49-F238E27FC236}">
              <a16:creationId xmlns:a16="http://schemas.microsoft.com/office/drawing/2014/main" id="{8D4A99E7-E2D9-4E0F-9CB8-B49BE20948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31" name="Text Box 2">
          <a:extLst>
            <a:ext uri="{FF2B5EF4-FFF2-40B4-BE49-F238E27FC236}">
              <a16:creationId xmlns:a16="http://schemas.microsoft.com/office/drawing/2014/main" id="{9B498322-A899-48C5-A22C-43B16FAB86D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32" name="Text Box 1">
          <a:extLst>
            <a:ext uri="{FF2B5EF4-FFF2-40B4-BE49-F238E27FC236}">
              <a16:creationId xmlns:a16="http://schemas.microsoft.com/office/drawing/2014/main" id="{D7FBC187-7B0A-4747-B058-6281B2FF18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33" name="Text Box 2">
          <a:extLst>
            <a:ext uri="{FF2B5EF4-FFF2-40B4-BE49-F238E27FC236}">
              <a16:creationId xmlns:a16="http://schemas.microsoft.com/office/drawing/2014/main" id="{45725DF0-067E-4055-B926-DC39B14BEE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34" name="Text Box 1">
          <a:extLst>
            <a:ext uri="{FF2B5EF4-FFF2-40B4-BE49-F238E27FC236}">
              <a16:creationId xmlns:a16="http://schemas.microsoft.com/office/drawing/2014/main" id="{1815CD1E-83A2-40A6-80F3-B13B6B80AF6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35" name="Text Box 2">
          <a:extLst>
            <a:ext uri="{FF2B5EF4-FFF2-40B4-BE49-F238E27FC236}">
              <a16:creationId xmlns:a16="http://schemas.microsoft.com/office/drawing/2014/main" id="{97735899-154C-418A-BF31-466C8DEBD8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36" name="Text Box 1">
          <a:extLst>
            <a:ext uri="{FF2B5EF4-FFF2-40B4-BE49-F238E27FC236}">
              <a16:creationId xmlns:a16="http://schemas.microsoft.com/office/drawing/2014/main" id="{59E04C42-8B45-4B66-A7C0-A59B4BBFE97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37" name="Text Box 2">
          <a:extLst>
            <a:ext uri="{FF2B5EF4-FFF2-40B4-BE49-F238E27FC236}">
              <a16:creationId xmlns:a16="http://schemas.microsoft.com/office/drawing/2014/main" id="{630412DC-98FC-4A6E-BEB7-03F5A3AA26F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38" name="Text Box 1">
          <a:extLst>
            <a:ext uri="{FF2B5EF4-FFF2-40B4-BE49-F238E27FC236}">
              <a16:creationId xmlns:a16="http://schemas.microsoft.com/office/drawing/2014/main" id="{F7C5A3E2-392A-4BD3-ADEC-4B212647120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39" name="Text Box 2">
          <a:extLst>
            <a:ext uri="{FF2B5EF4-FFF2-40B4-BE49-F238E27FC236}">
              <a16:creationId xmlns:a16="http://schemas.microsoft.com/office/drawing/2014/main" id="{A82EB486-3679-4928-A01E-962A7B653B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40" name="Text Box 1">
          <a:extLst>
            <a:ext uri="{FF2B5EF4-FFF2-40B4-BE49-F238E27FC236}">
              <a16:creationId xmlns:a16="http://schemas.microsoft.com/office/drawing/2014/main" id="{05C6E279-7849-4CBD-8B8E-CF6AA41CF51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41" name="Text Box 2">
          <a:extLst>
            <a:ext uri="{FF2B5EF4-FFF2-40B4-BE49-F238E27FC236}">
              <a16:creationId xmlns:a16="http://schemas.microsoft.com/office/drawing/2014/main" id="{3B97BB42-1D51-4B0E-8976-40D5A33C835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42" name="Text Box 1">
          <a:extLst>
            <a:ext uri="{FF2B5EF4-FFF2-40B4-BE49-F238E27FC236}">
              <a16:creationId xmlns:a16="http://schemas.microsoft.com/office/drawing/2014/main" id="{71AA147C-7E36-4966-976C-39276F581D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43" name="Text Box 2">
          <a:extLst>
            <a:ext uri="{FF2B5EF4-FFF2-40B4-BE49-F238E27FC236}">
              <a16:creationId xmlns:a16="http://schemas.microsoft.com/office/drawing/2014/main" id="{43E8FA8E-42D0-49F3-9847-21C8042C086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44" name="Text Box 1">
          <a:extLst>
            <a:ext uri="{FF2B5EF4-FFF2-40B4-BE49-F238E27FC236}">
              <a16:creationId xmlns:a16="http://schemas.microsoft.com/office/drawing/2014/main" id="{A400C271-286C-403B-9BF3-EF771690FB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45" name="Text Box 2">
          <a:extLst>
            <a:ext uri="{FF2B5EF4-FFF2-40B4-BE49-F238E27FC236}">
              <a16:creationId xmlns:a16="http://schemas.microsoft.com/office/drawing/2014/main" id="{2945EE24-2607-4A54-86C9-1D4F808B58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46" name="Text Box 1">
          <a:extLst>
            <a:ext uri="{FF2B5EF4-FFF2-40B4-BE49-F238E27FC236}">
              <a16:creationId xmlns:a16="http://schemas.microsoft.com/office/drawing/2014/main" id="{50E03AE3-B835-4032-BF47-CE78A65EA5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47" name="Text Box 2">
          <a:extLst>
            <a:ext uri="{FF2B5EF4-FFF2-40B4-BE49-F238E27FC236}">
              <a16:creationId xmlns:a16="http://schemas.microsoft.com/office/drawing/2014/main" id="{22C2FEB7-D9BD-4301-B90C-70A3C8F954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48" name="Text Box 1">
          <a:extLst>
            <a:ext uri="{FF2B5EF4-FFF2-40B4-BE49-F238E27FC236}">
              <a16:creationId xmlns:a16="http://schemas.microsoft.com/office/drawing/2014/main" id="{7D5ACB77-F676-4A4E-AA58-36F6BE11ED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49" name="Text Box 2">
          <a:extLst>
            <a:ext uri="{FF2B5EF4-FFF2-40B4-BE49-F238E27FC236}">
              <a16:creationId xmlns:a16="http://schemas.microsoft.com/office/drawing/2014/main" id="{2A5644E4-EFB1-49EC-96D5-6EA414F5DC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50" name="Text Box 1">
          <a:extLst>
            <a:ext uri="{FF2B5EF4-FFF2-40B4-BE49-F238E27FC236}">
              <a16:creationId xmlns:a16="http://schemas.microsoft.com/office/drawing/2014/main" id="{26AA9501-97AF-462E-AEEF-E951456D308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51" name="Text Box 2">
          <a:extLst>
            <a:ext uri="{FF2B5EF4-FFF2-40B4-BE49-F238E27FC236}">
              <a16:creationId xmlns:a16="http://schemas.microsoft.com/office/drawing/2014/main" id="{FACDB49E-34A0-4020-8AB7-3EE9D4DC06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52" name="Text Box 1">
          <a:extLst>
            <a:ext uri="{FF2B5EF4-FFF2-40B4-BE49-F238E27FC236}">
              <a16:creationId xmlns:a16="http://schemas.microsoft.com/office/drawing/2014/main" id="{ABF0C5B9-EC02-44AE-899C-A6D740F509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53" name="Text Box 2">
          <a:extLst>
            <a:ext uri="{FF2B5EF4-FFF2-40B4-BE49-F238E27FC236}">
              <a16:creationId xmlns:a16="http://schemas.microsoft.com/office/drawing/2014/main" id="{051E87C3-A8A3-45D5-B892-FB95B3D437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54" name="Text Box 1">
          <a:extLst>
            <a:ext uri="{FF2B5EF4-FFF2-40B4-BE49-F238E27FC236}">
              <a16:creationId xmlns:a16="http://schemas.microsoft.com/office/drawing/2014/main" id="{6C233D7B-1393-4805-92CE-9853AB11F9B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55" name="Text Box 2">
          <a:extLst>
            <a:ext uri="{FF2B5EF4-FFF2-40B4-BE49-F238E27FC236}">
              <a16:creationId xmlns:a16="http://schemas.microsoft.com/office/drawing/2014/main" id="{67CA1E19-B9A5-4CEE-B1BB-9954691639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56" name="Text Box 1">
          <a:extLst>
            <a:ext uri="{FF2B5EF4-FFF2-40B4-BE49-F238E27FC236}">
              <a16:creationId xmlns:a16="http://schemas.microsoft.com/office/drawing/2014/main" id="{4958D22C-6187-4FFF-9390-304D6E398A9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57" name="Text Box 2">
          <a:extLst>
            <a:ext uri="{FF2B5EF4-FFF2-40B4-BE49-F238E27FC236}">
              <a16:creationId xmlns:a16="http://schemas.microsoft.com/office/drawing/2014/main" id="{05B37F4A-510E-4A13-95CF-8E4AA89FAD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758" name="Text Box 2">
          <a:extLst>
            <a:ext uri="{FF2B5EF4-FFF2-40B4-BE49-F238E27FC236}">
              <a16:creationId xmlns:a16="http://schemas.microsoft.com/office/drawing/2014/main" id="{79BECB06-4655-4770-9440-D8350B7230C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59" name="Text Box 1">
          <a:extLst>
            <a:ext uri="{FF2B5EF4-FFF2-40B4-BE49-F238E27FC236}">
              <a16:creationId xmlns:a16="http://schemas.microsoft.com/office/drawing/2014/main" id="{1D1240E3-228B-4289-BA8B-47A1BF3A65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60" name="Text Box 2">
          <a:extLst>
            <a:ext uri="{FF2B5EF4-FFF2-40B4-BE49-F238E27FC236}">
              <a16:creationId xmlns:a16="http://schemas.microsoft.com/office/drawing/2014/main" id="{881B45F4-14E0-422F-8059-A4D69D9D62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61" name="Text Box 1">
          <a:extLst>
            <a:ext uri="{FF2B5EF4-FFF2-40B4-BE49-F238E27FC236}">
              <a16:creationId xmlns:a16="http://schemas.microsoft.com/office/drawing/2014/main" id="{DD9EE17D-E575-40FF-B40D-833E6A62EB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62" name="Text Box 2">
          <a:extLst>
            <a:ext uri="{FF2B5EF4-FFF2-40B4-BE49-F238E27FC236}">
              <a16:creationId xmlns:a16="http://schemas.microsoft.com/office/drawing/2014/main" id="{E5FC490A-9A2A-401C-B0B6-CF9DF2CADE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63" name="Text Box 1">
          <a:extLst>
            <a:ext uri="{FF2B5EF4-FFF2-40B4-BE49-F238E27FC236}">
              <a16:creationId xmlns:a16="http://schemas.microsoft.com/office/drawing/2014/main" id="{B2528A0C-7770-4864-A7AB-FCA249874F8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64" name="Text Box 2">
          <a:extLst>
            <a:ext uri="{FF2B5EF4-FFF2-40B4-BE49-F238E27FC236}">
              <a16:creationId xmlns:a16="http://schemas.microsoft.com/office/drawing/2014/main" id="{4D207F08-1F9F-4168-B3E9-242A202518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65" name="Text Box 1">
          <a:extLst>
            <a:ext uri="{FF2B5EF4-FFF2-40B4-BE49-F238E27FC236}">
              <a16:creationId xmlns:a16="http://schemas.microsoft.com/office/drawing/2014/main" id="{7DFDB0E8-D12B-4CB8-A080-715ED82ACA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66" name="Text Box 2">
          <a:extLst>
            <a:ext uri="{FF2B5EF4-FFF2-40B4-BE49-F238E27FC236}">
              <a16:creationId xmlns:a16="http://schemas.microsoft.com/office/drawing/2014/main" id="{9B0C5F87-20AE-4158-ACE2-CAB8C5682AF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767" name="Text Box 2">
          <a:extLst>
            <a:ext uri="{FF2B5EF4-FFF2-40B4-BE49-F238E27FC236}">
              <a16:creationId xmlns:a16="http://schemas.microsoft.com/office/drawing/2014/main" id="{97B042C6-BEB1-4FA0-AC01-142EC9334D7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68" name="Text Box 1">
          <a:extLst>
            <a:ext uri="{FF2B5EF4-FFF2-40B4-BE49-F238E27FC236}">
              <a16:creationId xmlns:a16="http://schemas.microsoft.com/office/drawing/2014/main" id="{AC386441-5026-4785-B68D-6E58F86F29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69" name="Text Box 2">
          <a:extLst>
            <a:ext uri="{FF2B5EF4-FFF2-40B4-BE49-F238E27FC236}">
              <a16:creationId xmlns:a16="http://schemas.microsoft.com/office/drawing/2014/main" id="{90FE5285-932B-4F6C-A828-368C09AEF85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770" name="Text Box 2">
          <a:extLst>
            <a:ext uri="{FF2B5EF4-FFF2-40B4-BE49-F238E27FC236}">
              <a16:creationId xmlns:a16="http://schemas.microsoft.com/office/drawing/2014/main" id="{5660CD3F-AD0A-4EA3-B515-ECDAF7CD807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71" name="Text Box 1">
          <a:extLst>
            <a:ext uri="{FF2B5EF4-FFF2-40B4-BE49-F238E27FC236}">
              <a16:creationId xmlns:a16="http://schemas.microsoft.com/office/drawing/2014/main" id="{1D8E881D-55BC-4121-89A9-6771384FE6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72" name="Text Box 2">
          <a:extLst>
            <a:ext uri="{FF2B5EF4-FFF2-40B4-BE49-F238E27FC236}">
              <a16:creationId xmlns:a16="http://schemas.microsoft.com/office/drawing/2014/main" id="{891C3B68-8EBC-45F6-B4AE-D594CFF2F30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773" name="Text Box 2">
          <a:extLst>
            <a:ext uri="{FF2B5EF4-FFF2-40B4-BE49-F238E27FC236}">
              <a16:creationId xmlns:a16="http://schemas.microsoft.com/office/drawing/2014/main" id="{4D5DF022-C66E-4618-8442-7B308AAF6CA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74" name="Text Box 1">
          <a:extLst>
            <a:ext uri="{FF2B5EF4-FFF2-40B4-BE49-F238E27FC236}">
              <a16:creationId xmlns:a16="http://schemas.microsoft.com/office/drawing/2014/main" id="{610701CD-6911-4976-AE8C-CF971CFED1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75" name="Text Box 2">
          <a:extLst>
            <a:ext uri="{FF2B5EF4-FFF2-40B4-BE49-F238E27FC236}">
              <a16:creationId xmlns:a16="http://schemas.microsoft.com/office/drawing/2014/main" id="{CBB00AFA-CD58-48D1-B8D4-83042E99D8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776" name="Text Box 2">
          <a:extLst>
            <a:ext uri="{FF2B5EF4-FFF2-40B4-BE49-F238E27FC236}">
              <a16:creationId xmlns:a16="http://schemas.microsoft.com/office/drawing/2014/main" id="{236B145E-B4AD-4E33-B363-32EF14929F9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77" name="Text Box 1">
          <a:extLst>
            <a:ext uri="{FF2B5EF4-FFF2-40B4-BE49-F238E27FC236}">
              <a16:creationId xmlns:a16="http://schemas.microsoft.com/office/drawing/2014/main" id="{93954BC4-09EF-4B07-93D8-33ECD7B496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78" name="Text Box 2">
          <a:extLst>
            <a:ext uri="{FF2B5EF4-FFF2-40B4-BE49-F238E27FC236}">
              <a16:creationId xmlns:a16="http://schemas.microsoft.com/office/drawing/2014/main" id="{1FF24CA7-A017-4E4E-BE69-CA989D9D86B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779" name="Text Box 2">
          <a:extLst>
            <a:ext uri="{FF2B5EF4-FFF2-40B4-BE49-F238E27FC236}">
              <a16:creationId xmlns:a16="http://schemas.microsoft.com/office/drawing/2014/main" id="{5A0441F0-17B7-4C04-B12F-646089A0729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80" name="Text Box 1">
          <a:extLst>
            <a:ext uri="{FF2B5EF4-FFF2-40B4-BE49-F238E27FC236}">
              <a16:creationId xmlns:a16="http://schemas.microsoft.com/office/drawing/2014/main" id="{2FD5920F-849D-4945-834D-C2CBBEC1B3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81" name="Text Box 2">
          <a:extLst>
            <a:ext uri="{FF2B5EF4-FFF2-40B4-BE49-F238E27FC236}">
              <a16:creationId xmlns:a16="http://schemas.microsoft.com/office/drawing/2014/main" id="{29AD2ED5-B9A1-401A-937D-05A6EAA27D3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782" name="Text Box 2">
          <a:extLst>
            <a:ext uri="{FF2B5EF4-FFF2-40B4-BE49-F238E27FC236}">
              <a16:creationId xmlns:a16="http://schemas.microsoft.com/office/drawing/2014/main" id="{4024EBE9-E49E-444B-88DD-12139768D5B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83" name="Text Box 1">
          <a:extLst>
            <a:ext uri="{FF2B5EF4-FFF2-40B4-BE49-F238E27FC236}">
              <a16:creationId xmlns:a16="http://schemas.microsoft.com/office/drawing/2014/main" id="{329266E9-37B9-4895-8524-3E5BDC0DA57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84" name="Text Box 2">
          <a:extLst>
            <a:ext uri="{FF2B5EF4-FFF2-40B4-BE49-F238E27FC236}">
              <a16:creationId xmlns:a16="http://schemas.microsoft.com/office/drawing/2014/main" id="{D38DD1A5-E7F4-4203-9423-8FE3DC0863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85" name="Text Box 1">
          <a:extLst>
            <a:ext uri="{FF2B5EF4-FFF2-40B4-BE49-F238E27FC236}">
              <a16:creationId xmlns:a16="http://schemas.microsoft.com/office/drawing/2014/main" id="{326F7301-0ED0-4171-9729-EDEAC6048E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86" name="Text Box 2">
          <a:extLst>
            <a:ext uri="{FF2B5EF4-FFF2-40B4-BE49-F238E27FC236}">
              <a16:creationId xmlns:a16="http://schemas.microsoft.com/office/drawing/2014/main" id="{2D9271E3-073C-4F48-9D61-18FA0B1F54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87" name="Text Box 1">
          <a:extLst>
            <a:ext uri="{FF2B5EF4-FFF2-40B4-BE49-F238E27FC236}">
              <a16:creationId xmlns:a16="http://schemas.microsoft.com/office/drawing/2014/main" id="{2D911E12-8AE0-4BBA-AA09-5AFFDEC096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88" name="Text Box 2">
          <a:extLst>
            <a:ext uri="{FF2B5EF4-FFF2-40B4-BE49-F238E27FC236}">
              <a16:creationId xmlns:a16="http://schemas.microsoft.com/office/drawing/2014/main" id="{CD066F6C-25A2-4B90-AE9E-D64F860D63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89" name="Text Box 1">
          <a:extLst>
            <a:ext uri="{FF2B5EF4-FFF2-40B4-BE49-F238E27FC236}">
              <a16:creationId xmlns:a16="http://schemas.microsoft.com/office/drawing/2014/main" id="{DF33AEBA-E727-4A77-A9B3-C26BB41827D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90" name="Text Box 2">
          <a:extLst>
            <a:ext uri="{FF2B5EF4-FFF2-40B4-BE49-F238E27FC236}">
              <a16:creationId xmlns:a16="http://schemas.microsoft.com/office/drawing/2014/main" id="{4B63A23F-FE70-4E92-B520-B3F28C41584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91" name="Text Box 1">
          <a:extLst>
            <a:ext uri="{FF2B5EF4-FFF2-40B4-BE49-F238E27FC236}">
              <a16:creationId xmlns:a16="http://schemas.microsoft.com/office/drawing/2014/main" id="{0F4095E5-747F-4A97-BCDC-961A2F9C556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92" name="Text Box 2">
          <a:extLst>
            <a:ext uri="{FF2B5EF4-FFF2-40B4-BE49-F238E27FC236}">
              <a16:creationId xmlns:a16="http://schemas.microsoft.com/office/drawing/2014/main" id="{5B68F20E-26CC-4DDB-A820-2E4EF8E2F06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93" name="Text Box 1">
          <a:extLst>
            <a:ext uri="{FF2B5EF4-FFF2-40B4-BE49-F238E27FC236}">
              <a16:creationId xmlns:a16="http://schemas.microsoft.com/office/drawing/2014/main" id="{A36BCACA-4559-4ED0-AC3A-0F8B7D6B9C9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794" name="Text Box 2">
          <a:extLst>
            <a:ext uri="{FF2B5EF4-FFF2-40B4-BE49-F238E27FC236}">
              <a16:creationId xmlns:a16="http://schemas.microsoft.com/office/drawing/2014/main" id="{2AFB4AC0-F0B6-4215-91AA-901815472F9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95" name="Text Box 1">
          <a:extLst>
            <a:ext uri="{FF2B5EF4-FFF2-40B4-BE49-F238E27FC236}">
              <a16:creationId xmlns:a16="http://schemas.microsoft.com/office/drawing/2014/main" id="{6533D4D0-8495-4578-AFD9-AC83440BB82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96" name="Text Box 2">
          <a:extLst>
            <a:ext uri="{FF2B5EF4-FFF2-40B4-BE49-F238E27FC236}">
              <a16:creationId xmlns:a16="http://schemas.microsoft.com/office/drawing/2014/main" id="{020A86CC-99D6-485E-BB22-FCEF84B2D2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97" name="Text Box 1">
          <a:extLst>
            <a:ext uri="{FF2B5EF4-FFF2-40B4-BE49-F238E27FC236}">
              <a16:creationId xmlns:a16="http://schemas.microsoft.com/office/drawing/2014/main" id="{5A0F305E-E637-4229-925F-8449858720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798" name="Text Box 2">
          <a:extLst>
            <a:ext uri="{FF2B5EF4-FFF2-40B4-BE49-F238E27FC236}">
              <a16:creationId xmlns:a16="http://schemas.microsoft.com/office/drawing/2014/main" id="{32B47AD0-82A0-4EFA-81BC-0E7AD03DA9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799" name="Text Box 1">
          <a:extLst>
            <a:ext uri="{FF2B5EF4-FFF2-40B4-BE49-F238E27FC236}">
              <a16:creationId xmlns:a16="http://schemas.microsoft.com/office/drawing/2014/main" id="{877EE45A-BD63-4AA0-845C-7D6B6FC0CA8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00" name="Text Box 2">
          <a:extLst>
            <a:ext uri="{FF2B5EF4-FFF2-40B4-BE49-F238E27FC236}">
              <a16:creationId xmlns:a16="http://schemas.microsoft.com/office/drawing/2014/main" id="{3AF2B922-DDEC-44CF-87C8-13E49EF04E9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01" name="Text Box 2">
          <a:extLst>
            <a:ext uri="{FF2B5EF4-FFF2-40B4-BE49-F238E27FC236}">
              <a16:creationId xmlns:a16="http://schemas.microsoft.com/office/drawing/2014/main" id="{D92AC27D-A7DD-4776-BACE-81711338E8D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02" name="Text Box 1">
          <a:extLst>
            <a:ext uri="{FF2B5EF4-FFF2-40B4-BE49-F238E27FC236}">
              <a16:creationId xmlns:a16="http://schemas.microsoft.com/office/drawing/2014/main" id="{D634BA12-9C2C-4034-904E-039462B674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03" name="Text Box 2">
          <a:extLst>
            <a:ext uri="{FF2B5EF4-FFF2-40B4-BE49-F238E27FC236}">
              <a16:creationId xmlns:a16="http://schemas.microsoft.com/office/drawing/2014/main" id="{6C870B33-9B83-47A0-B54F-94759E5160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04" name="Text Box 1">
          <a:extLst>
            <a:ext uri="{FF2B5EF4-FFF2-40B4-BE49-F238E27FC236}">
              <a16:creationId xmlns:a16="http://schemas.microsoft.com/office/drawing/2014/main" id="{0FBC99D3-6A90-4FCB-A828-E689614432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05" name="Text Box 2">
          <a:extLst>
            <a:ext uri="{FF2B5EF4-FFF2-40B4-BE49-F238E27FC236}">
              <a16:creationId xmlns:a16="http://schemas.microsoft.com/office/drawing/2014/main" id="{EFC66C53-0542-4211-9300-C2B619DCDC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06" name="Text Box 1">
          <a:extLst>
            <a:ext uri="{FF2B5EF4-FFF2-40B4-BE49-F238E27FC236}">
              <a16:creationId xmlns:a16="http://schemas.microsoft.com/office/drawing/2014/main" id="{8CE59611-BE7B-435C-AF0C-F77B3BCF8BF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07" name="Text Box 2">
          <a:extLst>
            <a:ext uri="{FF2B5EF4-FFF2-40B4-BE49-F238E27FC236}">
              <a16:creationId xmlns:a16="http://schemas.microsoft.com/office/drawing/2014/main" id="{28A8DDA2-5A6D-44F2-A489-8FAB2DFC0E3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08" name="Text Box 1">
          <a:extLst>
            <a:ext uri="{FF2B5EF4-FFF2-40B4-BE49-F238E27FC236}">
              <a16:creationId xmlns:a16="http://schemas.microsoft.com/office/drawing/2014/main" id="{5D92FA04-6B9E-48E6-A8C7-66EA6F5159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09" name="Text Box 2">
          <a:extLst>
            <a:ext uri="{FF2B5EF4-FFF2-40B4-BE49-F238E27FC236}">
              <a16:creationId xmlns:a16="http://schemas.microsoft.com/office/drawing/2014/main" id="{83932F02-0044-4024-890D-5A9B58FBD4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10" name="Text Box 2">
          <a:extLst>
            <a:ext uri="{FF2B5EF4-FFF2-40B4-BE49-F238E27FC236}">
              <a16:creationId xmlns:a16="http://schemas.microsoft.com/office/drawing/2014/main" id="{64044CFC-950C-4BCA-AB09-11149ADAA18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11" name="Text Box 1">
          <a:extLst>
            <a:ext uri="{FF2B5EF4-FFF2-40B4-BE49-F238E27FC236}">
              <a16:creationId xmlns:a16="http://schemas.microsoft.com/office/drawing/2014/main" id="{E1C69FB6-78FF-49A7-93F2-12BE67A268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12" name="Text Box 2">
          <a:extLst>
            <a:ext uri="{FF2B5EF4-FFF2-40B4-BE49-F238E27FC236}">
              <a16:creationId xmlns:a16="http://schemas.microsoft.com/office/drawing/2014/main" id="{FACCFBE9-4ED5-4D3A-A753-69EF9F77C1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13" name="Text Box 2">
          <a:extLst>
            <a:ext uri="{FF2B5EF4-FFF2-40B4-BE49-F238E27FC236}">
              <a16:creationId xmlns:a16="http://schemas.microsoft.com/office/drawing/2014/main" id="{5D569389-8919-446E-B649-947587385A3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14" name="Text Box 1">
          <a:extLst>
            <a:ext uri="{FF2B5EF4-FFF2-40B4-BE49-F238E27FC236}">
              <a16:creationId xmlns:a16="http://schemas.microsoft.com/office/drawing/2014/main" id="{CB91478E-686C-4D7A-820C-294B9E3474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15" name="Text Box 2">
          <a:extLst>
            <a:ext uri="{FF2B5EF4-FFF2-40B4-BE49-F238E27FC236}">
              <a16:creationId xmlns:a16="http://schemas.microsoft.com/office/drawing/2014/main" id="{441957E0-7AC1-4416-8826-B947CD3F88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16" name="Text Box 2">
          <a:extLst>
            <a:ext uri="{FF2B5EF4-FFF2-40B4-BE49-F238E27FC236}">
              <a16:creationId xmlns:a16="http://schemas.microsoft.com/office/drawing/2014/main" id="{D60E1BBA-47BD-4B0E-B20B-0692F8C0D88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17" name="Text Box 1">
          <a:extLst>
            <a:ext uri="{FF2B5EF4-FFF2-40B4-BE49-F238E27FC236}">
              <a16:creationId xmlns:a16="http://schemas.microsoft.com/office/drawing/2014/main" id="{8CD222B1-5221-40EA-BF98-B02D0BE360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18" name="Text Box 2">
          <a:extLst>
            <a:ext uri="{FF2B5EF4-FFF2-40B4-BE49-F238E27FC236}">
              <a16:creationId xmlns:a16="http://schemas.microsoft.com/office/drawing/2014/main" id="{63004285-3F7A-4C42-B306-1503D1A2BB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19" name="Text Box 2">
          <a:extLst>
            <a:ext uri="{FF2B5EF4-FFF2-40B4-BE49-F238E27FC236}">
              <a16:creationId xmlns:a16="http://schemas.microsoft.com/office/drawing/2014/main" id="{80960894-A946-45CB-A1E9-E0536F4BD4A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20" name="Text Box 1">
          <a:extLst>
            <a:ext uri="{FF2B5EF4-FFF2-40B4-BE49-F238E27FC236}">
              <a16:creationId xmlns:a16="http://schemas.microsoft.com/office/drawing/2014/main" id="{DF1655AA-25AC-4704-B901-076B6EE97D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21" name="Text Box 2">
          <a:extLst>
            <a:ext uri="{FF2B5EF4-FFF2-40B4-BE49-F238E27FC236}">
              <a16:creationId xmlns:a16="http://schemas.microsoft.com/office/drawing/2014/main" id="{305BDC34-0DD5-4E04-87CB-1DE69F7F3F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22" name="Text Box 2">
          <a:extLst>
            <a:ext uri="{FF2B5EF4-FFF2-40B4-BE49-F238E27FC236}">
              <a16:creationId xmlns:a16="http://schemas.microsoft.com/office/drawing/2014/main" id="{CDA4BDB1-8F18-487E-BA5D-ED13FCFE523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23" name="Text Box 1">
          <a:extLst>
            <a:ext uri="{FF2B5EF4-FFF2-40B4-BE49-F238E27FC236}">
              <a16:creationId xmlns:a16="http://schemas.microsoft.com/office/drawing/2014/main" id="{C05B0E03-562A-4A46-9348-6970921330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24" name="Text Box 2">
          <a:extLst>
            <a:ext uri="{FF2B5EF4-FFF2-40B4-BE49-F238E27FC236}">
              <a16:creationId xmlns:a16="http://schemas.microsoft.com/office/drawing/2014/main" id="{824E1A6A-F29C-4B8F-BBA7-58D6EC1467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25" name="Text Box 2">
          <a:extLst>
            <a:ext uri="{FF2B5EF4-FFF2-40B4-BE49-F238E27FC236}">
              <a16:creationId xmlns:a16="http://schemas.microsoft.com/office/drawing/2014/main" id="{5B7A1630-03A2-4828-9FD3-1835FF3D01C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26" name="Text Box 1">
          <a:extLst>
            <a:ext uri="{FF2B5EF4-FFF2-40B4-BE49-F238E27FC236}">
              <a16:creationId xmlns:a16="http://schemas.microsoft.com/office/drawing/2014/main" id="{61599500-32EB-4E69-AC1F-88F849223E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27" name="Text Box 2">
          <a:extLst>
            <a:ext uri="{FF2B5EF4-FFF2-40B4-BE49-F238E27FC236}">
              <a16:creationId xmlns:a16="http://schemas.microsoft.com/office/drawing/2014/main" id="{3BE64D13-120A-47DA-A699-EA7E8F23EB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28" name="Text Box 1">
          <a:extLst>
            <a:ext uri="{FF2B5EF4-FFF2-40B4-BE49-F238E27FC236}">
              <a16:creationId xmlns:a16="http://schemas.microsoft.com/office/drawing/2014/main" id="{7C0B2DA1-B89E-4647-9053-F587C36D2A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29" name="Text Box 2">
          <a:extLst>
            <a:ext uri="{FF2B5EF4-FFF2-40B4-BE49-F238E27FC236}">
              <a16:creationId xmlns:a16="http://schemas.microsoft.com/office/drawing/2014/main" id="{94C52B6C-7B13-4032-B91E-8F383ADE69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30" name="Text Box 1">
          <a:extLst>
            <a:ext uri="{FF2B5EF4-FFF2-40B4-BE49-F238E27FC236}">
              <a16:creationId xmlns:a16="http://schemas.microsoft.com/office/drawing/2014/main" id="{9CE56E66-5A65-40EE-A712-9CBE867C64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31" name="Text Box 2">
          <a:extLst>
            <a:ext uri="{FF2B5EF4-FFF2-40B4-BE49-F238E27FC236}">
              <a16:creationId xmlns:a16="http://schemas.microsoft.com/office/drawing/2014/main" id="{65D79F40-D0BA-4EAA-86E9-2D092BFF82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32" name="Text Box 1">
          <a:extLst>
            <a:ext uri="{FF2B5EF4-FFF2-40B4-BE49-F238E27FC236}">
              <a16:creationId xmlns:a16="http://schemas.microsoft.com/office/drawing/2014/main" id="{D74303B4-803D-4EAD-B880-30D47E01591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33" name="Text Box 2">
          <a:extLst>
            <a:ext uri="{FF2B5EF4-FFF2-40B4-BE49-F238E27FC236}">
              <a16:creationId xmlns:a16="http://schemas.microsoft.com/office/drawing/2014/main" id="{E3E6AE15-5766-4D9D-B054-5D0D4B6D06B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34" name="Text Box 1">
          <a:extLst>
            <a:ext uri="{FF2B5EF4-FFF2-40B4-BE49-F238E27FC236}">
              <a16:creationId xmlns:a16="http://schemas.microsoft.com/office/drawing/2014/main" id="{B37E8F52-25CA-4CBB-AA06-B1DB6D3D8F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35" name="Text Box 2">
          <a:extLst>
            <a:ext uri="{FF2B5EF4-FFF2-40B4-BE49-F238E27FC236}">
              <a16:creationId xmlns:a16="http://schemas.microsoft.com/office/drawing/2014/main" id="{6C690A17-6A1B-4598-9544-DBBC364F47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36" name="Text Box 1">
          <a:extLst>
            <a:ext uri="{FF2B5EF4-FFF2-40B4-BE49-F238E27FC236}">
              <a16:creationId xmlns:a16="http://schemas.microsoft.com/office/drawing/2014/main" id="{89C5E16D-69D4-46B8-BD43-0DC48BB7C9E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37" name="Text Box 2">
          <a:extLst>
            <a:ext uri="{FF2B5EF4-FFF2-40B4-BE49-F238E27FC236}">
              <a16:creationId xmlns:a16="http://schemas.microsoft.com/office/drawing/2014/main" id="{2605E69A-8C03-4687-95E7-1BDD72C6161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38" name="Text Box 1">
          <a:extLst>
            <a:ext uri="{FF2B5EF4-FFF2-40B4-BE49-F238E27FC236}">
              <a16:creationId xmlns:a16="http://schemas.microsoft.com/office/drawing/2014/main" id="{12050D9E-067B-4ABE-BC86-E4E24558AF2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39" name="Text Box 2">
          <a:extLst>
            <a:ext uri="{FF2B5EF4-FFF2-40B4-BE49-F238E27FC236}">
              <a16:creationId xmlns:a16="http://schemas.microsoft.com/office/drawing/2014/main" id="{6E9CEF18-1A4C-4CF3-8344-9AF5E51DB0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40" name="Text Box 1">
          <a:extLst>
            <a:ext uri="{FF2B5EF4-FFF2-40B4-BE49-F238E27FC236}">
              <a16:creationId xmlns:a16="http://schemas.microsoft.com/office/drawing/2014/main" id="{40A933CC-9E64-4474-A9EB-A19E09565D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41" name="Text Box 2">
          <a:extLst>
            <a:ext uri="{FF2B5EF4-FFF2-40B4-BE49-F238E27FC236}">
              <a16:creationId xmlns:a16="http://schemas.microsoft.com/office/drawing/2014/main" id="{BCF862F0-CAE2-4A4C-96D9-150509001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42" name="Text Box 1">
          <a:extLst>
            <a:ext uri="{FF2B5EF4-FFF2-40B4-BE49-F238E27FC236}">
              <a16:creationId xmlns:a16="http://schemas.microsoft.com/office/drawing/2014/main" id="{FE633F4A-22A1-48EA-8240-B304EBF9F08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43" name="Text Box 2">
          <a:extLst>
            <a:ext uri="{FF2B5EF4-FFF2-40B4-BE49-F238E27FC236}">
              <a16:creationId xmlns:a16="http://schemas.microsoft.com/office/drawing/2014/main" id="{DE60AC1E-AD41-4EB6-B81E-B8E8793E7A3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44" name="Text Box 1">
          <a:extLst>
            <a:ext uri="{FF2B5EF4-FFF2-40B4-BE49-F238E27FC236}">
              <a16:creationId xmlns:a16="http://schemas.microsoft.com/office/drawing/2014/main" id="{DDC72FD6-9957-47DD-9343-1CC59B411F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45" name="Text Box 2">
          <a:extLst>
            <a:ext uri="{FF2B5EF4-FFF2-40B4-BE49-F238E27FC236}">
              <a16:creationId xmlns:a16="http://schemas.microsoft.com/office/drawing/2014/main" id="{A0B94E86-A527-4AC5-ADE1-92E2259A16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46" name="Text Box 2">
          <a:extLst>
            <a:ext uri="{FF2B5EF4-FFF2-40B4-BE49-F238E27FC236}">
              <a16:creationId xmlns:a16="http://schemas.microsoft.com/office/drawing/2014/main" id="{FB0049E0-6B9A-4F48-9BAA-4FD07BC316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47" name="Text Box 1">
          <a:extLst>
            <a:ext uri="{FF2B5EF4-FFF2-40B4-BE49-F238E27FC236}">
              <a16:creationId xmlns:a16="http://schemas.microsoft.com/office/drawing/2014/main" id="{483295C4-951E-40F9-B7F5-1F87375122B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48" name="Text Box 2">
          <a:extLst>
            <a:ext uri="{FF2B5EF4-FFF2-40B4-BE49-F238E27FC236}">
              <a16:creationId xmlns:a16="http://schemas.microsoft.com/office/drawing/2014/main" id="{E6005A31-A061-418D-8CB6-B35E088E406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49" name="Text Box 1">
          <a:extLst>
            <a:ext uri="{FF2B5EF4-FFF2-40B4-BE49-F238E27FC236}">
              <a16:creationId xmlns:a16="http://schemas.microsoft.com/office/drawing/2014/main" id="{F62E5260-CEA8-42C3-944D-5C4F5206C2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50" name="Text Box 2">
          <a:extLst>
            <a:ext uri="{FF2B5EF4-FFF2-40B4-BE49-F238E27FC236}">
              <a16:creationId xmlns:a16="http://schemas.microsoft.com/office/drawing/2014/main" id="{63800392-428F-423A-9F7A-C0F8181002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51" name="Text Box 1">
          <a:extLst>
            <a:ext uri="{FF2B5EF4-FFF2-40B4-BE49-F238E27FC236}">
              <a16:creationId xmlns:a16="http://schemas.microsoft.com/office/drawing/2014/main" id="{EAEDBC74-E3B9-4767-A8AB-0726EEE5968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52" name="Text Box 2">
          <a:extLst>
            <a:ext uri="{FF2B5EF4-FFF2-40B4-BE49-F238E27FC236}">
              <a16:creationId xmlns:a16="http://schemas.microsoft.com/office/drawing/2014/main" id="{9A98C63B-C3E4-410D-B97A-47254A57DE7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53" name="Text Box 1">
          <a:extLst>
            <a:ext uri="{FF2B5EF4-FFF2-40B4-BE49-F238E27FC236}">
              <a16:creationId xmlns:a16="http://schemas.microsoft.com/office/drawing/2014/main" id="{8978F3AF-256F-4876-9401-F142F552AD4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54" name="Text Box 2">
          <a:extLst>
            <a:ext uri="{FF2B5EF4-FFF2-40B4-BE49-F238E27FC236}">
              <a16:creationId xmlns:a16="http://schemas.microsoft.com/office/drawing/2014/main" id="{C13D3F32-65F7-4382-8232-4E83C9FB0D5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55" name="Text Box 1">
          <a:extLst>
            <a:ext uri="{FF2B5EF4-FFF2-40B4-BE49-F238E27FC236}">
              <a16:creationId xmlns:a16="http://schemas.microsoft.com/office/drawing/2014/main" id="{25B03591-32FA-4169-B9AC-EE19AF7967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56" name="Text Box 2">
          <a:extLst>
            <a:ext uri="{FF2B5EF4-FFF2-40B4-BE49-F238E27FC236}">
              <a16:creationId xmlns:a16="http://schemas.microsoft.com/office/drawing/2014/main" id="{C634375D-83C7-45A6-B186-F7CB9DEB49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57" name="Text Box 1">
          <a:extLst>
            <a:ext uri="{FF2B5EF4-FFF2-40B4-BE49-F238E27FC236}">
              <a16:creationId xmlns:a16="http://schemas.microsoft.com/office/drawing/2014/main" id="{CCC5A042-2B32-4135-AE8B-EEC19910C30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58" name="Text Box 2">
          <a:extLst>
            <a:ext uri="{FF2B5EF4-FFF2-40B4-BE49-F238E27FC236}">
              <a16:creationId xmlns:a16="http://schemas.microsoft.com/office/drawing/2014/main" id="{90FD9A4C-C4A9-4DA8-906E-ADC4332E32D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59" name="Text Box 1">
          <a:extLst>
            <a:ext uri="{FF2B5EF4-FFF2-40B4-BE49-F238E27FC236}">
              <a16:creationId xmlns:a16="http://schemas.microsoft.com/office/drawing/2014/main" id="{5B4EB272-2515-46A9-B1BE-A5F151A38A0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60" name="Text Box 2">
          <a:extLst>
            <a:ext uri="{FF2B5EF4-FFF2-40B4-BE49-F238E27FC236}">
              <a16:creationId xmlns:a16="http://schemas.microsoft.com/office/drawing/2014/main" id="{7D3DFC9E-2ED1-432D-B573-9376E9374B8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61" name="Text Box 1">
          <a:extLst>
            <a:ext uri="{FF2B5EF4-FFF2-40B4-BE49-F238E27FC236}">
              <a16:creationId xmlns:a16="http://schemas.microsoft.com/office/drawing/2014/main" id="{52318F89-3C73-445A-8C4D-52303537A27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62" name="Text Box 2">
          <a:extLst>
            <a:ext uri="{FF2B5EF4-FFF2-40B4-BE49-F238E27FC236}">
              <a16:creationId xmlns:a16="http://schemas.microsoft.com/office/drawing/2014/main" id="{075D6EC1-0F59-4CCD-A80B-05C2CBB398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63" name="Text Box 1">
          <a:extLst>
            <a:ext uri="{FF2B5EF4-FFF2-40B4-BE49-F238E27FC236}">
              <a16:creationId xmlns:a16="http://schemas.microsoft.com/office/drawing/2014/main" id="{89ED3DCE-3A61-4A9A-8C99-A4522174D2E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64" name="Text Box 2">
          <a:extLst>
            <a:ext uri="{FF2B5EF4-FFF2-40B4-BE49-F238E27FC236}">
              <a16:creationId xmlns:a16="http://schemas.microsoft.com/office/drawing/2014/main" id="{E804C532-D973-411A-A8EA-CD000C7CDE7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65" name="Text Box 1">
          <a:extLst>
            <a:ext uri="{FF2B5EF4-FFF2-40B4-BE49-F238E27FC236}">
              <a16:creationId xmlns:a16="http://schemas.microsoft.com/office/drawing/2014/main" id="{91C25E8A-9444-453D-9574-3F59515151F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66" name="Text Box 2">
          <a:extLst>
            <a:ext uri="{FF2B5EF4-FFF2-40B4-BE49-F238E27FC236}">
              <a16:creationId xmlns:a16="http://schemas.microsoft.com/office/drawing/2014/main" id="{AC72FCB0-1DDC-41AE-AC89-8151F508A56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67" name="Text Box 1">
          <a:extLst>
            <a:ext uri="{FF2B5EF4-FFF2-40B4-BE49-F238E27FC236}">
              <a16:creationId xmlns:a16="http://schemas.microsoft.com/office/drawing/2014/main" id="{5B120845-251A-4BA5-8D8A-8704509327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68" name="Text Box 2">
          <a:extLst>
            <a:ext uri="{FF2B5EF4-FFF2-40B4-BE49-F238E27FC236}">
              <a16:creationId xmlns:a16="http://schemas.microsoft.com/office/drawing/2014/main" id="{93A0A6C6-E019-49FF-8156-DBD559CC5C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69" name="Text Box 2">
          <a:extLst>
            <a:ext uri="{FF2B5EF4-FFF2-40B4-BE49-F238E27FC236}">
              <a16:creationId xmlns:a16="http://schemas.microsoft.com/office/drawing/2014/main" id="{AC13EC41-42DB-4D4F-A9F9-02E6E4804B6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70" name="Text Box 1">
          <a:extLst>
            <a:ext uri="{FF2B5EF4-FFF2-40B4-BE49-F238E27FC236}">
              <a16:creationId xmlns:a16="http://schemas.microsoft.com/office/drawing/2014/main" id="{5649FB0C-35C9-48ED-8588-30F8890804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71" name="Text Box 2">
          <a:extLst>
            <a:ext uri="{FF2B5EF4-FFF2-40B4-BE49-F238E27FC236}">
              <a16:creationId xmlns:a16="http://schemas.microsoft.com/office/drawing/2014/main" id="{2C703E84-7110-4978-B83E-E58BEBBB34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72" name="Text Box 1">
          <a:extLst>
            <a:ext uri="{FF2B5EF4-FFF2-40B4-BE49-F238E27FC236}">
              <a16:creationId xmlns:a16="http://schemas.microsoft.com/office/drawing/2014/main" id="{B9D319BF-C3CC-4945-8C9E-299993BE55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73" name="Text Box 2">
          <a:extLst>
            <a:ext uri="{FF2B5EF4-FFF2-40B4-BE49-F238E27FC236}">
              <a16:creationId xmlns:a16="http://schemas.microsoft.com/office/drawing/2014/main" id="{330C85B4-1D11-4766-82BA-3583A04A41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874" name="Text Box 1">
          <a:extLst>
            <a:ext uri="{FF2B5EF4-FFF2-40B4-BE49-F238E27FC236}">
              <a16:creationId xmlns:a16="http://schemas.microsoft.com/office/drawing/2014/main" id="{0D956FC1-77C1-4C20-B40F-0DC7C07F6BF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875" name="Text Box 2">
          <a:extLst>
            <a:ext uri="{FF2B5EF4-FFF2-40B4-BE49-F238E27FC236}">
              <a16:creationId xmlns:a16="http://schemas.microsoft.com/office/drawing/2014/main" id="{B178577E-C5CA-4D42-8543-61A2A209B1D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76" name="Text Box 1">
          <a:extLst>
            <a:ext uri="{FF2B5EF4-FFF2-40B4-BE49-F238E27FC236}">
              <a16:creationId xmlns:a16="http://schemas.microsoft.com/office/drawing/2014/main" id="{03527091-66F6-41A6-BBB2-FC3629FA6F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77" name="Text Box 2">
          <a:extLst>
            <a:ext uri="{FF2B5EF4-FFF2-40B4-BE49-F238E27FC236}">
              <a16:creationId xmlns:a16="http://schemas.microsoft.com/office/drawing/2014/main" id="{20607B44-6EE2-44B1-962D-0706E3B579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78" name="Text Box 2">
          <a:extLst>
            <a:ext uri="{FF2B5EF4-FFF2-40B4-BE49-F238E27FC236}">
              <a16:creationId xmlns:a16="http://schemas.microsoft.com/office/drawing/2014/main" id="{85A5972B-5715-4BA2-97F8-E2EE31A5873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79" name="Text Box 1">
          <a:extLst>
            <a:ext uri="{FF2B5EF4-FFF2-40B4-BE49-F238E27FC236}">
              <a16:creationId xmlns:a16="http://schemas.microsoft.com/office/drawing/2014/main" id="{0C0141E6-E9B2-4F54-8F31-6E14E00477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80" name="Text Box 2">
          <a:extLst>
            <a:ext uri="{FF2B5EF4-FFF2-40B4-BE49-F238E27FC236}">
              <a16:creationId xmlns:a16="http://schemas.microsoft.com/office/drawing/2014/main" id="{0DBAB861-9C52-4F0A-AE62-FA9CB89E65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81" name="Text Box 2">
          <a:extLst>
            <a:ext uri="{FF2B5EF4-FFF2-40B4-BE49-F238E27FC236}">
              <a16:creationId xmlns:a16="http://schemas.microsoft.com/office/drawing/2014/main" id="{C3761730-6DBD-4E2C-AAAC-1AB10683753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82" name="Text Box 1">
          <a:extLst>
            <a:ext uri="{FF2B5EF4-FFF2-40B4-BE49-F238E27FC236}">
              <a16:creationId xmlns:a16="http://schemas.microsoft.com/office/drawing/2014/main" id="{0AB6F17F-412B-4C78-8A48-FA9EBD600C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83" name="Text Box 2">
          <a:extLst>
            <a:ext uri="{FF2B5EF4-FFF2-40B4-BE49-F238E27FC236}">
              <a16:creationId xmlns:a16="http://schemas.microsoft.com/office/drawing/2014/main" id="{E9B3C242-537D-4364-9D6B-639734A377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84" name="Text Box 2">
          <a:extLst>
            <a:ext uri="{FF2B5EF4-FFF2-40B4-BE49-F238E27FC236}">
              <a16:creationId xmlns:a16="http://schemas.microsoft.com/office/drawing/2014/main" id="{969D1A74-BE70-47EA-A74E-B05D83D53EC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85" name="Text Box 1">
          <a:extLst>
            <a:ext uri="{FF2B5EF4-FFF2-40B4-BE49-F238E27FC236}">
              <a16:creationId xmlns:a16="http://schemas.microsoft.com/office/drawing/2014/main" id="{1EE83468-22D5-4426-850C-C49BC98BC6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86" name="Text Box 2">
          <a:extLst>
            <a:ext uri="{FF2B5EF4-FFF2-40B4-BE49-F238E27FC236}">
              <a16:creationId xmlns:a16="http://schemas.microsoft.com/office/drawing/2014/main" id="{A932307C-BA96-4AC9-9DF5-0FF095C912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87" name="Text Box 2">
          <a:extLst>
            <a:ext uri="{FF2B5EF4-FFF2-40B4-BE49-F238E27FC236}">
              <a16:creationId xmlns:a16="http://schemas.microsoft.com/office/drawing/2014/main" id="{7F41F8D3-A8EE-48D2-93E8-B0967D50A86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88" name="Text Box 1">
          <a:extLst>
            <a:ext uri="{FF2B5EF4-FFF2-40B4-BE49-F238E27FC236}">
              <a16:creationId xmlns:a16="http://schemas.microsoft.com/office/drawing/2014/main" id="{AA731E56-3F9B-45D7-A211-532486422E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89" name="Text Box 2">
          <a:extLst>
            <a:ext uri="{FF2B5EF4-FFF2-40B4-BE49-F238E27FC236}">
              <a16:creationId xmlns:a16="http://schemas.microsoft.com/office/drawing/2014/main" id="{439AAE3E-9FDB-4D8D-9E5F-7FDC442D2F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90" name="Text Box 2">
          <a:extLst>
            <a:ext uri="{FF2B5EF4-FFF2-40B4-BE49-F238E27FC236}">
              <a16:creationId xmlns:a16="http://schemas.microsoft.com/office/drawing/2014/main" id="{35AE3034-9B30-49B9-9AAC-F934797A937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91" name="Text Box 1">
          <a:extLst>
            <a:ext uri="{FF2B5EF4-FFF2-40B4-BE49-F238E27FC236}">
              <a16:creationId xmlns:a16="http://schemas.microsoft.com/office/drawing/2014/main" id="{D2DF4BA7-62F9-43F2-B3FD-E157F40543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92" name="Text Box 2">
          <a:extLst>
            <a:ext uri="{FF2B5EF4-FFF2-40B4-BE49-F238E27FC236}">
              <a16:creationId xmlns:a16="http://schemas.microsoft.com/office/drawing/2014/main" id="{D60ED59E-5ABA-4FD7-9782-A8E6694FC4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3893" name="Text Box 2">
          <a:extLst>
            <a:ext uri="{FF2B5EF4-FFF2-40B4-BE49-F238E27FC236}">
              <a16:creationId xmlns:a16="http://schemas.microsoft.com/office/drawing/2014/main" id="{58FA07B5-2B57-4FFF-BB4F-416654A1389F}"/>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94" name="Text Box 1">
          <a:extLst>
            <a:ext uri="{FF2B5EF4-FFF2-40B4-BE49-F238E27FC236}">
              <a16:creationId xmlns:a16="http://schemas.microsoft.com/office/drawing/2014/main" id="{36DA56B1-969A-4D3C-B393-9D755F4C02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95" name="Text Box 2">
          <a:extLst>
            <a:ext uri="{FF2B5EF4-FFF2-40B4-BE49-F238E27FC236}">
              <a16:creationId xmlns:a16="http://schemas.microsoft.com/office/drawing/2014/main" id="{8D38B5FE-3118-44A4-A25C-3F65B7057D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96" name="Text Box 1">
          <a:extLst>
            <a:ext uri="{FF2B5EF4-FFF2-40B4-BE49-F238E27FC236}">
              <a16:creationId xmlns:a16="http://schemas.microsoft.com/office/drawing/2014/main" id="{BA0E8E2C-C5DA-4266-9DEB-95B1C735083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97" name="Text Box 2">
          <a:extLst>
            <a:ext uri="{FF2B5EF4-FFF2-40B4-BE49-F238E27FC236}">
              <a16:creationId xmlns:a16="http://schemas.microsoft.com/office/drawing/2014/main" id="{EDD93C73-7E6C-4326-B3B3-3B0142E31DC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98" name="Text Box 1">
          <a:extLst>
            <a:ext uri="{FF2B5EF4-FFF2-40B4-BE49-F238E27FC236}">
              <a16:creationId xmlns:a16="http://schemas.microsoft.com/office/drawing/2014/main" id="{EF2B08EB-9520-4BBA-A0D5-C39CF322C6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899" name="Text Box 2">
          <a:extLst>
            <a:ext uri="{FF2B5EF4-FFF2-40B4-BE49-F238E27FC236}">
              <a16:creationId xmlns:a16="http://schemas.microsoft.com/office/drawing/2014/main" id="{DC8D6CDB-39B3-4CD0-AA18-11888963A45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00" name="Text Box 1">
          <a:extLst>
            <a:ext uri="{FF2B5EF4-FFF2-40B4-BE49-F238E27FC236}">
              <a16:creationId xmlns:a16="http://schemas.microsoft.com/office/drawing/2014/main" id="{3BC0823C-DA4B-44E0-93C2-7CF160F0BBE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01" name="Text Box 2">
          <a:extLst>
            <a:ext uri="{FF2B5EF4-FFF2-40B4-BE49-F238E27FC236}">
              <a16:creationId xmlns:a16="http://schemas.microsoft.com/office/drawing/2014/main" id="{70A89420-19AD-42DE-AD59-23CA7FAA0BE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02" name="Text Box 1">
          <a:extLst>
            <a:ext uri="{FF2B5EF4-FFF2-40B4-BE49-F238E27FC236}">
              <a16:creationId xmlns:a16="http://schemas.microsoft.com/office/drawing/2014/main" id="{BB15AFF2-71F7-4A7D-A4CE-A67D06C04E6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03" name="Text Box 2">
          <a:extLst>
            <a:ext uri="{FF2B5EF4-FFF2-40B4-BE49-F238E27FC236}">
              <a16:creationId xmlns:a16="http://schemas.microsoft.com/office/drawing/2014/main" id="{1919C752-3B9D-4289-B9C7-F599856262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04" name="Text Box 1">
          <a:extLst>
            <a:ext uri="{FF2B5EF4-FFF2-40B4-BE49-F238E27FC236}">
              <a16:creationId xmlns:a16="http://schemas.microsoft.com/office/drawing/2014/main" id="{BA6C1153-42BD-4A70-9826-5928BAB9E45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05" name="Text Box 2">
          <a:extLst>
            <a:ext uri="{FF2B5EF4-FFF2-40B4-BE49-F238E27FC236}">
              <a16:creationId xmlns:a16="http://schemas.microsoft.com/office/drawing/2014/main" id="{07EDD1F8-5DC4-425E-B6AF-19B62B79735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06" name="Text Box 2">
          <a:extLst>
            <a:ext uri="{FF2B5EF4-FFF2-40B4-BE49-F238E27FC236}">
              <a16:creationId xmlns:a16="http://schemas.microsoft.com/office/drawing/2014/main" id="{605BED80-028C-4198-8729-633162FAC1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07" name="Text Box 1">
          <a:extLst>
            <a:ext uri="{FF2B5EF4-FFF2-40B4-BE49-F238E27FC236}">
              <a16:creationId xmlns:a16="http://schemas.microsoft.com/office/drawing/2014/main" id="{22F210F0-8F50-4BBE-ABC5-CD77441A22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08" name="Text Box 2">
          <a:extLst>
            <a:ext uri="{FF2B5EF4-FFF2-40B4-BE49-F238E27FC236}">
              <a16:creationId xmlns:a16="http://schemas.microsoft.com/office/drawing/2014/main" id="{917FE9B6-2FFC-4FA2-890E-1CDEC6BF4A5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09" name="Text Box 1">
          <a:extLst>
            <a:ext uri="{FF2B5EF4-FFF2-40B4-BE49-F238E27FC236}">
              <a16:creationId xmlns:a16="http://schemas.microsoft.com/office/drawing/2014/main" id="{5C431FA4-B1E2-44A4-B66E-498F00C042D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10" name="Text Box 2">
          <a:extLst>
            <a:ext uri="{FF2B5EF4-FFF2-40B4-BE49-F238E27FC236}">
              <a16:creationId xmlns:a16="http://schemas.microsoft.com/office/drawing/2014/main" id="{E65F932A-D2CC-40F8-BD5B-399482DDA43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11" name="Text Box 1">
          <a:extLst>
            <a:ext uri="{FF2B5EF4-FFF2-40B4-BE49-F238E27FC236}">
              <a16:creationId xmlns:a16="http://schemas.microsoft.com/office/drawing/2014/main" id="{68B28511-A849-4B35-AC71-979474E045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12" name="Text Box 2">
          <a:extLst>
            <a:ext uri="{FF2B5EF4-FFF2-40B4-BE49-F238E27FC236}">
              <a16:creationId xmlns:a16="http://schemas.microsoft.com/office/drawing/2014/main" id="{EE5758E0-6012-4DE0-8E25-0D0E49020B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13" name="Text Box 2">
          <a:extLst>
            <a:ext uri="{FF2B5EF4-FFF2-40B4-BE49-F238E27FC236}">
              <a16:creationId xmlns:a16="http://schemas.microsoft.com/office/drawing/2014/main" id="{8B2F1DC3-D3C0-4F06-A380-A90BA29FEC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14" name="Text Box 1">
          <a:extLst>
            <a:ext uri="{FF2B5EF4-FFF2-40B4-BE49-F238E27FC236}">
              <a16:creationId xmlns:a16="http://schemas.microsoft.com/office/drawing/2014/main" id="{4818CED5-8262-4F10-AECF-507A19A6E8D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15" name="Text Box 2">
          <a:extLst>
            <a:ext uri="{FF2B5EF4-FFF2-40B4-BE49-F238E27FC236}">
              <a16:creationId xmlns:a16="http://schemas.microsoft.com/office/drawing/2014/main" id="{866274E4-D9E4-4887-AE33-FA908048020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16" name="Text Box 1">
          <a:extLst>
            <a:ext uri="{FF2B5EF4-FFF2-40B4-BE49-F238E27FC236}">
              <a16:creationId xmlns:a16="http://schemas.microsoft.com/office/drawing/2014/main" id="{0FF4641A-5279-44E1-B8E2-88BCB892B4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17" name="Text Box 2">
          <a:extLst>
            <a:ext uri="{FF2B5EF4-FFF2-40B4-BE49-F238E27FC236}">
              <a16:creationId xmlns:a16="http://schemas.microsoft.com/office/drawing/2014/main" id="{6B2103F8-C8FD-4945-852E-D3DC382E4C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18" name="Text Box 1">
          <a:extLst>
            <a:ext uri="{FF2B5EF4-FFF2-40B4-BE49-F238E27FC236}">
              <a16:creationId xmlns:a16="http://schemas.microsoft.com/office/drawing/2014/main" id="{A0D689CE-8505-48AC-888A-A43270ACD4D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19" name="Text Box 2">
          <a:extLst>
            <a:ext uri="{FF2B5EF4-FFF2-40B4-BE49-F238E27FC236}">
              <a16:creationId xmlns:a16="http://schemas.microsoft.com/office/drawing/2014/main" id="{0290E29E-DEAD-49CD-9656-0E08CF4D255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20" name="Text Box 1">
          <a:extLst>
            <a:ext uri="{FF2B5EF4-FFF2-40B4-BE49-F238E27FC236}">
              <a16:creationId xmlns:a16="http://schemas.microsoft.com/office/drawing/2014/main" id="{0CFF00FB-A361-4577-AACE-40DAC36319C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21" name="Text Box 2">
          <a:extLst>
            <a:ext uri="{FF2B5EF4-FFF2-40B4-BE49-F238E27FC236}">
              <a16:creationId xmlns:a16="http://schemas.microsoft.com/office/drawing/2014/main" id="{8ECA82A6-3DF5-44F7-8729-5A7A30C9532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22" name="Text Box 1">
          <a:extLst>
            <a:ext uri="{FF2B5EF4-FFF2-40B4-BE49-F238E27FC236}">
              <a16:creationId xmlns:a16="http://schemas.microsoft.com/office/drawing/2014/main" id="{C1C98FCF-BCCE-4166-B4B2-1135EB5AF80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23" name="Text Box 2">
          <a:extLst>
            <a:ext uri="{FF2B5EF4-FFF2-40B4-BE49-F238E27FC236}">
              <a16:creationId xmlns:a16="http://schemas.microsoft.com/office/drawing/2014/main" id="{7B8A86ED-9B56-4B53-AB69-888B5388951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24" name="Text Box 1">
          <a:extLst>
            <a:ext uri="{FF2B5EF4-FFF2-40B4-BE49-F238E27FC236}">
              <a16:creationId xmlns:a16="http://schemas.microsoft.com/office/drawing/2014/main" id="{952FC574-2BD4-4745-BFEC-C3C7D16D13D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25" name="Text Box 2">
          <a:extLst>
            <a:ext uri="{FF2B5EF4-FFF2-40B4-BE49-F238E27FC236}">
              <a16:creationId xmlns:a16="http://schemas.microsoft.com/office/drawing/2014/main" id="{E8ABBB1E-B63B-47FC-8F04-B691686953D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26" name="Text Box 1">
          <a:extLst>
            <a:ext uri="{FF2B5EF4-FFF2-40B4-BE49-F238E27FC236}">
              <a16:creationId xmlns:a16="http://schemas.microsoft.com/office/drawing/2014/main" id="{F29A8FCA-E54A-4682-A90B-B6D3942BA1A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27" name="Text Box 2">
          <a:extLst>
            <a:ext uri="{FF2B5EF4-FFF2-40B4-BE49-F238E27FC236}">
              <a16:creationId xmlns:a16="http://schemas.microsoft.com/office/drawing/2014/main" id="{FB6CDE47-1681-49EE-A5BA-0DCE7DAB739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28" name="Text Box 1">
          <a:extLst>
            <a:ext uri="{FF2B5EF4-FFF2-40B4-BE49-F238E27FC236}">
              <a16:creationId xmlns:a16="http://schemas.microsoft.com/office/drawing/2014/main" id="{B0BF4D94-CB3F-43AC-9C28-BA62017866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29" name="Text Box 2">
          <a:extLst>
            <a:ext uri="{FF2B5EF4-FFF2-40B4-BE49-F238E27FC236}">
              <a16:creationId xmlns:a16="http://schemas.microsoft.com/office/drawing/2014/main" id="{AE8B9130-DF45-4ACB-8B46-8144889135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30" name="Text Box 1">
          <a:extLst>
            <a:ext uri="{FF2B5EF4-FFF2-40B4-BE49-F238E27FC236}">
              <a16:creationId xmlns:a16="http://schemas.microsoft.com/office/drawing/2014/main" id="{143F4903-158C-42B2-B8BD-29749FCE790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31" name="Text Box 2">
          <a:extLst>
            <a:ext uri="{FF2B5EF4-FFF2-40B4-BE49-F238E27FC236}">
              <a16:creationId xmlns:a16="http://schemas.microsoft.com/office/drawing/2014/main" id="{DBBB94FE-2D2C-4187-8616-10B6D7B8429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32" name="Text Box 1">
          <a:extLst>
            <a:ext uri="{FF2B5EF4-FFF2-40B4-BE49-F238E27FC236}">
              <a16:creationId xmlns:a16="http://schemas.microsoft.com/office/drawing/2014/main" id="{7A2F10EC-56EA-48E1-B268-EE4BD418A5A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33" name="Text Box 2">
          <a:extLst>
            <a:ext uri="{FF2B5EF4-FFF2-40B4-BE49-F238E27FC236}">
              <a16:creationId xmlns:a16="http://schemas.microsoft.com/office/drawing/2014/main" id="{19109B63-5EE9-4676-841C-D9D5F428C45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34" name="Text Box 1">
          <a:extLst>
            <a:ext uri="{FF2B5EF4-FFF2-40B4-BE49-F238E27FC236}">
              <a16:creationId xmlns:a16="http://schemas.microsoft.com/office/drawing/2014/main" id="{189D1E7E-8A09-48A7-B7D9-FC4C3ACFBC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35" name="Text Box 2">
          <a:extLst>
            <a:ext uri="{FF2B5EF4-FFF2-40B4-BE49-F238E27FC236}">
              <a16:creationId xmlns:a16="http://schemas.microsoft.com/office/drawing/2014/main" id="{BCB16071-2EA9-4B71-A6B5-D17C031B25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36" name="Text Box 1">
          <a:extLst>
            <a:ext uri="{FF2B5EF4-FFF2-40B4-BE49-F238E27FC236}">
              <a16:creationId xmlns:a16="http://schemas.microsoft.com/office/drawing/2014/main" id="{84A1CBD6-CD64-4657-A0B4-A77660FCCB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37" name="Text Box 2">
          <a:extLst>
            <a:ext uri="{FF2B5EF4-FFF2-40B4-BE49-F238E27FC236}">
              <a16:creationId xmlns:a16="http://schemas.microsoft.com/office/drawing/2014/main" id="{4564782C-2293-4EBD-8EA0-9AC045DF66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38" name="Text Box 1">
          <a:extLst>
            <a:ext uri="{FF2B5EF4-FFF2-40B4-BE49-F238E27FC236}">
              <a16:creationId xmlns:a16="http://schemas.microsoft.com/office/drawing/2014/main" id="{FA3036C4-4CFF-4224-8B75-458D6D0F60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39" name="Text Box 2">
          <a:extLst>
            <a:ext uri="{FF2B5EF4-FFF2-40B4-BE49-F238E27FC236}">
              <a16:creationId xmlns:a16="http://schemas.microsoft.com/office/drawing/2014/main" id="{9F52C20B-04FA-41E6-BC1D-4CBF583A2E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40" name="Text Box 1">
          <a:extLst>
            <a:ext uri="{FF2B5EF4-FFF2-40B4-BE49-F238E27FC236}">
              <a16:creationId xmlns:a16="http://schemas.microsoft.com/office/drawing/2014/main" id="{DDC925EA-10F6-4990-9E66-0B42A9081B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41" name="Text Box 2">
          <a:extLst>
            <a:ext uri="{FF2B5EF4-FFF2-40B4-BE49-F238E27FC236}">
              <a16:creationId xmlns:a16="http://schemas.microsoft.com/office/drawing/2014/main" id="{A79E7C69-4C1D-4BB8-A66E-B1E281AB5B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42" name="Text Box 1">
          <a:extLst>
            <a:ext uri="{FF2B5EF4-FFF2-40B4-BE49-F238E27FC236}">
              <a16:creationId xmlns:a16="http://schemas.microsoft.com/office/drawing/2014/main" id="{1446CA05-0847-4E21-835C-8651A917F1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43" name="Text Box 2">
          <a:extLst>
            <a:ext uri="{FF2B5EF4-FFF2-40B4-BE49-F238E27FC236}">
              <a16:creationId xmlns:a16="http://schemas.microsoft.com/office/drawing/2014/main" id="{B3AA9E7E-6929-4C0F-921D-E0AE3293657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44" name="Text Box 1">
          <a:extLst>
            <a:ext uri="{FF2B5EF4-FFF2-40B4-BE49-F238E27FC236}">
              <a16:creationId xmlns:a16="http://schemas.microsoft.com/office/drawing/2014/main" id="{F04F53BB-CBF3-48A5-B03A-1454BD7953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45" name="Text Box 2">
          <a:extLst>
            <a:ext uri="{FF2B5EF4-FFF2-40B4-BE49-F238E27FC236}">
              <a16:creationId xmlns:a16="http://schemas.microsoft.com/office/drawing/2014/main" id="{AEE0B14C-0842-4994-BE07-4B8E801389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46" name="Text Box 1">
          <a:extLst>
            <a:ext uri="{FF2B5EF4-FFF2-40B4-BE49-F238E27FC236}">
              <a16:creationId xmlns:a16="http://schemas.microsoft.com/office/drawing/2014/main" id="{6C7CA9E6-2386-46A0-A10B-2B1001265F8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47" name="Text Box 2">
          <a:extLst>
            <a:ext uri="{FF2B5EF4-FFF2-40B4-BE49-F238E27FC236}">
              <a16:creationId xmlns:a16="http://schemas.microsoft.com/office/drawing/2014/main" id="{E89DA6EA-CE49-4A68-93D8-12FA43035D2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48" name="Text Box 1">
          <a:extLst>
            <a:ext uri="{FF2B5EF4-FFF2-40B4-BE49-F238E27FC236}">
              <a16:creationId xmlns:a16="http://schemas.microsoft.com/office/drawing/2014/main" id="{F9191663-7C65-4469-B5F9-2EC2043001A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49" name="Text Box 2">
          <a:extLst>
            <a:ext uri="{FF2B5EF4-FFF2-40B4-BE49-F238E27FC236}">
              <a16:creationId xmlns:a16="http://schemas.microsoft.com/office/drawing/2014/main" id="{ABC0F470-03FF-4B72-A0CD-A949FBB514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50" name="Text Box 1">
          <a:extLst>
            <a:ext uri="{FF2B5EF4-FFF2-40B4-BE49-F238E27FC236}">
              <a16:creationId xmlns:a16="http://schemas.microsoft.com/office/drawing/2014/main" id="{94C326B8-3994-4492-89A1-755E5EF1C23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51" name="Text Box 2">
          <a:extLst>
            <a:ext uri="{FF2B5EF4-FFF2-40B4-BE49-F238E27FC236}">
              <a16:creationId xmlns:a16="http://schemas.microsoft.com/office/drawing/2014/main" id="{257528F6-1E56-4D61-9FC1-8E1C1CF337D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52" name="Text Box 1">
          <a:extLst>
            <a:ext uri="{FF2B5EF4-FFF2-40B4-BE49-F238E27FC236}">
              <a16:creationId xmlns:a16="http://schemas.microsoft.com/office/drawing/2014/main" id="{87F0F788-183C-41FB-A4D9-501145478B3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53" name="Text Box 2">
          <a:extLst>
            <a:ext uri="{FF2B5EF4-FFF2-40B4-BE49-F238E27FC236}">
              <a16:creationId xmlns:a16="http://schemas.microsoft.com/office/drawing/2014/main" id="{6752AFCB-8896-413C-AAA4-CDD2A5EC8A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54" name="Text Box 1">
          <a:extLst>
            <a:ext uri="{FF2B5EF4-FFF2-40B4-BE49-F238E27FC236}">
              <a16:creationId xmlns:a16="http://schemas.microsoft.com/office/drawing/2014/main" id="{BED56B2F-44AD-48FA-82DE-917E15E54FD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55" name="Text Box 2">
          <a:extLst>
            <a:ext uri="{FF2B5EF4-FFF2-40B4-BE49-F238E27FC236}">
              <a16:creationId xmlns:a16="http://schemas.microsoft.com/office/drawing/2014/main" id="{D21C498A-541C-4534-9DA4-7D1A13F717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56" name="Text Box 1">
          <a:extLst>
            <a:ext uri="{FF2B5EF4-FFF2-40B4-BE49-F238E27FC236}">
              <a16:creationId xmlns:a16="http://schemas.microsoft.com/office/drawing/2014/main" id="{7284BDD4-B1D7-4BCD-9C6F-1633A6715E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57" name="Text Box 2">
          <a:extLst>
            <a:ext uri="{FF2B5EF4-FFF2-40B4-BE49-F238E27FC236}">
              <a16:creationId xmlns:a16="http://schemas.microsoft.com/office/drawing/2014/main" id="{5FF9248A-B6CD-4A52-9618-0E12345456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58" name="Text Box 1">
          <a:extLst>
            <a:ext uri="{FF2B5EF4-FFF2-40B4-BE49-F238E27FC236}">
              <a16:creationId xmlns:a16="http://schemas.microsoft.com/office/drawing/2014/main" id="{436F9EB7-8234-4B7E-9F62-708C448B81C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59" name="Text Box 2">
          <a:extLst>
            <a:ext uri="{FF2B5EF4-FFF2-40B4-BE49-F238E27FC236}">
              <a16:creationId xmlns:a16="http://schemas.microsoft.com/office/drawing/2014/main" id="{ABE2DD83-EC9F-4478-BAA8-FCB0A23AEF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60" name="Text Box 1">
          <a:extLst>
            <a:ext uri="{FF2B5EF4-FFF2-40B4-BE49-F238E27FC236}">
              <a16:creationId xmlns:a16="http://schemas.microsoft.com/office/drawing/2014/main" id="{844F3884-E43C-4F88-A9A4-8A7A68C355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61" name="Text Box 2">
          <a:extLst>
            <a:ext uri="{FF2B5EF4-FFF2-40B4-BE49-F238E27FC236}">
              <a16:creationId xmlns:a16="http://schemas.microsoft.com/office/drawing/2014/main" id="{33A373A2-ED3E-4A18-8C65-6EB2A16792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62" name="Text Box 1">
          <a:extLst>
            <a:ext uri="{FF2B5EF4-FFF2-40B4-BE49-F238E27FC236}">
              <a16:creationId xmlns:a16="http://schemas.microsoft.com/office/drawing/2014/main" id="{DA05EE06-1AAA-48E1-9A5F-FA3043C7C5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63" name="Text Box 2">
          <a:extLst>
            <a:ext uri="{FF2B5EF4-FFF2-40B4-BE49-F238E27FC236}">
              <a16:creationId xmlns:a16="http://schemas.microsoft.com/office/drawing/2014/main" id="{E8B0D805-9A13-4A95-AB32-AF652E601F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64" name="Text Box 1">
          <a:extLst>
            <a:ext uri="{FF2B5EF4-FFF2-40B4-BE49-F238E27FC236}">
              <a16:creationId xmlns:a16="http://schemas.microsoft.com/office/drawing/2014/main" id="{8A63B23F-1F87-49A8-896E-7CBD900D194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65" name="Text Box 2">
          <a:extLst>
            <a:ext uri="{FF2B5EF4-FFF2-40B4-BE49-F238E27FC236}">
              <a16:creationId xmlns:a16="http://schemas.microsoft.com/office/drawing/2014/main" id="{8EB8A082-2BCA-4D20-AFAD-1945749BF10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66" name="Text Box 1">
          <a:extLst>
            <a:ext uri="{FF2B5EF4-FFF2-40B4-BE49-F238E27FC236}">
              <a16:creationId xmlns:a16="http://schemas.microsoft.com/office/drawing/2014/main" id="{1FE01419-E977-40D3-9820-61721DE31C6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67" name="Text Box 2">
          <a:extLst>
            <a:ext uri="{FF2B5EF4-FFF2-40B4-BE49-F238E27FC236}">
              <a16:creationId xmlns:a16="http://schemas.microsoft.com/office/drawing/2014/main" id="{C43673FA-002F-43CA-BE8A-72779FB66D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3968" name="Text Box 1">
          <a:extLst>
            <a:ext uri="{FF2B5EF4-FFF2-40B4-BE49-F238E27FC236}">
              <a16:creationId xmlns:a16="http://schemas.microsoft.com/office/drawing/2014/main" id="{8EE0F6A9-04ED-416D-A71B-C33E03A3220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3969" name="Text Box 2">
          <a:extLst>
            <a:ext uri="{FF2B5EF4-FFF2-40B4-BE49-F238E27FC236}">
              <a16:creationId xmlns:a16="http://schemas.microsoft.com/office/drawing/2014/main" id="{5E4F1EE5-D76E-4F70-932C-506738DAA13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0" name="Text Box 1">
          <a:extLst>
            <a:ext uri="{FF2B5EF4-FFF2-40B4-BE49-F238E27FC236}">
              <a16:creationId xmlns:a16="http://schemas.microsoft.com/office/drawing/2014/main" id="{A577E763-1C85-4C60-ACF9-D314302D5A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1" name="Text Box 2">
          <a:extLst>
            <a:ext uri="{FF2B5EF4-FFF2-40B4-BE49-F238E27FC236}">
              <a16:creationId xmlns:a16="http://schemas.microsoft.com/office/drawing/2014/main" id="{8AA52C2A-8F36-494F-9AF2-015CDAFA2E4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2" name="Text Box 1">
          <a:extLst>
            <a:ext uri="{FF2B5EF4-FFF2-40B4-BE49-F238E27FC236}">
              <a16:creationId xmlns:a16="http://schemas.microsoft.com/office/drawing/2014/main" id="{DD3721D4-CD39-4E39-9E58-900E05DE51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3" name="Text Box 2">
          <a:extLst>
            <a:ext uri="{FF2B5EF4-FFF2-40B4-BE49-F238E27FC236}">
              <a16:creationId xmlns:a16="http://schemas.microsoft.com/office/drawing/2014/main" id="{35A0E383-7826-446A-86A1-6D2D1253CE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4" name="Text Box 1">
          <a:extLst>
            <a:ext uri="{FF2B5EF4-FFF2-40B4-BE49-F238E27FC236}">
              <a16:creationId xmlns:a16="http://schemas.microsoft.com/office/drawing/2014/main" id="{763628C4-8C90-4B61-8930-329B2E9BFBF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5" name="Text Box 2">
          <a:extLst>
            <a:ext uri="{FF2B5EF4-FFF2-40B4-BE49-F238E27FC236}">
              <a16:creationId xmlns:a16="http://schemas.microsoft.com/office/drawing/2014/main" id="{EAB3A9BC-FABA-45EB-931A-8CD42941C7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6" name="Text Box 1">
          <a:extLst>
            <a:ext uri="{FF2B5EF4-FFF2-40B4-BE49-F238E27FC236}">
              <a16:creationId xmlns:a16="http://schemas.microsoft.com/office/drawing/2014/main" id="{0EC4532F-DB36-4C25-9E55-2FDF4E26BB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7" name="Text Box 2">
          <a:extLst>
            <a:ext uri="{FF2B5EF4-FFF2-40B4-BE49-F238E27FC236}">
              <a16:creationId xmlns:a16="http://schemas.microsoft.com/office/drawing/2014/main" id="{A4814842-2033-4345-8082-3F112D981E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8" name="Text Box 1">
          <a:extLst>
            <a:ext uri="{FF2B5EF4-FFF2-40B4-BE49-F238E27FC236}">
              <a16:creationId xmlns:a16="http://schemas.microsoft.com/office/drawing/2014/main" id="{945CD495-C540-45F1-8BD9-7FD41BB0D50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79" name="Text Box 2">
          <a:extLst>
            <a:ext uri="{FF2B5EF4-FFF2-40B4-BE49-F238E27FC236}">
              <a16:creationId xmlns:a16="http://schemas.microsoft.com/office/drawing/2014/main" id="{0E6B3FE5-4BDA-45B0-AD22-B55CBB28B9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0" name="Text Box 1">
          <a:extLst>
            <a:ext uri="{FF2B5EF4-FFF2-40B4-BE49-F238E27FC236}">
              <a16:creationId xmlns:a16="http://schemas.microsoft.com/office/drawing/2014/main" id="{3DE921D0-2F41-47FB-B3B6-4A166BF5D3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1" name="Text Box 2">
          <a:extLst>
            <a:ext uri="{FF2B5EF4-FFF2-40B4-BE49-F238E27FC236}">
              <a16:creationId xmlns:a16="http://schemas.microsoft.com/office/drawing/2014/main" id="{D76189B6-05F1-4823-AFB6-EE5FB4F8F0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2" name="Text Box 1">
          <a:extLst>
            <a:ext uri="{FF2B5EF4-FFF2-40B4-BE49-F238E27FC236}">
              <a16:creationId xmlns:a16="http://schemas.microsoft.com/office/drawing/2014/main" id="{65A8119C-F634-45B5-BD0B-F194F5F33B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3" name="Text Box 2">
          <a:extLst>
            <a:ext uri="{FF2B5EF4-FFF2-40B4-BE49-F238E27FC236}">
              <a16:creationId xmlns:a16="http://schemas.microsoft.com/office/drawing/2014/main" id="{04E3935F-298A-4357-A048-0772F5492F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4" name="Text Box 1">
          <a:extLst>
            <a:ext uri="{FF2B5EF4-FFF2-40B4-BE49-F238E27FC236}">
              <a16:creationId xmlns:a16="http://schemas.microsoft.com/office/drawing/2014/main" id="{B53B6653-3F2F-426B-BFCE-8EF5733C92B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5" name="Text Box 2">
          <a:extLst>
            <a:ext uri="{FF2B5EF4-FFF2-40B4-BE49-F238E27FC236}">
              <a16:creationId xmlns:a16="http://schemas.microsoft.com/office/drawing/2014/main" id="{CCED333B-90E6-498F-9ADE-0DF2437882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6" name="Text Box 1">
          <a:extLst>
            <a:ext uri="{FF2B5EF4-FFF2-40B4-BE49-F238E27FC236}">
              <a16:creationId xmlns:a16="http://schemas.microsoft.com/office/drawing/2014/main" id="{D3A0B967-93D6-4C65-8D48-5B2DC686D7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7" name="Text Box 2">
          <a:extLst>
            <a:ext uri="{FF2B5EF4-FFF2-40B4-BE49-F238E27FC236}">
              <a16:creationId xmlns:a16="http://schemas.microsoft.com/office/drawing/2014/main" id="{D6DEBE54-BC7E-414E-BE60-A1A6572CE3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8" name="Text Box 1">
          <a:extLst>
            <a:ext uri="{FF2B5EF4-FFF2-40B4-BE49-F238E27FC236}">
              <a16:creationId xmlns:a16="http://schemas.microsoft.com/office/drawing/2014/main" id="{48D52219-1222-49E3-BB66-0AB27F68CC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89" name="Text Box 2">
          <a:extLst>
            <a:ext uri="{FF2B5EF4-FFF2-40B4-BE49-F238E27FC236}">
              <a16:creationId xmlns:a16="http://schemas.microsoft.com/office/drawing/2014/main" id="{B2C6B6A4-15C4-4879-8881-688C63FFF5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0" name="Text Box 1">
          <a:extLst>
            <a:ext uri="{FF2B5EF4-FFF2-40B4-BE49-F238E27FC236}">
              <a16:creationId xmlns:a16="http://schemas.microsoft.com/office/drawing/2014/main" id="{A70D3D48-A441-41D8-BDBD-E50DA730F6B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1" name="Text Box 2">
          <a:extLst>
            <a:ext uri="{FF2B5EF4-FFF2-40B4-BE49-F238E27FC236}">
              <a16:creationId xmlns:a16="http://schemas.microsoft.com/office/drawing/2014/main" id="{1E671A55-0B6B-477E-9BEC-764C2AE6FF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2" name="Text Box 1">
          <a:extLst>
            <a:ext uri="{FF2B5EF4-FFF2-40B4-BE49-F238E27FC236}">
              <a16:creationId xmlns:a16="http://schemas.microsoft.com/office/drawing/2014/main" id="{339ED263-474E-4112-8345-F69E89DC26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3" name="Text Box 2">
          <a:extLst>
            <a:ext uri="{FF2B5EF4-FFF2-40B4-BE49-F238E27FC236}">
              <a16:creationId xmlns:a16="http://schemas.microsoft.com/office/drawing/2014/main" id="{12D0CB65-0B58-445F-BFC9-F9AFA44D3F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4" name="Text Box 1">
          <a:extLst>
            <a:ext uri="{FF2B5EF4-FFF2-40B4-BE49-F238E27FC236}">
              <a16:creationId xmlns:a16="http://schemas.microsoft.com/office/drawing/2014/main" id="{313AC123-656C-45ED-8C0A-5A049A28CB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5" name="Text Box 2">
          <a:extLst>
            <a:ext uri="{FF2B5EF4-FFF2-40B4-BE49-F238E27FC236}">
              <a16:creationId xmlns:a16="http://schemas.microsoft.com/office/drawing/2014/main" id="{00384755-22A4-4A2B-9989-DB3C563676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6" name="Text Box 1">
          <a:extLst>
            <a:ext uri="{FF2B5EF4-FFF2-40B4-BE49-F238E27FC236}">
              <a16:creationId xmlns:a16="http://schemas.microsoft.com/office/drawing/2014/main" id="{057143B2-3AE6-4F8A-A546-3EF03A240E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7" name="Text Box 2">
          <a:extLst>
            <a:ext uri="{FF2B5EF4-FFF2-40B4-BE49-F238E27FC236}">
              <a16:creationId xmlns:a16="http://schemas.microsoft.com/office/drawing/2014/main" id="{16D8601F-B95B-43B1-A46C-8C2D3EC8085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8" name="Text Box 1">
          <a:extLst>
            <a:ext uri="{FF2B5EF4-FFF2-40B4-BE49-F238E27FC236}">
              <a16:creationId xmlns:a16="http://schemas.microsoft.com/office/drawing/2014/main" id="{4117172C-F08A-40F4-8FAB-1A9C869994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3999" name="Text Box 2">
          <a:extLst>
            <a:ext uri="{FF2B5EF4-FFF2-40B4-BE49-F238E27FC236}">
              <a16:creationId xmlns:a16="http://schemas.microsoft.com/office/drawing/2014/main" id="{113EAA2A-91FC-44F6-A326-FD344D1472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00" name="Text Box 1">
          <a:extLst>
            <a:ext uri="{FF2B5EF4-FFF2-40B4-BE49-F238E27FC236}">
              <a16:creationId xmlns:a16="http://schemas.microsoft.com/office/drawing/2014/main" id="{4F226630-D424-4138-BF10-10F4B2FAFC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01" name="Text Box 2">
          <a:extLst>
            <a:ext uri="{FF2B5EF4-FFF2-40B4-BE49-F238E27FC236}">
              <a16:creationId xmlns:a16="http://schemas.microsoft.com/office/drawing/2014/main" id="{B3AFC381-9956-476A-80B7-E6295DAEF3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02" name="Text Box 1">
          <a:extLst>
            <a:ext uri="{FF2B5EF4-FFF2-40B4-BE49-F238E27FC236}">
              <a16:creationId xmlns:a16="http://schemas.microsoft.com/office/drawing/2014/main" id="{BA66127A-2018-4A8B-8B34-3E9001463F3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03" name="Text Box 2">
          <a:extLst>
            <a:ext uri="{FF2B5EF4-FFF2-40B4-BE49-F238E27FC236}">
              <a16:creationId xmlns:a16="http://schemas.microsoft.com/office/drawing/2014/main" id="{6F0E765D-2F36-4836-B3FA-4B698F6D588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04" name="Text Box 1">
          <a:extLst>
            <a:ext uri="{FF2B5EF4-FFF2-40B4-BE49-F238E27FC236}">
              <a16:creationId xmlns:a16="http://schemas.microsoft.com/office/drawing/2014/main" id="{1EA193AB-906E-4BD7-9B2D-F7991C9A25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05" name="Text Box 2">
          <a:extLst>
            <a:ext uri="{FF2B5EF4-FFF2-40B4-BE49-F238E27FC236}">
              <a16:creationId xmlns:a16="http://schemas.microsoft.com/office/drawing/2014/main" id="{92BDFC82-5DCE-49DA-9634-8A8E56BD55B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06" name="Text Box 1">
          <a:extLst>
            <a:ext uri="{FF2B5EF4-FFF2-40B4-BE49-F238E27FC236}">
              <a16:creationId xmlns:a16="http://schemas.microsoft.com/office/drawing/2014/main" id="{629CACB5-201F-4BDE-AD2C-D71DFF67635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07" name="Text Box 2">
          <a:extLst>
            <a:ext uri="{FF2B5EF4-FFF2-40B4-BE49-F238E27FC236}">
              <a16:creationId xmlns:a16="http://schemas.microsoft.com/office/drawing/2014/main" id="{0B466318-B652-493B-B70C-17253E0892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08" name="Text Box 1">
          <a:extLst>
            <a:ext uri="{FF2B5EF4-FFF2-40B4-BE49-F238E27FC236}">
              <a16:creationId xmlns:a16="http://schemas.microsoft.com/office/drawing/2014/main" id="{6A1404B3-A8C5-4A6C-A105-58288E0EE0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09" name="Text Box 2">
          <a:extLst>
            <a:ext uri="{FF2B5EF4-FFF2-40B4-BE49-F238E27FC236}">
              <a16:creationId xmlns:a16="http://schemas.microsoft.com/office/drawing/2014/main" id="{58510B17-EFF1-46AA-AFBB-646115223F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0" name="Text Box 1">
          <a:extLst>
            <a:ext uri="{FF2B5EF4-FFF2-40B4-BE49-F238E27FC236}">
              <a16:creationId xmlns:a16="http://schemas.microsoft.com/office/drawing/2014/main" id="{112E6868-9A48-4EE2-A9A9-3FA2FB772D1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1" name="Text Box 2">
          <a:extLst>
            <a:ext uri="{FF2B5EF4-FFF2-40B4-BE49-F238E27FC236}">
              <a16:creationId xmlns:a16="http://schemas.microsoft.com/office/drawing/2014/main" id="{AA57C11B-D9FB-433A-BF9C-412DDA4CEB6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2" name="Text Box 1">
          <a:extLst>
            <a:ext uri="{FF2B5EF4-FFF2-40B4-BE49-F238E27FC236}">
              <a16:creationId xmlns:a16="http://schemas.microsoft.com/office/drawing/2014/main" id="{416A4463-13DF-46F4-AEE6-99058F0700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3" name="Text Box 2">
          <a:extLst>
            <a:ext uri="{FF2B5EF4-FFF2-40B4-BE49-F238E27FC236}">
              <a16:creationId xmlns:a16="http://schemas.microsoft.com/office/drawing/2014/main" id="{87A3479B-AFD4-4767-9A86-63DEFCAD64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4" name="Text Box 1">
          <a:extLst>
            <a:ext uri="{FF2B5EF4-FFF2-40B4-BE49-F238E27FC236}">
              <a16:creationId xmlns:a16="http://schemas.microsoft.com/office/drawing/2014/main" id="{6B4EA133-2015-4DE1-B7CF-C7D84DAB08A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5" name="Text Box 2">
          <a:extLst>
            <a:ext uri="{FF2B5EF4-FFF2-40B4-BE49-F238E27FC236}">
              <a16:creationId xmlns:a16="http://schemas.microsoft.com/office/drawing/2014/main" id="{67D2BF5E-DDAC-4AA3-8598-BC9BC80C93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6" name="Text Box 1">
          <a:extLst>
            <a:ext uri="{FF2B5EF4-FFF2-40B4-BE49-F238E27FC236}">
              <a16:creationId xmlns:a16="http://schemas.microsoft.com/office/drawing/2014/main" id="{CFFBC058-8EB8-4514-8A03-84DF148B30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7" name="Text Box 2">
          <a:extLst>
            <a:ext uri="{FF2B5EF4-FFF2-40B4-BE49-F238E27FC236}">
              <a16:creationId xmlns:a16="http://schemas.microsoft.com/office/drawing/2014/main" id="{26640769-752C-4BCE-AC1C-6712EF76B2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8" name="Text Box 1">
          <a:extLst>
            <a:ext uri="{FF2B5EF4-FFF2-40B4-BE49-F238E27FC236}">
              <a16:creationId xmlns:a16="http://schemas.microsoft.com/office/drawing/2014/main" id="{8C727644-6E94-4310-840A-D900D94386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19" name="Text Box 2">
          <a:extLst>
            <a:ext uri="{FF2B5EF4-FFF2-40B4-BE49-F238E27FC236}">
              <a16:creationId xmlns:a16="http://schemas.microsoft.com/office/drawing/2014/main" id="{23216788-8B63-4D36-A726-32D4A15892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0" name="Text Box 1">
          <a:extLst>
            <a:ext uri="{FF2B5EF4-FFF2-40B4-BE49-F238E27FC236}">
              <a16:creationId xmlns:a16="http://schemas.microsoft.com/office/drawing/2014/main" id="{34ACA86F-713B-478E-A480-6826604E0D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1" name="Text Box 2">
          <a:extLst>
            <a:ext uri="{FF2B5EF4-FFF2-40B4-BE49-F238E27FC236}">
              <a16:creationId xmlns:a16="http://schemas.microsoft.com/office/drawing/2014/main" id="{146754E4-E63B-44A2-8C01-FB2048580B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2" name="Text Box 1">
          <a:extLst>
            <a:ext uri="{FF2B5EF4-FFF2-40B4-BE49-F238E27FC236}">
              <a16:creationId xmlns:a16="http://schemas.microsoft.com/office/drawing/2014/main" id="{9A27B0A1-DA73-4321-A673-098E9BF271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3" name="Text Box 2">
          <a:extLst>
            <a:ext uri="{FF2B5EF4-FFF2-40B4-BE49-F238E27FC236}">
              <a16:creationId xmlns:a16="http://schemas.microsoft.com/office/drawing/2014/main" id="{3E667C28-135E-4887-805D-F6DE2299D76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4" name="Text Box 1">
          <a:extLst>
            <a:ext uri="{FF2B5EF4-FFF2-40B4-BE49-F238E27FC236}">
              <a16:creationId xmlns:a16="http://schemas.microsoft.com/office/drawing/2014/main" id="{341FA7AC-5FF4-451E-84A3-54627580BE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5" name="Text Box 2">
          <a:extLst>
            <a:ext uri="{FF2B5EF4-FFF2-40B4-BE49-F238E27FC236}">
              <a16:creationId xmlns:a16="http://schemas.microsoft.com/office/drawing/2014/main" id="{A3613B64-2B8C-4AB9-9A7F-DBDB007B362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6" name="Text Box 1">
          <a:extLst>
            <a:ext uri="{FF2B5EF4-FFF2-40B4-BE49-F238E27FC236}">
              <a16:creationId xmlns:a16="http://schemas.microsoft.com/office/drawing/2014/main" id="{CF658EA5-D8F3-48B9-AB69-F346042156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7" name="Text Box 2">
          <a:extLst>
            <a:ext uri="{FF2B5EF4-FFF2-40B4-BE49-F238E27FC236}">
              <a16:creationId xmlns:a16="http://schemas.microsoft.com/office/drawing/2014/main" id="{1AB24082-0CC8-4071-9ADE-B56BB44456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8" name="Text Box 1">
          <a:extLst>
            <a:ext uri="{FF2B5EF4-FFF2-40B4-BE49-F238E27FC236}">
              <a16:creationId xmlns:a16="http://schemas.microsoft.com/office/drawing/2014/main" id="{ACACFE50-210D-4A30-9376-A7A3EB15B80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29" name="Text Box 2">
          <a:extLst>
            <a:ext uri="{FF2B5EF4-FFF2-40B4-BE49-F238E27FC236}">
              <a16:creationId xmlns:a16="http://schemas.microsoft.com/office/drawing/2014/main" id="{9F3C399E-AFCC-4A29-AAF2-2727B6D36A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30" name="Text Box 1">
          <a:extLst>
            <a:ext uri="{FF2B5EF4-FFF2-40B4-BE49-F238E27FC236}">
              <a16:creationId xmlns:a16="http://schemas.microsoft.com/office/drawing/2014/main" id="{F2BFC1FB-237D-454D-A27A-1D397D4D42F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31" name="Text Box 2">
          <a:extLst>
            <a:ext uri="{FF2B5EF4-FFF2-40B4-BE49-F238E27FC236}">
              <a16:creationId xmlns:a16="http://schemas.microsoft.com/office/drawing/2014/main" id="{88317D53-563A-4DCC-A262-B416C17D38C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32" name="Text Box 1">
          <a:extLst>
            <a:ext uri="{FF2B5EF4-FFF2-40B4-BE49-F238E27FC236}">
              <a16:creationId xmlns:a16="http://schemas.microsoft.com/office/drawing/2014/main" id="{1E9834B4-7A0C-407E-B51D-61BE08A2261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33" name="Text Box 2">
          <a:extLst>
            <a:ext uri="{FF2B5EF4-FFF2-40B4-BE49-F238E27FC236}">
              <a16:creationId xmlns:a16="http://schemas.microsoft.com/office/drawing/2014/main" id="{614FDE7C-166E-4E65-8E96-CEC71CBBD39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34" name="Text Box 1">
          <a:extLst>
            <a:ext uri="{FF2B5EF4-FFF2-40B4-BE49-F238E27FC236}">
              <a16:creationId xmlns:a16="http://schemas.microsoft.com/office/drawing/2014/main" id="{A1157BD2-385D-4953-B412-64B7E97793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35" name="Text Box 2">
          <a:extLst>
            <a:ext uri="{FF2B5EF4-FFF2-40B4-BE49-F238E27FC236}">
              <a16:creationId xmlns:a16="http://schemas.microsoft.com/office/drawing/2014/main" id="{B59D2C7F-6AFA-44A7-90B6-EBC7525148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36" name="Text Box 1">
          <a:extLst>
            <a:ext uri="{FF2B5EF4-FFF2-40B4-BE49-F238E27FC236}">
              <a16:creationId xmlns:a16="http://schemas.microsoft.com/office/drawing/2014/main" id="{2669665B-48D8-4A40-938C-B15FE2BC2C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37" name="Text Box 2">
          <a:extLst>
            <a:ext uri="{FF2B5EF4-FFF2-40B4-BE49-F238E27FC236}">
              <a16:creationId xmlns:a16="http://schemas.microsoft.com/office/drawing/2014/main" id="{30926C15-E980-4617-A3C7-34EA91DFCC4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38" name="Text Box 1">
          <a:extLst>
            <a:ext uri="{FF2B5EF4-FFF2-40B4-BE49-F238E27FC236}">
              <a16:creationId xmlns:a16="http://schemas.microsoft.com/office/drawing/2014/main" id="{10989AC7-0AC0-4513-8C67-33FC7477EA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39" name="Text Box 2">
          <a:extLst>
            <a:ext uri="{FF2B5EF4-FFF2-40B4-BE49-F238E27FC236}">
              <a16:creationId xmlns:a16="http://schemas.microsoft.com/office/drawing/2014/main" id="{0E75D74D-0C0C-47B0-B5FB-DD5B8B202F0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40" name="Text Box 1">
          <a:extLst>
            <a:ext uri="{FF2B5EF4-FFF2-40B4-BE49-F238E27FC236}">
              <a16:creationId xmlns:a16="http://schemas.microsoft.com/office/drawing/2014/main" id="{F0C234AC-4DE4-4374-A992-BC41496D6F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41" name="Text Box 2">
          <a:extLst>
            <a:ext uri="{FF2B5EF4-FFF2-40B4-BE49-F238E27FC236}">
              <a16:creationId xmlns:a16="http://schemas.microsoft.com/office/drawing/2014/main" id="{620DF486-D44E-4DD5-A4D7-A5573F8152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42" name="Text Box 1">
          <a:extLst>
            <a:ext uri="{FF2B5EF4-FFF2-40B4-BE49-F238E27FC236}">
              <a16:creationId xmlns:a16="http://schemas.microsoft.com/office/drawing/2014/main" id="{0AE65A89-4376-4DB5-9E32-5087BA8E880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43" name="Text Box 2">
          <a:extLst>
            <a:ext uri="{FF2B5EF4-FFF2-40B4-BE49-F238E27FC236}">
              <a16:creationId xmlns:a16="http://schemas.microsoft.com/office/drawing/2014/main" id="{32535393-1BB9-46C5-B5B1-2BDE8838A51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44" name="Text Box 1">
          <a:extLst>
            <a:ext uri="{FF2B5EF4-FFF2-40B4-BE49-F238E27FC236}">
              <a16:creationId xmlns:a16="http://schemas.microsoft.com/office/drawing/2014/main" id="{D68397DA-5A79-49E8-9967-AD2F21F6002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45" name="Text Box 2">
          <a:extLst>
            <a:ext uri="{FF2B5EF4-FFF2-40B4-BE49-F238E27FC236}">
              <a16:creationId xmlns:a16="http://schemas.microsoft.com/office/drawing/2014/main" id="{5EEFBAB5-F9AE-4DAF-AC5C-87B1AB17CB6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46" name="Text Box 1">
          <a:extLst>
            <a:ext uri="{FF2B5EF4-FFF2-40B4-BE49-F238E27FC236}">
              <a16:creationId xmlns:a16="http://schemas.microsoft.com/office/drawing/2014/main" id="{6B3EC1B8-DA08-4D89-BE8D-A7BF95B4581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47" name="Text Box 2">
          <a:extLst>
            <a:ext uri="{FF2B5EF4-FFF2-40B4-BE49-F238E27FC236}">
              <a16:creationId xmlns:a16="http://schemas.microsoft.com/office/drawing/2014/main" id="{85193A04-8346-4B53-9DFA-1ABC0D32CB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48" name="Text Box 1">
          <a:extLst>
            <a:ext uri="{FF2B5EF4-FFF2-40B4-BE49-F238E27FC236}">
              <a16:creationId xmlns:a16="http://schemas.microsoft.com/office/drawing/2014/main" id="{05C6B1C4-9D87-413C-B3CF-912C34BC9A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49" name="Text Box 2">
          <a:extLst>
            <a:ext uri="{FF2B5EF4-FFF2-40B4-BE49-F238E27FC236}">
              <a16:creationId xmlns:a16="http://schemas.microsoft.com/office/drawing/2014/main" id="{1D6E8A56-55CB-4DE2-A295-646D2C195A3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50" name="Text Box 1">
          <a:extLst>
            <a:ext uri="{FF2B5EF4-FFF2-40B4-BE49-F238E27FC236}">
              <a16:creationId xmlns:a16="http://schemas.microsoft.com/office/drawing/2014/main" id="{399F6E04-ACAB-4209-8E0B-52D2F44645E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51" name="Text Box 2">
          <a:extLst>
            <a:ext uri="{FF2B5EF4-FFF2-40B4-BE49-F238E27FC236}">
              <a16:creationId xmlns:a16="http://schemas.microsoft.com/office/drawing/2014/main" id="{7E62F28D-EBD2-4DE5-BE59-E69851773AB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52" name="Text Box 1">
          <a:extLst>
            <a:ext uri="{FF2B5EF4-FFF2-40B4-BE49-F238E27FC236}">
              <a16:creationId xmlns:a16="http://schemas.microsoft.com/office/drawing/2014/main" id="{63DA3CBC-161E-4989-A008-2255691DD65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53" name="Text Box 2">
          <a:extLst>
            <a:ext uri="{FF2B5EF4-FFF2-40B4-BE49-F238E27FC236}">
              <a16:creationId xmlns:a16="http://schemas.microsoft.com/office/drawing/2014/main" id="{7CEA635D-992B-4243-B54D-63DB4C56CC9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54" name="Text Box 1">
          <a:extLst>
            <a:ext uri="{FF2B5EF4-FFF2-40B4-BE49-F238E27FC236}">
              <a16:creationId xmlns:a16="http://schemas.microsoft.com/office/drawing/2014/main" id="{9BF96EE3-FFE6-4C75-BEAC-44822212D0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55" name="Text Box 2">
          <a:extLst>
            <a:ext uri="{FF2B5EF4-FFF2-40B4-BE49-F238E27FC236}">
              <a16:creationId xmlns:a16="http://schemas.microsoft.com/office/drawing/2014/main" id="{EFCDCEB6-00E8-4C15-92C3-3AC8496CF4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56" name="Text Box 1">
          <a:extLst>
            <a:ext uri="{FF2B5EF4-FFF2-40B4-BE49-F238E27FC236}">
              <a16:creationId xmlns:a16="http://schemas.microsoft.com/office/drawing/2014/main" id="{545D075F-8D70-40D8-BE22-276C8EE1BA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57" name="Text Box 2">
          <a:extLst>
            <a:ext uri="{FF2B5EF4-FFF2-40B4-BE49-F238E27FC236}">
              <a16:creationId xmlns:a16="http://schemas.microsoft.com/office/drawing/2014/main" id="{69DCE94E-916F-4E4E-99C9-E29A4DE5BC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58" name="Text Box 1">
          <a:extLst>
            <a:ext uri="{FF2B5EF4-FFF2-40B4-BE49-F238E27FC236}">
              <a16:creationId xmlns:a16="http://schemas.microsoft.com/office/drawing/2014/main" id="{B6D2461C-6FDD-4FC3-98F2-069E9A49197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59" name="Text Box 2">
          <a:extLst>
            <a:ext uri="{FF2B5EF4-FFF2-40B4-BE49-F238E27FC236}">
              <a16:creationId xmlns:a16="http://schemas.microsoft.com/office/drawing/2014/main" id="{41E6417D-F2C6-4C9C-B836-EAF60248E6E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60" name="Text Box 1">
          <a:extLst>
            <a:ext uri="{FF2B5EF4-FFF2-40B4-BE49-F238E27FC236}">
              <a16:creationId xmlns:a16="http://schemas.microsoft.com/office/drawing/2014/main" id="{D64F9A4A-3F7F-41AC-91BA-182DEF07BD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61" name="Text Box 2">
          <a:extLst>
            <a:ext uri="{FF2B5EF4-FFF2-40B4-BE49-F238E27FC236}">
              <a16:creationId xmlns:a16="http://schemas.microsoft.com/office/drawing/2014/main" id="{FB9DED55-20E5-4A42-B06C-A39FBDED046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62" name="Text Box 1">
          <a:extLst>
            <a:ext uri="{FF2B5EF4-FFF2-40B4-BE49-F238E27FC236}">
              <a16:creationId xmlns:a16="http://schemas.microsoft.com/office/drawing/2014/main" id="{8591611C-F256-40EA-A923-7A245230A9B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63" name="Text Box 2">
          <a:extLst>
            <a:ext uri="{FF2B5EF4-FFF2-40B4-BE49-F238E27FC236}">
              <a16:creationId xmlns:a16="http://schemas.microsoft.com/office/drawing/2014/main" id="{EDF8E423-D8BD-4034-B14D-2C5D9CF0299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64" name="Text Box 1">
          <a:extLst>
            <a:ext uri="{FF2B5EF4-FFF2-40B4-BE49-F238E27FC236}">
              <a16:creationId xmlns:a16="http://schemas.microsoft.com/office/drawing/2014/main" id="{2D8774B5-10DE-41F4-B8B4-BC4D64B9428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65" name="Text Box 2">
          <a:extLst>
            <a:ext uri="{FF2B5EF4-FFF2-40B4-BE49-F238E27FC236}">
              <a16:creationId xmlns:a16="http://schemas.microsoft.com/office/drawing/2014/main" id="{B94AEC3E-53F0-4856-AB68-6F986C5656D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66" name="Text Box 1">
          <a:extLst>
            <a:ext uri="{FF2B5EF4-FFF2-40B4-BE49-F238E27FC236}">
              <a16:creationId xmlns:a16="http://schemas.microsoft.com/office/drawing/2014/main" id="{D04333B0-A06E-4BE6-A80F-BA86CB9A26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67" name="Text Box 2">
          <a:extLst>
            <a:ext uri="{FF2B5EF4-FFF2-40B4-BE49-F238E27FC236}">
              <a16:creationId xmlns:a16="http://schemas.microsoft.com/office/drawing/2014/main" id="{CBDB77F8-06B1-4C4F-AC29-6244CD7F2B9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68" name="Text Box 1">
          <a:extLst>
            <a:ext uri="{FF2B5EF4-FFF2-40B4-BE49-F238E27FC236}">
              <a16:creationId xmlns:a16="http://schemas.microsoft.com/office/drawing/2014/main" id="{8ADA3FAB-D90E-4726-9CE0-F747859E31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69" name="Text Box 2">
          <a:extLst>
            <a:ext uri="{FF2B5EF4-FFF2-40B4-BE49-F238E27FC236}">
              <a16:creationId xmlns:a16="http://schemas.microsoft.com/office/drawing/2014/main" id="{A028D767-F775-4E74-8FBE-92B12F88CE0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70" name="Text Box 1">
          <a:extLst>
            <a:ext uri="{FF2B5EF4-FFF2-40B4-BE49-F238E27FC236}">
              <a16:creationId xmlns:a16="http://schemas.microsoft.com/office/drawing/2014/main" id="{9173ADF7-8A7F-4F19-B8FE-35CAECE2FAA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71" name="Text Box 2">
          <a:extLst>
            <a:ext uri="{FF2B5EF4-FFF2-40B4-BE49-F238E27FC236}">
              <a16:creationId xmlns:a16="http://schemas.microsoft.com/office/drawing/2014/main" id="{4965B966-BEEE-460D-916E-D18A2573EBB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72" name="Text Box 1">
          <a:extLst>
            <a:ext uri="{FF2B5EF4-FFF2-40B4-BE49-F238E27FC236}">
              <a16:creationId xmlns:a16="http://schemas.microsoft.com/office/drawing/2014/main" id="{2059CC28-9402-49ED-96C5-92DD91F8E8A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73" name="Text Box 2">
          <a:extLst>
            <a:ext uri="{FF2B5EF4-FFF2-40B4-BE49-F238E27FC236}">
              <a16:creationId xmlns:a16="http://schemas.microsoft.com/office/drawing/2014/main" id="{C3FA877D-1CDC-41AD-9C74-E0CDB39C21B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74" name="Text Box 1">
          <a:extLst>
            <a:ext uri="{FF2B5EF4-FFF2-40B4-BE49-F238E27FC236}">
              <a16:creationId xmlns:a16="http://schemas.microsoft.com/office/drawing/2014/main" id="{0926C262-4096-4C36-B332-89F8CD8AE8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75" name="Text Box 2">
          <a:extLst>
            <a:ext uri="{FF2B5EF4-FFF2-40B4-BE49-F238E27FC236}">
              <a16:creationId xmlns:a16="http://schemas.microsoft.com/office/drawing/2014/main" id="{B14B1545-60D1-4406-97B9-FB28468B19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76" name="Text Box 1">
          <a:extLst>
            <a:ext uri="{FF2B5EF4-FFF2-40B4-BE49-F238E27FC236}">
              <a16:creationId xmlns:a16="http://schemas.microsoft.com/office/drawing/2014/main" id="{87239AEC-0600-4351-8041-7EF4BFCF8C6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077" name="Text Box 2">
          <a:extLst>
            <a:ext uri="{FF2B5EF4-FFF2-40B4-BE49-F238E27FC236}">
              <a16:creationId xmlns:a16="http://schemas.microsoft.com/office/drawing/2014/main" id="{6D0EF54F-8229-44C1-A9E1-2FDE56CCC52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78" name="Text Box 1">
          <a:extLst>
            <a:ext uri="{FF2B5EF4-FFF2-40B4-BE49-F238E27FC236}">
              <a16:creationId xmlns:a16="http://schemas.microsoft.com/office/drawing/2014/main" id="{17754E8A-21DE-41E1-A6A6-70BA34C02B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79" name="Text Box 2">
          <a:extLst>
            <a:ext uri="{FF2B5EF4-FFF2-40B4-BE49-F238E27FC236}">
              <a16:creationId xmlns:a16="http://schemas.microsoft.com/office/drawing/2014/main" id="{9162C30B-9D03-41FE-81B0-1AB714A2F2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0" name="Text Box 1">
          <a:extLst>
            <a:ext uri="{FF2B5EF4-FFF2-40B4-BE49-F238E27FC236}">
              <a16:creationId xmlns:a16="http://schemas.microsoft.com/office/drawing/2014/main" id="{5576FC82-EAAF-4BCB-B16E-2CF3BDBA5B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1" name="Text Box 2">
          <a:extLst>
            <a:ext uri="{FF2B5EF4-FFF2-40B4-BE49-F238E27FC236}">
              <a16:creationId xmlns:a16="http://schemas.microsoft.com/office/drawing/2014/main" id="{68379637-246C-41A2-BE4C-75AC9BA7BD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2" name="Text Box 1">
          <a:extLst>
            <a:ext uri="{FF2B5EF4-FFF2-40B4-BE49-F238E27FC236}">
              <a16:creationId xmlns:a16="http://schemas.microsoft.com/office/drawing/2014/main" id="{E8129793-9FE2-4D20-A9E7-E8F678059B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3" name="Text Box 2">
          <a:extLst>
            <a:ext uri="{FF2B5EF4-FFF2-40B4-BE49-F238E27FC236}">
              <a16:creationId xmlns:a16="http://schemas.microsoft.com/office/drawing/2014/main" id="{846F8C0E-3376-4A58-A9B5-E1B7F7D566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4" name="Text Box 1">
          <a:extLst>
            <a:ext uri="{FF2B5EF4-FFF2-40B4-BE49-F238E27FC236}">
              <a16:creationId xmlns:a16="http://schemas.microsoft.com/office/drawing/2014/main" id="{6146A71C-FEE6-48F7-AADC-AC12C9AD4D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5" name="Text Box 2">
          <a:extLst>
            <a:ext uri="{FF2B5EF4-FFF2-40B4-BE49-F238E27FC236}">
              <a16:creationId xmlns:a16="http://schemas.microsoft.com/office/drawing/2014/main" id="{2640FDE4-8B8D-485F-A917-0D44B5C1C4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6" name="Text Box 1">
          <a:extLst>
            <a:ext uri="{FF2B5EF4-FFF2-40B4-BE49-F238E27FC236}">
              <a16:creationId xmlns:a16="http://schemas.microsoft.com/office/drawing/2014/main" id="{6011659B-386D-4E8A-8862-F75FD5B5DD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7" name="Text Box 2">
          <a:extLst>
            <a:ext uri="{FF2B5EF4-FFF2-40B4-BE49-F238E27FC236}">
              <a16:creationId xmlns:a16="http://schemas.microsoft.com/office/drawing/2014/main" id="{5C9CCC04-C734-42A5-8EBD-D34D30CAC8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8" name="Text Box 1">
          <a:extLst>
            <a:ext uri="{FF2B5EF4-FFF2-40B4-BE49-F238E27FC236}">
              <a16:creationId xmlns:a16="http://schemas.microsoft.com/office/drawing/2014/main" id="{EA25726E-03B7-4431-A809-DCA74DA1E5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89" name="Text Box 2">
          <a:extLst>
            <a:ext uri="{FF2B5EF4-FFF2-40B4-BE49-F238E27FC236}">
              <a16:creationId xmlns:a16="http://schemas.microsoft.com/office/drawing/2014/main" id="{9EE2B39E-7F19-4FE4-89CE-4D3EAFA07C3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90" name="Text Box 1">
          <a:extLst>
            <a:ext uri="{FF2B5EF4-FFF2-40B4-BE49-F238E27FC236}">
              <a16:creationId xmlns:a16="http://schemas.microsoft.com/office/drawing/2014/main" id="{98BC7440-C783-4950-BC3A-0A875E65FB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91" name="Text Box 2">
          <a:extLst>
            <a:ext uri="{FF2B5EF4-FFF2-40B4-BE49-F238E27FC236}">
              <a16:creationId xmlns:a16="http://schemas.microsoft.com/office/drawing/2014/main" id="{1EDBF8FB-234C-4F14-8A61-D49BCC6CDC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92" name="Text Box 1">
          <a:extLst>
            <a:ext uri="{FF2B5EF4-FFF2-40B4-BE49-F238E27FC236}">
              <a16:creationId xmlns:a16="http://schemas.microsoft.com/office/drawing/2014/main" id="{6CDF2121-0DF0-461A-A9E2-7BD9518020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93" name="Text Box 2">
          <a:extLst>
            <a:ext uri="{FF2B5EF4-FFF2-40B4-BE49-F238E27FC236}">
              <a16:creationId xmlns:a16="http://schemas.microsoft.com/office/drawing/2014/main" id="{B6A2E48D-3AF3-4F8F-9012-B5672124424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094" name="Text Box 2">
          <a:extLst>
            <a:ext uri="{FF2B5EF4-FFF2-40B4-BE49-F238E27FC236}">
              <a16:creationId xmlns:a16="http://schemas.microsoft.com/office/drawing/2014/main" id="{FE4C84D2-DFD7-45A1-A477-0A604863176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95" name="Text Box 1">
          <a:extLst>
            <a:ext uri="{FF2B5EF4-FFF2-40B4-BE49-F238E27FC236}">
              <a16:creationId xmlns:a16="http://schemas.microsoft.com/office/drawing/2014/main" id="{132FD4F5-422A-41BA-BD22-619B72C55C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96" name="Text Box 2">
          <a:extLst>
            <a:ext uri="{FF2B5EF4-FFF2-40B4-BE49-F238E27FC236}">
              <a16:creationId xmlns:a16="http://schemas.microsoft.com/office/drawing/2014/main" id="{D6CBA526-80BA-4C96-9B35-A463999A1A6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97" name="Text Box 1">
          <a:extLst>
            <a:ext uri="{FF2B5EF4-FFF2-40B4-BE49-F238E27FC236}">
              <a16:creationId xmlns:a16="http://schemas.microsoft.com/office/drawing/2014/main" id="{28574685-7493-44E9-B22B-D41F1498EE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098" name="Text Box 2">
          <a:extLst>
            <a:ext uri="{FF2B5EF4-FFF2-40B4-BE49-F238E27FC236}">
              <a16:creationId xmlns:a16="http://schemas.microsoft.com/office/drawing/2014/main" id="{56B890DD-1C62-41B4-B74A-63BEA80650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099" name="Text Box 1">
          <a:extLst>
            <a:ext uri="{FF2B5EF4-FFF2-40B4-BE49-F238E27FC236}">
              <a16:creationId xmlns:a16="http://schemas.microsoft.com/office/drawing/2014/main" id="{44959487-AC9A-484E-8A2C-AAB758F4A33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00" name="Text Box 2">
          <a:extLst>
            <a:ext uri="{FF2B5EF4-FFF2-40B4-BE49-F238E27FC236}">
              <a16:creationId xmlns:a16="http://schemas.microsoft.com/office/drawing/2014/main" id="{1281EDCD-0ACF-4E5F-BFDC-008C549FDDB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01" name="Text Box 1">
          <a:extLst>
            <a:ext uri="{FF2B5EF4-FFF2-40B4-BE49-F238E27FC236}">
              <a16:creationId xmlns:a16="http://schemas.microsoft.com/office/drawing/2014/main" id="{B96DDE17-8999-4E2C-AC29-3BF9E58DFB4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02" name="Text Box 2">
          <a:extLst>
            <a:ext uri="{FF2B5EF4-FFF2-40B4-BE49-F238E27FC236}">
              <a16:creationId xmlns:a16="http://schemas.microsoft.com/office/drawing/2014/main" id="{E4502FDE-9337-48DA-8D0B-F43EA7CF0C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03" name="Text Box 2">
          <a:extLst>
            <a:ext uri="{FF2B5EF4-FFF2-40B4-BE49-F238E27FC236}">
              <a16:creationId xmlns:a16="http://schemas.microsoft.com/office/drawing/2014/main" id="{7CF31692-37A7-47E8-B2E4-EEAB8983E1F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04" name="Text Box 1">
          <a:extLst>
            <a:ext uri="{FF2B5EF4-FFF2-40B4-BE49-F238E27FC236}">
              <a16:creationId xmlns:a16="http://schemas.microsoft.com/office/drawing/2014/main" id="{AFDCA60B-C448-44B6-A3DF-0B488252D4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05" name="Text Box 2">
          <a:extLst>
            <a:ext uri="{FF2B5EF4-FFF2-40B4-BE49-F238E27FC236}">
              <a16:creationId xmlns:a16="http://schemas.microsoft.com/office/drawing/2014/main" id="{57763FC2-AB5F-4B64-8B62-EA15E5379F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06" name="Text Box 2">
          <a:extLst>
            <a:ext uri="{FF2B5EF4-FFF2-40B4-BE49-F238E27FC236}">
              <a16:creationId xmlns:a16="http://schemas.microsoft.com/office/drawing/2014/main" id="{BB8BD72A-E5B3-45C7-8660-AF06A66A5D6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07" name="Text Box 1">
          <a:extLst>
            <a:ext uri="{FF2B5EF4-FFF2-40B4-BE49-F238E27FC236}">
              <a16:creationId xmlns:a16="http://schemas.microsoft.com/office/drawing/2014/main" id="{F8A81240-FEAF-4C90-A904-3321D72B4C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08" name="Text Box 2">
          <a:extLst>
            <a:ext uri="{FF2B5EF4-FFF2-40B4-BE49-F238E27FC236}">
              <a16:creationId xmlns:a16="http://schemas.microsoft.com/office/drawing/2014/main" id="{EDFA450D-2A15-46A1-9780-C85ABF3F22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09" name="Text Box 2">
          <a:extLst>
            <a:ext uri="{FF2B5EF4-FFF2-40B4-BE49-F238E27FC236}">
              <a16:creationId xmlns:a16="http://schemas.microsoft.com/office/drawing/2014/main" id="{2FD13601-4705-4E7B-88F5-0B94B382FCE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10" name="Text Box 1">
          <a:extLst>
            <a:ext uri="{FF2B5EF4-FFF2-40B4-BE49-F238E27FC236}">
              <a16:creationId xmlns:a16="http://schemas.microsoft.com/office/drawing/2014/main" id="{62CB17B8-C6FD-4A17-BD6E-D6E3980807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11" name="Text Box 2">
          <a:extLst>
            <a:ext uri="{FF2B5EF4-FFF2-40B4-BE49-F238E27FC236}">
              <a16:creationId xmlns:a16="http://schemas.microsoft.com/office/drawing/2014/main" id="{F179FCDB-B59B-4859-8F2C-7E24D012AC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12" name="Text Box 2">
          <a:extLst>
            <a:ext uri="{FF2B5EF4-FFF2-40B4-BE49-F238E27FC236}">
              <a16:creationId xmlns:a16="http://schemas.microsoft.com/office/drawing/2014/main" id="{B7A99027-23A3-4F59-BB27-B2E6A68CA86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13" name="Text Box 1">
          <a:extLst>
            <a:ext uri="{FF2B5EF4-FFF2-40B4-BE49-F238E27FC236}">
              <a16:creationId xmlns:a16="http://schemas.microsoft.com/office/drawing/2014/main" id="{EA26ABBD-9D37-4370-8A68-71C8B0AFBFE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14" name="Text Box 2">
          <a:extLst>
            <a:ext uri="{FF2B5EF4-FFF2-40B4-BE49-F238E27FC236}">
              <a16:creationId xmlns:a16="http://schemas.microsoft.com/office/drawing/2014/main" id="{9B0E52CC-C837-4BC1-9F97-3F874EE9DC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15" name="Text Box 2">
          <a:extLst>
            <a:ext uri="{FF2B5EF4-FFF2-40B4-BE49-F238E27FC236}">
              <a16:creationId xmlns:a16="http://schemas.microsoft.com/office/drawing/2014/main" id="{4F99A1D1-123B-49C8-90DB-18FA6D9862C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16" name="Text Box 1">
          <a:extLst>
            <a:ext uri="{FF2B5EF4-FFF2-40B4-BE49-F238E27FC236}">
              <a16:creationId xmlns:a16="http://schemas.microsoft.com/office/drawing/2014/main" id="{830C4BCB-8C39-40CC-B39A-9E1AADAF6E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17" name="Text Box 2">
          <a:extLst>
            <a:ext uri="{FF2B5EF4-FFF2-40B4-BE49-F238E27FC236}">
              <a16:creationId xmlns:a16="http://schemas.microsoft.com/office/drawing/2014/main" id="{7070284B-7FCB-46DF-BE6A-9E6CFCE3876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18" name="Text Box 2">
          <a:extLst>
            <a:ext uri="{FF2B5EF4-FFF2-40B4-BE49-F238E27FC236}">
              <a16:creationId xmlns:a16="http://schemas.microsoft.com/office/drawing/2014/main" id="{128C82FE-E87A-47C1-8865-9D12338355E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19" name="Text Box 1">
          <a:extLst>
            <a:ext uri="{FF2B5EF4-FFF2-40B4-BE49-F238E27FC236}">
              <a16:creationId xmlns:a16="http://schemas.microsoft.com/office/drawing/2014/main" id="{D010A25B-3797-4478-B4A0-9087741552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20" name="Text Box 2">
          <a:extLst>
            <a:ext uri="{FF2B5EF4-FFF2-40B4-BE49-F238E27FC236}">
              <a16:creationId xmlns:a16="http://schemas.microsoft.com/office/drawing/2014/main" id="{A11613DD-FD20-46E4-9BFE-655959671A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21" name="Text Box 1">
          <a:extLst>
            <a:ext uri="{FF2B5EF4-FFF2-40B4-BE49-F238E27FC236}">
              <a16:creationId xmlns:a16="http://schemas.microsoft.com/office/drawing/2014/main" id="{1E22B322-1B9F-4E1E-B083-FD74793EBC6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22" name="Text Box 2">
          <a:extLst>
            <a:ext uri="{FF2B5EF4-FFF2-40B4-BE49-F238E27FC236}">
              <a16:creationId xmlns:a16="http://schemas.microsoft.com/office/drawing/2014/main" id="{760BE02C-13C7-49E9-83CB-4FBE6F57C66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23" name="Text Box 1">
          <a:extLst>
            <a:ext uri="{FF2B5EF4-FFF2-40B4-BE49-F238E27FC236}">
              <a16:creationId xmlns:a16="http://schemas.microsoft.com/office/drawing/2014/main" id="{5D019142-9C05-4B28-A38E-9D75707B363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24" name="Text Box 2">
          <a:extLst>
            <a:ext uri="{FF2B5EF4-FFF2-40B4-BE49-F238E27FC236}">
              <a16:creationId xmlns:a16="http://schemas.microsoft.com/office/drawing/2014/main" id="{279368D7-2907-4B00-9B53-DDB5F6166E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25" name="Text Box 1">
          <a:extLst>
            <a:ext uri="{FF2B5EF4-FFF2-40B4-BE49-F238E27FC236}">
              <a16:creationId xmlns:a16="http://schemas.microsoft.com/office/drawing/2014/main" id="{8A734871-E5E1-4115-84F0-0622521C574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26" name="Text Box 2">
          <a:extLst>
            <a:ext uri="{FF2B5EF4-FFF2-40B4-BE49-F238E27FC236}">
              <a16:creationId xmlns:a16="http://schemas.microsoft.com/office/drawing/2014/main" id="{53844A4F-A12D-4BBF-8B7E-ABCB4EB019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27" name="Text Box 1">
          <a:extLst>
            <a:ext uri="{FF2B5EF4-FFF2-40B4-BE49-F238E27FC236}">
              <a16:creationId xmlns:a16="http://schemas.microsoft.com/office/drawing/2014/main" id="{D851E9D1-CB5F-4457-9EE2-1BAFD1B881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28" name="Text Box 2">
          <a:extLst>
            <a:ext uri="{FF2B5EF4-FFF2-40B4-BE49-F238E27FC236}">
              <a16:creationId xmlns:a16="http://schemas.microsoft.com/office/drawing/2014/main" id="{8F7BD795-4849-44BC-B002-D0241ADBC5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29" name="Text Box 1">
          <a:extLst>
            <a:ext uri="{FF2B5EF4-FFF2-40B4-BE49-F238E27FC236}">
              <a16:creationId xmlns:a16="http://schemas.microsoft.com/office/drawing/2014/main" id="{A9A2A99A-6FB6-497F-ADFE-EB3936B576F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30" name="Text Box 2">
          <a:extLst>
            <a:ext uri="{FF2B5EF4-FFF2-40B4-BE49-F238E27FC236}">
              <a16:creationId xmlns:a16="http://schemas.microsoft.com/office/drawing/2014/main" id="{D917E765-4D74-4AF0-BC03-5D3B6097BFE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31" name="Text Box 1">
          <a:extLst>
            <a:ext uri="{FF2B5EF4-FFF2-40B4-BE49-F238E27FC236}">
              <a16:creationId xmlns:a16="http://schemas.microsoft.com/office/drawing/2014/main" id="{0AB1D30A-E4DE-47A0-8E8F-307F797109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32" name="Text Box 2">
          <a:extLst>
            <a:ext uri="{FF2B5EF4-FFF2-40B4-BE49-F238E27FC236}">
              <a16:creationId xmlns:a16="http://schemas.microsoft.com/office/drawing/2014/main" id="{58090A57-453F-4BAB-A351-5EEB0656FA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33" name="Text Box 1">
          <a:extLst>
            <a:ext uri="{FF2B5EF4-FFF2-40B4-BE49-F238E27FC236}">
              <a16:creationId xmlns:a16="http://schemas.microsoft.com/office/drawing/2014/main" id="{0F8D08B7-B38F-4C87-9EE2-1877CC5911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34" name="Text Box 2">
          <a:extLst>
            <a:ext uri="{FF2B5EF4-FFF2-40B4-BE49-F238E27FC236}">
              <a16:creationId xmlns:a16="http://schemas.microsoft.com/office/drawing/2014/main" id="{443CA5FC-A2F6-45BF-A782-37FC77ECB0A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35" name="Text Box 1">
          <a:extLst>
            <a:ext uri="{FF2B5EF4-FFF2-40B4-BE49-F238E27FC236}">
              <a16:creationId xmlns:a16="http://schemas.microsoft.com/office/drawing/2014/main" id="{B6A23B4C-6920-4263-83A5-5457164B39A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36" name="Text Box 2">
          <a:extLst>
            <a:ext uri="{FF2B5EF4-FFF2-40B4-BE49-F238E27FC236}">
              <a16:creationId xmlns:a16="http://schemas.microsoft.com/office/drawing/2014/main" id="{C0F9C26A-7FF0-4AAC-8246-521A43249C0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37" name="Text Box 2">
          <a:extLst>
            <a:ext uri="{FF2B5EF4-FFF2-40B4-BE49-F238E27FC236}">
              <a16:creationId xmlns:a16="http://schemas.microsoft.com/office/drawing/2014/main" id="{85D45295-20CE-4996-B527-76A5B7EFA1A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38" name="Text Box 1">
          <a:extLst>
            <a:ext uri="{FF2B5EF4-FFF2-40B4-BE49-F238E27FC236}">
              <a16:creationId xmlns:a16="http://schemas.microsoft.com/office/drawing/2014/main" id="{D82E3B38-CCFD-4833-B6EE-18597825479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39" name="Text Box 2">
          <a:extLst>
            <a:ext uri="{FF2B5EF4-FFF2-40B4-BE49-F238E27FC236}">
              <a16:creationId xmlns:a16="http://schemas.microsoft.com/office/drawing/2014/main" id="{43EB304A-89CC-4AA9-A08F-C5A951C7B9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40" name="Text Box 1">
          <a:extLst>
            <a:ext uri="{FF2B5EF4-FFF2-40B4-BE49-F238E27FC236}">
              <a16:creationId xmlns:a16="http://schemas.microsoft.com/office/drawing/2014/main" id="{8133E1B6-8742-4F90-8EF4-70469CEF524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41" name="Text Box 2">
          <a:extLst>
            <a:ext uri="{FF2B5EF4-FFF2-40B4-BE49-F238E27FC236}">
              <a16:creationId xmlns:a16="http://schemas.microsoft.com/office/drawing/2014/main" id="{DD46F96A-7713-49D8-A59B-85B1000186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42" name="Text Box 1">
          <a:extLst>
            <a:ext uri="{FF2B5EF4-FFF2-40B4-BE49-F238E27FC236}">
              <a16:creationId xmlns:a16="http://schemas.microsoft.com/office/drawing/2014/main" id="{36A5EFA3-3B94-41A3-81C2-558DA03EA55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43" name="Text Box 2">
          <a:extLst>
            <a:ext uri="{FF2B5EF4-FFF2-40B4-BE49-F238E27FC236}">
              <a16:creationId xmlns:a16="http://schemas.microsoft.com/office/drawing/2014/main" id="{4196DCAA-DF60-4606-BF20-A97786B6684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44" name="Text Box 1">
          <a:extLst>
            <a:ext uri="{FF2B5EF4-FFF2-40B4-BE49-F238E27FC236}">
              <a16:creationId xmlns:a16="http://schemas.microsoft.com/office/drawing/2014/main" id="{CBA2A22A-AFAD-4D79-9816-043BD2D76D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45" name="Text Box 2">
          <a:extLst>
            <a:ext uri="{FF2B5EF4-FFF2-40B4-BE49-F238E27FC236}">
              <a16:creationId xmlns:a16="http://schemas.microsoft.com/office/drawing/2014/main" id="{0BE84AA7-2B3B-4FA1-8E45-4E4BC6B3F4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46" name="Text Box 2">
          <a:extLst>
            <a:ext uri="{FF2B5EF4-FFF2-40B4-BE49-F238E27FC236}">
              <a16:creationId xmlns:a16="http://schemas.microsoft.com/office/drawing/2014/main" id="{847F7C80-5E84-4197-9D6D-B1EA6584C4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47" name="Text Box 1">
          <a:extLst>
            <a:ext uri="{FF2B5EF4-FFF2-40B4-BE49-F238E27FC236}">
              <a16:creationId xmlns:a16="http://schemas.microsoft.com/office/drawing/2014/main" id="{B0D6F887-F643-43D3-9840-825DFA9648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48" name="Text Box 2">
          <a:extLst>
            <a:ext uri="{FF2B5EF4-FFF2-40B4-BE49-F238E27FC236}">
              <a16:creationId xmlns:a16="http://schemas.microsoft.com/office/drawing/2014/main" id="{7C60ADD9-D1E1-4B57-BB33-9B9E1885B2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49" name="Text Box 2">
          <a:extLst>
            <a:ext uri="{FF2B5EF4-FFF2-40B4-BE49-F238E27FC236}">
              <a16:creationId xmlns:a16="http://schemas.microsoft.com/office/drawing/2014/main" id="{3F22B0E7-CEDD-4C76-ADB5-31A9B7EEC2B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50" name="Text Box 1">
          <a:extLst>
            <a:ext uri="{FF2B5EF4-FFF2-40B4-BE49-F238E27FC236}">
              <a16:creationId xmlns:a16="http://schemas.microsoft.com/office/drawing/2014/main" id="{28C488CF-52DD-4C5C-8EA3-7B498C4526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51" name="Text Box 2">
          <a:extLst>
            <a:ext uri="{FF2B5EF4-FFF2-40B4-BE49-F238E27FC236}">
              <a16:creationId xmlns:a16="http://schemas.microsoft.com/office/drawing/2014/main" id="{4F13687A-7EF4-4E22-A868-144B677F516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52" name="Text Box 2">
          <a:extLst>
            <a:ext uri="{FF2B5EF4-FFF2-40B4-BE49-F238E27FC236}">
              <a16:creationId xmlns:a16="http://schemas.microsoft.com/office/drawing/2014/main" id="{42229DD3-16C0-4439-AAF3-B5707A14CB5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53" name="Text Box 1">
          <a:extLst>
            <a:ext uri="{FF2B5EF4-FFF2-40B4-BE49-F238E27FC236}">
              <a16:creationId xmlns:a16="http://schemas.microsoft.com/office/drawing/2014/main" id="{D4E6DE49-0CF9-4698-A8CE-1FF337BD6FC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54" name="Text Box 2">
          <a:extLst>
            <a:ext uri="{FF2B5EF4-FFF2-40B4-BE49-F238E27FC236}">
              <a16:creationId xmlns:a16="http://schemas.microsoft.com/office/drawing/2014/main" id="{BD187EA0-EE75-4FFE-B022-87073FF373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55" name="Text Box 2">
          <a:extLst>
            <a:ext uri="{FF2B5EF4-FFF2-40B4-BE49-F238E27FC236}">
              <a16:creationId xmlns:a16="http://schemas.microsoft.com/office/drawing/2014/main" id="{6EDE5185-279F-4F6D-BD33-B6E039776DD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56" name="Text Box 1">
          <a:extLst>
            <a:ext uri="{FF2B5EF4-FFF2-40B4-BE49-F238E27FC236}">
              <a16:creationId xmlns:a16="http://schemas.microsoft.com/office/drawing/2014/main" id="{B0E2EB08-E10D-405E-895B-125EBE8FB3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57" name="Text Box 2">
          <a:extLst>
            <a:ext uri="{FF2B5EF4-FFF2-40B4-BE49-F238E27FC236}">
              <a16:creationId xmlns:a16="http://schemas.microsoft.com/office/drawing/2014/main" id="{3DBB3294-E4B5-4920-8B3F-8D06464E24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58" name="Text Box 2">
          <a:extLst>
            <a:ext uri="{FF2B5EF4-FFF2-40B4-BE49-F238E27FC236}">
              <a16:creationId xmlns:a16="http://schemas.microsoft.com/office/drawing/2014/main" id="{7F086322-F5E7-417C-8568-0FFBE3BF9B6F}"/>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59" name="Text Box 1">
          <a:extLst>
            <a:ext uri="{FF2B5EF4-FFF2-40B4-BE49-F238E27FC236}">
              <a16:creationId xmlns:a16="http://schemas.microsoft.com/office/drawing/2014/main" id="{42964690-C374-4E0F-A128-8E7D6CC565A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60" name="Text Box 2">
          <a:extLst>
            <a:ext uri="{FF2B5EF4-FFF2-40B4-BE49-F238E27FC236}">
              <a16:creationId xmlns:a16="http://schemas.microsoft.com/office/drawing/2014/main" id="{B18D759C-715C-458A-929C-A35E8B2A82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161" name="Text Box 2">
          <a:extLst>
            <a:ext uri="{FF2B5EF4-FFF2-40B4-BE49-F238E27FC236}">
              <a16:creationId xmlns:a16="http://schemas.microsoft.com/office/drawing/2014/main" id="{9765BCFF-AC66-4007-8BE4-FC095A26755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62" name="Text Box 1">
          <a:extLst>
            <a:ext uri="{FF2B5EF4-FFF2-40B4-BE49-F238E27FC236}">
              <a16:creationId xmlns:a16="http://schemas.microsoft.com/office/drawing/2014/main" id="{401008FF-73A1-47B2-84B4-0726E70517F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63" name="Text Box 2">
          <a:extLst>
            <a:ext uri="{FF2B5EF4-FFF2-40B4-BE49-F238E27FC236}">
              <a16:creationId xmlns:a16="http://schemas.microsoft.com/office/drawing/2014/main" id="{00F470C8-8CE2-40FE-8815-B6449B8766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64" name="Text Box 1">
          <a:extLst>
            <a:ext uri="{FF2B5EF4-FFF2-40B4-BE49-F238E27FC236}">
              <a16:creationId xmlns:a16="http://schemas.microsoft.com/office/drawing/2014/main" id="{C0C13B39-84E4-4C6B-B115-64486E8037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65" name="Text Box 2">
          <a:extLst>
            <a:ext uri="{FF2B5EF4-FFF2-40B4-BE49-F238E27FC236}">
              <a16:creationId xmlns:a16="http://schemas.microsoft.com/office/drawing/2014/main" id="{CE4E7A15-1529-4BB1-94BE-480BC734DBC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66" name="Text Box 1">
          <a:extLst>
            <a:ext uri="{FF2B5EF4-FFF2-40B4-BE49-F238E27FC236}">
              <a16:creationId xmlns:a16="http://schemas.microsoft.com/office/drawing/2014/main" id="{F2CCAEB2-1441-4CA8-9694-53339FC727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67" name="Text Box 2">
          <a:extLst>
            <a:ext uri="{FF2B5EF4-FFF2-40B4-BE49-F238E27FC236}">
              <a16:creationId xmlns:a16="http://schemas.microsoft.com/office/drawing/2014/main" id="{861A25E9-B5C6-440C-B409-ED7B25B68F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68" name="Text Box 1">
          <a:extLst>
            <a:ext uri="{FF2B5EF4-FFF2-40B4-BE49-F238E27FC236}">
              <a16:creationId xmlns:a16="http://schemas.microsoft.com/office/drawing/2014/main" id="{894D0617-4E16-4E00-B76F-B4C0C85308A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69" name="Text Box 2">
          <a:extLst>
            <a:ext uri="{FF2B5EF4-FFF2-40B4-BE49-F238E27FC236}">
              <a16:creationId xmlns:a16="http://schemas.microsoft.com/office/drawing/2014/main" id="{8CCD4742-0AC0-42D5-AAAF-9C33DE0835D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70" name="Text Box 1">
          <a:extLst>
            <a:ext uri="{FF2B5EF4-FFF2-40B4-BE49-F238E27FC236}">
              <a16:creationId xmlns:a16="http://schemas.microsoft.com/office/drawing/2014/main" id="{980B2001-0CB8-49FE-AA49-A501188550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71" name="Text Box 2">
          <a:extLst>
            <a:ext uri="{FF2B5EF4-FFF2-40B4-BE49-F238E27FC236}">
              <a16:creationId xmlns:a16="http://schemas.microsoft.com/office/drawing/2014/main" id="{97D03880-F22A-4708-B8AA-5F1D10F777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72" name="Text Box 1">
          <a:extLst>
            <a:ext uri="{FF2B5EF4-FFF2-40B4-BE49-F238E27FC236}">
              <a16:creationId xmlns:a16="http://schemas.microsoft.com/office/drawing/2014/main" id="{8817DB12-1F4D-463E-B106-FBCC7F1A478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73" name="Text Box 2">
          <a:extLst>
            <a:ext uri="{FF2B5EF4-FFF2-40B4-BE49-F238E27FC236}">
              <a16:creationId xmlns:a16="http://schemas.microsoft.com/office/drawing/2014/main" id="{ADFCDA90-509D-4C0D-A764-9E7BAE34828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74" name="Text Box 1">
          <a:extLst>
            <a:ext uri="{FF2B5EF4-FFF2-40B4-BE49-F238E27FC236}">
              <a16:creationId xmlns:a16="http://schemas.microsoft.com/office/drawing/2014/main" id="{E789FB51-E1F7-457A-98BA-C457573C23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75" name="Text Box 2">
          <a:extLst>
            <a:ext uri="{FF2B5EF4-FFF2-40B4-BE49-F238E27FC236}">
              <a16:creationId xmlns:a16="http://schemas.microsoft.com/office/drawing/2014/main" id="{44B07965-5194-4114-9651-EB33F869B2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76" name="Text Box 1">
          <a:extLst>
            <a:ext uri="{FF2B5EF4-FFF2-40B4-BE49-F238E27FC236}">
              <a16:creationId xmlns:a16="http://schemas.microsoft.com/office/drawing/2014/main" id="{5FA4A68E-DF28-4334-AA65-1AF621CDB0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77" name="Text Box 2">
          <a:extLst>
            <a:ext uri="{FF2B5EF4-FFF2-40B4-BE49-F238E27FC236}">
              <a16:creationId xmlns:a16="http://schemas.microsoft.com/office/drawing/2014/main" id="{76F4CEE9-985A-4002-8A0E-FBF50A825A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78" name="Text Box 1">
          <a:extLst>
            <a:ext uri="{FF2B5EF4-FFF2-40B4-BE49-F238E27FC236}">
              <a16:creationId xmlns:a16="http://schemas.microsoft.com/office/drawing/2014/main" id="{013F50C3-E7E5-4741-8D59-EA4E9355856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79" name="Text Box 2">
          <a:extLst>
            <a:ext uri="{FF2B5EF4-FFF2-40B4-BE49-F238E27FC236}">
              <a16:creationId xmlns:a16="http://schemas.microsoft.com/office/drawing/2014/main" id="{0D90EBA6-F58D-4BCB-AA96-817E53E5718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80" name="Text Box 1">
          <a:extLst>
            <a:ext uri="{FF2B5EF4-FFF2-40B4-BE49-F238E27FC236}">
              <a16:creationId xmlns:a16="http://schemas.microsoft.com/office/drawing/2014/main" id="{6A063657-71E2-47FA-9620-FB1C1F0E35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81" name="Text Box 2">
          <a:extLst>
            <a:ext uri="{FF2B5EF4-FFF2-40B4-BE49-F238E27FC236}">
              <a16:creationId xmlns:a16="http://schemas.microsoft.com/office/drawing/2014/main" id="{477E0B6A-2CD8-45E4-A270-3D68A381C7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82" name="Text Box 2">
          <a:extLst>
            <a:ext uri="{FF2B5EF4-FFF2-40B4-BE49-F238E27FC236}">
              <a16:creationId xmlns:a16="http://schemas.microsoft.com/office/drawing/2014/main" id="{2A8F926A-AAED-4BEE-9C60-1F7CE64F1F3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83" name="Text Box 1">
          <a:extLst>
            <a:ext uri="{FF2B5EF4-FFF2-40B4-BE49-F238E27FC236}">
              <a16:creationId xmlns:a16="http://schemas.microsoft.com/office/drawing/2014/main" id="{E8FEDD4F-9DC4-402D-A9EB-678EB95896D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84" name="Text Box 2">
          <a:extLst>
            <a:ext uri="{FF2B5EF4-FFF2-40B4-BE49-F238E27FC236}">
              <a16:creationId xmlns:a16="http://schemas.microsoft.com/office/drawing/2014/main" id="{42D44206-4B6C-4B41-A0D2-6A746524EDF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85" name="Text Box 1">
          <a:extLst>
            <a:ext uri="{FF2B5EF4-FFF2-40B4-BE49-F238E27FC236}">
              <a16:creationId xmlns:a16="http://schemas.microsoft.com/office/drawing/2014/main" id="{282BBF65-A879-4427-93DD-3FC2C78E3E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86" name="Text Box 2">
          <a:extLst>
            <a:ext uri="{FF2B5EF4-FFF2-40B4-BE49-F238E27FC236}">
              <a16:creationId xmlns:a16="http://schemas.microsoft.com/office/drawing/2014/main" id="{9091668A-3E2E-4D9E-9DD2-9B499980F6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87" name="Text Box 1">
          <a:extLst>
            <a:ext uri="{FF2B5EF4-FFF2-40B4-BE49-F238E27FC236}">
              <a16:creationId xmlns:a16="http://schemas.microsoft.com/office/drawing/2014/main" id="{07A8174F-6116-43C1-8A8A-607249095AC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88" name="Text Box 2">
          <a:extLst>
            <a:ext uri="{FF2B5EF4-FFF2-40B4-BE49-F238E27FC236}">
              <a16:creationId xmlns:a16="http://schemas.microsoft.com/office/drawing/2014/main" id="{7320A004-07ED-4036-A20B-BEA160D4AD8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89" name="Text Box 1">
          <a:extLst>
            <a:ext uri="{FF2B5EF4-FFF2-40B4-BE49-F238E27FC236}">
              <a16:creationId xmlns:a16="http://schemas.microsoft.com/office/drawing/2014/main" id="{F8C7CCDC-199D-4934-880E-F6E8C927DDA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90" name="Text Box 2">
          <a:extLst>
            <a:ext uri="{FF2B5EF4-FFF2-40B4-BE49-F238E27FC236}">
              <a16:creationId xmlns:a16="http://schemas.microsoft.com/office/drawing/2014/main" id="{6CA85145-DABD-4100-AD01-AC7E0ADDAF8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91" name="Text Box 1">
          <a:extLst>
            <a:ext uri="{FF2B5EF4-FFF2-40B4-BE49-F238E27FC236}">
              <a16:creationId xmlns:a16="http://schemas.microsoft.com/office/drawing/2014/main" id="{4D19B5CF-695D-432B-A416-D554FC6E2D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92" name="Text Box 2">
          <a:extLst>
            <a:ext uri="{FF2B5EF4-FFF2-40B4-BE49-F238E27FC236}">
              <a16:creationId xmlns:a16="http://schemas.microsoft.com/office/drawing/2014/main" id="{F90C7FFC-6002-4A46-9A1F-F5D719CCA5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93" name="Text Box 1">
          <a:extLst>
            <a:ext uri="{FF2B5EF4-FFF2-40B4-BE49-F238E27FC236}">
              <a16:creationId xmlns:a16="http://schemas.microsoft.com/office/drawing/2014/main" id="{15F00385-3894-4BA1-98DA-D6D53FE8391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94" name="Text Box 2">
          <a:extLst>
            <a:ext uri="{FF2B5EF4-FFF2-40B4-BE49-F238E27FC236}">
              <a16:creationId xmlns:a16="http://schemas.microsoft.com/office/drawing/2014/main" id="{6304B019-4D1B-41A1-B2B7-C409C153402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95" name="Text Box 1">
          <a:extLst>
            <a:ext uri="{FF2B5EF4-FFF2-40B4-BE49-F238E27FC236}">
              <a16:creationId xmlns:a16="http://schemas.microsoft.com/office/drawing/2014/main" id="{0D196748-8F73-420D-B490-B901BF9835F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196" name="Text Box 2">
          <a:extLst>
            <a:ext uri="{FF2B5EF4-FFF2-40B4-BE49-F238E27FC236}">
              <a16:creationId xmlns:a16="http://schemas.microsoft.com/office/drawing/2014/main" id="{C33CF000-9216-41E7-8DD5-050B0E1E87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97" name="Text Box 1">
          <a:extLst>
            <a:ext uri="{FF2B5EF4-FFF2-40B4-BE49-F238E27FC236}">
              <a16:creationId xmlns:a16="http://schemas.microsoft.com/office/drawing/2014/main" id="{5310D1B9-E014-4495-963C-01F142CD64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198" name="Text Box 2">
          <a:extLst>
            <a:ext uri="{FF2B5EF4-FFF2-40B4-BE49-F238E27FC236}">
              <a16:creationId xmlns:a16="http://schemas.microsoft.com/office/drawing/2014/main" id="{46528DD0-465D-41B0-9CB4-D1A240F151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199" name="Text Box 1">
          <a:extLst>
            <a:ext uri="{FF2B5EF4-FFF2-40B4-BE49-F238E27FC236}">
              <a16:creationId xmlns:a16="http://schemas.microsoft.com/office/drawing/2014/main" id="{6AC3A696-DE50-414D-9F0B-BC3518CF113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00" name="Text Box 2">
          <a:extLst>
            <a:ext uri="{FF2B5EF4-FFF2-40B4-BE49-F238E27FC236}">
              <a16:creationId xmlns:a16="http://schemas.microsoft.com/office/drawing/2014/main" id="{6B9501F5-19C3-4825-B207-F1F23BD22FF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01" name="Text Box 1">
          <a:extLst>
            <a:ext uri="{FF2B5EF4-FFF2-40B4-BE49-F238E27FC236}">
              <a16:creationId xmlns:a16="http://schemas.microsoft.com/office/drawing/2014/main" id="{107967D3-DB44-4908-B9DC-308413C87CE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02" name="Text Box 2">
          <a:extLst>
            <a:ext uri="{FF2B5EF4-FFF2-40B4-BE49-F238E27FC236}">
              <a16:creationId xmlns:a16="http://schemas.microsoft.com/office/drawing/2014/main" id="{879A9253-0B4B-4DD0-B6E3-77EACF4474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03" name="Text Box 1">
          <a:extLst>
            <a:ext uri="{FF2B5EF4-FFF2-40B4-BE49-F238E27FC236}">
              <a16:creationId xmlns:a16="http://schemas.microsoft.com/office/drawing/2014/main" id="{0F98B65F-8584-4516-B8D4-E9F746E45D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04" name="Text Box 2">
          <a:extLst>
            <a:ext uri="{FF2B5EF4-FFF2-40B4-BE49-F238E27FC236}">
              <a16:creationId xmlns:a16="http://schemas.microsoft.com/office/drawing/2014/main" id="{804EEC70-EC44-448D-86C8-D5995AF978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205" name="Text Box 2">
          <a:extLst>
            <a:ext uri="{FF2B5EF4-FFF2-40B4-BE49-F238E27FC236}">
              <a16:creationId xmlns:a16="http://schemas.microsoft.com/office/drawing/2014/main" id="{83AFA900-6ECD-4F45-BEF6-F528D2139D2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06" name="Text Box 1">
          <a:extLst>
            <a:ext uri="{FF2B5EF4-FFF2-40B4-BE49-F238E27FC236}">
              <a16:creationId xmlns:a16="http://schemas.microsoft.com/office/drawing/2014/main" id="{FBFB6FCF-FF73-4362-9932-0F2453EFF8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07" name="Text Box 2">
          <a:extLst>
            <a:ext uri="{FF2B5EF4-FFF2-40B4-BE49-F238E27FC236}">
              <a16:creationId xmlns:a16="http://schemas.microsoft.com/office/drawing/2014/main" id="{BE061F2B-542C-4C15-9F3B-1B847D7830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08" name="Text Box 1">
          <a:extLst>
            <a:ext uri="{FF2B5EF4-FFF2-40B4-BE49-F238E27FC236}">
              <a16:creationId xmlns:a16="http://schemas.microsoft.com/office/drawing/2014/main" id="{C875C398-9FA7-49E4-944C-61A420E579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09" name="Text Box 2">
          <a:extLst>
            <a:ext uri="{FF2B5EF4-FFF2-40B4-BE49-F238E27FC236}">
              <a16:creationId xmlns:a16="http://schemas.microsoft.com/office/drawing/2014/main" id="{65C7630F-E81C-445A-B94F-C95569C4D1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10" name="Text Box 1">
          <a:extLst>
            <a:ext uri="{FF2B5EF4-FFF2-40B4-BE49-F238E27FC236}">
              <a16:creationId xmlns:a16="http://schemas.microsoft.com/office/drawing/2014/main" id="{18D3D427-44F9-4C28-AD07-32FE6CFCED5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11" name="Text Box 2">
          <a:extLst>
            <a:ext uri="{FF2B5EF4-FFF2-40B4-BE49-F238E27FC236}">
              <a16:creationId xmlns:a16="http://schemas.microsoft.com/office/drawing/2014/main" id="{5439C02B-6C37-4659-AF5B-18A6735512C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12" name="Text Box 1">
          <a:extLst>
            <a:ext uri="{FF2B5EF4-FFF2-40B4-BE49-F238E27FC236}">
              <a16:creationId xmlns:a16="http://schemas.microsoft.com/office/drawing/2014/main" id="{EABDA6C6-293B-42B7-ACE1-FEA4AC21EC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13" name="Text Box 2">
          <a:extLst>
            <a:ext uri="{FF2B5EF4-FFF2-40B4-BE49-F238E27FC236}">
              <a16:creationId xmlns:a16="http://schemas.microsoft.com/office/drawing/2014/main" id="{E4085E59-D897-48A4-A615-18E6512A82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214" name="Text Box 2">
          <a:extLst>
            <a:ext uri="{FF2B5EF4-FFF2-40B4-BE49-F238E27FC236}">
              <a16:creationId xmlns:a16="http://schemas.microsoft.com/office/drawing/2014/main" id="{34EF526A-66B0-4635-A370-64DA554AED8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15" name="Text Box 1">
          <a:extLst>
            <a:ext uri="{FF2B5EF4-FFF2-40B4-BE49-F238E27FC236}">
              <a16:creationId xmlns:a16="http://schemas.microsoft.com/office/drawing/2014/main" id="{D9400FA0-DD5D-403C-A85C-1A6544DA2B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16" name="Text Box 2">
          <a:extLst>
            <a:ext uri="{FF2B5EF4-FFF2-40B4-BE49-F238E27FC236}">
              <a16:creationId xmlns:a16="http://schemas.microsoft.com/office/drawing/2014/main" id="{334567C5-524A-4A7F-A3E4-36F64BC6DD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217" name="Text Box 2">
          <a:extLst>
            <a:ext uri="{FF2B5EF4-FFF2-40B4-BE49-F238E27FC236}">
              <a16:creationId xmlns:a16="http://schemas.microsoft.com/office/drawing/2014/main" id="{A032FE0B-3C33-4E8E-900F-1A7EF1DD6C9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18" name="Text Box 1">
          <a:extLst>
            <a:ext uri="{FF2B5EF4-FFF2-40B4-BE49-F238E27FC236}">
              <a16:creationId xmlns:a16="http://schemas.microsoft.com/office/drawing/2014/main" id="{C6268A68-D4F5-417B-8AB3-AC89BB6355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19" name="Text Box 2">
          <a:extLst>
            <a:ext uri="{FF2B5EF4-FFF2-40B4-BE49-F238E27FC236}">
              <a16:creationId xmlns:a16="http://schemas.microsoft.com/office/drawing/2014/main" id="{10F41603-5783-4D24-8476-1C6BA12F3A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220" name="Text Box 2">
          <a:extLst>
            <a:ext uri="{FF2B5EF4-FFF2-40B4-BE49-F238E27FC236}">
              <a16:creationId xmlns:a16="http://schemas.microsoft.com/office/drawing/2014/main" id="{D202DBE8-67C5-4E63-9900-A4E2AA6A434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21" name="Text Box 1">
          <a:extLst>
            <a:ext uri="{FF2B5EF4-FFF2-40B4-BE49-F238E27FC236}">
              <a16:creationId xmlns:a16="http://schemas.microsoft.com/office/drawing/2014/main" id="{A7B072BF-8A06-43FC-AAD9-FAA8ADD808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22" name="Text Box 2">
          <a:extLst>
            <a:ext uri="{FF2B5EF4-FFF2-40B4-BE49-F238E27FC236}">
              <a16:creationId xmlns:a16="http://schemas.microsoft.com/office/drawing/2014/main" id="{E2144673-357D-44A9-928B-92AA7DA7BE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223" name="Text Box 2">
          <a:extLst>
            <a:ext uri="{FF2B5EF4-FFF2-40B4-BE49-F238E27FC236}">
              <a16:creationId xmlns:a16="http://schemas.microsoft.com/office/drawing/2014/main" id="{3D7660E5-16EE-4445-8ADB-DD2CBD0595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24" name="Text Box 1">
          <a:extLst>
            <a:ext uri="{FF2B5EF4-FFF2-40B4-BE49-F238E27FC236}">
              <a16:creationId xmlns:a16="http://schemas.microsoft.com/office/drawing/2014/main" id="{DD353180-99A3-4EF7-ACD1-83E33F19D30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25" name="Text Box 2">
          <a:extLst>
            <a:ext uri="{FF2B5EF4-FFF2-40B4-BE49-F238E27FC236}">
              <a16:creationId xmlns:a16="http://schemas.microsoft.com/office/drawing/2014/main" id="{EE86FABE-8B14-4BDF-B8AD-45B9EED091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226" name="Text Box 2">
          <a:extLst>
            <a:ext uri="{FF2B5EF4-FFF2-40B4-BE49-F238E27FC236}">
              <a16:creationId xmlns:a16="http://schemas.microsoft.com/office/drawing/2014/main" id="{E26FA86B-16BE-43F2-8D16-982BA7588B4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27" name="Text Box 1">
          <a:extLst>
            <a:ext uri="{FF2B5EF4-FFF2-40B4-BE49-F238E27FC236}">
              <a16:creationId xmlns:a16="http://schemas.microsoft.com/office/drawing/2014/main" id="{B0737A19-7DF6-4969-A2AB-44EAE077A4F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28" name="Text Box 2">
          <a:extLst>
            <a:ext uri="{FF2B5EF4-FFF2-40B4-BE49-F238E27FC236}">
              <a16:creationId xmlns:a16="http://schemas.microsoft.com/office/drawing/2014/main" id="{3D47A140-9568-40BF-A84F-20F31123300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229" name="Text Box 2">
          <a:extLst>
            <a:ext uri="{FF2B5EF4-FFF2-40B4-BE49-F238E27FC236}">
              <a16:creationId xmlns:a16="http://schemas.microsoft.com/office/drawing/2014/main" id="{F5D7045F-E2F9-4DE2-B672-4C26A199F65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30" name="Text Box 1">
          <a:extLst>
            <a:ext uri="{FF2B5EF4-FFF2-40B4-BE49-F238E27FC236}">
              <a16:creationId xmlns:a16="http://schemas.microsoft.com/office/drawing/2014/main" id="{B38E5D4B-640B-47F8-B912-53750F294AA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31" name="Text Box 2">
          <a:extLst>
            <a:ext uri="{FF2B5EF4-FFF2-40B4-BE49-F238E27FC236}">
              <a16:creationId xmlns:a16="http://schemas.microsoft.com/office/drawing/2014/main" id="{5420AF8C-2B82-45EA-9A52-56F7786E87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32" name="Text Box 1">
          <a:extLst>
            <a:ext uri="{FF2B5EF4-FFF2-40B4-BE49-F238E27FC236}">
              <a16:creationId xmlns:a16="http://schemas.microsoft.com/office/drawing/2014/main" id="{8601F014-CF4B-4C23-A508-6789602216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33" name="Text Box 2">
          <a:extLst>
            <a:ext uri="{FF2B5EF4-FFF2-40B4-BE49-F238E27FC236}">
              <a16:creationId xmlns:a16="http://schemas.microsoft.com/office/drawing/2014/main" id="{8214D42E-DBFB-4132-85FD-B000456727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34" name="Text Box 1">
          <a:extLst>
            <a:ext uri="{FF2B5EF4-FFF2-40B4-BE49-F238E27FC236}">
              <a16:creationId xmlns:a16="http://schemas.microsoft.com/office/drawing/2014/main" id="{69B4A85F-B5CA-4F59-AC7C-A370CF8627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35" name="Text Box 2">
          <a:extLst>
            <a:ext uri="{FF2B5EF4-FFF2-40B4-BE49-F238E27FC236}">
              <a16:creationId xmlns:a16="http://schemas.microsoft.com/office/drawing/2014/main" id="{1355EA7F-64C0-4D7B-997E-2C9F70C5DF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36" name="Text Box 1">
          <a:extLst>
            <a:ext uri="{FF2B5EF4-FFF2-40B4-BE49-F238E27FC236}">
              <a16:creationId xmlns:a16="http://schemas.microsoft.com/office/drawing/2014/main" id="{17F9E999-F4C3-4E4E-9B83-D703E14B3FE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37" name="Text Box 2">
          <a:extLst>
            <a:ext uri="{FF2B5EF4-FFF2-40B4-BE49-F238E27FC236}">
              <a16:creationId xmlns:a16="http://schemas.microsoft.com/office/drawing/2014/main" id="{C2AB46B4-31FA-4744-AD97-C759D62E64D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38" name="Text Box 1">
          <a:extLst>
            <a:ext uri="{FF2B5EF4-FFF2-40B4-BE49-F238E27FC236}">
              <a16:creationId xmlns:a16="http://schemas.microsoft.com/office/drawing/2014/main" id="{810CE64C-844B-4CDC-9FF9-61C3DC0C274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39" name="Text Box 2">
          <a:extLst>
            <a:ext uri="{FF2B5EF4-FFF2-40B4-BE49-F238E27FC236}">
              <a16:creationId xmlns:a16="http://schemas.microsoft.com/office/drawing/2014/main" id="{1B0A8F28-938B-4C21-B08E-6ECBC8C2CF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40" name="Text Box 1">
          <a:extLst>
            <a:ext uri="{FF2B5EF4-FFF2-40B4-BE49-F238E27FC236}">
              <a16:creationId xmlns:a16="http://schemas.microsoft.com/office/drawing/2014/main" id="{BCCC4DC9-0343-4F5F-815D-AED34E57C8D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41" name="Text Box 2">
          <a:extLst>
            <a:ext uri="{FF2B5EF4-FFF2-40B4-BE49-F238E27FC236}">
              <a16:creationId xmlns:a16="http://schemas.microsoft.com/office/drawing/2014/main" id="{AFE93DA3-F5EF-4BFE-8113-3EDC5D82755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42" name="Text Box 2">
          <a:extLst>
            <a:ext uri="{FF2B5EF4-FFF2-40B4-BE49-F238E27FC236}">
              <a16:creationId xmlns:a16="http://schemas.microsoft.com/office/drawing/2014/main" id="{A7539ADC-A5FA-4A1C-9333-DB634634DD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43" name="Text Box 1">
          <a:extLst>
            <a:ext uri="{FF2B5EF4-FFF2-40B4-BE49-F238E27FC236}">
              <a16:creationId xmlns:a16="http://schemas.microsoft.com/office/drawing/2014/main" id="{295C861C-17B7-4ADB-83E5-7E12932133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44" name="Text Box 2">
          <a:extLst>
            <a:ext uri="{FF2B5EF4-FFF2-40B4-BE49-F238E27FC236}">
              <a16:creationId xmlns:a16="http://schemas.microsoft.com/office/drawing/2014/main" id="{3A451D87-0F42-4230-A0F9-D62557115E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45" name="Text Box 1">
          <a:extLst>
            <a:ext uri="{FF2B5EF4-FFF2-40B4-BE49-F238E27FC236}">
              <a16:creationId xmlns:a16="http://schemas.microsoft.com/office/drawing/2014/main" id="{0F3EC4F1-B9B1-4A8E-9E00-54F110A7C10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46" name="Text Box 2">
          <a:extLst>
            <a:ext uri="{FF2B5EF4-FFF2-40B4-BE49-F238E27FC236}">
              <a16:creationId xmlns:a16="http://schemas.microsoft.com/office/drawing/2014/main" id="{D6FAE596-2579-4D58-83A5-8CA7E4955FD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47" name="Text Box 1">
          <a:extLst>
            <a:ext uri="{FF2B5EF4-FFF2-40B4-BE49-F238E27FC236}">
              <a16:creationId xmlns:a16="http://schemas.microsoft.com/office/drawing/2014/main" id="{7F5A013E-5BA8-46C2-A06E-5BC812E328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48" name="Text Box 2">
          <a:extLst>
            <a:ext uri="{FF2B5EF4-FFF2-40B4-BE49-F238E27FC236}">
              <a16:creationId xmlns:a16="http://schemas.microsoft.com/office/drawing/2014/main" id="{25061469-2C6F-4A45-A95E-EAA03FED62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49" name="Text Box 2">
          <a:extLst>
            <a:ext uri="{FF2B5EF4-FFF2-40B4-BE49-F238E27FC236}">
              <a16:creationId xmlns:a16="http://schemas.microsoft.com/office/drawing/2014/main" id="{5BA89745-FF5A-4337-AA41-280DE41254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50" name="Text Box 1">
          <a:extLst>
            <a:ext uri="{FF2B5EF4-FFF2-40B4-BE49-F238E27FC236}">
              <a16:creationId xmlns:a16="http://schemas.microsoft.com/office/drawing/2014/main" id="{512E80E1-FA17-4E58-9834-EAEFBF27F21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51" name="Text Box 2">
          <a:extLst>
            <a:ext uri="{FF2B5EF4-FFF2-40B4-BE49-F238E27FC236}">
              <a16:creationId xmlns:a16="http://schemas.microsoft.com/office/drawing/2014/main" id="{AB10AE79-D7C2-4207-A5BB-DCE7C4BC80B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52" name="Text Box 1">
          <a:extLst>
            <a:ext uri="{FF2B5EF4-FFF2-40B4-BE49-F238E27FC236}">
              <a16:creationId xmlns:a16="http://schemas.microsoft.com/office/drawing/2014/main" id="{43CD9B90-FCAA-4F76-A6D1-317AB9A1B3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53" name="Text Box 2">
          <a:extLst>
            <a:ext uri="{FF2B5EF4-FFF2-40B4-BE49-F238E27FC236}">
              <a16:creationId xmlns:a16="http://schemas.microsoft.com/office/drawing/2014/main" id="{B6DA7B1D-8E00-40A9-9D65-ACBACB362F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54" name="Text Box 1">
          <a:extLst>
            <a:ext uri="{FF2B5EF4-FFF2-40B4-BE49-F238E27FC236}">
              <a16:creationId xmlns:a16="http://schemas.microsoft.com/office/drawing/2014/main" id="{2CD3B45F-450C-4B58-A3E8-48B02A7BB6B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55" name="Text Box 2">
          <a:extLst>
            <a:ext uri="{FF2B5EF4-FFF2-40B4-BE49-F238E27FC236}">
              <a16:creationId xmlns:a16="http://schemas.microsoft.com/office/drawing/2014/main" id="{98E3CFC0-D908-48AA-BCE7-EEA36B11DDF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56" name="Text Box 1">
          <a:extLst>
            <a:ext uri="{FF2B5EF4-FFF2-40B4-BE49-F238E27FC236}">
              <a16:creationId xmlns:a16="http://schemas.microsoft.com/office/drawing/2014/main" id="{B7F614E4-83FA-48EA-934F-2732A0C6397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57" name="Text Box 2">
          <a:extLst>
            <a:ext uri="{FF2B5EF4-FFF2-40B4-BE49-F238E27FC236}">
              <a16:creationId xmlns:a16="http://schemas.microsoft.com/office/drawing/2014/main" id="{22E8FE5A-5E8D-4A8F-81C2-BE46C523D27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58" name="Text Box 1">
          <a:extLst>
            <a:ext uri="{FF2B5EF4-FFF2-40B4-BE49-F238E27FC236}">
              <a16:creationId xmlns:a16="http://schemas.microsoft.com/office/drawing/2014/main" id="{E5860FDF-849B-4AD5-B56E-EEC19E26A67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59" name="Text Box 2">
          <a:extLst>
            <a:ext uri="{FF2B5EF4-FFF2-40B4-BE49-F238E27FC236}">
              <a16:creationId xmlns:a16="http://schemas.microsoft.com/office/drawing/2014/main" id="{FEE3FC3E-DE5A-4B81-80AC-D24A2F1179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60" name="Text Box 1">
          <a:extLst>
            <a:ext uri="{FF2B5EF4-FFF2-40B4-BE49-F238E27FC236}">
              <a16:creationId xmlns:a16="http://schemas.microsoft.com/office/drawing/2014/main" id="{1248F955-2587-4D08-8CA0-4DBBFCC8FC0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61" name="Text Box 2">
          <a:extLst>
            <a:ext uri="{FF2B5EF4-FFF2-40B4-BE49-F238E27FC236}">
              <a16:creationId xmlns:a16="http://schemas.microsoft.com/office/drawing/2014/main" id="{570BDBFA-218B-46CB-B5F4-1986BF4F1F8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62" name="Text Box 1">
          <a:extLst>
            <a:ext uri="{FF2B5EF4-FFF2-40B4-BE49-F238E27FC236}">
              <a16:creationId xmlns:a16="http://schemas.microsoft.com/office/drawing/2014/main" id="{80A5CA7C-A477-4109-B855-F6BCEE99D54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63" name="Text Box 2">
          <a:extLst>
            <a:ext uri="{FF2B5EF4-FFF2-40B4-BE49-F238E27FC236}">
              <a16:creationId xmlns:a16="http://schemas.microsoft.com/office/drawing/2014/main" id="{EF7A9385-643B-48BB-8821-BF533E637FA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64" name="Text Box 1">
          <a:extLst>
            <a:ext uri="{FF2B5EF4-FFF2-40B4-BE49-F238E27FC236}">
              <a16:creationId xmlns:a16="http://schemas.microsoft.com/office/drawing/2014/main" id="{8838C1DE-CE3F-4D81-8435-7670F60ECE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65" name="Text Box 2">
          <a:extLst>
            <a:ext uri="{FF2B5EF4-FFF2-40B4-BE49-F238E27FC236}">
              <a16:creationId xmlns:a16="http://schemas.microsoft.com/office/drawing/2014/main" id="{824D51D7-7CD5-4239-85BB-65ABEDCE11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66" name="Text Box 1">
          <a:extLst>
            <a:ext uri="{FF2B5EF4-FFF2-40B4-BE49-F238E27FC236}">
              <a16:creationId xmlns:a16="http://schemas.microsoft.com/office/drawing/2014/main" id="{864D982B-365E-4EDC-AC8C-039898B57CA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67" name="Text Box 2">
          <a:extLst>
            <a:ext uri="{FF2B5EF4-FFF2-40B4-BE49-F238E27FC236}">
              <a16:creationId xmlns:a16="http://schemas.microsoft.com/office/drawing/2014/main" id="{AB0DEB8C-4035-47D3-964F-D6BA4F64482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68" name="Text Box 1">
          <a:extLst>
            <a:ext uri="{FF2B5EF4-FFF2-40B4-BE49-F238E27FC236}">
              <a16:creationId xmlns:a16="http://schemas.microsoft.com/office/drawing/2014/main" id="{70F8A449-C2E1-4BFC-A9F7-4CC7A506251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69" name="Text Box 2">
          <a:extLst>
            <a:ext uri="{FF2B5EF4-FFF2-40B4-BE49-F238E27FC236}">
              <a16:creationId xmlns:a16="http://schemas.microsoft.com/office/drawing/2014/main" id="{58C4EAC2-2A6F-402D-9DFB-EB6348167FE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0" name="Text Box 1">
          <a:extLst>
            <a:ext uri="{FF2B5EF4-FFF2-40B4-BE49-F238E27FC236}">
              <a16:creationId xmlns:a16="http://schemas.microsoft.com/office/drawing/2014/main" id="{D83EA708-9490-4F95-8727-EA2A9865FD7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1" name="Text Box 2">
          <a:extLst>
            <a:ext uri="{FF2B5EF4-FFF2-40B4-BE49-F238E27FC236}">
              <a16:creationId xmlns:a16="http://schemas.microsoft.com/office/drawing/2014/main" id="{5F75FC89-C913-490B-8C1C-3F2CC690FFF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2" name="Text Box 1">
          <a:extLst>
            <a:ext uri="{FF2B5EF4-FFF2-40B4-BE49-F238E27FC236}">
              <a16:creationId xmlns:a16="http://schemas.microsoft.com/office/drawing/2014/main" id="{F733A54C-5996-4A5A-AB88-218912A8B8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3" name="Text Box 2">
          <a:extLst>
            <a:ext uri="{FF2B5EF4-FFF2-40B4-BE49-F238E27FC236}">
              <a16:creationId xmlns:a16="http://schemas.microsoft.com/office/drawing/2014/main" id="{FDEC7CA9-A751-4878-BD1B-C54F4130D3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4" name="Text Box 1">
          <a:extLst>
            <a:ext uri="{FF2B5EF4-FFF2-40B4-BE49-F238E27FC236}">
              <a16:creationId xmlns:a16="http://schemas.microsoft.com/office/drawing/2014/main" id="{9720F134-4C48-4667-A6C8-CA1302722AA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5" name="Text Box 2">
          <a:extLst>
            <a:ext uri="{FF2B5EF4-FFF2-40B4-BE49-F238E27FC236}">
              <a16:creationId xmlns:a16="http://schemas.microsoft.com/office/drawing/2014/main" id="{4AB28608-A29B-40CF-9AAB-85CA676C83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6" name="Text Box 1">
          <a:extLst>
            <a:ext uri="{FF2B5EF4-FFF2-40B4-BE49-F238E27FC236}">
              <a16:creationId xmlns:a16="http://schemas.microsoft.com/office/drawing/2014/main" id="{54C8C131-7FF6-4E1D-8382-064090A0F1F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7" name="Text Box 2">
          <a:extLst>
            <a:ext uri="{FF2B5EF4-FFF2-40B4-BE49-F238E27FC236}">
              <a16:creationId xmlns:a16="http://schemas.microsoft.com/office/drawing/2014/main" id="{5F861977-CBCE-4D1A-8F70-337A792B99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8" name="Text Box 1">
          <a:extLst>
            <a:ext uri="{FF2B5EF4-FFF2-40B4-BE49-F238E27FC236}">
              <a16:creationId xmlns:a16="http://schemas.microsoft.com/office/drawing/2014/main" id="{010E4B6D-E181-4933-B0B6-971FA56A5A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79" name="Text Box 2">
          <a:extLst>
            <a:ext uri="{FF2B5EF4-FFF2-40B4-BE49-F238E27FC236}">
              <a16:creationId xmlns:a16="http://schemas.microsoft.com/office/drawing/2014/main" id="{B439B7F4-ECD7-4C3A-9523-E71A5C5038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80" name="Text Box 1">
          <a:extLst>
            <a:ext uri="{FF2B5EF4-FFF2-40B4-BE49-F238E27FC236}">
              <a16:creationId xmlns:a16="http://schemas.microsoft.com/office/drawing/2014/main" id="{D31D9A75-846E-4883-BAE0-EA0C89148B5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81" name="Text Box 2">
          <a:extLst>
            <a:ext uri="{FF2B5EF4-FFF2-40B4-BE49-F238E27FC236}">
              <a16:creationId xmlns:a16="http://schemas.microsoft.com/office/drawing/2014/main" id="{0D115509-3FE6-4E05-93F8-303B60AEBE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82" name="Text Box 1">
          <a:extLst>
            <a:ext uri="{FF2B5EF4-FFF2-40B4-BE49-F238E27FC236}">
              <a16:creationId xmlns:a16="http://schemas.microsoft.com/office/drawing/2014/main" id="{D7A57C6E-0A6E-42B5-8896-1304C470978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83" name="Text Box 2">
          <a:extLst>
            <a:ext uri="{FF2B5EF4-FFF2-40B4-BE49-F238E27FC236}">
              <a16:creationId xmlns:a16="http://schemas.microsoft.com/office/drawing/2014/main" id="{1C9852EA-3A1D-467C-8988-107EC664AF9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84" name="Text Box 1">
          <a:extLst>
            <a:ext uri="{FF2B5EF4-FFF2-40B4-BE49-F238E27FC236}">
              <a16:creationId xmlns:a16="http://schemas.microsoft.com/office/drawing/2014/main" id="{14FE490C-CE9D-4A46-92EB-949C2C7468A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85" name="Text Box 2">
          <a:extLst>
            <a:ext uri="{FF2B5EF4-FFF2-40B4-BE49-F238E27FC236}">
              <a16:creationId xmlns:a16="http://schemas.microsoft.com/office/drawing/2014/main" id="{5BD0C5D8-60EC-425F-B2A8-9627CED5D8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286" name="Text Box 1">
          <a:extLst>
            <a:ext uri="{FF2B5EF4-FFF2-40B4-BE49-F238E27FC236}">
              <a16:creationId xmlns:a16="http://schemas.microsoft.com/office/drawing/2014/main" id="{EAF086E6-A674-451B-B8BF-EEC0F89AC7C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287" name="Text Box 2">
          <a:extLst>
            <a:ext uri="{FF2B5EF4-FFF2-40B4-BE49-F238E27FC236}">
              <a16:creationId xmlns:a16="http://schemas.microsoft.com/office/drawing/2014/main" id="{98C64E0A-0540-4E79-B16E-A301BF2B097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88" name="Text Box 1">
          <a:extLst>
            <a:ext uri="{FF2B5EF4-FFF2-40B4-BE49-F238E27FC236}">
              <a16:creationId xmlns:a16="http://schemas.microsoft.com/office/drawing/2014/main" id="{8561D5B8-35A7-423B-AA26-1168EE6EA8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89" name="Text Box 2">
          <a:extLst>
            <a:ext uri="{FF2B5EF4-FFF2-40B4-BE49-F238E27FC236}">
              <a16:creationId xmlns:a16="http://schemas.microsoft.com/office/drawing/2014/main" id="{E91E9FA0-36EB-46E8-A304-584BBD5C7A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0" name="Text Box 1">
          <a:extLst>
            <a:ext uri="{FF2B5EF4-FFF2-40B4-BE49-F238E27FC236}">
              <a16:creationId xmlns:a16="http://schemas.microsoft.com/office/drawing/2014/main" id="{586BCC56-F618-419A-A6EF-1FDE1CDE07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1" name="Text Box 2">
          <a:extLst>
            <a:ext uri="{FF2B5EF4-FFF2-40B4-BE49-F238E27FC236}">
              <a16:creationId xmlns:a16="http://schemas.microsoft.com/office/drawing/2014/main" id="{CF62914F-0EAB-45C8-84E1-56887406C2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2" name="Text Box 1">
          <a:extLst>
            <a:ext uri="{FF2B5EF4-FFF2-40B4-BE49-F238E27FC236}">
              <a16:creationId xmlns:a16="http://schemas.microsoft.com/office/drawing/2014/main" id="{81CCAF8D-4C01-4D69-8700-09C5E8AC6D5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3" name="Text Box 2">
          <a:extLst>
            <a:ext uri="{FF2B5EF4-FFF2-40B4-BE49-F238E27FC236}">
              <a16:creationId xmlns:a16="http://schemas.microsoft.com/office/drawing/2014/main" id="{7EC6A9CC-F317-4130-9E12-2E7D4A210B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4" name="Text Box 1">
          <a:extLst>
            <a:ext uri="{FF2B5EF4-FFF2-40B4-BE49-F238E27FC236}">
              <a16:creationId xmlns:a16="http://schemas.microsoft.com/office/drawing/2014/main" id="{3AA73CAD-8F40-4A6C-847E-79073838635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5" name="Text Box 2">
          <a:extLst>
            <a:ext uri="{FF2B5EF4-FFF2-40B4-BE49-F238E27FC236}">
              <a16:creationId xmlns:a16="http://schemas.microsoft.com/office/drawing/2014/main" id="{6ED71CD0-C9E1-4309-BDD3-3B84EFB07C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6" name="Text Box 1">
          <a:extLst>
            <a:ext uri="{FF2B5EF4-FFF2-40B4-BE49-F238E27FC236}">
              <a16:creationId xmlns:a16="http://schemas.microsoft.com/office/drawing/2014/main" id="{492CF875-0123-4586-9AC9-CAF47BF42A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7" name="Text Box 2">
          <a:extLst>
            <a:ext uri="{FF2B5EF4-FFF2-40B4-BE49-F238E27FC236}">
              <a16:creationId xmlns:a16="http://schemas.microsoft.com/office/drawing/2014/main" id="{00B61325-4172-4FEC-9CBE-8F53EA6D01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8" name="Text Box 1">
          <a:extLst>
            <a:ext uri="{FF2B5EF4-FFF2-40B4-BE49-F238E27FC236}">
              <a16:creationId xmlns:a16="http://schemas.microsoft.com/office/drawing/2014/main" id="{44AE16F6-9E17-4C69-97A0-68765CBCC5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299" name="Text Box 2">
          <a:extLst>
            <a:ext uri="{FF2B5EF4-FFF2-40B4-BE49-F238E27FC236}">
              <a16:creationId xmlns:a16="http://schemas.microsoft.com/office/drawing/2014/main" id="{7C3C737C-D1B7-4776-857F-ADDDA56BC4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00" name="Text Box 1">
          <a:extLst>
            <a:ext uri="{FF2B5EF4-FFF2-40B4-BE49-F238E27FC236}">
              <a16:creationId xmlns:a16="http://schemas.microsoft.com/office/drawing/2014/main" id="{3C3B7A10-7EF6-4B23-A1D5-4A36599F3BB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01" name="Text Box 2">
          <a:extLst>
            <a:ext uri="{FF2B5EF4-FFF2-40B4-BE49-F238E27FC236}">
              <a16:creationId xmlns:a16="http://schemas.microsoft.com/office/drawing/2014/main" id="{C24A093C-A246-4858-AF2F-34E87716E3E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02" name="Text Box 1">
          <a:extLst>
            <a:ext uri="{FF2B5EF4-FFF2-40B4-BE49-F238E27FC236}">
              <a16:creationId xmlns:a16="http://schemas.microsoft.com/office/drawing/2014/main" id="{6E08D2B2-3613-4F91-9C6B-D12818A99A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03" name="Text Box 2">
          <a:extLst>
            <a:ext uri="{FF2B5EF4-FFF2-40B4-BE49-F238E27FC236}">
              <a16:creationId xmlns:a16="http://schemas.microsoft.com/office/drawing/2014/main" id="{B7C12B02-6CCC-4D0D-8517-F242E2D7F7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04" name="Text Box 1">
          <a:extLst>
            <a:ext uri="{FF2B5EF4-FFF2-40B4-BE49-F238E27FC236}">
              <a16:creationId xmlns:a16="http://schemas.microsoft.com/office/drawing/2014/main" id="{D74F3FEA-9B70-4A19-A632-610C570F36D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05" name="Text Box 2">
          <a:extLst>
            <a:ext uri="{FF2B5EF4-FFF2-40B4-BE49-F238E27FC236}">
              <a16:creationId xmlns:a16="http://schemas.microsoft.com/office/drawing/2014/main" id="{C794C49C-52E5-41D9-9196-2DC338EE11E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06" name="Text Box 1">
          <a:extLst>
            <a:ext uri="{FF2B5EF4-FFF2-40B4-BE49-F238E27FC236}">
              <a16:creationId xmlns:a16="http://schemas.microsoft.com/office/drawing/2014/main" id="{4F3EF49B-723E-4033-AB2D-070CE93C71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07" name="Text Box 2">
          <a:extLst>
            <a:ext uri="{FF2B5EF4-FFF2-40B4-BE49-F238E27FC236}">
              <a16:creationId xmlns:a16="http://schemas.microsoft.com/office/drawing/2014/main" id="{847F36EE-C302-4CF4-8136-243CC1EA4F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08" name="Text Box 1">
          <a:extLst>
            <a:ext uri="{FF2B5EF4-FFF2-40B4-BE49-F238E27FC236}">
              <a16:creationId xmlns:a16="http://schemas.microsoft.com/office/drawing/2014/main" id="{D15560F2-C2A2-41AF-BB3B-B33A5FD00E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09" name="Text Box 2">
          <a:extLst>
            <a:ext uri="{FF2B5EF4-FFF2-40B4-BE49-F238E27FC236}">
              <a16:creationId xmlns:a16="http://schemas.microsoft.com/office/drawing/2014/main" id="{EF0EDCCE-8515-4DA4-BE47-5BE7B613C2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0" name="Text Box 1">
          <a:extLst>
            <a:ext uri="{FF2B5EF4-FFF2-40B4-BE49-F238E27FC236}">
              <a16:creationId xmlns:a16="http://schemas.microsoft.com/office/drawing/2014/main" id="{BFDD0502-FC9F-4A3C-9E0C-D9AB502C66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1" name="Text Box 2">
          <a:extLst>
            <a:ext uri="{FF2B5EF4-FFF2-40B4-BE49-F238E27FC236}">
              <a16:creationId xmlns:a16="http://schemas.microsoft.com/office/drawing/2014/main" id="{29247756-1311-4B25-9F11-F5BBD99F0F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2" name="Text Box 1">
          <a:extLst>
            <a:ext uri="{FF2B5EF4-FFF2-40B4-BE49-F238E27FC236}">
              <a16:creationId xmlns:a16="http://schemas.microsoft.com/office/drawing/2014/main" id="{6B7496ED-3953-4523-A6F3-A6A73A129B5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3" name="Text Box 2">
          <a:extLst>
            <a:ext uri="{FF2B5EF4-FFF2-40B4-BE49-F238E27FC236}">
              <a16:creationId xmlns:a16="http://schemas.microsoft.com/office/drawing/2014/main" id="{07BED8A3-1270-4E4A-9450-9C5DD441381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4" name="Text Box 1">
          <a:extLst>
            <a:ext uri="{FF2B5EF4-FFF2-40B4-BE49-F238E27FC236}">
              <a16:creationId xmlns:a16="http://schemas.microsoft.com/office/drawing/2014/main" id="{39E9CA9E-1331-4432-A0A1-B6886749AE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5" name="Text Box 2">
          <a:extLst>
            <a:ext uri="{FF2B5EF4-FFF2-40B4-BE49-F238E27FC236}">
              <a16:creationId xmlns:a16="http://schemas.microsoft.com/office/drawing/2014/main" id="{50B1D62A-CDCF-4267-BAA7-1CDBE69161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6" name="Text Box 1">
          <a:extLst>
            <a:ext uri="{FF2B5EF4-FFF2-40B4-BE49-F238E27FC236}">
              <a16:creationId xmlns:a16="http://schemas.microsoft.com/office/drawing/2014/main" id="{260672DA-C2EC-4105-86F0-31F883E162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7" name="Text Box 2">
          <a:extLst>
            <a:ext uri="{FF2B5EF4-FFF2-40B4-BE49-F238E27FC236}">
              <a16:creationId xmlns:a16="http://schemas.microsoft.com/office/drawing/2014/main" id="{04C2A6A1-F4A4-44DF-8B9E-86AD53A7F9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8" name="Text Box 1">
          <a:extLst>
            <a:ext uri="{FF2B5EF4-FFF2-40B4-BE49-F238E27FC236}">
              <a16:creationId xmlns:a16="http://schemas.microsoft.com/office/drawing/2014/main" id="{570402C7-ECA9-46F3-9074-CCBEB7FC29A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19" name="Text Box 2">
          <a:extLst>
            <a:ext uri="{FF2B5EF4-FFF2-40B4-BE49-F238E27FC236}">
              <a16:creationId xmlns:a16="http://schemas.microsoft.com/office/drawing/2014/main" id="{4A05CD26-8BC5-4240-86FE-13449C3B794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0" name="Text Box 1">
          <a:extLst>
            <a:ext uri="{FF2B5EF4-FFF2-40B4-BE49-F238E27FC236}">
              <a16:creationId xmlns:a16="http://schemas.microsoft.com/office/drawing/2014/main" id="{07823166-ABCE-4838-AA0E-E1CCFBC373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1" name="Text Box 2">
          <a:extLst>
            <a:ext uri="{FF2B5EF4-FFF2-40B4-BE49-F238E27FC236}">
              <a16:creationId xmlns:a16="http://schemas.microsoft.com/office/drawing/2014/main" id="{F567D7DA-9DED-4383-8EF9-CA38863020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2" name="Text Box 1">
          <a:extLst>
            <a:ext uri="{FF2B5EF4-FFF2-40B4-BE49-F238E27FC236}">
              <a16:creationId xmlns:a16="http://schemas.microsoft.com/office/drawing/2014/main" id="{66DD678A-FC50-4714-BE74-AE0940CF6C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3" name="Text Box 2">
          <a:extLst>
            <a:ext uri="{FF2B5EF4-FFF2-40B4-BE49-F238E27FC236}">
              <a16:creationId xmlns:a16="http://schemas.microsoft.com/office/drawing/2014/main" id="{D29F9371-D8EF-45A6-B4CD-8EFE56AE040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4" name="Text Box 1">
          <a:extLst>
            <a:ext uri="{FF2B5EF4-FFF2-40B4-BE49-F238E27FC236}">
              <a16:creationId xmlns:a16="http://schemas.microsoft.com/office/drawing/2014/main" id="{A31AB372-341F-476A-8E6D-41D952D24C0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5" name="Text Box 2">
          <a:extLst>
            <a:ext uri="{FF2B5EF4-FFF2-40B4-BE49-F238E27FC236}">
              <a16:creationId xmlns:a16="http://schemas.microsoft.com/office/drawing/2014/main" id="{3D9ACD5A-89ED-4067-9E38-3B3E007D03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6" name="Text Box 1">
          <a:extLst>
            <a:ext uri="{FF2B5EF4-FFF2-40B4-BE49-F238E27FC236}">
              <a16:creationId xmlns:a16="http://schemas.microsoft.com/office/drawing/2014/main" id="{BED8E0BA-F0AD-4881-B14A-F5BDB96DB4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7" name="Text Box 2">
          <a:extLst>
            <a:ext uri="{FF2B5EF4-FFF2-40B4-BE49-F238E27FC236}">
              <a16:creationId xmlns:a16="http://schemas.microsoft.com/office/drawing/2014/main" id="{85B60BE6-948D-4977-B250-9BF0B734A4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8" name="Text Box 1">
          <a:extLst>
            <a:ext uri="{FF2B5EF4-FFF2-40B4-BE49-F238E27FC236}">
              <a16:creationId xmlns:a16="http://schemas.microsoft.com/office/drawing/2014/main" id="{8B321B64-7B97-4DDD-ADF8-D137B37900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29" name="Text Box 2">
          <a:extLst>
            <a:ext uri="{FF2B5EF4-FFF2-40B4-BE49-F238E27FC236}">
              <a16:creationId xmlns:a16="http://schemas.microsoft.com/office/drawing/2014/main" id="{F59155DE-F563-454B-B79E-0B9A7E9C91B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30" name="Text Box 1">
          <a:extLst>
            <a:ext uri="{FF2B5EF4-FFF2-40B4-BE49-F238E27FC236}">
              <a16:creationId xmlns:a16="http://schemas.microsoft.com/office/drawing/2014/main" id="{8EE5066E-D573-4A02-9565-97D60DE6C4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31" name="Text Box 2">
          <a:extLst>
            <a:ext uri="{FF2B5EF4-FFF2-40B4-BE49-F238E27FC236}">
              <a16:creationId xmlns:a16="http://schemas.microsoft.com/office/drawing/2014/main" id="{749030D7-F2EC-426F-BA06-B13226B2EA0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32" name="Text Box 1">
          <a:extLst>
            <a:ext uri="{FF2B5EF4-FFF2-40B4-BE49-F238E27FC236}">
              <a16:creationId xmlns:a16="http://schemas.microsoft.com/office/drawing/2014/main" id="{009E73D7-DB6D-4359-83D1-8FCEC1A906C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33" name="Text Box 2">
          <a:extLst>
            <a:ext uri="{FF2B5EF4-FFF2-40B4-BE49-F238E27FC236}">
              <a16:creationId xmlns:a16="http://schemas.microsoft.com/office/drawing/2014/main" id="{23FF45D1-9575-4A34-BBB1-47C091F251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34" name="Text Box 1">
          <a:extLst>
            <a:ext uri="{FF2B5EF4-FFF2-40B4-BE49-F238E27FC236}">
              <a16:creationId xmlns:a16="http://schemas.microsoft.com/office/drawing/2014/main" id="{8B3FBB38-223A-45A0-B87B-11027752AF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35" name="Text Box 2">
          <a:extLst>
            <a:ext uri="{FF2B5EF4-FFF2-40B4-BE49-F238E27FC236}">
              <a16:creationId xmlns:a16="http://schemas.microsoft.com/office/drawing/2014/main" id="{69B45BEB-CBC6-4720-952C-40AAAF4EA4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36" name="Text Box 1">
          <a:extLst>
            <a:ext uri="{FF2B5EF4-FFF2-40B4-BE49-F238E27FC236}">
              <a16:creationId xmlns:a16="http://schemas.microsoft.com/office/drawing/2014/main" id="{ABD4F21F-A7E2-4DCC-A3D4-E8DD7B20F4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37" name="Text Box 2">
          <a:extLst>
            <a:ext uri="{FF2B5EF4-FFF2-40B4-BE49-F238E27FC236}">
              <a16:creationId xmlns:a16="http://schemas.microsoft.com/office/drawing/2014/main" id="{6AB48AB5-7C07-47ED-AE9B-161D71D1A9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38" name="Text Box 1">
          <a:extLst>
            <a:ext uri="{FF2B5EF4-FFF2-40B4-BE49-F238E27FC236}">
              <a16:creationId xmlns:a16="http://schemas.microsoft.com/office/drawing/2014/main" id="{9E388905-2077-47E8-8043-E30E715F1D2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39" name="Text Box 2">
          <a:extLst>
            <a:ext uri="{FF2B5EF4-FFF2-40B4-BE49-F238E27FC236}">
              <a16:creationId xmlns:a16="http://schemas.microsoft.com/office/drawing/2014/main" id="{C2C05D0B-32A4-4620-959F-3967AFC2F10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40" name="Text Box 1">
          <a:extLst>
            <a:ext uri="{FF2B5EF4-FFF2-40B4-BE49-F238E27FC236}">
              <a16:creationId xmlns:a16="http://schemas.microsoft.com/office/drawing/2014/main" id="{5CAC7659-6BB6-492A-82EE-2AD128B6E47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41" name="Text Box 2">
          <a:extLst>
            <a:ext uri="{FF2B5EF4-FFF2-40B4-BE49-F238E27FC236}">
              <a16:creationId xmlns:a16="http://schemas.microsoft.com/office/drawing/2014/main" id="{9D870970-CC93-4F5C-8264-9C17D83D0E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42" name="Text Box 1">
          <a:extLst>
            <a:ext uri="{FF2B5EF4-FFF2-40B4-BE49-F238E27FC236}">
              <a16:creationId xmlns:a16="http://schemas.microsoft.com/office/drawing/2014/main" id="{D59203F6-CAF7-4804-8D40-9AEA0B43A41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43" name="Text Box 2">
          <a:extLst>
            <a:ext uri="{FF2B5EF4-FFF2-40B4-BE49-F238E27FC236}">
              <a16:creationId xmlns:a16="http://schemas.microsoft.com/office/drawing/2014/main" id="{8D8E5A60-F29F-40AC-92B5-4C6EE8E08F3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44" name="Text Box 1">
          <a:extLst>
            <a:ext uri="{FF2B5EF4-FFF2-40B4-BE49-F238E27FC236}">
              <a16:creationId xmlns:a16="http://schemas.microsoft.com/office/drawing/2014/main" id="{4FA971D5-8D50-4B18-BA63-DB360A0E13A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45" name="Text Box 2">
          <a:extLst>
            <a:ext uri="{FF2B5EF4-FFF2-40B4-BE49-F238E27FC236}">
              <a16:creationId xmlns:a16="http://schemas.microsoft.com/office/drawing/2014/main" id="{BAA44214-BE93-4188-98E3-2B575DBA32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46" name="Text Box 1">
          <a:extLst>
            <a:ext uri="{FF2B5EF4-FFF2-40B4-BE49-F238E27FC236}">
              <a16:creationId xmlns:a16="http://schemas.microsoft.com/office/drawing/2014/main" id="{6E47B389-DB2B-42CA-BD80-7C1D352B1E1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47" name="Text Box 2">
          <a:extLst>
            <a:ext uri="{FF2B5EF4-FFF2-40B4-BE49-F238E27FC236}">
              <a16:creationId xmlns:a16="http://schemas.microsoft.com/office/drawing/2014/main" id="{A0F96144-805E-4685-B05C-C7D5A7B0C9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48" name="Text Box 1">
          <a:extLst>
            <a:ext uri="{FF2B5EF4-FFF2-40B4-BE49-F238E27FC236}">
              <a16:creationId xmlns:a16="http://schemas.microsoft.com/office/drawing/2014/main" id="{59EFDC19-1AA0-4500-9C02-A79E2B7892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49" name="Text Box 2">
          <a:extLst>
            <a:ext uri="{FF2B5EF4-FFF2-40B4-BE49-F238E27FC236}">
              <a16:creationId xmlns:a16="http://schemas.microsoft.com/office/drawing/2014/main" id="{188D42AE-1A95-4C96-A488-9B1613F53D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0" name="Text Box 1">
          <a:extLst>
            <a:ext uri="{FF2B5EF4-FFF2-40B4-BE49-F238E27FC236}">
              <a16:creationId xmlns:a16="http://schemas.microsoft.com/office/drawing/2014/main" id="{95D54FBC-2CF7-40B3-B1C4-E386C84E70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1" name="Text Box 2">
          <a:extLst>
            <a:ext uri="{FF2B5EF4-FFF2-40B4-BE49-F238E27FC236}">
              <a16:creationId xmlns:a16="http://schemas.microsoft.com/office/drawing/2014/main" id="{55C083FA-39B5-4875-A884-40024E83906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2" name="Text Box 1">
          <a:extLst>
            <a:ext uri="{FF2B5EF4-FFF2-40B4-BE49-F238E27FC236}">
              <a16:creationId xmlns:a16="http://schemas.microsoft.com/office/drawing/2014/main" id="{FED22AC4-CE6C-4A87-9906-5E008EF8F2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3" name="Text Box 2">
          <a:extLst>
            <a:ext uri="{FF2B5EF4-FFF2-40B4-BE49-F238E27FC236}">
              <a16:creationId xmlns:a16="http://schemas.microsoft.com/office/drawing/2014/main" id="{B67F011C-CA3C-442D-BDD6-D22B68CF95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4" name="Text Box 1">
          <a:extLst>
            <a:ext uri="{FF2B5EF4-FFF2-40B4-BE49-F238E27FC236}">
              <a16:creationId xmlns:a16="http://schemas.microsoft.com/office/drawing/2014/main" id="{353641CB-B6C1-4109-98EB-AECE6E77EF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5" name="Text Box 2">
          <a:extLst>
            <a:ext uri="{FF2B5EF4-FFF2-40B4-BE49-F238E27FC236}">
              <a16:creationId xmlns:a16="http://schemas.microsoft.com/office/drawing/2014/main" id="{33B6DC4E-51F7-4911-9B8A-9C34AC79CF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6" name="Text Box 1">
          <a:extLst>
            <a:ext uri="{FF2B5EF4-FFF2-40B4-BE49-F238E27FC236}">
              <a16:creationId xmlns:a16="http://schemas.microsoft.com/office/drawing/2014/main" id="{76818498-1E85-496E-83B2-613323D464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7" name="Text Box 2">
          <a:extLst>
            <a:ext uri="{FF2B5EF4-FFF2-40B4-BE49-F238E27FC236}">
              <a16:creationId xmlns:a16="http://schemas.microsoft.com/office/drawing/2014/main" id="{418797F2-8023-43AE-9B6F-9E089D3536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8" name="Text Box 1">
          <a:extLst>
            <a:ext uri="{FF2B5EF4-FFF2-40B4-BE49-F238E27FC236}">
              <a16:creationId xmlns:a16="http://schemas.microsoft.com/office/drawing/2014/main" id="{FF13736D-B554-45F9-A4D7-C5F6C3194F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59" name="Text Box 2">
          <a:extLst>
            <a:ext uri="{FF2B5EF4-FFF2-40B4-BE49-F238E27FC236}">
              <a16:creationId xmlns:a16="http://schemas.microsoft.com/office/drawing/2014/main" id="{C707B919-8406-4D15-AF90-97BE31601D8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60" name="Text Box 1">
          <a:extLst>
            <a:ext uri="{FF2B5EF4-FFF2-40B4-BE49-F238E27FC236}">
              <a16:creationId xmlns:a16="http://schemas.microsoft.com/office/drawing/2014/main" id="{962594CA-B357-4654-9292-29E3537BE2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61" name="Text Box 2">
          <a:extLst>
            <a:ext uri="{FF2B5EF4-FFF2-40B4-BE49-F238E27FC236}">
              <a16:creationId xmlns:a16="http://schemas.microsoft.com/office/drawing/2014/main" id="{B51D2AFB-1445-4DF5-ADE0-FDB2B7D632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62" name="Text Box 1">
          <a:extLst>
            <a:ext uri="{FF2B5EF4-FFF2-40B4-BE49-F238E27FC236}">
              <a16:creationId xmlns:a16="http://schemas.microsoft.com/office/drawing/2014/main" id="{36E07D9B-3DC6-4200-ACDD-E83C0BAB31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63" name="Text Box 2">
          <a:extLst>
            <a:ext uri="{FF2B5EF4-FFF2-40B4-BE49-F238E27FC236}">
              <a16:creationId xmlns:a16="http://schemas.microsoft.com/office/drawing/2014/main" id="{2DDF1C2A-0773-4B22-B30D-93629FC844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64" name="Text Box 1">
          <a:extLst>
            <a:ext uri="{FF2B5EF4-FFF2-40B4-BE49-F238E27FC236}">
              <a16:creationId xmlns:a16="http://schemas.microsoft.com/office/drawing/2014/main" id="{9559F09C-5822-42FF-A58B-03F1150F42B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65" name="Text Box 2">
          <a:extLst>
            <a:ext uri="{FF2B5EF4-FFF2-40B4-BE49-F238E27FC236}">
              <a16:creationId xmlns:a16="http://schemas.microsoft.com/office/drawing/2014/main" id="{867401F9-A416-4657-A755-C9C9425504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66" name="Text Box 1">
          <a:extLst>
            <a:ext uri="{FF2B5EF4-FFF2-40B4-BE49-F238E27FC236}">
              <a16:creationId xmlns:a16="http://schemas.microsoft.com/office/drawing/2014/main" id="{B4C0C653-69D9-4FDB-8A2A-1AC7EC37EFC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67" name="Text Box 2">
          <a:extLst>
            <a:ext uri="{FF2B5EF4-FFF2-40B4-BE49-F238E27FC236}">
              <a16:creationId xmlns:a16="http://schemas.microsoft.com/office/drawing/2014/main" id="{284BDBB3-CF2E-42B2-8F55-B626C7F1963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68" name="Text Box 1">
          <a:extLst>
            <a:ext uri="{FF2B5EF4-FFF2-40B4-BE49-F238E27FC236}">
              <a16:creationId xmlns:a16="http://schemas.microsoft.com/office/drawing/2014/main" id="{FBCA3D33-99F3-4FB5-872D-FCE450744B4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69" name="Text Box 2">
          <a:extLst>
            <a:ext uri="{FF2B5EF4-FFF2-40B4-BE49-F238E27FC236}">
              <a16:creationId xmlns:a16="http://schemas.microsoft.com/office/drawing/2014/main" id="{5B6CCF3A-C11F-4A28-B63F-99EF2A0FB6E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70" name="Text Box 1">
          <a:extLst>
            <a:ext uri="{FF2B5EF4-FFF2-40B4-BE49-F238E27FC236}">
              <a16:creationId xmlns:a16="http://schemas.microsoft.com/office/drawing/2014/main" id="{D2C5F2B3-15F3-44DC-BC93-69300F97F75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71" name="Text Box 2">
          <a:extLst>
            <a:ext uri="{FF2B5EF4-FFF2-40B4-BE49-F238E27FC236}">
              <a16:creationId xmlns:a16="http://schemas.microsoft.com/office/drawing/2014/main" id="{D04CEF27-2919-44D5-94E2-403EEBFC064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72" name="Text Box 1">
          <a:extLst>
            <a:ext uri="{FF2B5EF4-FFF2-40B4-BE49-F238E27FC236}">
              <a16:creationId xmlns:a16="http://schemas.microsoft.com/office/drawing/2014/main" id="{2770A4A3-18EB-4921-8E33-403D7A193E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73" name="Text Box 2">
          <a:extLst>
            <a:ext uri="{FF2B5EF4-FFF2-40B4-BE49-F238E27FC236}">
              <a16:creationId xmlns:a16="http://schemas.microsoft.com/office/drawing/2014/main" id="{59E30C1F-5E07-46C5-9384-C81E911D10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74" name="Text Box 1">
          <a:extLst>
            <a:ext uri="{FF2B5EF4-FFF2-40B4-BE49-F238E27FC236}">
              <a16:creationId xmlns:a16="http://schemas.microsoft.com/office/drawing/2014/main" id="{8270476C-7CC2-4C92-9F6D-53AE6DAE28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75" name="Text Box 2">
          <a:extLst>
            <a:ext uri="{FF2B5EF4-FFF2-40B4-BE49-F238E27FC236}">
              <a16:creationId xmlns:a16="http://schemas.microsoft.com/office/drawing/2014/main" id="{1B6EA372-3368-4F28-9FBE-B1375C60E4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76" name="Text Box 1">
          <a:extLst>
            <a:ext uri="{FF2B5EF4-FFF2-40B4-BE49-F238E27FC236}">
              <a16:creationId xmlns:a16="http://schemas.microsoft.com/office/drawing/2014/main" id="{F204C06B-6A66-4B70-B84B-DA015D85CFF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77" name="Text Box 2">
          <a:extLst>
            <a:ext uri="{FF2B5EF4-FFF2-40B4-BE49-F238E27FC236}">
              <a16:creationId xmlns:a16="http://schemas.microsoft.com/office/drawing/2014/main" id="{BA238570-3995-42ED-921B-4360BA9E2F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78" name="Text Box 1">
          <a:extLst>
            <a:ext uri="{FF2B5EF4-FFF2-40B4-BE49-F238E27FC236}">
              <a16:creationId xmlns:a16="http://schemas.microsoft.com/office/drawing/2014/main" id="{E5F11AF2-7170-48C7-B425-0A03DC23BD7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79" name="Text Box 2">
          <a:extLst>
            <a:ext uri="{FF2B5EF4-FFF2-40B4-BE49-F238E27FC236}">
              <a16:creationId xmlns:a16="http://schemas.microsoft.com/office/drawing/2014/main" id="{09DA0C82-F290-4C38-81FD-E0A9AF50EA5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80" name="Text Box 1">
          <a:extLst>
            <a:ext uri="{FF2B5EF4-FFF2-40B4-BE49-F238E27FC236}">
              <a16:creationId xmlns:a16="http://schemas.microsoft.com/office/drawing/2014/main" id="{42EF5AE9-634E-43A5-83E8-98126976C91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81" name="Text Box 2">
          <a:extLst>
            <a:ext uri="{FF2B5EF4-FFF2-40B4-BE49-F238E27FC236}">
              <a16:creationId xmlns:a16="http://schemas.microsoft.com/office/drawing/2014/main" id="{F8572228-09D7-4A32-A380-8A5ADA2163C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82" name="Text Box 1">
          <a:extLst>
            <a:ext uri="{FF2B5EF4-FFF2-40B4-BE49-F238E27FC236}">
              <a16:creationId xmlns:a16="http://schemas.microsoft.com/office/drawing/2014/main" id="{24A93E11-2137-4E8B-8C47-85E9566C06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83" name="Text Box 2">
          <a:extLst>
            <a:ext uri="{FF2B5EF4-FFF2-40B4-BE49-F238E27FC236}">
              <a16:creationId xmlns:a16="http://schemas.microsoft.com/office/drawing/2014/main" id="{1DA7D8CF-7EF9-4B88-A648-9EC1B06A6B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84" name="Text Box 1">
          <a:extLst>
            <a:ext uri="{FF2B5EF4-FFF2-40B4-BE49-F238E27FC236}">
              <a16:creationId xmlns:a16="http://schemas.microsoft.com/office/drawing/2014/main" id="{1AF35FBA-BC4F-4120-8905-F34CE6D3C80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85" name="Text Box 2">
          <a:extLst>
            <a:ext uri="{FF2B5EF4-FFF2-40B4-BE49-F238E27FC236}">
              <a16:creationId xmlns:a16="http://schemas.microsoft.com/office/drawing/2014/main" id="{1C355B5D-5436-4584-B35E-C8306815B5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86" name="Text Box 1">
          <a:extLst>
            <a:ext uri="{FF2B5EF4-FFF2-40B4-BE49-F238E27FC236}">
              <a16:creationId xmlns:a16="http://schemas.microsoft.com/office/drawing/2014/main" id="{3544ECCF-1BE4-4F8C-97F0-7835BA797AE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87" name="Text Box 2">
          <a:extLst>
            <a:ext uri="{FF2B5EF4-FFF2-40B4-BE49-F238E27FC236}">
              <a16:creationId xmlns:a16="http://schemas.microsoft.com/office/drawing/2014/main" id="{D4AA7970-9C08-4B56-9DBC-E4281C6BA9E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88" name="Text Box 1">
          <a:extLst>
            <a:ext uri="{FF2B5EF4-FFF2-40B4-BE49-F238E27FC236}">
              <a16:creationId xmlns:a16="http://schemas.microsoft.com/office/drawing/2014/main" id="{6B1583F1-CE12-412C-96C1-D7D02A193ED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89" name="Text Box 2">
          <a:extLst>
            <a:ext uri="{FF2B5EF4-FFF2-40B4-BE49-F238E27FC236}">
              <a16:creationId xmlns:a16="http://schemas.microsoft.com/office/drawing/2014/main" id="{AC9899F2-F118-4F2A-BF02-0F5FC354DAB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90" name="Text Box 1">
          <a:extLst>
            <a:ext uri="{FF2B5EF4-FFF2-40B4-BE49-F238E27FC236}">
              <a16:creationId xmlns:a16="http://schemas.microsoft.com/office/drawing/2014/main" id="{BF1A0E64-67E2-4302-AA5B-7626EF3ACB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91" name="Text Box 2">
          <a:extLst>
            <a:ext uri="{FF2B5EF4-FFF2-40B4-BE49-F238E27FC236}">
              <a16:creationId xmlns:a16="http://schemas.microsoft.com/office/drawing/2014/main" id="{627990A8-76D9-4DBB-A046-B0614EAE3D3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92" name="Text Box 1">
          <a:extLst>
            <a:ext uri="{FF2B5EF4-FFF2-40B4-BE49-F238E27FC236}">
              <a16:creationId xmlns:a16="http://schemas.microsoft.com/office/drawing/2014/main" id="{055D2F98-E834-46D8-9E3E-79B1D3DD2E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93" name="Text Box 2">
          <a:extLst>
            <a:ext uri="{FF2B5EF4-FFF2-40B4-BE49-F238E27FC236}">
              <a16:creationId xmlns:a16="http://schemas.microsoft.com/office/drawing/2014/main" id="{AD1884E4-A981-429A-B1F6-D0B6AE297E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94" name="Text Box 1">
          <a:extLst>
            <a:ext uri="{FF2B5EF4-FFF2-40B4-BE49-F238E27FC236}">
              <a16:creationId xmlns:a16="http://schemas.microsoft.com/office/drawing/2014/main" id="{DABA96FC-60D8-43D5-AEDF-2F867A62108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95" name="Text Box 2">
          <a:extLst>
            <a:ext uri="{FF2B5EF4-FFF2-40B4-BE49-F238E27FC236}">
              <a16:creationId xmlns:a16="http://schemas.microsoft.com/office/drawing/2014/main" id="{7C5FE7CE-C3BB-4C11-8AC8-22A61E9631A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96" name="Text Box 1">
          <a:extLst>
            <a:ext uri="{FF2B5EF4-FFF2-40B4-BE49-F238E27FC236}">
              <a16:creationId xmlns:a16="http://schemas.microsoft.com/office/drawing/2014/main" id="{B67BAC35-26CC-4AFB-BF5F-5F72F4B951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397" name="Text Box 2">
          <a:extLst>
            <a:ext uri="{FF2B5EF4-FFF2-40B4-BE49-F238E27FC236}">
              <a16:creationId xmlns:a16="http://schemas.microsoft.com/office/drawing/2014/main" id="{A04B8FBD-BBE9-453A-ACD8-D2CC74E42E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398" name="Text Box 1">
          <a:extLst>
            <a:ext uri="{FF2B5EF4-FFF2-40B4-BE49-F238E27FC236}">
              <a16:creationId xmlns:a16="http://schemas.microsoft.com/office/drawing/2014/main" id="{8000A44A-E001-4032-992A-CA264E1842A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399" name="Text Box 2">
          <a:extLst>
            <a:ext uri="{FF2B5EF4-FFF2-40B4-BE49-F238E27FC236}">
              <a16:creationId xmlns:a16="http://schemas.microsoft.com/office/drawing/2014/main" id="{F014E72E-0997-415E-96A9-BD476FFF356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400" name="Text Box 1">
          <a:extLst>
            <a:ext uri="{FF2B5EF4-FFF2-40B4-BE49-F238E27FC236}">
              <a16:creationId xmlns:a16="http://schemas.microsoft.com/office/drawing/2014/main" id="{242E854F-9A04-4599-9096-4AEBE831677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401" name="Text Box 2">
          <a:extLst>
            <a:ext uri="{FF2B5EF4-FFF2-40B4-BE49-F238E27FC236}">
              <a16:creationId xmlns:a16="http://schemas.microsoft.com/office/drawing/2014/main" id="{F6DA02C6-DDBF-41B3-AD65-A7C9CA8D802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02" name="Text Box 1">
          <a:extLst>
            <a:ext uri="{FF2B5EF4-FFF2-40B4-BE49-F238E27FC236}">
              <a16:creationId xmlns:a16="http://schemas.microsoft.com/office/drawing/2014/main" id="{33E87204-E603-4FC1-960D-11CFDB0566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03" name="Text Box 2">
          <a:extLst>
            <a:ext uri="{FF2B5EF4-FFF2-40B4-BE49-F238E27FC236}">
              <a16:creationId xmlns:a16="http://schemas.microsoft.com/office/drawing/2014/main" id="{66F95D4F-8DB9-4F21-A898-2FD0ED7969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04" name="Text Box 1">
          <a:extLst>
            <a:ext uri="{FF2B5EF4-FFF2-40B4-BE49-F238E27FC236}">
              <a16:creationId xmlns:a16="http://schemas.microsoft.com/office/drawing/2014/main" id="{A0BCEA75-AF77-429C-B486-59C7915705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05" name="Text Box 2">
          <a:extLst>
            <a:ext uri="{FF2B5EF4-FFF2-40B4-BE49-F238E27FC236}">
              <a16:creationId xmlns:a16="http://schemas.microsoft.com/office/drawing/2014/main" id="{28187466-8B7B-49F3-9983-5B57A2FEA6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06" name="Text Box 1">
          <a:extLst>
            <a:ext uri="{FF2B5EF4-FFF2-40B4-BE49-F238E27FC236}">
              <a16:creationId xmlns:a16="http://schemas.microsoft.com/office/drawing/2014/main" id="{B7D9EBD3-5F5E-4737-A2E1-A39C4F2B7F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07" name="Text Box 2">
          <a:extLst>
            <a:ext uri="{FF2B5EF4-FFF2-40B4-BE49-F238E27FC236}">
              <a16:creationId xmlns:a16="http://schemas.microsoft.com/office/drawing/2014/main" id="{5C771E0A-4C0B-4E0D-81D1-366E3DC870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408" name="Text Box 1">
          <a:extLst>
            <a:ext uri="{FF2B5EF4-FFF2-40B4-BE49-F238E27FC236}">
              <a16:creationId xmlns:a16="http://schemas.microsoft.com/office/drawing/2014/main" id="{5FCF7880-7BD1-41EA-95DF-66C178B9872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409" name="Text Box 2">
          <a:extLst>
            <a:ext uri="{FF2B5EF4-FFF2-40B4-BE49-F238E27FC236}">
              <a16:creationId xmlns:a16="http://schemas.microsoft.com/office/drawing/2014/main" id="{78B8B4F1-B85F-49DB-9B15-F93CAC9D410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10" name="Text Box 1">
          <a:extLst>
            <a:ext uri="{FF2B5EF4-FFF2-40B4-BE49-F238E27FC236}">
              <a16:creationId xmlns:a16="http://schemas.microsoft.com/office/drawing/2014/main" id="{034B8D21-4D39-4669-99EF-2FF31F124F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11" name="Text Box 2">
          <a:extLst>
            <a:ext uri="{FF2B5EF4-FFF2-40B4-BE49-F238E27FC236}">
              <a16:creationId xmlns:a16="http://schemas.microsoft.com/office/drawing/2014/main" id="{7E32A43D-4392-4E2F-B12D-EAFE9AA11F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412" name="Text Box 1">
          <a:extLst>
            <a:ext uri="{FF2B5EF4-FFF2-40B4-BE49-F238E27FC236}">
              <a16:creationId xmlns:a16="http://schemas.microsoft.com/office/drawing/2014/main" id="{DEF211EF-A242-4CF8-8D4D-BB98CDB3802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413" name="Text Box 2">
          <a:extLst>
            <a:ext uri="{FF2B5EF4-FFF2-40B4-BE49-F238E27FC236}">
              <a16:creationId xmlns:a16="http://schemas.microsoft.com/office/drawing/2014/main" id="{21362863-3BF7-4FF1-857E-9D74A27C7F1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14" name="Text Box 1">
          <a:extLst>
            <a:ext uri="{FF2B5EF4-FFF2-40B4-BE49-F238E27FC236}">
              <a16:creationId xmlns:a16="http://schemas.microsoft.com/office/drawing/2014/main" id="{AC7B2B46-0697-4BAC-8447-1437884FDE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15" name="Text Box 2">
          <a:extLst>
            <a:ext uri="{FF2B5EF4-FFF2-40B4-BE49-F238E27FC236}">
              <a16:creationId xmlns:a16="http://schemas.microsoft.com/office/drawing/2014/main" id="{7345C568-6647-48DA-BD5A-F396FF588D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16" name="Text Box 1">
          <a:extLst>
            <a:ext uri="{FF2B5EF4-FFF2-40B4-BE49-F238E27FC236}">
              <a16:creationId xmlns:a16="http://schemas.microsoft.com/office/drawing/2014/main" id="{E84CBFFC-8A7A-4A5A-AFB9-78F54567C8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17" name="Text Box 2">
          <a:extLst>
            <a:ext uri="{FF2B5EF4-FFF2-40B4-BE49-F238E27FC236}">
              <a16:creationId xmlns:a16="http://schemas.microsoft.com/office/drawing/2014/main" id="{D8A7882F-395B-4222-B294-1A19A4C55F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18" name="Text Box 1">
          <a:extLst>
            <a:ext uri="{FF2B5EF4-FFF2-40B4-BE49-F238E27FC236}">
              <a16:creationId xmlns:a16="http://schemas.microsoft.com/office/drawing/2014/main" id="{B7B052A3-7101-45D8-9C04-E251818D7A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19" name="Text Box 2">
          <a:extLst>
            <a:ext uri="{FF2B5EF4-FFF2-40B4-BE49-F238E27FC236}">
              <a16:creationId xmlns:a16="http://schemas.microsoft.com/office/drawing/2014/main" id="{EE3AFCA0-F9D6-4F97-9E5C-D164FAE900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0" name="Text Box 1">
          <a:extLst>
            <a:ext uri="{FF2B5EF4-FFF2-40B4-BE49-F238E27FC236}">
              <a16:creationId xmlns:a16="http://schemas.microsoft.com/office/drawing/2014/main" id="{AB20ACAA-37CE-43F3-8CDD-52A37A03E9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1" name="Text Box 2">
          <a:extLst>
            <a:ext uri="{FF2B5EF4-FFF2-40B4-BE49-F238E27FC236}">
              <a16:creationId xmlns:a16="http://schemas.microsoft.com/office/drawing/2014/main" id="{F9348992-D845-49C9-94D0-783450847B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2" name="Text Box 1">
          <a:extLst>
            <a:ext uri="{FF2B5EF4-FFF2-40B4-BE49-F238E27FC236}">
              <a16:creationId xmlns:a16="http://schemas.microsoft.com/office/drawing/2014/main" id="{4C3BDB30-3768-43E5-9E88-20A3DA9804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3" name="Text Box 2">
          <a:extLst>
            <a:ext uri="{FF2B5EF4-FFF2-40B4-BE49-F238E27FC236}">
              <a16:creationId xmlns:a16="http://schemas.microsoft.com/office/drawing/2014/main" id="{F40D4FE7-37A1-4591-B90F-1545868D8C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4" name="Text Box 1">
          <a:extLst>
            <a:ext uri="{FF2B5EF4-FFF2-40B4-BE49-F238E27FC236}">
              <a16:creationId xmlns:a16="http://schemas.microsoft.com/office/drawing/2014/main" id="{CFF37374-E9FE-4FEC-A7E4-EDE16859C6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5" name="Text Box 2">
          <a:extLst>
            <a:ext uri="{FF2B5EF4-FFF2-40B4-BE49-F238E27FC236}">
              <a16:creationId xmlns:a16="http://schemas.microsoft.com/office/drawing/2014/main" id="{CDE68CEC-8601-4374-9E98-255883D6BB7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6" name="Text Box 1">
          <a:extLst>
            <a:ext uri="{FF2B5EF4-FFF2-40B4-BE49-F238E27FC236}">
              <a16:creationId xmlns:a16="http://schemas.microsoft.com/office/drawing/2014/main" id="{CD92A381-1580-4EF9-A3D8-B4F5BE3ED6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7" name="Text Box 2">
          <a:extLst>
            <a:ext uri="{FF2B5EF4-FFF2-40B4-BE49-F238E27FC236}">
              <a16:creationId xmlns:a16="http://schemas.microsoft.com/office/drawing/2014/main" id="{1F082134-ACA6-42C0-A007-9D17D3FE67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8" name="Text Box 1">
          <a:extLst>
            <a:ext uri="{FF2B5EF4-FFF2-40B4-BE49-F238E27FC236}">
              <a16:creationId xmlns:a16="http://schemas.microsoft.com/office/drawing/2014/main" id="{2D3FAAA4-ADF7-48A8-805D-79E17FA778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29" name="Text Box 2">
          <a:extLst>
            <a:ext uri="{FF2B5EF4-FFF2-40B4-BE49-F238E27FC236}">
              <a16:creationId xmlns:a16="http://schemas.microsoft.com/office/drawing/2014/main" id="{5B6DBEF7-2033-496C-9C8E-5EEE5BBD70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30" name="Text Box 2">
          <a:extLst>
            <a:ext uri="{FF2B5EF4-FFF2-40B4-BE49-F238E27FC236}">
              <a16:creationId xmlns:a16="http://schemas.microsoft.com/office/drawing/2014/main" id="{D76EA3C0-5EB6-40E4-9E95-0087E812E56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31" name="Text Box 1">
          <a:extLst>
            <a:ext uri="{FF2B5EF4-FFF2-40B4-BE49-F238E27FC236}">
              <a16:creationId xmlns:a16="http://schemas.microsoft.com/office/drawing/2014/main" id="{FF30B468-4A2E-444F-BF7C-4AEE917D03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32" name="Text Box 2">
          <a:extLst>
            <a:ext uri="{FF2B5EF4-FFF2-40B4-BE49-F238E27FC236}">
              <a16:creationId xmlns:a16="http://schemas.microsoft.com/office/drawing/2014/main" id="{AF9123F7-0CC8-4C74-AE60-95041D119B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33" name="Text Box 1">
          <a:extLst>
            <a:ext uri="{FF2B5EF4-FFF2-40B4-BE49-F238E27FC236}">
              <a16:creationId xmlns:a16="http://schemas.microsoft.com/office/drawing/2014/main" id="{40308D05-673B-4CE6-A59A-B5F5D58381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34" name="Text Box 2">
          <a:extLst>
            <a:ext uri="{FF2B5EF4-FFF2-40B4-BE49-F238E27FC236}">
              <a16:creationId xmlns:a16="http://schemas.microsoft.com/office/drawing/2014/main" id="{9492DC04-5032-4C72-8F8C-E351D6902E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435" name="Text Box 1">
          <a:extLst>
            <a:ext uri="{FF2B5EF4-FFF2-40B4-BE49-F238E27FC236}">
              <a16:creationId xmlns:a16="http://schemas.microsoft.com/office/drawing/2014/main" id="{00ABAB65-C49D-494A-A0DE-A8EF89B9F8A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436" name="Text Box 2">
          <a:extLst>
            <a:ext uri="{FF2B5EF4-FFF2-40B4-BE49-F238E27FC236}">
              <a16:creationId xmlns:a16="http://schemas.microsoft.com/office/drawing/2014/main" id="{C4E0FD76-8F25-4D28-99E9-A0FD430A36F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37" name="Text Box 1">
          <a:extLst>
            <a:ext uri="{FF2B5EF4-FFF2-40B4-BE49-F238E27FC236}">
              <a16:creationId xmlns:a16="http://schemas.microsoft.com/office/drawing/2014/main" id="{9F0958E9-18EB-49A0-84AA-BD7F9C7F55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38" name="Text Box 2">
          <a:extLst>
            <a:ext uri="{FF2B5EF4-FFF2-40B4-BE49-F238E27FC236}">
              <a16:creationId xmlns:a16="http://schemas.microsoft.com/office/drawing/2014/main" id="{13345FD1-B56B-4997-A43A-93AB39308E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39" name="Text Box 2">
          <a:extLst>
            <a:ext uri="{FF2B5EF4-FFF2-40B4-BE49-F238E27FC236}">
              <a16:creationId xmlns:a16="http://schemas.microsoft.com/office/drawing/2014/main" id="{62DF783B-1FB9-4994-B2C5-9C4C11C9F8F6}"/>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40" name="Text Box 1">
          <a:extLst>
            <a:ext uri="{FF2B5EF4-FFF2-40B4-BE49-F238E27FC236}">
              <a16:creationId xmlns:a16="http://schemas.microsoft.com/office/drawing/2014/main" id="{5039B4B7-E329-446B-A5C5-EA529C5975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41" name="Text Box 2">
          <a:extLst>
            <a:ext uri="{FF2B5EF4-FFF2-40B4-BE49-F238E27FC236}">
              <a16:creationId xmlns:a16="http://schemas.microsoft.com/office/drawing/2014/main" id="{548F5950-AE6E-4524-BAC5-8909253268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42" name="Text Box 2">
          <a:extLst>
            <a:ext uri="{FF2B5EF4-FFF2-40B4-BE49-F238E27FC236}">
              <a16:creationId xmlns:a16="http://schemas.microsoft.com/office/drawing/2014/main" id="{B2F43D0C-A509-4070-9F21-EAA5046BFC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43" name="Text Box 1">
          <a:extLst>
            <a:ext uri="{FF2B5EF4-FFF2-40B4-BE49-F238E27FC236}">
              <a16:creationId xmlns:a16="http://schemas.microsoft.com/office/drawing/2014/main" id="{E05FCAF1-6203-4EBD-AC46-D6D9A1F879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44" name="Text Box 2">
          <a:extLst>
            <a:ext uri="{FF2B5EF4-FFF2-40B4-BE49-F238E27FC236}">
              <a16:creationId xmlns:a16="http://schemas.microsoft.com/office/drawing/2014/main" id="{1D4A9FC4-881F-41AD-89DF-DDEE85A586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45" name="Text Box 2">
          <a:extLst>
            <a:ext uri="{FF2B5EF4-FFF2-40B4-BE49-F238E27FC236}">
              <a16:creationId xmlns:a16="http://schemas.microsoft.com/office/drawing/2014/main" id="{F9F3B043-8D2E-48AC-8E4C-589C96366CC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46" name="Text Box 1">
          <a:extLst>
            <a:ext uri="{FF2B5EF4-FFF2-40B4-BE49-F238E27FC236}">
              <a16:creationId xmlns:a16="http://schemas.microsoft.com/office/drawing/2014/main" id="{A7E1A8ED-0E7E-4730-9FBB-F67FF94479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47" name="Text Box 2">
          <a:extLst>
            <a:ext uri="{FF2B5EF4-FFF2-40B4-BE49-F238E27FC236}">
              <a16:creationId xmlns:a16="http://schemas.microsoft.com/office/drawing/2014/main" id="{6D5A07C7-CA0F-4368-9C25-3EFE7EB2707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48" name="Text Box 2">
          <a:extLst>
            <a:ext uri="{FF2B5EF4-FFF2-40B4-BE49-F238E27FC236}">
              <a16:creationId xmlns:a16="http://schemas.microsoft.com/office/drawing/2014/main" id="{091B9A32-88DC-4CF5-B842-4AA7B54550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49" name="Text Box 1">
          <a:extLst>
            <a:ext uri="{FF2B5EF4-FFF2-40B4-BE49-F238E27FC236}">
              <a16:creationId xmlns:a16="http://schemas.microsoft.com/office/drawing/2014/main" id="{1E10B0FA-CBAE-431E-8908-4B9391CF55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50" name="Text Box 2">
          <a:extLst>
            <a:ext uri="{FF2B5EF4-FFF2-40B4-BE49-F238E27FC236}">
              <a16:creationId xmlns:a16="http://schemas.microsoft.com/office/drawing/2014/main" id="{AC3D46D1-3AFC-452D-AD84-0CFB28AE40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51" name="Text Box 2">
          <a:extLst>
            <a:ext uri="{FF2B5EF4-FFF2-40B4-BE49-F238E27FC236}">
              <a16:creationId xmlns:a16="http://schemas.microsoft.com/office/drawing/2014/main" id="{C81DBFFC-8486-42B7-85C5-45B3534B19F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52" name="Text Box 1">
          <a:extLst>
            <a:ext uri="{FF2B5EF4-FFF2-40B4-BE49-F238E27FC236}">
              <a16:creationId xmlns:a16="http://schemas.microsoft.com/office/drawing/2014/main" id="{E48F404A-F4FD-47F0-A30A-2E749FCC56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53" name="Text Box 2">
          <a:extLst>
            <a:ext uri="{FF2B5EF4-FFF2-40B4-BE49-F238E27FC236}">
              <a16:creationId xmlns:a16="http://schemas.microsoft.com/office/drawing/2014/main" id="{A94C3458-9DEF-4FD3-A1D6-803F109AE6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54" name="Text Box 2">
          <a:extLst>
            <a:ext uri="{FF2B5EF4-FFF2-40B4-BE49-F238E27FC236}">
              <a16:creationId xmlns:a16="http://schemas.microsoft.com/office/drawing/2014/main" id="{1ABD2BF2-6385-4637-84DF-ACDEBCB4067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55" name="Text Box 1">
          <a:extLst>
            <a:ext uri="{FF2B5EF4-FFF2-40B4-BE49-F238E27FC236}">
              <a16:creationId xmlns:a16="http://schemas.microsoft.com/office/drawing/2014/main" id="{BA2AEDD5-91F1-4752-94A3-35FBE5BD958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56" name="Text Box 2">
          <a:extLst>
            <a:ext uri="{FF2B5EF4-FFF2-40B4-BE49-F238E27FC236}">
              <a16:creationId xmlns:a16="http://schemas.microsoft.com/office/drawing/2014/main" id="{3D56E0A7-6B40-431A-8CF7-03DCF9E30E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57" name="Text Box 1">
          <a:extLst>
            <a:ext uri="{FF2B5EF4-FFF2-40B4-BE49-F238E27FC236}">
              <a16:creationId xmlns:a16="http://schemas.microsoft.com/office/drawing/2014/main" id="{45A4B0AF-310B-440F-B488-40EB690A623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58" name="Text Box 2">
          <a:extLst>
            <a:ext uri="{FF2B5EF4-FFF2-40B4-BE49-F238E27FC236}">
              <a16:creationId xmlns:a16="http://schemas.microsoft.com/office/drawing/2014/main" id="{A6F4305F-D059-4A07-8824-2AB9954D5BA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59" name="Text Box 1">
          <a:extLst>
            <a:ext uri="{FF2B5EF4-FFF2-40B4-BE49-F238E27FC236}">
              <a16:creationId xmlns:a16="http://schemas.microsoft.com/office/drawing/2014/main" id="{D1F64D88-0F27-49D7-9B85-D42CBED049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60" name="Text Box 2">
          <a:extLst>
            <a:ext uri="{FF2B5EF4-FFF2-40B4-BE49-F238E27FC236}">
              <a16:creationId xmlns:a16="http://schemas.microsoft.com/office/drawing/2014/main" id="{EB36E18D-4FF3-4CDF-8610-9FB4BD338DB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461" name="Text Box 1">
          <a:extLst>
            <a:ext uri="{FF2B5EF4-FFF2-40B4-BE49-F238E27FC236}">
              <a16:creationId xmlns:a16="http://schemas.microsoft.com/office/drawing/2014/main" id="{80DF7293-AAE9-4453-AA4A-C2C42B9AF76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462" name="Text Box 2">
          <a:extLst>
            <a:ext uri="{FF2B5EF4-FFF2-40B4-BE49-F238E27FC236}">
              <a16:creationId xmlns:a16="http://schemas.microsoft.com/office/drawing/2014/main" id="{0C4EA48B-1C33-46B3-89A7-59D580956C9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63" name="Text Box 1">
          <a:extLst>
            <a:ext uri="{FF2B5EF4-FFF2-40B4-BE49-F238E27FC236}">
              <a16:creationId xmlns:a16="http://schemas.microsoft.com/office/drawing/2014/main" id="{968BB22F-315C-4C38-A080-56758FB385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64" name="Text Box 2">
          <a:extLst>
            <a:ext uri="{FF2B5EF4-FFF2-40B4-BE49-F238E27FC236}">
              <a16:creationId xmlns:a16="http://schemas.microsoft.com/office/drawing/2014/main" id="{BDFA98F6-10E9-4756-BC83-BAB78CE449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465" name="Text Box 1">
          <a:extLst>
            <a:ext uri="{FF2B5EF4-FFF2-40B4-BE49-F238E27FC236}">
              <a16:creationId xmlns:a16="http://schemas.microsoft.com/office/drawing/2014/main" id="{A847EB34-EEDF-457D-8409-9E0759BC10A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466" name="Text Box 2">
          <a:extLst>
            <a:ext uri="{FF2B5EF4-FFF2-40B4-BE49-F238E27FC236}">
              <a16:creationId xmlns:a16="http://schemas.microsoft.com/office/drawing/2014/main" id="{5CC03C2C-F6C5-4A8C-BFAB-DE36F4EF70F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67" name="Text Box 1">
          <a:extLst>
            <a:ext uri="{FF2B5EF4-FFF2-40B4-BE49-F238E27FC236}">
              <a16:creationId xmlns:a16="http://schemas.microsoft.com/office/drawing/2014/main" id="{68FE9DD7-6DDB-4298-8171-B96A27A755C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68" name="Text Box 2">
          <a:extLst>
            <a:ext uri="{FF2B5EF4-FFF2-40B4-BE49-F238E27FC236}">
              <a16:creationId xmlns:a16="http://schemas.microsoft.com/office/drawing/2014/main" id="{073D1477-8B52-4F5E-B869-CF95956CD5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69" name="Text Box 1">
          <a:extLst>
            <a:ext uri="{FF2B5EF4-FFF2-40B4-BE49-F238E27FC236}">
              <a16:creationId xmlns:a16="http://schemas.microsoft.com/office/drawing/2014/main" id="{CAC08BEA-828F-4EF8-BA77-E5F855D84A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70" name="Text Box 2">
          <a:extLst>
            <a:ext uri="{FF2B5EF4-FFF2-40B4-BE49-F238E27FC236}">
              <a16:creationId xmlns:a16="http://schemas.microsoft.com/office/drawing/2014/main" id="{84D3D505-C4CA-427C-B1B4-ED9E9E66E4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471" name="Text Box 1">
          <a:extLst>
            <a:ext uri="{FF2B5EF4-FFF2-40B4-BE49-F238E27FC236}">
              <a16:creationId xmlns:a16="http://schemas.microsoft.com/office/drawing/2014/main" id="{7D9E6744-C315-49F8-AFD2-9140BB83C19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472" name="Text Box 2">
          <a:extLst>
            <a:ext uri="{FF2B5EF4-FFF2-40B4-BE49-F238E27FC236}">
              <a16:creationId xmlns:a16="http://schemas.microsoft.com/office/drawing/2014/main" id="{AFC82C57-96ED-44E8-9088-DC75B51AC66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73" name="Text Box 2">
          <a:extLst>
            <a:ext uri="{FF2B5EF4-FFF2-40B4-BE49-F238E27FC236}">
              <a16:creationId xmlns:a16="http://schemas.microsoft.com/office/drawing/2014/main" id="{D6668646-F254-4850-AB34-BB957903BF5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74" name="Text Box 1">
          <a:extLst>
            <a:ext uri="{FF2B5EF4-FFF2-40B4-BE49-F238E27FC236}">
              <a16:creationId xmlns:a16="http://schemas.microsoft.com/office/drawing/2014/main" id="{7D4C2755-C475-422B-B50E-AB38B4A9B5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75" name="Text Box 2">
          <a:extLst>
            <a:ext uri="{FF2B5EF4-FFF2-40B4-BE49-F238E27FC236}">
              <a16:creationId xmlns:a16="http://schemas.microsoft.com/office/drawing/2014/main" id="{773DDD54-7359-498B-A671-629AA9A8C8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76" name="Text Box 1">
          <a:extLst>
            <a:ext uri="{FF2B5EF4-FFF2-40B4-BE49-F238E27FC236}">
              <a16:creationId xmlns:a16="http://schemas.microsoft.com/office/drawing/2014/main" id="{9BCDE5A8-0B56-4278-8AEE-C3AF09FEE5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77" name="Text Box 2">
          <a:extLst>
            <a:ext uri="{FF2B5EF4-FFF2-40B4-BE49-F238E27FC236}">
              <a16:creationId xmlns:a16="http://schemas.microsoft.com/office/drawing/2014/main" id="{9728654E-0A80-4BEE-919E-175742526D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478" name="Text Box 1">
          <a:extLst>
            <a:ext uri="{FF2B5EF4-FFF2-40B4-BE49-F238E27FC236}">
              <a16:creationId xmlns:a16="http://schemas.microsoft.com/office/drawing/2014/main" id="{6FD3BEFC-E35E-4122-AA52-D6C4E5E1D37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479" name="Text Box 2">
          <a:extLst>
            <a:ext uri="{FF2B5EF4-FFF2-40B4-BE49-F238E27FC236}">
              <a16:creationId xmlns:a16="http://schemas.microsoft.com/office/drawing/2014/main" id="{3A78B568-B429-4B94-84A1-70947495558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80" name="Text Box 1">
          <a:extLst>
            <a:ext uri="{FF2B5EF4-FFF2-40B4-BE49-F238E27FC236}">
              <a16:creationId xmlns:a16="http://schemas.microsoft.com/office/drawing/2014/main" id="{208D28EC-CB8B-47CE-A659-68C41052E1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81" name="Text Box 2">
          <a:extLst>
            <a:ext uri="{FF2B5EF4-FFF2-40B4-BE49-F238E27FC236}">
              <a16:creationId xmlns:a16="http://schemas.microsoft.com/office/drawing/2014/main" id="{33B3EF01-3694-42E2-A094-617C729C68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82" name="Text Box 2">
          <a:extLst>
            <a:ext uri="{FF2B5EF4-FFF2-40B4-BE49-F238E27FC236}">
              <a16:creationId xmlns:a16="http://schemas.microsoft.com/office/drawing/2014/main" id="{EE15FE0D-C8B5-4D6C-BEDC-01A27C9E054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83" name="Text Box 1">
          <a:extLst>
            <a:ext uri="{FF2B5EF4-FFF2-40B4-BE49-F238E27FC236}">
              <a16:creationId xmlns:a16="http://schemas.microsoft.com/office/drawing/2014/main" id="{B06C713E-7D61-49FC-97AF-A18653E3E47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84" name="Text Box 2">
          <a:extLst>
            <a:ext uri="{FF2B5EF4-FFF2-40B4-BE49-F238E27FC236}">
              <a16:creationId xmlns:a16="http://schemas.microsoft.com/office/drawing/2014/main" id="{94530A4F-FE29-4B1A-AD80-7990577820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85" name="Text Box 2">
          <a:extLst>
            <a:ext uri="{FF2B5EF4-FFF2-40B4-BE49-F238E27FC236}">
              <a16:creationId xmlns:a16="http://schemas.microsoft.com/office/drawing/2014/main" id="{2230F268-2178-4229-A96A-F1BEABC80DD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86" name="Text Box 1">
          <a:extLst>
            <a:ext uri="{FF2B5EF4-FFF2-40B4-BE49-F238E27FC236}">
              <a16:creationId xmlns:a16="http://schemas.microsoft.com/office/drawing/2014/main" id="{535080BA-D9FF-4E1D-BD30-19FD76EDA0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87" name="Text Box 2">
          <a:extLst>
            <a:ext uri="{FF2B5EF4-FFF2-40B4-BE49-F238E27FC236}">
              <a16:creationId xmlns:a16="http://schemas.microsoft.com/office/drawing/2014/main" id="{4CDE8D6C-C106-4B07-A7C1-1F5BB4331C9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88" name="Text Box 2">
          <a:extLst>
            <a:ext uri="{FF2B5EF4-FFF2-40B4-BE49-F238E27FC236}">
              <a16:creationId xmlns:a16="http://schemas.microsoft.com/office/drawing/2014/main" id="{7F1D5D9F-E17E-4E4B-9DBE-64CF59404B0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89" name="Text Box 1">
          <a:extLst>
            <a:ext uri="{FF2B5EF4-FFF2-40B4-BE49-F238E27FC236}">
              <a16:creationId xmlns:a16="http://schemas.microsoft.com/office/drawing/2014/main" id="{51D95610-8DC3-48C7-9185-E76BDE87AA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90" name="Text Box 2">
          <a:extLst>
            <a:ext uri="{FF2B5EF4-FFF2-40B4-BE49-F238E27FC236}">
              <a16:creationId xmlns:a16="http://schemas.microsoft.com/office/drawing/2014/main" id="{60A025DD-C037-4468-AF02-88CC9F72EF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91" name="Text Box 2">
          <a:extLst>
            <a:ext uri="{FF2B5EF4-FFF2-40B4-BE49-F238E27FC236}">
              <a16:creationId xmlns:a16="http://schemas.microsoft.com/office/drawing/2014/main" id="{DFD9AFD5-03BA-4127-BBC4-3EEBE7EAA6A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92" name="Text Box 1">
          <a:extLst>
            <a:ext uri="{FF2B5EF4-FFF2-40B4-BE49-F238E27FC236}">
              <a16:creationId xmlns:a16="http://schemas.microsoft.com/office/drawing/2014/main" id="{37DB8D6B-5FC0-48D4-87B3-F861857A0C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93" name="Text Box 2">
          <a:extLst>
            <a:ext uri="{FF2B5EF4-FFF2-40B4-BE49-F238E27FC236}">
              <a16:creationId xmlns:a16="http://schemas.microsoft.com/office/drawing/2014/main" id="{9FE7E551-BD31-4DFB-91F3-21FB6183FEA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94" name="Text Box 2">
          <a:extLst>
            <a:ext uri="{FF2B5EF4-FFF2-40B4-BE49-F238E27FC236}">
              <a16:creationId xmlns:a16="http://schemas.microsoft.com/office/drawing/2014/main" id="{B951B2F4-EA19-4D18-B4A3-7F222BB6BF2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95" name="Text Box 1">
          <a:extLst>
            <a:ext uri="{FF2B5EF4-FFF2-40B4-BE49-F238E27FC236}">
              <a16:creationId xmlns:a16="http://schemas.microsoft.com/office/drawing/2014/main" id="{2DCD43F1-35DA-421E-B5CA-CDDD0652F2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96" name="Text Box 2">
          <a:extLst>
            <a:ext uri="{FF2B5EF4-FFF2-40B4-BE49-F238E27FC236}">
              <a16:creationId xmlns:a16="http://schemas.microsoft.com/office/drawing/2014/main" id="{B6C7E244-92BE-4EA0-8D88-70906170ED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497" name="Text Box 2">
          <a:extLst>
            <a:ext uri="{FF2B5EF4-FFF2-40B4-BE49-F238E27FC236}">
              <a16:creationId xmlns:a16="http://schemas.microsoft.com/office/drawing/2014/main" id="{1A4635D3-6E30-47C4-A769-C9B61B83058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98" name="Text Box 1">
          <a:extLst>
            <a:ext uri="{FF2B5EF4-FFF2-40B4-BE49-F238E27FC236}">
              <a16:creationId xmlns:a16="http://schemas.microsoft.com/office/drawing/2014/main" id="{78A2CC35-D561-43E1-B644-BDB1EAAA47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499" name="Text Box 2">
          <a:extLst>
            <a:ext uri="{FF2B5EF4-FFF2-40B4-BE49-F238E27FC236}">
              <a16:creationId xmlns:a16="http://schemas.microsoft.com/office/drawing/2014/main" id="{68BFD66C-1AA8-4BA2-8998-9E7F618CDA7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00" name="Text Box 1">
          <a:extLst>
            <a:ext uri="{FF2B5EF4-FFF2-40B4-BE49-F238E27FC236}">
              <a16:creationId xmlns:a16="http://schemas.microsoft.com/office/drawing/2014/main" id="{9EC8FA21-358C-4418-BDE8-0D068ADA24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01" name="Text Box 2">
          <a:extLst>
            <a:ext uri="{FF2B5EF4-FFF2-40B4-BE49-F238E27FC236}">
              <a16:creationId xmlns:a16="http://schemas.microsoft.com/office/drawing/2014/main" id="{27C4AD40-8BC1-4123-A1C5-3373F8966D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02" name="Text Box 1">
          <a:extLst>
            <a:ext uri="{FF2B5EF4-FFF2-40B4-BE49-F238E27FC236}">
              <a16:creationId xmlns:a16="http://schemas.microsoft.com/office/drawing/2014/main" id="{F47294D5-0329-4E16-9320-2C756E0E100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03" name="Text Box 2">
          <a:extLst>
            <a:ext uri="{FF2B5EF4-FFF2-40B4-BE49-F238E27FC236}">
              <a16:creationId xmlns:a16="http://schemas.microsoft.com/office/drawing/2014/main" id="{1545472F-C4E6-47AD-B95E-196680BB33C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04" name="Text Box 1">
          <a:extLst>
            <a:ext uri="{FF2B5EF4-FFF2-40B4-BE49-F238E27FC236}">
              <a16:creationId xmlns:a16="http://schemas.microsoft.com/office/drawing/2014/main" id="{1D6F0434-4844-428C-82F5-287BC10DDC4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05" name="Text Box 2">
          <a:extLst>
            <a:ext uri="{FF2B5EF4-FFF2-40B4-BE49-F238E27FC236}">
              <a16:creationId xmlns:a16="http://schemas.microsoft.com/office/drawing/2014/main" id="{D4BE257B-C89C-4FC6-B7C4-9E16CC6FF06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06" name="Text Box 1">
          <a:extLst>
            <a:ext uri="{FF2B5EF4-FFF2-40B4-BE49-F238E27FC236}">
              <a16:creationId xmlns:a16="http://schemas.microsoft.com/office/drawing/2014/main" id="{FCA71493-8937-4ABA-8619-EEAB27709F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07" name="Text Box 2">
          <a:extLst>
            <a:ext uri="{FF2B5EF4-FFF2-40B4-BE49-F238E27FC236}">
              <a16:creationId xmlns:a16="http://schemas.microsoft.com/office/drawing/2014/main" id="{A2062C10-B38D-40E7-A6B3-572F51CE7C4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08" name="Text Box 1">
          <a:extLst>
            <a:ext uri="{FF2B5EF4-FFF2-40B4-BE49-F238E27FC236}">
              <a16:creationId xmlns:a16="http://schemas.microsoft.com/office/drawing/2014/main" id="{70EBF7B2-7D94-46EA-B4B0-ACACF4DAB05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09" name="Text Box 2">
          <a:extLst>
            <a:ext uri="{FF2B5EF4-FFF2-40B4-BE49-F238E27FC236}">
              <a16:creationId xmlns:a16="http://schemas.microsoft.com/office/drawing/2014/main" id="{DF9F0CCD-1E16-4A4A-9F68-3E1F18A8F1C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10" name="Text Box 1">
          <a:extLst>
            <a:ext uri="{FF2B5EF4-FFF2-40B4-BE49-F238E27FC236}">
              <a16:creationId xmlns:a16="http://schemas.microsoft.com/office/drawing/2014/main" id="{232F33FD-85D1-4F9F-A2E3-DADE54EE507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11" name="Text Box 2">
          <a:extLst>
            <a:ext uri="{FF2B5EF4-FFF2-40B4-BE49-F238E27FC236}">
              <a16:creationId xmlns:a16="http://schemas.microsoft.com/office/drawing/2014/main" id="{51EB9C94-A9B2-4C9B-B95A-671FA9AC879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12" name="Text Box 1">
          <a:extLst>
            <a:ext uri="{FF2B5EF4-FFF2-40B4-BE49-F238E27FC236}">
              <a16:creationId xmlns:a16="http://schemas.microsoft.com/office/drawing/2014/main" id="{A829838D-94B5-443B-AB84-88AA6B245B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13" name="Text Box 2">
          <a:extLst>
            <a:ext uri="{FF2B5EF4-FFF2-40B4-BE49-F238E27FC236}">
              <a16:creationId xmlns:a16="http://schemas.microsoft.com/office/drawing/2014/main" id="{607C3882-17C2-41E4-8B25-3FB92117B1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14" name="Text Box 1">
          <a:extLst>
            <a:ext uri="{FF2B5EF4-FFF2-40B4-BE49-F238E27FC236}">
              <a16:creationId xmlns:a16="http://schemas.microsoft.com/office/drawing/2014/main" id="{2791413A-87A9-4DC0-AD64-DE0A9FB96E7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15" name="Text Box 2">
          <a:extLst>
            <a:ext uri="{FF2B5EF4-FFF2-40B4-BE49-F238E27FC236}">
              <a16:creationId xmlns:a16="http://schemas.microsoft.com/office/drawing/2014/main" id="{7455D615-BD93-4FC9-974C-660F042743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16" name="Text Box 1">
          <a:extLst>
            <a:ext uri="{FF2B5EF4-FFF2-40B4-BE49-F238E27FC236}">
              <a16:creationId xmlns:a16="http://schemas.microsoft.com/office/drawing/2014/main" id="{8B909FD0-4331-468D-A7B2-34DA2A42E2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17" name="Text Box 2">
          <a:extLst>
            <a:ext uri="{FF2B5EF4-FFF2-40B4-BE49-F238E27FC236}">
              <a16:creationId xmlns:a16="http://schemas.microsoft.com/office/drawing/2014/main" id="{D798A19F-83A2-4989-9F18-D9A773D91C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18" name="Text Box 2">
          <a:extLst>
            <a:ext uri="{FF2B5EF4-FFF2-40B4-BE49-F238E27FC236}">
              <a16:creationId xmlns:a16="http://schemas.microsoft.com/office/drawing/2014/main" id="{067C6732-7EB7-4FFD-94FD-8CFDAF9EC89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19" name="Text Box 1">
          <a:extLst>
            <a:ext uri="{FF2B5EF4-FFF2-40B4-BE49-F238E27FC236}">
              <a16:creationId xmlns:a16="http://schemas.microsoft.com/office/drawing/2014/main" id="{F94C3BBD-FDAB-45C4-8173-3735C7DBECF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20" name="Text Box 2">
          <a:extLst>
            <a:ext uri="{FF2B5EF4-FFF2-40B4-BE49-F238E27FC236}">
              <a16:creationId xmlns:a16="http://schemas.microsoft.com/office/drawing/2014/main" id="{8255A4F7-1E7E-42BA-8E2A-4CEC994FAA2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21" name="Text Box 1">
          <a:extLst>
            <a:ext uri="{FF2B5EF4-FFF2-40B4-BE49-F238E27FC236}">
              <a16:creationId xmlns:a16="http://schemas.microsoft.com/office/drawing/2014/main" id="{0467CE50-BA52-4809-92E0-6A5EE584BD6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22" name="Text Box 2">
          <a:extLst>
            <a:ext uri="{FF2B5EF4-FFF2-40B4-BE49-F238E27FC236}">
              <a16:creationId xmlns:a16="http://schemas.microsoft.com/office/drawing/2014/main" id="{034EFF4C-C51D-481D-9193-1D84F2EB82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23" name="Text Box 1">
          <a:extLst>
            <a:ext uri="{FF2B5EF4-FFF2-40B4-BE49-F238E27FC236}">
              <a16:creationId xmlns:a16="http://schemas.microsoft.com/office/drawing/2014/main" id="{BB8C1A6D-FAFB-460E-8925-FCE90CB14D4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24" name="Text Box 2">
          <a:extLst>
            <a:ext uri="{FF2B5EF4-FFF2-40B4-BE49-F238E27FC236}">
              <a16:creationId xmlns:a16="http://schemas.microsoft.com/office/drawing/2014/main" id="{E18C1909-B4EC-4EAF-9DB5-F80CFC0FC23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25" name="Text Box 1">
          <a:extLst>
            <a:ext uri="{FF2B5EF4-FFF2-40B4-BE49-F238E27FC236}">
              <a16:creationId xmlns:a16="http://schemas.microsoft.com/office/drawing/2014/main" id="{E51CA9FB-BED3-4C6E-BA88-66D6EB269ED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26" name="Text Box 2">
          <a:extLst>
            <a:ext uri="{FF2B5EF4-FFF2-40B4-BE49-F238E27FC236}">
              <a16:creationId xmlns:a16="http://schemas.microsoft.com/office/drawing/2014/main" id="{159A0A64-3791-4C68-9221-7127DEB7157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27" name="Text Box 1">
          <a:extLst>
            <a:ext uri="{FF2B5EF4-FFF2-40B4-BE49-F238E27FC236}">
              <a16:creationId xmlns:a16="http://schemas.microsoft.com/office/drawing/2014/main" id="{A7982CA2-2AE3-46A7-ADC9-119726098A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28" name="Text Box 2">
          <a:extLst>
            <a:ext uri="{FF2B5EF4-FFF2-40B4-BE49-F238E27FC236}">
              <a16:creationId xmlns:a16="http://schemas.microsoft.com/office/drawing/2014/main" id="{9DBC9367-FA42-45C7-BF22-EF2EE78ECC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29" name="Text Box 1">
          <a:extLst>
            <a:ext uri="{FF2B5EF4-FFF2-40B4-BE49-F238E27FC236}">
              <a16:creationId xmlns:a16="http://schemas.microsoft.com/office/drawing/2014/main" id="{659DD0DE-7973-4C43-B16D-10BD1AE321B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30" name="Text Box 2">
          <a:extLst>
            <a:ext uri="{FF2B5EF4-FFF2-40B4-BE49-F238E27FC236}">
              <a16:creationId xmlns:a16="http://schemas.microsoft.com/office/drawing/2014/main" id="{8A01CD28-93CD-4B2D-9E5B-B7C6C9D2929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31" name="Text Box 1">
          <a:extLst>
            <a:ext uri="{FF2B5EF4-FFF2-40B4-BE49-F238E27FC236}">
              <a16:creationId xmlns:a16="http://schemas.microsoft.com/office/drawing/2014/main" id="{CE78A4D7-2848-4102-852D-F400641922A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32" name="Text Box 2">
          <a:extLst>
            <a:ext uri="{FF2B5EF4-FFF2-40B4-BE49-F238E27FC236}">
              <a16:creationId xmlns:a16="http://schemas.microsoft.com/office/drawing/2014/main" id="{8E20271E-24EB-4248-9F95-264884588BC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33" name="Text Box 1">
          <a:extLst>
            <a:ext uri="{FF2B5EF4-FFF2-40B4-BE49-F238E27FC236}">
              <a16:creationId xmlns:a16="http://schemas.microsoft.com/office/drawing/2014/main" id="{049835B5-AC20-401D-865A-25E1DE4D82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34" name="Text Box 2">
          <a:extLst>
            <a:ext uri="{FF2B5EF4-FFF2-40B4-BE49-F238E27FC236}">
              <a16:creationId xmlns:a16="http://schemas.microsoft.com/office/drawing/2014/main" id="{19AFC6A2-4E2D-4CB6-94C9-7B8C1BABE5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35" name="Text Box 1">
          <a:extLst>
            <a:ext uri="{FF2B5EF4-FFF2-40B4-BE49-F238E27FC236}">
              <a16:creationId xmlns:a16="http://schemas.microsoft.com/office/drawing/2014/main" id="{DDB0B01A-4D41-4FD3-8215-85286475E34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36" name="Text Box 2">
          <a:extLst>
            <a:ext uri="{FF2B5EF4-FFF2-40B4-BE49-F238E27FC236}">
              <a16:creationId xmlns:a16="http://schemas.microsoft.com/office/drawing/2014/main" id="{19EDE503-1253-4DB6-8021-30A4F55E785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37" name="Text Box 1">
          <a:extLst>
            <a:ext uri="{FF2B5EF4-FFF2-40B4-BE49-F238E27FC236}">
              <a16:creationId xmlns:a16="http://schemas.microsoft.com/office/drawing/2014/main" id="{3818802F-2EFD-46A5-B3CB-4A48892D21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38" name="Text Box 2">
          <a:extLst>
            <a:ext uri="{FF2B5EF4-FFF2-40B4-BE49-F238E27FC236}">
              <a16:creationId xmlns:a16="http://schemas.microsoft.com/office/drawing/2014/main" id="{DE118E32-115F-4E62-A5FF-CFAA79B6B2E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39" name="Text Box 1">
          <a:extLst>
            <a:ext uri="{FF2B5EF4-FFF2-40B4-BE49-F238E27FC236}">
              <a16:creationId xmlns:a16="http://schemas.microsoft.com/office/drawing/2014/main" id="{C43B7F72-B8AA-40D8-986D-44AE5E0284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40" name="Text Box 2">
          <a:extLst>
            <a:ext uri="{FF2B5EF4-FFF2-40B4-BE49-F238E27FC236}">
              <a16:creationId xmlns:a16="http://schemas.microsoft.com/office/drawing/2014/main" id="{3C09399D-EFAE-454A-801F-5A50E0B0CF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541" name="Text Box 2">
          <a:extLst>
            <a:ext uri="{FF2B5EF4-FFF2-40B4-BE49-F238E27FC236}">
              <a16:creationId xmlns:a16="http://schemas.microsoft.com/office/drawing/2014/main" id="{291FD513-B04B-4DC1-A567-F0E4C8D089E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42" name="Text Box 1">
          <a:extLst>
            <a:ext uri="{FF2B5EF4-FFF2-40B4-BE49-F238E27FC236}">
              <a16:creationId xmlns:a16="http://schemas.microsoft.com/office/drawing/2014/main" id="{B5432DFD-E8E8-4B1F-846A-E36A0FC263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43" name="Text Box 2">
          <a:extLst>
            <a:ext uri="{FF2B5EF4-FFF2-40B4-BE49-F238E27FC236}">
              <a16:creationId xmlns:a16="http://schemas.microsoft.com/office/drawing/2014/main" id="{32657AE3-919D-43D0-B0F2-BA6559F084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44" name="Text Box 1">
          <a:extLst>
            <a:ext uri="{FF2B5EF4-FFF2-40B4-BE49-F238E27FC236}">
              <a16:creationId xmlns:a16="http://schemas.microsoft.com/office/drawing/2014/main" id="{75F6D9A5-816A-4BE4-BC17-554840D896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45" name="Text Box 2">
          <a:extLst>
            <a:ext uri="{FF2B5EF4-FFF2-40B4-BE49-F238E27FC236}">
              <a16:creationId xmlns:a16="http://schemas.microsoft.com/office/drawing/2014/main" id="{6B0A5FBC-D934-4B7F-ADF3-72D759EAEE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46" name="Text Box 1">
          <a:extLst>
            <a:ext uri="{FF2B5EF4-FFF2-40B4-BE49-F238E27FC236}">
              <a16:creationId xmlns:a16="http://schemas.microsoft.com/office/drawing/2014/main" id="{27A4A3A8-06E9-4308-8BBF-31D9A59A71F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47" name="Text Box 2">
          <a:extLst>
            <a:ext uri="{FF2B5EF4-FFF2-40B4-BE49-F238E27FC236}">
              <a16:creationId xmlns:a16="http://schemas.microsoft.com/office/drawing/2014/main" id="{79D6BEE7-C5EA-4D04-9F39-0AAE914180D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48" name="Text Box 1">
          <a:extLst>
            <a:ext uri="{FF2B5EF4-FFF2-40B4-BE49-F238E27FC236}">
              <a16:creationId xmlns:a16="http://schemas.microsoft.com/office/drawing/2014/main" id="{2EA6976D-3B8F-4AF3-A1A3-748CB51BEE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49" name="Text Box 2">
          <a:extLst>
            <a:ext uri="{FF2B5EF4-FFF2-40B4-BE49-F238E27FC236}">
              <a16:creationId xmlns:a16="http://schemas.microsoft.com/office/drawing/2014/main" id="{0A79B6E4-9344-4B9B-8B0C-F80AEFE43B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550" name="Text Box 2">
          <a:extLst>
            <a:ext uri="{FF2B5EF4-FFF2-40B4-BE49-F238E27FC236}">
              <a16:creationId xmlns:a16="http://schemas.microsoft.com/office/drawing/2014/main" id="{678DA7BB-0106-4DF7-A2FA-CDEF80DCF19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51" name="Text Box 1">
          <a:extLst>
            <a:ext uri="{FF2B5EF4-FFF2-40B4-BE49-F238E27FC236}">
              <a16:creationId xmlns:a16="http://schemas.microsoft.com/office/drawing/2014/main" id="{7E0E80CF-690E-4318-B31A-65D1E9071E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52" name="Text Box 2">
          <a:extLst>
            <a:ext uri="{FF2B5EF4-FFF2-40B4-BE49-F238E27FC236}">
              <a16:creationId xmlns:a16="http://schemas.microsoft.com/office/drawing/2014/main" id="{0972EA56-E9DC-4146-B88E-0CBE52B8E7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553" name="Text Box 2">
          <a:extLst>
            <a:ext uri="{FF2B5EF4-FFF2-40B4-BE49-F238E27FC236}">
              <a16:creationId xmlns:a16="http://schemas.microsoft.com/office/drawing/2014/main" id="{7668C6A0-34D0-4F67-A80E-18AFBB7E3B9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54" name="Text Box 1">
          <a:extLst>
            <a:ext uri="{FF2B5EF4-FFF2-40B4-BE49-F238E27FC236}">
              <a16:creationId xmlns:a16="http://schemas.microsoft.com/office/drawing/2014/main" id="{A87A6E11-90AC-4751-9EAF-BB66AFF55B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55" name="Text Box 2">
          <a:extLst>
            <a:ext uri="{FF2B5EF4-FFF2-40B4-BE49-F238E27FC236}">
              <a16:creationId xmlns:a16="http://schemas.microsoft.com/office/drawing/2014/main" id="{C71341EF-5D5B-4DE2-8BA6-D64BCE99388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556" name="Text Box 2">
          <a:extLst>
            <a:ext uri="{FF2B5EF4-FFF2-40B4-BE49-F238E27FC236}">
              <a16:creationId xmlns:a16="http://schemas.microsoft.com/office/drawing/2014/main" id="{B61AA4BE-9629-4371-B13D-6DE8CED1FA1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57" name="Text Box 1">
          <a:extLst>
            <a:ext uri="{FF2B5EF4-FFF2-40B4-BE49-F238E27FC236}">
              <a16:creationId xmlns:a16="http://schemas.microsoft.com/office/drawing/2014/main" id="{7FDF3A25-A321-4025-8BC0-BE593153D6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58" name="Text Box 2">
          <a:extLst>
            <a:ext uri="{FF2B5EF4-FFF2-40B4-BE49-F238E27FC236}">
              <a16:creationId xmlns:a16="http://schemas.microsoft.com/office/drawing/2014/main" id="{810148D8-615B-4DDF-9B41-C24479C1BE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559" name="Text Box 2">
          <a:extLst>
            <a:ext uri="{FF2B5EF4-FFF2-40B4-BE49-F238E27FC236}">
              <a16:creationId xmlns:a16="http://schemas.microsoft.com/office/drawing/2014/main" id="{0A7730A7-DDCA-445D-9D33-D907196AB75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60" name="Text Box 1">
          <a:extLst>
            <a:ext uri="{FF2B5EF4-FFF2-40B4-BE49-F238E27FC236}">
              <a16:creationId xmlns:a16="http://schemas.microsoft.com/office/drawing/2014/main" id="{C62029EE-8135-4AFD-B064-A7A27CD601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61" name="Text Box 2">
          <a:extLst>
            <a:ext uri="{FF2B5EF4-FFF2-40B4-BE49-F238E27FC236}">
              <a16:creationId xmlns:a16="http://schemas.microsoft.com/office/drawing/2014/main" id="{937C358D-55DB-4466-A3D6-5686C329319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562" name="Text Box 2">
          <a:extLst>
            <a:ext uri="{FF2B5EF4-FFF2-40B4-BE49-F238E27FC236}">
              <a16:creationId xmlns:a16="http://schemas.microsoft.com/office/drawing/2014/main" id="{9C7AAAEB-608C-458B-A224-BE41F6B0892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63" name="Text Box 1">
          <a:extLst>
            <a:ext uri="{FF2B5EF4-FFF2-40B4-BE49-F238E27FC236}">
              <a16:creationId xmlns:a16="http://schemas.microsoft.com/office/drawing/2014/main" id="{C3D64272-A92C-43A1-8C2D-FBF573C8B6F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64" name="Text Box 2">
          <a:extLst>
            <a:ext uri="{FF2B5EF4-FFF2-40B4-BE49-F238E27FC236}">
              <a16:creationId xmlns:a16="http://schemas.microsoft.com/office/drawing/2014/main" id="{3C56B080-7F7A-441D-9122-EA0C9B4296A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565" name="Text Box 2">
          <a:extLst>
            <a:ext uri="{FF2B5EF4-FFF2-40B4-BE49-F238E27FC236}">
              <a16:creationId xmlns:a16="http://schemas.microsoft.com/office/drawing/2014/main" id="{89143D59-F215-463E-A3A7-C2B889CD11B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66" name="Text Box 1">
          <a:extLst>
            <a:ext uri="{FF2B5EF4-FFF2-40B4-BE49-F238E27FC236}">
              <a16:creationId xmlns:a16="http://schemas.microsoft.com/office/drawing/2014/main" id="{A00E6608-F072-4300-BC97-94AB59DC62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67" name="Text Box 2">
          <a:extLst>
            <a:ext uri="{FF2B5EF4-FFF2-40B4-BE49-F238E27FC236}">
              <a16:creationId xmlns:a16="http://schemas.microsoft.com/office/drawing/2014/main" id="{08205436-A261-483B-8686-0C7D8A02071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68" name="Text Box 1">
          <a:extLst>
            <a:ext uri="{FF2B5EF4-FFF2-40B4-BE49-F238E27FC236}">
              <a16:creationId xmlns:a16="http://schemas.microsoft.com/office/drawing/2014/main" id="{695600AE-2FDF-477B-B084-55ED150AF5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69" name="Text Box 2">
          <a:extLst>
            <a:ext uri="{FF2B5EF4-FFF2-40B4-BE49-F238E27FC236}">
              <a16:creationId xmlns:a16="http://schemas.microsoft.com/office/drawing/2014/main" id="{B24A4402-2B4E-48D8-8F7F-C4946AD676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70" name="Text Box 1">
          <a:extLst>
            <a:ext uri="{FF2B5EF4-FFF2-40B4-BE49-F238E27FC236}">
              <a16:creationId xmlns:a16="http://schemas.microsoft.com/office/drawing/2014/main" id="{4D6A80CC-63A9-4192-BF0E-7856337F9B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71" name="Text Box 2">
          <a:extLst>
            <a:ext uri="{FF2B5EF4-FFF2-40B4-BE49-F238E27FC236}">
              <a16:creationId xmlns:a16="http://schemas.microsoft.com/office/drawing/2014/main" id="{66D8F1BE-8E5F-4D09-8E2B-D574F1BB1A9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72" name="Text Box 1">
          <a:extLst>
            <a:ext uri="{FF2B5EF4-FFF2-40B4-BE49-F238E27FC236}">
              <a16:creationId xmlns:a16="http://schemas.microsoft.com/office/drawing/2014/main" id="{A213B168-B3B4-463B-90AA-D5575045D1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73" name="Text Box 2">
          <a:extLst>
            <a:ext uri="{FF2B5EF4-FFF2-40B4-BE49-F238E27FC236}">
              <a16:creationId xmlns:a16="http://schemas.microsoft.com/office/drawing/2014/main" id="{BC326AEF-D4ED-45CA-913E-9B4B8F12211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74" name="Text Box 1">
          <a:extLst>
            <a:ext uri="{FF2B5EF4-FFF2-40B4-BE49-F238E27FC236}">
              <a16:creationId xmlns:a16="http://schemas.microsoft.com/office/drawing/2014/main" id="{15894398-A242-4C68-A6EA-3B8B6EBEE4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75" name="Text Box 2">
          <a:extLst>
            <a:ext uri="{FF2B5EF4-FFF2-40B4-BE49-F238E27FC236}">
              <a16:creationId xmlns:a16="http://schemas.microsoft.com/office/drawing/2014/main" id="{311374D4-BD89-4D8B-BB95-D72EEE69E4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76" name="Text Box 1">
          <a:extLst>
            <a:ext uri="{FF2B5EF4-FFF2-40B4-BE49-F238E27FC236}">
              <a16:creationId xmlns:a16="http://schemas.microsoft.com/office/drawing/2014/main" id="{1701E196-CA77-4D22-B268-AF05C4FA420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77" name="Text Box 2">
          <a:extLst>
            <a:ext uri="{FF2B5EF4-FFF2-40B4-BE49-F238E27FC236}">
              <a16:creationId xmlns:a16="http://schemas.microsoft.com/office/drawing/2014/main" id="{3186AF29-2AF7-4D50-BAEC-C869474CC9D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78" name="Text Box 2">
          <a:extLst>
            <a:ext uri="{FF2B5EF4-FFF2-40B4-BE49-F238E27FC236}">
              <a16:creationId xmlns:a16="http://schemas.microsoft.com/office/drawing/2014/main" id="{F097F6CD-AD7E-490E-95D5-FD95DDD37D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79" name="Text Box 1">
          <a:extLst>
            <a:ext uri="{FF2B5EF4-FFF2-40B4-BE49-F238E27FC236}">
              <a16:creationId xmlns:a16="http://schemas.microsoft.com/office/drawing/2014/main" id="{53BF16F3-4AB1-4144-A9FA-506B5267CD8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80" name="Text Box 2">
          <a:extLst>
            <a:ext uri="{FF2B5EF4-FFF2-40B4-BE49-F238E27FC236}">
              <a16:creationId xmlns:a16="http://schemas.microsoft.com/office/drawing/2014/main" id="{95322DD8-F1DF-49FA-97F4-CE215C0548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81" name="Text Box 1">
          <a:extLst>
            <a:ext uri="{FF2B5EF4-FFF2-40B4-BE49-F238E27FC236}">
              <a16:creationId xmlns:a16="http://schemas.microsoft.com/office/drawing/2014/main" id="{62283B3A-57C7-43CF-A6FA-1B7712048B4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82" name="Text Box 2">
          <a:extLst>
            <a:ext uri="{FF2B5EF4-FFF2-40B4-BE49-F238E27FC236}">
              <a16:creationId xmlns:a16="http://schemas.microsoft.com/office/drawing/2014/main" id="{1C1E1F67-6647-4D82-863D-D0E9787AD11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83" name="Text Box 1">
          <a:extLst>
            <a:ext uri="{FF2B5EF4-FFF2-40B4-BE49-F238E27FC236}">
              <a16:creationId xmlns:a16="http://schemas.microsoft.com/office/drawing/2014/main" id="{11D91E5A-875E-4AD9-BF9C-52F8E788296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84" name="Text Box 2">
          <a:extLst>
            <a:ext uri="{FF2B5EF4-FFF2-40B4-BE49-F238E27FC236}">
              <a16:creationId xmlns:a16="http://schemas.microsoft.com/office/drawing/2014/main" id="{674DED05-1FA9-4D2C-8D99-C214D47B21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85" name="Text Box 2">
          <a:extLst>
            <a:ext uri="{FF2B5EF4-FFF2-40B4-BE49-F238E27FC236}">
              <a16:creationId xmlns:a16="http://schemas.microsoft.com/office/drawing/2014/main" id="{75AF331C-0D9C-4955-ABFB-E047B6E9B1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86" name="Text Box 1">
          <a:extLst>
            <a:ext uri="{FF2B5EF4-FFF2-40B4-BE49-F238E27FC236}">
              <a16:creationId xmlns:a16="http://schemas.microsoft.com/office/drawing/2014/main" id="{2A7FDBB7-1836-46B6-B1C0-84F84AB92EA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87" name="Text Box 2">
          <a:extLst>
            <a:ext uri="{FF2B5EF4-FFF2-40B4-BE49-F238E27FC236}">
              <a16:creationId xmlns:a16="http://schemas.microsoft.com/office/drawing/2014/main" id="{AE70AAED-BABA-4CF4-B83C-9C47BA41AEB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88" name="Text Box 1">
          <a:extLst>
            <a:ext uri="{FF2B5EF4-FFF2-40B4-BE49-F238E27FC236}">
              <a16:creationId xmlns:a16="http://schemas.microsoft.com/office/drawing/2014/main" id="{FBC085D1-A4CE-4E1F-B011-322569FD2D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89" name="Text Box 2">
          <a:extLst>
            <a:ext uri="{FF2B5EF4-FFF2-40B4-BE49-F238E27FC236}">
              <a16:creationId xmlns:a16="http://schemas.microsoft.com/office/drawing/2014/main" id="{D41C4AEA-D1F6-4AED-8D5E-D9D9B3AB39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90" name="Text Box 1">
          <a:extLst>
            <a:ext uri="{FF2B5EF4-FFF2-40B4-BE49-F238E27FC236}">
              <a16:creationId xmlns:a16="http://schemas.microsoft.com/office/drawing/2014/main" id="{F2351AB2-9E12-475E-A11C-3849B2BEF15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91" name="Text Box 2">
          <a:extLst>
            <a:ext uri="{FF2B5EF4-FFF2-40B4-BE49-F238E27FC236}">
              <a16:creationId xmlns:a16="http://schemas.microsoft.com/office/drawing/2014/main" id="{16F17808-3152-42EB-A698-F3013293835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92" name="Text Box 1">
          <a:extLst>
            <a:ext uri="{FF2B5EF4-FFF2-40B4-BE49-F238E27FC236}">
              <a16:creationId xmlns:a16="http://schemas.microsoft.com/office/drawing/2014/main" id="{87030D0C-8B11-4A18-8CCF-F8DF6B61AF2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93" name="Text Box 2">
          <a:extLst>
            <a:ext uri="{FF2B5EF4-FFF2-40B4-BE49-F238E27FC236}">
              <a16:creationId xmlns:a16="http://schemas.microsoft.com/office/drawing/2014/main" id="{7887948D-34F3-48F6-927D-8A982293B62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94" name="Text Box 1">
          <a:extLst>
            <a:ext uri="{FF2B5EF4-FFF2-40B4-BE49-F238E27FC236}">
              <a16:creationId xmlns:a16="http://schemas.microsoft.com/office/drawing/2014/main" id="{61077ACE-C1D8-4552-A374-0A67CBCDC8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595" name="Text Box 2">
          <a:extLst>
            <a:ext uri="{FF2B5EF4-FFF2-40B4-BE49-F238E27FC236}">
              <a16:creationId xmlns:a16="http://schemas.microsoft.com/office/drawing/2014/main" id="{1131E0F9-46C1-4B5B-B16D-F762E45AB9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96" name="Text Box 1">
          <a:extLst>
            <a:ext uri="{FF2B5EF4-FFF2-40B4-BE49-F238E27FC236}">
              <a16:creationId xmlns:a16="http://schemas.microsoft.com/office/drawing/2014/main" id="{194B8D3B-60B9-49CE-A0F7-AB2307BEFAC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97" name="Text Box 2">
          <a:extLst>
            <a:ext uri="{FF2B5EF4-FFF2-40B4-BE49-F238E27FC236}">
              <a16:creationId xmlns:a16="http://schemas.microsoft.com/office/drawing/2014/main" id="{7F8EE552-6CD9-4967-80EF-7BF06618D2E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598" name="Text Box 1">
          <a:extLst>
            <a:ext uri="{FF2B5EF4-FFF2-40B4-BE49-F238E27FC236}">
              <a16:creationId xmlns:a16="http://schemas.microsoft.com/office/drawing/2014/main" id="{E7C21CE8-3EA4-459D-8FA8-BFDEC969B81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599" name="Text Box 2">
          <a:extLst>
            <a:ext uri="{FF2B5EF4-FFF2-40B4-BE49-F238E27FC236}">
              <a16:creationId xmlns:a16="http://schemas.microsoft.com/office/drawing/2014/main" id="{B2CD38A3-AB54-4D14-A877-77E01C2E2EB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00" name="Text Box 1">
          <a:extLst>
            <a:ext uri="{FF2B5EF4-FFF2-40B4-BE49-F238E27FC236}">
              <a16:creationId xmlns:a16="http://schemas.microsoft.com/office/drawing/2014/main" id="{F2647F69-3E2C-4DEB-A1EA-29D9820483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01" name="Text Box 2">
          <a:extLst>
            <a:ext uri="{FF2B5EF4-FFF2-40B4-BE49-F238E27FC236}">
              <a16:creationId xmlns:a16="http://schemas.microsoft.com/office/drawing/2014/main" id="{92D42179-61ED-497D-8476-7C89CA3580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602" name="Text Box 1">
          <a:extLst>
            <a:ext uri="{FF2B5EF4-FFF2-40B4-BE49-F238E27FC236}">
              <a16:creationId xmlns:a16="http://schemas.microsoft.com/office/drawing/2014/main" id="{B35EB6F2-47EE-49EC-87FA-8051D46BBAC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603" name="Text Box 2">
          <a:extLst>
            <a:ext uri="{FF2B5EF4-FFF2-40B4-BE49-F238E27FC236}">
              <a16:creationId xmlns:a16="http://schemas.microsoft.com/office/drawing/2014/main" id="{24079DCD-6C3C-4FF0-92D3-A37E24F2564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604" name="Text Box 1">
          <a:extLst>
            <a:ext uri="{FF2B5EF4-FFF2-40B4-BE49-F238E27FC236}">
              <a16:creationId xmlns:a16="http://schemas.microsoft.com/office/drawing/2014/main" id="{88AC69B8-7B08-4E3B-8B88-8ACC78EF42C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605" name="Text Box 2">
          <a:extLst>
            <a:ext uri="{FF2B5EF4-FFF2-40B4-BE49-F238E27FC236}">
              <a16:creationId xmlns:a16="http://schemas.microsoft.com/office/drawing/2014/main" id="{EDD2A42C-AA77-43E3-B0B8-1F501CEDF97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06" name="Text Box 1">
          <a:extLst>
            <a:ext uri="{FF2B5EF4-FFF2-40B4-BE49-F238E27FC236}">
              <a16:creationId xmlns:a16="http://schemas.microsoft.com/office/drawing/2014/main" id="{24FAFAB9-615F-45F7-8240-0AF8071E53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07" name="Text Box 2">
          <a:extLst>
            <a:ext uri="{FF2B5EF4-FFF2-40B4-BE49-F238E27FC236}">
              <a16:creationId xmlns:a16="http://schemas.microsoft.com/office/drawing/2014/main" id="{FDE77DB5-B0D7-4C11-A168-7ED02CAD9D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08" name="Text Box 1">
          <a:extLst>
            <a:ext uri="{FF2B5EF4-FFF2-40B4-BE49-F238E27FC236}">
              <a16:creationId xmlns:a16="http://schemas.microsoft.com/office/drawing/2014/main" id="{B6F1D08B-4474-4EAF-9EE4-86E09AD708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09" name="Text Box 2">
          <a:extLst>
            <a:ext uri="{FF2B5EF4-FFF2-40B4-BE49-F238E27FC236}">
              <a16:creationId xmlns:a16="http://schemas.microsoft.com/office/drawing/2014/main" id="{35B34279-C65B-42BE-A407-DDD5D30BDB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10" name="Text Box 1">
          <a:extLst>
            <a:ext uri="{FF2B5EF4-FFF2-40B4-BE49-F238E27FC236}">
              <a16:creationId xmlns:a16="http://schemas.microsoft.com/office/drawing/2014/main" id="{607DF598-3FE8-471A-80F7-ACE8D86588F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11" name="Text Box 2">
          <a:extLst>
            <a:ext uri="{FF2B5EF4-FFF2-40B4-BE49-F238E27FC236}">
              <a16:creationId xmlns:a16="http://schemas.microsoft.com/office/drawing/2014/main" id="{D1F3CFA2-31EA-4E6A-A1C2-0C4949CBF83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12" name="Text Box 1">
          <a:extLst>
            <a:ext uri="{FF2B5EF4-FFF2-40B4-BE49-F238E27FC236}">
              <a16:creationId xmlns:a16="http://schemas.microsoft.com/office/drawing/2014/main" id="{0CEE599A-C368-476E-9F8A-0359492EDE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13" name="Text Box 2">
          <a:extLst>
            <a:ext uri="{FF2B5EF4-FFF2-40B4-BE49-F238E27FC236}">
              <a16:creationId xmlns:a16="http://schemas.microsoft.com/office/drawing/2014/main" id="{169FF2EE-EC67-467C-8E42-132FDCA9A8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14" name="Text Box 1">
          <a:extLst>
            <a:ext uri="{FF2B5EF4-FFF2-40B4-BE49-F238E27FC236}">
              <a16:creationId xmlns:a16="http://schemas.microsoft.com/office/drawing/2014/main" id="{B946994B-AEC4-4D6F-9E21-B6A70471D2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15" name="Text Box 2">
          <a:extLst>
            <a:ext uri="{FF2B5EF4-FFF2-40B4-BE49-F238E27FC236}">
              <a16:creationId xmlns:a16="http://schemas.microsoft.com/office/drawing/2014/main" id="{A6FFA93C-F886-4D4E-8F79-69E26E95A5B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16" name="Text Box 1">
          <a:extLst>
            <a:ext uri="{FF2B5EF4-FFF2-40B4-BE49-F238E27FC236}">
              <a16:creationId xmlns:a16="http://schemas.microsoft.com/office/drawing/2014/main" id="{DA4D5DDE-0837-45C5-B84E-50E127D14B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17" name="Text Box 2">
          <a:extLst>
            <a:ext uri="{FF2B5EF4-FFF2-40B4-BE49-F238E27FC236}">
              <a16:creationId xmlns:a16="http://schemas.microsoft.com/office/drawing/2014/main" id="{0005BE13-4B2C-4491-80E4-66F20226B1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618" name="Text Box 1">
          <a:extLst>
            <a:ext uri="{FF2B5EF4-FFF2-40B4-BE49-F238E27FC236}">
              <a16:creationId xmlns:a16="http://schemas.microsoft.com/office/drawing/2014/main" id="{4F02274C-AE17-4E80-A029-62A123A88E2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619" name="Text Box 2">
          <a:extLst>
            <a:ext uri="{FF2B5EF4-FFF2-40B4-BE49-F238E27FC236}">
              <a16:creationId xmlns:a16="http://schemas.microsoft.com/office/drawing/2014/main" id="{90C3EF71-D883-4631-88E8-03412B5F786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20" name="Text Box 1">
          <a:extLst>
            <a:ext uri="{FF2B5EF4-FFF2-40B4-BE49-F238E27FC236}">
              <a16:creationId xmlns:a16="http://schemas.microsoft.com/office/drawing/2014/main" id="{5DD9F6B3-BDB0-4726-96FF-C2F23DF01B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21" name="Text Box 2">
          <a:extLst>
            <a:ext uri="{FF2B5EF4-FFF2-40B4-BE49-F238E27FC236}">
              <a16:creationId xmlns:a16="http://schemas.microsoft.com/office/drawing/2014/main" id="{FD65FB8A-B360-41FA-8525-419FF8BAA8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622" name="Text Box 1">
          <a:extLst>
            <a:ext uri="{FF2B5EF4-FFF2-40B4-BE49-F238E27FC236}">
              <a16:creationId xmlns:a16="http://schemas.microsoft.com/office/drawing/2014/main" id="{26D865E9-E946-4436-A7D4-5A448EBD66D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623" name="Text Box 2">
          <a:extLst>
            <a:ext uri="{FF2B5EF4-FFF2-40B4-BE49-F238E27FC236}">
              <a16:creationId xmlns:a16="http://schemas.microsoft.com/office/drawing/2014/main" id="{AE04DEE2-DB21-4AE8-8A36-22910FD3D8E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24" name="Text Box 1">
          <a:extLst>
            <a:ext uri="{FF2B5EF4-FFF2-40B4-BE49-F238E27FC236}">
              <a16:creationId xmlns:a16="http://schemas.microsoft.com/office/drawing/2014/main" id="{FD721276-D445-45A8-AF83-13E500F9A8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25" name="Text Box 2">
          <a:extLst>
            <a:ext uri="{FF2B5EF4-FFF2-40B4-BE49-F238E27FC236}">
              <a16:creationId xmlns:a16="http://schemas.microsoft.com/office/drawing/2014/main" id="{95779A99-06C5-4081-985D-54B6CAA8ED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26" name="Text Box 1">
          <a:extLst>
            <a:ext uri="{FF2B5EF4-FFF2-40B4-BE49-F238E27FC236}">
              <a16:creationId xmlns:a16="http://schemas.microsoft.com/office/drawing/2014/main" id="{0F84D7D9-8217-4611-96CB-06AB1A5125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27" name="Text Box 2">
          <a:extLst>
            <a:ext uri="{FF2B5EF4-FFF2-40B4-BE49-F238E27FC236}">
              <a16:creationId xmlns:a16="http://schemas.microsoft.com/office/drawing/2014/main" id="{3A210E2E-34FB-4E25-9CB0-5CAC4F6D25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28" name="Text Box 1">
          <a:extLst>
            <a:ext uri="{FF2B5EF4-FFF2-40B4-BE49-F238E27FC236}">
              <a16:creationId xmlns:a16="http://schemas.microsoft.com/office/drawing/2014/main" id="{043925C3-3439-4F40-9BF7-CE469E3E44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29" name="Text Box 2">
          <a:extLst>
            <a:ext uri="{FF2B5EF4-FFF2-40B4-BE49-F238E27FC236}">
              <a16:creationId xmlns:a16="http://schemas.microsoft.com/office/drawing/2014/main" id="{E628E14C-BB3A-4376-AF74-3D4D467ED7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30" name="Text Box 1">
          <a:extLst>
            <a:ext uri="{FF2B5EF4-FFF2-40B4-BE49-F238E27FC236}">
              <a16:creationId xmlns:a16="http://schemas.microsoft.com/office/drawing/2014/main" id="{35A8FF33-FB34-4FF5-B5A6-35986F9948C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31" name="Text Box 2">
          <a:extLst>
            <a:ext uri="{FF2B5EF4-FFF2-40B4-BE49-F238E27FC236}">
              <a16:creationId xmlns:a16="http://schemas.microsoft.com/office/drawing/2014/main" id="{D8D2329A-BDCE-4A30-B529-135B5E0D48C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32" name="Text Box 1">
          <a:extLst>
            <a:ext uri="{FF2B5EF4-FFF2-40B4-BE49-F238E27FC236}">
              <a16:creationId xmlns:a16="http://schemas.microsoft.com/office/drawing/2014/main" id="{103B1771-02BA-466B-BFAB-227882B7B04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33" name="Text Box 2">
          <a:extLst>
            <a:ext uri="{FF2B5EF4-FFF2-40B4-BE49-F238E27FC236}">
              <a16:creationId xmlns:a16="http://schemas.microsoft.com/office/drawing/2014/main" id="{86E24B67-A7AD-4825-AE52-76FD2386B4E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34" name="Text Box 1">
          <a:extLst>
            <a:ext uri="{FF2B5EF4-FFF2-40B4-BE49-F238E27FC236}">
              <a16:creationId xmlns:a16="http://schemas.microsoft.com/office/drawing/2014/main" id="{32E92889-6318-47A0-803E-9298341AD6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35" name="Text Box 2">
          <a:extLst>
            <a:ext uri="{FF2B5EF4-FFF2-40B4-BE49-F238E27FC236}">
              <a16:creationId xmlns:a16="http://schemas.microsoft.com/office/drawing/2014/main" id="{D95F57AD-5BA5-4EB3-BF9C-CB55F0C93D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636" name="Text Box 1">
          <a:extLst>
            <a:ext uri="{FF2B5EF4-FFF2-40B4-BE49-F238E27FC236}">
              <a16:creationId xmlns:a16="http://schemas.microsoft.com/office/drawing/2014/main" id="{C7963E70-30B7-4C4C-9A7B-2E922BA7A0B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637" name="Text Box 2">
          <a:extLst>
            <a:ext uri="{FF2B5EF4-FFF2-40B4-BE49-F238E27FC236}">
              <a16:creationId xmlns:a16="http://schemas.microsoft.com/office/drawing/2014/main" id="{EC25FA45-676C-41AE-B81B-AD2EB51E919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38" name="Text Box 1">
          <a:extLst>
            <a:ext uri="{FF2B5EF4-FFF2-40B4-BE49-F238E27FC236}">
              <a16:creationId xmlns:a16="http://schemas.microsoft.com/office/drawing/2014/main" id="{50C3ECC8-DEC3-45EA-ACA7-423E6A4339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39" name="Text Box 2">
          <a:extLst>
            <a:ext uri="{FF2B5EF4-FFF2-40B4-BE49-F238E27FC236}">
              <a16:creationId xmlns:a16="http://schemas.microsoft.com/office/drawing/2014/main" id="{53C4D84F-5A3A-4B9A-ACB7-A431ABCA69E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640" name="Text Box 1">
          <a:extLst>
            <a:ext uri="{FF2B5EF4-FFF2-40B4-BE49-F238E27FC236}">
              <a16:creationId xmlns:a16="http://schemas.microsoft.com/office/drawing/2014/main" id="{EDBBB441-C241-4E14-9582-DF79168B110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641" name="Text Box 2">
          <a:extLst>
            <a:ext uri="{FF2B5EF4-FFF2-40B4-BE49-F238E27FC236}">
              <a16:creationId xmlns:a16="http://schemas.microsoft.com/office/drawing/2014/main" id="{2E352845-882C-4782-9432-FB1E2CAF77C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42" name="Text Box 1">
          <a:extLst>
            <a:ext uri="{FF2B5EF4-FFF2-40B4-BE49-F238E27FC236}">
              <a16:creationId xmlns:a16="http://schemas.microsoft.com/office/drawing/2014/main" id="{0078B68F-F18E-4C5F-ABC6-F460514FE9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43" name="Text Box 2">
          <a:extLst>
            <a:ext uri="{FF2B5EF4-FFF2-40B4-BE49-F238E27FC236}">
              <a16:creationId xmlns:a16="http://schemas.microsoft.com/office/drawing/2014/main" id="{193725DE-9EFD-4B39-BFA2-1E41ED424F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44" name="Text Box 1">
          <a:extLst>
            <a:ext uri="{FF2B5EF4-FFF2-40B4-BE49-F238E27FC236}">
              <a16:creationId xmlns:a16="http://schemas.microsoft.com/office/drawing/2014/main" id="{5827E3F4-3683-4DCB-B8E4-2A7A63A644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45" name="Text Box 2">
          <a:extLst>
            <a:ext uri="{FF2B5EF4-FFF2-40B4-BE49-F238E27FC236}">
              <a16:creationId xmlns:a16="http://schemas.microsoft.com/office/drawing/2014/main" id="{08011E6C-1219-4821-A026-2B1A76213C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46" name="Text Box 1">
          <a:extLst>
            <a:ext uri="{FF2B5EF4-FFF2-40B4-BE49-F238E27FC236}">
              <a16:creationId xmlns:a16="http://schemas.microsoft.com/office/drawing/2014/main" id="{722EE4D8-8C2C-4D5F-BF40-6BC560C90F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47" name="Text Box 2">
          <a:extLst>
            <a:ext uri="{FF2B5EF4-FFF2-40B4-BE49-F238E27FC236}">
              <a16:creationId xmlns:a16="http://schemas.microsoft.com/office/drawing/2014/main" id="{1B552078-AC35-440E-932B-E7776C4FE3C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48" name="Text Box 1">
          <a:extLst>
            <a:ext uri="{FF2B5EF4-FFF2-40B4-BE49-F238E27FC236}">
              <a16:creationId xmlns:a16="http://schemas.microsoft.com/office/drawing/2014/main" id="{A8EF20DF-1E1C-464D-94C9-AAB385F481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49" name="Text Box 2">
          <a:extLst>
            <a:ext uri="{FF2B5EF4-FFF2-40B4-BE49-F238E27FC236}">
              <a16:creationId xmlns:a16="http://schemas.microsoft.com/office/drawing/2014/main" id="{750C8902-4F84-48F4-9B1A-01F2FEB0DB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0" name="Text Box 1">
          <a:extLst>
            <a:ext uri="{FF2B5EF4-FFF2-40B4-BE49-F238E27FC236}">
              <a16:creationId xmlns:a16="http://schemas.microsoft.com/office/drawing/2014/main" id="{28D11CB1-B097-4279-AC5D-F5B073BCFB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1" name="Text Box 2">
          <a:extLst>
            <a:ext uri="{FF2B5EF4-FFF2-40B4-BE49-F238E27FC236}">
              <a16:creationId xmlns:a16="http://schemas.microsoft.com/office/drawing/2014/main" id="{71C49C2B-F2C6-4206-A7A5-C6FB6B7B71E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2" name="Text Box 1">
          <a:extLst>
            <a:ext uri="{FF2B5EF4-FFF2-40B4-BE49-F238E27FC236}">
              <a16:creationId xmlns:a16="http://schemas.microsoft.com/office/drawing/2014/main" id="{C7244A81-6CFD-43A5-A96E-1A9DF735D9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3" name="Text Box 2">
          <a:extLst>
            <a:ext uri="{FF2B5EF4-FFF2-40B4-BE49-F238E27FC236}">
              <a16:creationId xmlns:a16="http://schemas.microsoft.com/office/drawing/2014/main" id="{D7173C0D-2784-439D-92DF-8D2DE99EAC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4" name="Text Box 1">
          <a:extLst>
            <a:ext uri="{FF2B5EF4-FFF2-40B4-BE49-F238E27FC236}">
              <a16:creationId xmlns:a16="http://schemas.microsoft.com/office/drawing/2014/main" id="{6D9E722A-F137-4577-B3ED-5C197825FF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5" name="Text Box 2">
          <a:extLst>
            <a:ext uri="{FF2B5EF4-FFF2-40B4-BE49-F238E27FC236}">
              <a16:creationId xmlns:a16="http://schemas.microsoft.com/office/drawing/2014/main" id="{83F2542A-A11C-47C8-A22A-FB8F6A3CBB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6" name="Text Box 1">
          <a:extLst>
            <a:ext uri="{FF2B5EF4-FFF2-40B4-BE49-F238E27FC236}">
              <a16:creationId xmlns:a16="http://schemas.microsoft.com/office/drawing/2014/main" id="{2A4E2019-5F04-4FE8-8606-71F783C87F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7" name="Text Box 2">
          <a:extLst>
            <a:ext uri="{FF2B5EF4-FFF2-40B4-BE49-F238E27FC236}">
              <a16:creationId xmlns:a16="http://schemas.microsoft.com/office/drawing/2014/main" id="{7E31B201-4CFE-45CF-818F-4D0B2102E0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8" name="Text Box 1">
          <a:extLst>
            <a:ext uri="{FF2B5EF4-FFF2-40B4-BE49-F238E27FC236}">
              <a16:creationId xmlns:a16="http://schemas.microsoft.com/office/drawing/2014/main" id="{DB1D095F-BAE8-41C4-9611-CB9D1A9C4D4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59" name="Text Box 2">
          <a:extLst>
            <a:ext uri="{FF2B5EF4-FFF2-40B4-BE49-F238E27FC236}">
              <a16:creationId xmlns:a16="http://schemas.microsoft.com/office/drawing/2014/main" id="{CDABA1E0-6FFE-462E-B358-E5B585F3D65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0" name="Text Box 1">
          <a:extLst>
            <a:ext uri="{FF2B5EF4-FFF2-40B4-BE49-F238E27FC236}">
              <a16:creationId xmlns:a16="http://schemas.microsoft.com/office/drawing/2014/main" id="{2C879A4F-184A-4DF9-98F4-A283184F550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1" name="Text Box 2">
          <a:extLst>
            <a:ext uri="{FF2B5EF4-FFF2-40B4-BE49-F238E27FC236}">
              <a16:creationId xmlns:a16="http://schemas.microsoft.com/office/drawing/2014/main" id="{FE47371B-8374-4FDA-9620-1F45F7494FE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2" name="Text Box 1">
          <a:extLst>
            <a:ext uri="{FF2B5EF4-FFF2-40B4-BE49-F238E27FC236}">
              <a16:creationId xmlns:a16="http://schemas.microsoft.com/office/drawing/2014/main" id="{79DD7BBC-994E-488E-8AB2-2B581A88246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3" name="Text Box 2">
          <a:extLst>
            <a:ext uri="{FF2B5EF4-FFF2-40B4-BE49-F238E27FC236}">
              <a16:creationId xmlns:a16="http://schemas.microsoft.com/office/drawing/2014/main" id="{1DE52284-A363-4C53-A891-9EB8E0CEF0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4" name="Text Box 1">
          <a:extLst>
            <a:ext uri="{FF2B5EF4-FFF2-40B4-BE49-F238E27FC236}">
              <a16:creationId xmlns:a16="http://schemas.microsoft.com/office/drawing/2014/main" id="{6A7645B9-AD37-4372-8088-487F3185EC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5" name="Text Box 2">
          <a:extLst>
            <a:ext uri="{FF2B5EF4-FFF2-40B4-BE49-F238E27FC236}">
              <a16:creationId xmlns:a16="http://schemas.microsoft.com/office/drawing/2014/main" id="{2D0F3575-FD9E-467D-A9C6-8686630927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6" name="Text Box 1">
          <a:extLst>
            <a:ext uri="{FF2B5EF4-FFF2-40B4-BE49-F238E27FC236}">
              <a16:creationId xmlns:a16="http://schemas.microsoft.com/office/drawing/2014/main" id="{3161A1EA-0A00-4AB2-90B7-FB560F73AB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7" name="Text Box 2">
          <a:extLst>
            <a:ext uri="{FF2B5EF4-FFF2-40B4-BE49-F238E27FC236}">
              <a16:creationId xmlns:a16="http://schemas.microsoft.com/office/drawing/2014/main" id="{CDD6F8F4-87AA-47D0-B7EA-A8EFE4EFE72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8" name="Text Box 1">
          <a:extLst>
            <a:ext uri="{FF2B5EF4-FFF2-40B4-BE49-F238E27FC236}">
              <a16:creationId xmlns:a16="http://schemas.microsoft.com/office/drawing/2014/main" id="{2666ADCE-CB6F-4D1C-91C5-D671F1847D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69" name="Text Box 2">
          <a:extLst>
            <a:ext uri="{FF2B5EF4-FFF2-40B4-BE49-F238E27FC236}">
              <a16:creationId xmlns:a16="http://schemas.microsoft.com/office/drawing/2014/main" id="{CC049093-58A7-41FB-9C61-35A091A8CBF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70" name="Text Box 1">
          <a:extLst>
            <a:ext uri="{FF2B5EF4-FFF2-40B4-BE49-F238E27FC236}">
              <a16:creationId xmlns:a16="http://schemas.microsoft.com/office/drawing/2014/main" id="{33A970B9-1ED2-4D95-9914-AE7E32AA53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71" name="Text Box 2">
          <a:extLst>
            <a:ext uri="{FF2B5EF4-FFF2-40B4-BE49-F238E27FC236}">
              <a16:creationId xmlns:a16="http://schemas.microsoft.com/office/drawing/2014/main" id="{74A4BA55-F6EB-46C9-A874-9D1A44FE5F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72" name="Text Box 1">
          <a:extLst>
            <a:ext uri="{FF2B5EF4-FFF2-40B4-BE49-F238E27FC236}">
              <a16:creationId xmlns:a16="http://schemas.microsoft.com/office/drawing/2014/main" id="{A09EB2A0-C6F8-4469-AEE0-297193DBA2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73" name="Text Box 2">
          <a:extLst>
            <a:ext uri="{FF2B5EF4-FFF2-40B4-BE49-F238E27FC236}">
              <a16:creationId xmlns:a16="http://schemas.microsoft.com/office/drawing/2014/main" id="{15AF79FB-999B-4837-A4EB-4E0EF213C9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674" name="Text Box 1">
          <a:extLst>
            <a:ext uri="{FF2B5EF4-FFF2-40B4-BE49-F238E27FC236}">
              <a16:creationId xmlns:a16="http://schemas.microsoft.com/office/drawing/2014/main" id="{1DA81CDF-8884-4D1D-961D-8020C1781D0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675" name="Text Box 2">
          <a:extLst>
            <a:ext uri="{FF2B5EF4-FFF2-40B4-BE49-F238E27FC236}">
              <a16:creationId xmlns:a16="http://schemas.microsoft.com/office/drawing/2014/main" id="{B9FEC0E3-67E5-42D3-A7E0-3331E282A86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76" name="Text Box 1">
          <a:extLst>
            <a:ext uri="{FF2B5EF4-FFF2-40B4-BE49-F238E27FC236}">
              <a16:creationId xmlns:a16="http://schemas.microsoft.com/office/drawing/2014/main" id="{702EFC8B-8B8B-4AC1-A36F-5AF87C1983A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77" name="Text Box 2">
          <a:extLst>
            <a:ext uri="{FF2B5EF4-FFF2-40B4-BE49-F238E27FC236}">
              <a16:creationId xmlns:a16="http://schemas.microsoft.com/office/drawing/2014/main" id="{937AFFDD-BF18-4848-A9D8-F054A30EBC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678" name="Text Box 1">
          <a:extLst>
            <a:ext uri="{FF2B5EF4-FFF2-40B4-BE49-F238E27FC236}">
              <a16:creationId xmlns:a16="http://schemas.microsoft.com/office/drawing/2014/main" id="{FEB27DC8-EDDA-4C79-A626-A53970614E0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679" name="Text Box 2">
          <a:extLst>
            <a:ext uri="{FF2B5EF4-FFF2-40B4-BE49-F238E27FC236}">
              <a16:creationId xmlns:a16="http://schemas.microsoft.com/office/drawing/2014/main" id="{3E6B9043-7257-4A96-AC91-E3F92CC3CD7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0" name="Text Box 1">
          <a:extLst>
            <a:ext uri="{FF2B5EF4-FFF2-40B4-BE49-F238E27FC236}">
              <a16:creationId xmlns:a16="http://schemas.microsoft.com/office/drawing/2014/main" id="{5DC829C6-BA5B-4854-A170-E468F6BC85D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1" name="Text Box 2">
          <a:extLst>
            <a:ext uri="{FF2B5EF4-FFF2-40B4-BE49-F238E27FC236}">
              <a16:creationId xmlns:a16="http://schemas.microsoft.com/office/drawing/2014/main" id="{DFD21D5C-6C1E-4A45-B145-02F488A759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2" name="Text Box 1">
          <a:extLst>
            <a:ext uri="{FF2B5EF4-FFF2-40B4-BE49-F238E27FC236}">
              <a16:creationId xmlns:a16="http://schemas.microsoft.com/office/drawing/2014/main" id="{8A57E431-0297-451A-9DB1-A69398FF5C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3" name="Text Box 2">
          <a:extLst>
            <a:ext uri="{FF2B5EF4-FFF2-40B4-BE49-F238E27FC236}">
              <a16:creationId xmlns:a16="http://schemas.microsoft.com/office/drawing/2014/main" id="{75649729-A0B5-4925-86D3-45116B10F65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4" name="Text Box 1">
          <a:extLst>
            <a:ext uri="{FF2B5EF4-FFF2-40B4-BE49-F238E27FC236}">
              <a16:creationId xmlns:a16="http://schemas.microsoft.com/office/drawing/2014/main" id="{52C5FE29-08F5-4A86-8BFA-5518C1EF7A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5" name="Text Box 2">
          <a:extLst>
            <a:ext uri="{FF2B5EF4-FFF2-40B4-BE49-F238E27FC236}">
              <a16:creationId xmlns:a16="http://schemas.microsoft.com/office/drawing/2014/main" id="{A0BAB8AD-9EAD-48C5-8CED-D334AF9A4A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6" name="Text Box 1">
          <a:extLst>
            <a:ext uri="{FF2B5EF4-FFF2-40B4-BE49-F238E27FC236}">
              <a16:creationId xmlns:a16="http://schemas.microsoft.com/office/drawing/2014/main" id="{98A507D8-5B21-46DE-AB5A-6C236180E0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7" name="Text Box 2">
          <a:extLst>
            <a:ext uri="{FF2B5EF4-FFF2-40B4-BE49-F238E27FC236}">
              <a16:creationId xmlns:a16="http://schemas.microsoft.com/office/drawing/2014/main" id="{3D8F0050-69E1-4015-A47B-17647B63C8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8" name="Text Box 1">
          <a:extLst>
            <a:ext uri="{FF2B5EF4-FFF2-40B4-BE49-F238E27FC236}">
              <a16:creationId xmlns:a16="http://schemas.microsoft.com/office/drawing/2014/main" id="{E674A626-C17B-4512-8E3B-15BE353E8D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89" name="Text Box 2">
          <a:extLst>
            <a:ext uri="{FF2B5EF4-FFF2-40B4-BE49-F238E27FC236}">
              <a16:creationId xmlns:a16="http://schemas.microsoft.com/office/drawing/2014/main" id="{3032D922-E9A9-41F4-A728-B5471CE286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0" name="Text Box 1">
          <a:extLst>
            <a:ext uri="{FF2B5EF4-FFF2-40B4-BE49-F238E27FC236}">
              <a16:creationId xmlns:a16="http://schemas.microsoft.com/office/drawing/2014/main" id="{DE5213A3-4CC0-49DE-A34E-8B7491F8C43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1" name="Text Box 2">
          <a:extLst>
            <a:ext uri="{FF2B5EF4-FFF2-40B4-BE49-F238E27FC236}">
              <a16:creationId xmlns:a16="http://schemas.microsoft.com/office/drawing/2014/main" id="{4CB0912C-80E3-4C2E-A579-87030E87A3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2" name="Text Box 1">
          <a:extLst>
            <a:ext uri="{FF2B5EF4-FFF2-40B4-BE49-F238E27FC236}">
              <a16:creationId xmlns:a16="http://schemas.microsoft.com/office/drawing/2014/main" id="{A0A64320-952F-4F49-B38A-B2804FA7FA8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3" name="Text Box 2">
          <a:extLst>
            <a:ext uri="{FF2B5EF4-FFF2-40B4-BE49-F238E27FC236}">
              <a16:creationId xmlns:a16="http://schemas.microsoft.com/office/drawing/2014/main" id="{12C87003-832D-4F92-A4D0-1F2A7E6572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4" name="Text Box 1">
          <a:extLst>
            <a:ext uri="{FF2B5EF4-FFF2-40B4-BE49-F238E27FC236}">
              <a16:creationId xmlns:a16="http://schemas.microsoft.com/office/drawing/2014/main" id="{DFBF9ECF-AA5B-49D3-967F-3FF61E8F12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5" name="Text Box 2">
          <a:extLst>
            <a:ext uri="{FF2B5EF4-FFF2-40B4-BE49-F238E27FC236}">
              <a16:creationId xmlns:a16="http://schemas.microsoft.com/office/drawing/2014/main" id="{48673B83-B370-4DDA-81E3-84D710D0F0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6" name="Text Box 1">
          <a:extLst>
            <a:ext uri="{FF2B5EF4-FFF2-40B4-BE49-F238E27FC236}">
              <a16:creationId xmlns:a16="http://schemas.microsoft.com/office/drawing/2014/main" id="{91FBE962-ECEA-4440-BB7C-28CA9C4A6F0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7" name="Text Box 2">
          <a:extLst>
            <a:ext uri="{FF2B5EF4-FFF2-40B4-BE49-F238E27FC236}">
              <a16:creationId xmlns:a16="http://schemas.microsoft.com/office/drawing/2014/main" id="{03F998CB-CD0E-449D-8B4A-720AE779033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8" name="Text Box 1">
          <a:extLst>
            <a:ext uri="{FF2B5EF4-FFF2-40B4-BE49-F238E27FC236}">
              <a16:creationId xmlns:a16="http://schemas.microsoft.com/office/drawing/2014/main" id="{324C8EF7-B4DC-4864-AD49-53784827E0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699" name="Text Box 2">
          <a:extLst>
            <a:ext uri="{FF2B5EF4-FFF2-40B4-BE49-F238E27FC236}">
              <a16:creationId xmlns:a16="http://schemas.microsoft.com/office/drawing/2014/main" id="{77B98335-324C-40E4-AEFB-DE664A95B4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00" name="Text Box 1">
          <a:extLst>
            <a:ext uri="{FF2B5EF4-FFF2-40B4-BE49-F238E27FC236}">
              <a16:creationId xmlns:a16="http://schemas.microsoft.com/office/drawing/2014/main" id="{F04553F2-6FC9-4E3E-86AB-2E59D56953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01" name="Text Box 2">
          <a:extLst>
            <a:ext uri="{FF2B5EF4-FFF2-40B4-BE49-F238E27FC236}">
              <a16:creationId xmlns:a16="http://schemas.microsoft.com/office/drawing/2014/main" id="{D39AB519-E6B7-4015-8BA1-CBD6C82E68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02" name="Text Box 1">
          <a:extLst>
            <a:ext uri="{FF2B5EF4-FFF2-40B4-BE49-F238E27FC236}">
              <a16:creationId xmlns:a16="http://schemas.microsoft.com/office/drawing/2014/main" id="{7476361E-EA3C-4EE6-ACD9-87DF8202BD6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03" name="Text Box 2">
          <a:extLst>
            <a:ext uri="{FF2B5EF4-FFF2-40B4-BE49-F238E27FC236}">
              <a16:creationId xmlns:a16="http://schemas.microsoft.com/office/drawing/2014/main" id="{AC718C17-40A9-4C49-9AC5-5E915AB636D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04" name="Text Box 1">
          <a:extLst>
            <a:ext uri="{FF2B5EF4-FFF2-40B4-BE49-F238E27FC236}">
              <a16:creationId xmlns:a16="http://schemas.microsoft.com/office/drawing/2014/main" id="{CDF5AD23-69FD-409E-B006-D7C6FEB817A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05" name="Text Box 2">
          <a:extLst>
            <a:ext uri="{FF2B5EF4-FFF2-40B4-BE49-F238E27FC236}">
              <a16:creationId xmlns:a16="http://schemas.microsoft.com/office/drawing/2014/main" id="{908F134F-21EE-4BA4-84FC-8BFDE5FB82C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06" name="Text Box 1">
          <a:extLst>
            <a:ext uri="{FF2B5EF4-FFF2-40B4-BE49-F238E27FC236}">
              <a16:creationId xmlns:a16="http://schemas.microsoft.com/office/drawing/2014/main" id="{DEE98D54-1EF2-4123-920D-D22E16FECF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07" name="Text Box 2">
          <a:extLst>
            <a:ext uri="{FF2B5EF4-FFF2-40B4-BE49-F238E27FC236}">
              <a16:creationId xmlns:a16="http://schemas.microsoft.com/office/drawing/2014/main" id="{4F02EC36-5E83-4901-BC96-1FB01D57D3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08" name="Text Box 1">
          <a:extLst>
            <a:ext uri="{FF2B5EF4-FFF2-40B4-BE49-F238E27FC236}">
              <a16:creationId xmlns:a16="http://schemas.microsoft.com/office/drawing/2014/main" id="{DEC96B78-9617-4A06-AEB1-247A6495C1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09" name="Text Box 2">
          <a:extLst>
            <a:ext uri="{FF2B5EF4-FFF2-40B4-BE49-F238E27FC236}">
              <a16:creationId xmlns:a16="http://schemas.microsoft.com/office/drawing/2014/main" id="{E000F123-240D-42B9-A7B2-4350F25262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10" name="Text Box 1">
          <a:extLst>
            <a:ext uri="{FF2B5EF4-FFF2-40B4-BE49-F238E27FC236}">
              <a16:creationId xmlns:a16="http://schemas.microsoft.com/office/drawing/2014/main" id="{521FCCE8-24F7-4D51-B50E-3FE6101DC75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11" name="Text Box 2">
          <a:extLst>
            <a:ext uri="{FF2B5EF4-FFF2-40B4-BE49-F238E27FC236}">
              <a16:creationId xmlns:a16="http://schemas.microsoft.com/office/drawing/2014/main" id="{C3844DA2-B711-42FF-ADC2-49C99D7778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12" name="Text Box 1">
          <a:extLst>
            <a:ext uri="{FF2B5EF4-FFF2-40B4-BE49-F238E27FC236}">
              <a16:creationId xmlns:a16="http://schemas.microsoft.com/office/drawing/2014/main" id="{64CF1A34-1D01-499E-9F4A-84CE81AC25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13" name="Text Box 2">
          <a:extLst>
            <a:ext uri="{FF2B5EF4-FFF2-40B4-BE49-F238E27FC236}">
              <a16:creationId xmlns:a16="http://schemas.microsoft.com/office/drawing/2014/main" id="{97628051-9337-4B3B-AD23-B5A18E41ED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14" name="Text Box 1">
          <a:extLst>
            <a:ext uri="{FF2B5EF4-FFF2-40B4-BE49-F238E27FC236}">
              <a16:creationId xmlns:a16="http://schemas.microsoft.com/office/drawing/2014/main" id="{F9B77A64-87CA-4F18-A45F-06F8E4B2935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15" name="Text Box 2">
          <a:extLst>
            <a:ext uri="{FF2B5EF4-FFF2-40B4-BE49-F238E27FC236}">
              <a16:creationId xmlns:a16="http://schemas.microsoft.com/office/drawing/2014/main" id="{EF312DAF-CB48-4C8B-954F-84E7A775765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16" name="Text Box 1">
          <a:extLst>
            <a:ext uri="{FF2B5EF4-FFF2-40B4-BE49-F238E27FC236}">
              <a16:creationId xmlns:a16="http://schemas.microsoft.com/office/drawing/2014/main" id="{B24DBEEA-9EC2-4AC0-8822-B3FD3F596A0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17" name="Text Box 2">
          <a:extLst>
            <a:ext uri="{FF2B5EF4-FFF2-40B4-BE49-F238E27FC236}">
              <a16:creationId xmlns:a16="http://schemas.microsoft.com/office/drawing/2014/main" id="{F91048E8-C544-408B-933F-2150DCE0261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18" name="Text Box 1">
          <a:extLst>
            <a:ext uri="{FF2B5EF4-FFF2-40B4-BE49-F238E27FC236}">
              <a16:creationId xmlns:a16="http://schemas.microsoft.com/office/drawing/2014/main" id="{253D63E5-8E48-45D2-839F-3826A00E4F9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19" name="Text Box 2">
          <a:extLst>
            <a:ext uri="{FF2B5EF4-FFF2-40B4-BE49-F238E27FC236}">
              <a16:creationId xmlns:a16="http://schemas.microsoft.com/office/drawing/2014/main" id="{1A2428D5-C3A7-420B-9F09-9A221BE1C8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20" name="Text Box 1">
          <a:extLst>
            <a:ext uri="{FF2B5EF4-FFF2-40B4-BE49-F238E27FC236}">
              <a16:creationId xmlns:a16="http://schemas.microsoft.com/office/drawing/2014/main" id="{FA52A7BA-3D96-4CF9-9889-ED1DBB9F06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21" name="Text Box 2">
          <a:extLst>
            <a:ext uri="{FF2B5EF4-FFF2-40B4-BE49-F238E27FC236}">
              <a16:creationId xmlns:a16="http://schemas.microsoft.com/office/drawing/2014/main" id="{0854E16C-B87B-4071-8EE8-A4FB71E67E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22" name="Text Box 1">
          <a:extLst>
            <a:ext uri="{FF2B5EF4-FFF2-40B4-BE49-F238E27FC236}">
              <a16:creationId xmlns:a16="http://schemas.microsoft.com/office/drawing/2014/main" id="{462FB346-1621-4070-8297-AF16CFB3301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23" name="Text Box 2">
          <a:extLst>
            <a:ext uri="{FF2B5EF4-FFF2-40B4-BE49-F238E27FC236}">
              <a16:creationId xmlns:a16="http://schemas.microsoft.com/office/drawing/2014/main" id="{7490DADB-EF2D-46A6-A8ED-C4924FA2F71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24" name="Text Box 1">
          <a:extLst>
            <a:ext uri="{FF2B5EF4-FFF2-40B4-BE49-F238E27FC236}">
              <a16:creationId xmlns:a16="http://schemas.microsoft.com/office/drawing/2014/main" id="{0AF7A2D9-40F4-4432-9E32-C05AED0D721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25" name="Text Box 2">
          <a:extLst>
            <a:ext uri="{FF2B5EF4-FFF2-40B4-BE49-F238E27FC236}">
              <a16:creationId xmlns:a16="http://schemas.microsoft.com/office/drawing/2014/main" id="{444E74AB-7271-4D67-B525-84B4D804545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26" name="Text Box 1">
          <a:extLst>
            <a:ext uri="{FF2B5EF4-FFF2-40B4-BE49-F238E27FC236}">
              <a16:creationId xmlns:a16="http://schemas.microsoft.com/office/drawing/2014/main" id="{C66CE082-EF62-4E92-BDF2-2E377283B6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27" name="Text Box 2">
          <a:extLst>
            <a:ext uri="{FF2B5EF4-FFF2-40B4-BE49-F238E27FC236}">
              <a16:creationId xmlns:a16="http://schemas.microsoft.com/office/drawing/2014/main" id="{2D67179D-8459-401A-A65A-805EA8A788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28" name="Text Box 1">
          <a:extLst>
            <a:ext uri="{FF2B5EF4-FFF2-40B4-BE49-F238E27FC236}">
              <a16:creationId xmlns:a16="http://schemas.microsoft.com/office/drawing/2014/main" id="{F96A20B7-8953-4D42-9B8B-8F22E8D794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29" name="Text Box 2">
          <a:extLst>
            <a:ext uri="{FF2B5EF4-FFF2-40B4-BE49-F238E27FC236}">
              <a16:creationId xmlns:a16="http://schemas.microsoft.com/office/drawing/2014/main" id="{E5D7B943-41A8-41EA-A309-3FDCC3606D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30" name="Text Box 1">
          <a:extLst>
            <a:ext uri="{FF2B5EF4-FFF2-40B4-BE49-F238E27FC236}">
              <a16:creationId xmlns:a16="http://schemas.microsoft.com/office/drawing/2014/main" id="{E6B4E57A-74BD-494C-B39C-F593C623297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31" name="Text Box 2">
          <a:extLst>
            <a:ext uri="{FF2B5EF4-FFF2-40B4-BE49-F238E27FC236}">
              <a16:creationId xmlns:a16="http://schemas.microsoft.com/office/drawing/2014/main" id="{4ABB18CA-815E-4B76-82C5-9490AF15FF2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32" name="Text Box 1">
          <a:extLst>
            <a:ext uri="{FF2B5EF4-FFF2-40B4-BE49-F238E27FC236}">
              <a16:creationId xmlns:a16="http://schemas.microsoft.com/office/drawing/2014/main" id="{D4FF3A94-EB39-4704-A426-3921D587376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33" name="Text Box 2">
          <a:extLst>
            <a:ext uri="{FF2B5EF4-FFF2-40B4-BE49-F238E27FC236}">
              <a16:creationId xmlns:a16="http://schemas.microsoft.com/office/drawing/2014/main" id="{50F58329-4649-46F2-9BB6-608911C428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34" name="Text Box 1">
          <a:extLst>
            <a:ext uri="{FF2B5EF4-FFF2-40B4-BE49-F238E27FC236}">
              <a16:creationId xmlns:a16="http://schemas.microsoft.com/office/drawing/2014/main" id="{E2C8D92B-871F-4297-BDDF-BFE85300D39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35" name="Text Box 2">
          <a:extLst>
            <a:ext uri="{FF2B5EF4-FFF2-40B4-BE49-F238E27FC236}">
              <a16:creationId xmlns:a16="http://schemas.microsoft.com/office/drawing/2014/main" id="{319218C5-D883-441C-95F7-7EB33AECE88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36" name="Text Box 1">
          <a:extLst>
            <a:ext uri="{FF2B5EF4-FFF2-40B4-BE49-F238E27FC236}">
              <a16:creationId xmlns:a16="http://schemas.microsoft.com/office/drawing/2014/main" id="{6B093F03-BC18-48C0-9660-BEC31A87F91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37" name="Text Box 2">
          <a:extLst>
            <a:ext uri="{FF2B5EF4-FFF2-40B4-BE49-F238E27FC236}">
              <a16:creationId xmlns:a16="http://schemas.microsoft.com/office/drawing/2014/main" id="{BDF3932F-A8C1-40EA-97F9-21625B2F155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38" name="Text Box 1">
          <a:extLst>
            <a:ext uri="{FF2B5EF4-FFF2-40B4-BE49-F238E27FC236}">
              <a16:creationId xmlns:a16="http://schemas.microsoft.com/office/drawing/2014/main" id="{6DEA71BD-3FD1-4D52-AAC6-8D8A30D200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39" name="Text Box 2">
          <a:extLst>
            <a:ext uri="{FF2B5EF4-FFF2-40B4-BE49-F238E27FC236}">
              <a16:creationId xmlns:a16="http://schemas.microsoft.com/office/drawing/2014/main" id="{B3BA505C-A0BA-4B41-84E0-265AB9B9D0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40" name="Text Box 1">
          <a:extLst>
            <a:ext uri="{FF2B5EF4-FFF2-40B4-BE49-F238E27FC236}">
              <a16:creationId xmlns:a16="http://schemas.microsoft.com/office/drawing/2014/main" id="{70F26F51-0F0F-47A6-AF03-711146E599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41" name="Text Box 2">
          <a:extLst>
            <a:ext uri="{FF2B5EF4-FFF2-40B4-BE49-F238E27FC236}">
              <a16:creationId xmlns:a16="http://schemas.microsoft.com/office/drawing/2014/main" id="{E15F4CE6-8A26-4B12-B60D-91E9C442A8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42" name="Text Box 1">
          <a:extLst>
            <a:ext uri="{FF2B5EF4-FFF2-40B4-BE49-F238E27FC236}">
              <a16:creationId xmlns:a16="http://schemas.microsoft.com/office/drawing/2014/main" id="{1298C2B0-7A18-468C-8910-5949377191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43" name="Text Box 2">
          <a:extLst>
            <a:ext uri="{FF2B5EF4-FFF2-40B4-BE49-F238E27FC236}">
              <a16:creationId xmlns:a16="http://schemas.microsoft.com/office/drawing/2014/main" id="{EDFEDF41-00C1-40BF-B170-8B658660B1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44" name="Text Box 1">
          <a:extLst>
            <a:ext uri="{FF2B5EF4-FFF2-40B4-BE49-F238E27FC236}">
              <a16:creationId xmlns:a16="http://schemas.microsoft.com/office/drawing/2014/main" id="{69A71053-2050-423E-8C73-452976A0B3F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45" name="Text Box 2">
          <a:extLst>
            <a:ext uri="{FF2B5EF4-FFF2-40B4-BE49-F238E27FC236}">
              <a16:creationId xmlns:a16="http://schemas.microsoft.com/office/drawing/2014/main" id="{31245A99-D3EB-4300-9E24-67D18007D4A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46" name="Text Box 1">
          <a:extLst>
            <a:ext uri="{FF2B5EF4-FFF2-40B4-BE49-F238E27FC236}">
              <a16:creationId xmlns:a16="http://schemas.microsoft.com/office/drawing/2014/main" id="{3F1FF175-C27C-4F33-8D31-007E58F8060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47" name="Text Box 2">
          <a:extLst>
            <a:ext uri="{FF2B5EF4-FFF2-40B4-BE49-F238E27FC236}">
              <a16:creationId xmlns:a16="http://schemas.microsoft.com/office/drawing/2014/main" id="{60C798E6-06B6-4372-93AD-FBDB85DFAA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48" name="Text Box 1">
          <a:extLst>
            <a:ext uri="{FF2B5EF4-FFF2-40B4-BE49-F238E27FC236}">
              <a16:creationId xmlns:a16="http://schemas.microsoft.com/office/drawing/2014/main" id="{013073E4-19CA-4DAA-B60C-9CBE57645BF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49" name="Text Box 2">
          <a:extLst>
            <a:ext uri="{FF2B5EF4-FFF2-40B4-BE49-F238E27FC236}">
              <a16:creationId xmlns:a16="http://schemas.microsoft.com/office/drawing/2014/main" id="{168C4A88-64A7-4814-8EFF-4D6990D8FAD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0" name="Text Box 1">
          <a:extLst>
            <a:ext uri="{FF2B5EF4-FFF2-40B4-BE49-F238E27FC236}">
              <a16:creationId xmlns:a16="http://schemas.microsoft.com/office/drawing/2014/main" id="{0AD79FEA-F861-4145-B18B-E5CFE5516B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1" name="Text Box 2">
          <a:extLst>
            <a:ext uri="{FF2B5EF4-FFF2-40B4-BE49-F238E27FC236}">
              <a16:creationId xmlns:a16="http://schemas.microsoft.com/office/drawing/2014/main" id="{5A4CD41B-D4EC-4149-91E1-781980E62E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2" name="Text Box 1">
          <a:extLst>
            <a:ext uri="{FF2B5EF4-FFF2-40B4-BE49-F238E27FC236}">
              <a16:creationId xmlns:a16="http://schemas.microsoft.com/office/drawing/2014/main" id="{8791EEBF-F8B8-41EE-8E8F-33B0AA1EC7C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3" name="Text Box 2">
          <a:extLst>
            <a:ext uri="{FF2B5EF4-FFF2-40B4-BE49-F238E27FC236}">
              <a16:creationId xmlns:a16="http://schemas.microsoft.com/office/drawing/2014/main" id="{986AF44F-FCA5-40D5-A48C-45A7467CA0F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4" name="Text Box 1">
          <a:extLst>
            <a:ext uri="{FF2B5EF4-FFF2-40B4-BE49-F238E27FC236}">
              <a16:creationId xmlns:a16="http://schemas.microsoft.com/office/drawing/2014/main" id="{DF01672C-DC41-4687-B3EE-3676546D87C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5" name="Text Box 2">
          <a:extLst>
            <a:ext uri="{FF2B5EF4-FFF2-40B4-BE49-F238E27FC236}">
              <a16:creationId xmlns:a16="http://schemas.microsoft.com/office/drawing/2014/main" id="{DF68A8E7-2E67-4105-A945-803EDC6331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6" name="Text Box 1">
          <a:extLst>
            <a:ext uri="{FF2B5EF4-FFF2-40B4-BE49-F238E27FC236}">
              <a16:creationId xmlns:a16="http://schemas.microsoft.com/office/drawing/2014/main" id="{9C1B1FE7-7E72-450A-9766-8FD41565CA9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7" name="Text Box 2">
          <a:extLst>
            <a:ext uri="{FF2B5EF4-FFF2-40B4-BE49-F238E27FC236}">
              <a16:creationId xmlns:a16="http://schemas.microsoft.com/office/drawing/2014/main" id="{56419392-8A9F-439C-93F6-CF7B5E2B6D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8" name="Text Box 1">
          <a:extLst>
            <a:ext uri="{FF2B5EF4-FFF2-40B4-BE49-F238E27FC236}">
              <a16:creationId xmlns:a16="http://schemas.microsoft.com/office/drawing/2014/main" id="{8FAFEBB7-A194-4009-A86F-32B789D244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59" name="Text Box 2">
          <a:extLst>
            <a:ext uri="{FF2B5EF4-FFF2-40B4-BE49-F238E27FC236}">
              <a16:creationId xmlns:a16="http://schemas.microsoft.com/office/drawing/2014/main" id="{E0DE84B9-D77C-4D14-B020-42DD03045F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60" name="Text Box 1">
          <a:extLst>
            <a:ext uri="{FF2B5EF4-FFF2-40B4-BE49-F238E27FC236}">
              <a16:creationId xmlns:a16="http://schemas.microsoft.com/office/drawing/2014/main" id="{1ADC7F5E-4C63-4E61-AD88-FD9896772C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61" name="Text Box 2">
          <a:extLst>
            <a:ext uri="{FF2B5EF4-FFF2-40B4-BE49-F238E27FC236}">
              <a16:creationId xmlns:a16="http://schemas.microsoft.com/office/drawing/2014/main" id="{3DAD9752-5C6E-4B68-B998-E82C71FF96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62" name="Text Box 1">
          <a:extLst>
            <a:ext uri="{FF2B5EF4-FFF2-40B4-BE49-F238E27FC236}">
              <a16:creationId xmlns:a16="http://schemas.microsoft.com/office/drawing/2014/main" id="{D05DC5B8-F8F7-4D6D-A974-4B8556F3ED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63" name="Text Box 2">
          <a:extLst>
            <a:ext uri="{FF2B5EF4-FFF2-40B4-BE49-F238E27FC236}">
              <a16:creationId xmlns:a16="http://schemas.microsoft.com/office/drawing/2014/main" id="{21D8F8DD-982A-4632-AEF6-04CFA103A0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64" name="Text Box 1">
          <a:extLst>
            <a:ext uri="{FF2B5EF4-FFF2-40B4-BE49-F238E27FC236}">
              <a16:creationId xmlns:a16="http://schemas.microsoft.com/office/drawing/2014/main" id="{D239C72F-2531-479B-A89F-A7684F240CA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65" name="Text Box 2">
          <a:extLst>
            <a:ext uri="{FF2B5EF4-FFF2-40B4-BE49-F238E27FC236}">
              <a16:creationId xmlns:a16="http://schemas.microsoft.com/office/drawing/2014/main" id="{C26CD056-D9DC-4916-A154-DBAAF664FF2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766" name="Text Box 2">
          <a:extLst>
            <a:ext uri="{FF2B5EF4-FFF2-40B4-BE49-F238E27FC236}">
              <a16:creationId xmlns:a16="http://schemas.microsoft.com/office/drawing/2014/main" id="{A5064D78-6734-436D-845D-5280D9772B2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67" name="Text Box 1">
          <a:extLst>
            <a:ext uri="{FF2B5EF4-FFF2-40B4-BE49-F238E27FC236}">
              <a16:creationId xmlns:a16="http://schemas.microsoft.com/office/drawing/2014/main" id="{DEC97D2A-4921-4FF0-9FB2-9C74A249E7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68" name="Text Box 2">
          <a:extLst>
            <a:ext uri="{FF2B5EF4-FFF2-40B4-BE49-F238E27FC236}">
              <a16:creationId xmlns:a16="http://schemas.microsoft.com/office/drawing/2014/main" id="{B686D2B9-ADCD-47D7-AE48-1D12BA0C7A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69" name="Text Box 1">
          <a:extLst>
            <a:ext uri="{FF2B5EF4-FFF2-40B4-BE49-F238E27FC236}">
              <a16:creationId xmlns:a16="http://schemas.microsoft.com/office/drawing/2014/main" id="{F78730E7-CE6F-4113-895B-28158317D99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70" name="Text Box 2">
          <a:extLst>
            <a:ext uri="{FF2B5EF4-FFF2-40B4-BE49-F238E27FC236}">
              <a16:creationId xmlns:a16="http://schemas.microsoft.com/office/drawing/2014/main" id="{17EBC88A-686F-472F-B688-9BEF0B5D94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71" name="Text Box 1">
          <a:extLst>
            <a:ext uri="{FF2B5EF4-FFF2-40B4-BE49-F238E27FC236}">
              <a16:creationId xmlns:a16="http://schemas.microsoft.com/office/drawing/2014/main" id="{9902FF5B-CDC0-4B12-B859-74C24D3A410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72" name="Text Box 2">
          <a:extLst>
            <a:ext uri="{FF2B5EF4-FFF2-40B4-BE49-F238E27FC236}">
              <a16:creationId xmlns:a16="http://schemas.microsoft.com/office/drawing/2014/main" id="{BC929A61-72C1-4908-A4D0-E4617E44677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73" name="Text Box 1">
          <a:extLst>
            <a:ext uri="{FF2B5EF4-FFF2-40B4-BE49-F238E27FC236}">
              <a16:creationId xmlns:a16="http://schemas.microsoft.com/office/drawing/2014/main" id="{77578D02-7360-447F-A186-CBC06EAAB92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74" name="Text Box 2">
          <a:extLst>
            <a:ext uri="{FF2B5EF4-FFF2-40B4-BE49-F238E27FC236}">
              <a16:creationId xmlns:a16="http://schemas.microsoft.com/office/drawing/2014/main" id="{E41024A7-E647-4612-8FCF-DBF11965DAB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775" name="Text Box 2">
          <a:extLst>
            <a:ext uri="{FF2B5EF4-FFF2-40B4-BE49-F238E27FC236}">
              <a16:creationId xmlns:a16="http://schemas.microsoft.com/office/drawing/2014/main" id="{F65F581B-52B3-4C15-9D21-98F231CCAE8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76" name="Text Box 1">
          <a:extLst>
            <a:ext uri="{FF2B5EF4-FFF2-40B4-BE49-F238E27FC236}">
              <a16:creationId xmlns:a16="http://schemas.microsoft.com/office/drawing/2014/main" id="{85554AFA-B52A-4F0F-802A-D396B1BED31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77" name="Text Box 2">
          <a:extLst>
            <a:ext uri="{FF2B5EF4-FFF2-40B4-BE49-F238E27FC236}">
              <a16:creationId xmlns:a16="http://schemas.microsoft.com/office/drawing/2014/main" id="{2BE135FB-494D-4801-805A-090757757E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778" name="Text Box 2">
          <a:extLst>
            <a:ext uri="{FF2B5EF4-FFF2-40B4-BE49-F238E27FC236}">
              <a16:creationId xmlns:a16="http://schemas.microsoft.com/office/drawing/2014/main" id="{B1451CDE-1F7F-4068-9007-92FE1C36409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79" name="Text Box 1">
          <a:extLst>
            <a:ext uri="{FF2B5EF4-FFF2-40B4-BE49-F238E27FC236}">
              <a16:creationId xmlns:a16="http://schemas.microsoft.com/office/drawing/2014/main" id="{9658D5A0-9559-463F-8B73-3A3253B1B9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80" name="Text Box 2">
          <a:extLst>
            <a:ext uri="{FF2B5EF4-FFF2-40B4-BE49-F238E27FC236}">
              <a16:creationId xmlns:a16="http://schemas.microsoft.com/office/drawing/2014/main" id="{C63FE45F-A611-43C0-8959-D9DE34CBDD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781" name="Text Box 2">
          <a:extLst>
            <a:ext uri="{FF2B5EF4-FFF2-40B4-BE49-F238E27FC236}">
              <a16:creationId xmlns:a16="http://schemas.microsoft.com/office/drawing/2014/main" id="{7C8AA9AF-1C37-49BB-B434-988AD100359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82" name="Text Box 1">
          <a:extLst>
            <a:ext uri="{FF2B5EF4-FFF2-40B4-BE49-F238E27FC236}">
              <a16:creationId xmlns:a16="http://schemas.microsoft.com/office/drawing/2014/main" id="{760755AA-12E5-42EB-A59E-047BB9A288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83" name="Text Box 2">
          <a:extLst>
            <a:ext uri="{FF2B5EF4-FFF2-40B4-BE49-F238E27FC236}">
              <a16:creationId xmlns:a16="http://schemas.microsoft.com/office/drawing/2014/main" id="{B55EAE33-A0F8-4F7F-B06C-2B76FAFB0A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784" name="Text Box 2">
          <a:extLst>
            <a:ext uri="{FF2B5EF4-FFF2-40B4-BE49-F238E27FC236}">
              <a16:creationId xmlns:a16="http://schemas.microsoft.com/office/drawing/2014/main" id="{89E462FD-AF7B-4948-9B71-42183CC2482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85" name="Text Box 1">
          <a:extLst>
            <a:ext uri="{FF2B5EF4-FFF2-40B4-BE49-F238E27FC236}">
              <a16:creationId xmlns:a16="http://schemas.microsoft.com/office/drawing/2014/main" id="{08319926-7E40-45A8-9DCF-DE24150221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86" name="Text Box 2">
          <a:extLst>
            <a:ext uri="{FF2B5EF4-FFF2-40B4-BE49-F238E27FC236}">
              <a16:creationId xmlns:a16="http://schemas.microsoft.com/office/drawing/2014/main" id="{496D65E1-4E26-401B-BAF2-5907114E40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787" name="Text Box 2">
          <a:extLst>
            <a:ext uri="{FF2B5EF4-FFF2-40B4-BE49-F238E27FC236}">
              <a16:creationId xmlns:a16="http://schemas.microsoft.com/office/drawing/2014/main" id="{6C880C04-DCDD-462E-A303-215D102F87C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88" name="Text Box 1">
          <a:extLst>
            <a:ext uri="{FF2B5EF4-FFF2-40B4-BE49-F238E27FC236}">
              <a16:creationId xmlns:a16="http://schemas.microsoft.com/office/drawing/2014/main" id="{9F9C071B-F878-4EB4-843A-4BBD9370BF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89" name="Text Box 2">
          <a:extLst>
            <a:ext uri="{FF2B5EF4-FFF2-40B4-BE49-F238E27FC236}">
              <a16:creationId xmlns:a16="http://schemas.microsoft.com/office/drawing/2014/main" id="{A55C1327-EABC-4525-977D-A4DC6EF8DA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790" name="Text Box 2">
          <a:extLst>
            <a:ext uri="{FF2B5EF4-FFF2-40B4-BE49-F238E27FC236}">
              <a16:creationId xmlns:a16="http://schemas.microsoft.com/office/drawing/2014/main" id="{12276F7C-DC84-4D73-B503-CD30A8CDF06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91" name="Text Box 1">
          <a:extLst>
            <a:ext uri="{FF2B5EF4-FFF2-40B4-BE49-F238E27FC236}">
              <a16:creationId xmlns:a16="http://schemas.microsoft.com/office/drawing/2014/main" id="{12BF07AC-F817-4332-B48C-A9DF72458D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92" name="Text Box 2">
          <a:extLst>
            <a:ext uri="{FF2B5EF4-FFF2-40B4-BE49-F238E27FC236}">
              <a16:creationId xmlns:a16="http://schemas.microsoft.com/office/drawing/2014/main" id="{3D64BADA-BDAF-4AE2-844F-8855010BAA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93" name="Text Box 1">
          <a:extLst>
            <a:ext uri="{FF2B5EF4-FFF2-40B4-BE49-F238E27FC236}">
              <a16:creationId xmlns:a16="http://schemas.microsoft.com/office/drawing/2014/main" id="{BABF16AA-F16B-4C73-9DBF-CDDA3FDA65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94" name="Text Box 2">
          <a:extLst>
            <a:ext uri="{FF2B5EF4-FFF2-40B4-BE49-F238E27FC236}">
              <a16:creationId xmlns:a16="http://schemas.microsoft.com/office/drawing/2014/main" id="{A4436702-BD68-458D-BFFA-340BF3E468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95" name="Text Box 1">
          <a:extLst>
            <a:ext uri="{FF2B5EF4-FFF2-40B4-BE49-F238E27FC236}">
              <a16:creationId xmlns:a16="http://schemas.microsoft.com/office/drawing/2014/main" id="{A80F9AE8-288F-4CF5-BDF3-2616490464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96" name="Text Box 2">
          <a:extLst>
            <a:ext uri="{FF2B5EF4-FFF2-40B4-BE49-F238E27FC236}">
              <a16:creationId xmlns:a16="http://schemas.microsoft.com/office/drawing/2014/main" id="{E2B183E7-A422-4369-9C77-21859AE2F5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797" name="Text Box 1">
          <a:extLst>
            <a:ext uri="{FF2B5EF4-FFF2-40B4-BE49-F238E27FC236}">
              <a16:creationId xmlns:a16="http://schemas.microsoft.com/office/drawing/2014/main" id="{3BE2BF8A-7BA0-4D8D-893F-3D52FDAAD8A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798" name="Text Box 2">
          <a:extLst>
            <a:ext uri="{FF2B5EF4-FFF2-40B4-BE49-F238E27FC236}">
              <a16:creationId xmlns:a16="http://schemas.microsoft.com/office/drawing/2014/main" id="{D84D5E61-0B8C-4ACB-9497-121F9C8976E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799" name="Text Box 1">
          <a:extLst>
            <a:ext uri="{FF2B5EF4-FFF2-40B4-BE49-F238E27FC236}">
              <a16:creationId xmlns:a16="http://schemas.microsoft.com/office/drawing/2014/main" id="{FC2622A9-F283-4201-89C3-5CE97C5D6A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00" name="Text Box 2">
          <a:extLst>
            <a:ext uri="{FF2B5EF4-FFF2-40B4-BE49-F238E27FC236}">
              <a16:creationId xmlns:a16="http://schemas.microsoft.com/office/drawing/2014/main" id="{1437B6BC-CBC1-46C5-956E-43B0180DC0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801" name="Text Box 1">
          <a:extLst>
            <a:ext uri="{FF2B5EF4-FFF2-40B4-BE49-F238E27FC236}">
              <a16:creationId xmlns:a16="http://schemas.microsoft.com/office/drawing/2014/main" id="{1CF38DF7-DC9E-4F5A-9431-2B027F18411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802" name="Text Box 2">
          <a:extLst>
            <a:ext uri="{FF2B5EF4-FFF2-40B4-BE49-F238E27FC236}">
              <a16:creationId xmlns:a16="http://schemas.microsoft.com/office/drawing/2014/main" id="{B2190F54-BE94-4481-A0FF-64732AD5340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03" name="Text Box 1">
          <a:extLst>
            <a:ext uri="{FF2B5EF4-FFF2-40B4-BE49-F238E27FC236}">
              <a16:creationId xmlns:a16="http://schemas.microsoft.com/office/drawing/2014/main" id="{76C300BD-37FB-4E1C-B5AE-EDE6A0CD9DB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04" name="Text Box 2">
          <a:extLst>
            <a:ext uri="{FF2B5EF4-FFF2-40B4-BE49-F238E27FC236}">
              <a16:creationId xmlns:a16="http://schemas.microsoft.com/office/drawing/2014/main" id="{98F157E3-F9AA-48C1-9FA2-CBF978D287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05" name="Text Box 1">
          <a:extLst>
            <a:ext uri="{FF2B5EF4-FFF2-40B4-BE49-F238E27FC236}">
              <a16:creationId xmlns:a16="http://schemas.microsoft.com/office/drawing/2014/main" id="{6D0761C7-6865-40CD-994B-4D5C99D9FE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06" name="Text Box 2">
          <a:extLst>
            <a:ext uri="{FF2B5EF4-FFF2-40B4-BE49-F238E27FC236}">
              <a16:creationId xmlns:a16="http://schemas.microsoft.com/office/drawing/2014/main" id="{387EAD22-970F-4789-BF42-88905DED1D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807" name="Text Box 1">
          <a:extLst>
            <a:ext uri="{FF2B5EF4-FFF2-40B4-BE49-F238E27FC236}">
              <a16:creationId xmlns:a16="http://schemas.microsoft.com/office/drawing/2014/main" id="{40F42DD7-1EF7-42D7-A1A9-4485E4590B7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808" name="Text Box 2">
          <a:extLst>
            <a:ext uri="{FF2B5EF4-FFF2-40B4-BE49-F238E27FC236}">
              <a16:creationId xmlns:a16="http://schemas.microsoft.com/office/drawing/2014/main" id="{099A54BF-A227-4F08-AB87-E3B31D98619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09" name="Text Box 2">
          <a:extLst>
            <a:ext uri="{FF2B5EF4-FFF2-40B4-BE49-F238E27FC236}">
              <a16:creationId xmlns:a16="http://schemas.microsoft.com/office/drawing/2014/main" id="{E9CD945B-9401-464D-82F9-B8ADFF2C1D4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10" name="Text Box 1">
          <a:extLst>
            <a:ext uri="{FF2B5EF4-FFF2-40B4-BE49-F238E27FC236}">
              <a16:creationId xmlns:a16="http://schemas.microsoft.com/office/drawing/2014/main" id="{58FA2586-F02B-452D-8C78-D20E99433F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11" name="Text Box 2">
          <a:extLst>
            <a:ext uri="{FF2B5EF4-FFF2-40B4-BE49-F238E27FC236}">
              <a16:creationId xmlns:a16="http://schemas.microsoft.com/office/drawing/2014/main" id="{FB47B9E6-7716-48A2-910C-68B5814912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12" name="Text Box 1">
          <a:extLst>
            <a:ext uri="{FF2B5EF4-FFF2-40B4-BE49-F238E27FC236}">
              <a16:creationId xmlns:a16="http://schemas.microsoft.com/office/drawing/2014/main" id="{71C1883A-00D5-4B25-A859-53D18F005FA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13" name="Text Box 2">
          <a:extLst>
            <a:ext uri="{FF2B5EF4-FFF2-40B4-BE49-F238E27FC236}">
              <a16:creationId xmlns:a16="http://schemas.microsoft.com/office/drawing/2014/main" id="{4A86D228-EDF6-488E-BBA3-7AACD2182F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814" name="Text Box 1">
          <a:extLst>
            <a:ext uri="{FF2B5EF4-FFF2-40B4-BE49-F238E27FC236}">
              <a16:creationId xmlns:a16="http://schemas.microsoft.com/office/drawing/2014/main" id="{2890B214-DFEB-4300-852E-9FB08B01867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815" name="Text Box 2">
          <a:extLst>
            <a:ext uri="{FF2B5EF4-FFF2-40B4-BE49-F238E27FC236}">
              <a16:creationId xmlns:a16="http://schemas.microsoft.com/office/drawing/2014/main" id="{1C4C8106-D5D6-4562-8B93-D9298AF84F4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16" name="Text Box 1">
          <a:extLst>
            <a:ext uri="{FF2B5EF4-FFF2-40B4-BE49-F238E27FC236}">
              <a16:creationId xmlns:a16="http://schemas.microsoft.com/office/drawing/2014/main" id="{5F2A0127-083D-4050-9042-DFE4193E26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17" name="Text Box 2">
          <a:extLst>
            <a:ext uri="{FF2B5EF4-FFF2-40B4-BE49-F238E27FC236}">
              <a16:creationId xmlns:a16="http://schemas.microsoft.com/office/drawing/2014/main" id="{43E1A857-CCF2-43D8-9F81-A8A2A01AE2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18" name="Text Box 2">
          <a:extLst>
            <a:ext uri="{FF2B5EF4-FFF2-40B4-BE49-F238E27FC236}">
              <a16:creationId xmlns:a16="http://schemas.microsoft.com/office/drawing/2014/main" id="{48201656-30B1-4F0E-947D-52F22D61FCAC}"/>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19" name="Text Box 1">
          <a:extLst>
            <a:ext uri="{FF2B5EF4-FFF2-40B4-BE49-F238E27FC236}">
              <a16:creationId xmlns:a16="http://schemas.microsoft.com/office/drawing/2014/main" id="{F4759B42-A266-4FEC-B2AD-E2D1DEA9C9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20" name="Text Box 2">
          <a:extLst>
            <a:ext uri="{FF2B5EF4-FFF2-40B4-BE49-F238E27FC236}">
              <a16:creationId xmlns:a16="http://schemas.microsoft.com/office/drawing/2014/main" id="{64F88EEE-DEDD-460F-8CF7-291AFFE8DF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21" name="Text Box 2">
          <a:extLst>
            <a:ext uri="{FF2B5EF4-FFF2-40B4-BE49-F238E27FC236}">
              <a16:creationId xmlns:a16="http://schemas.microsoft.com/office/drawing/2014/main" id="{1A6ED915-B2E9-4205-9A8F-0226B2172A2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22" name="Text Box 1">
          <a:extLst>
            <a:ext uri="{FF2B5EF4-FFF2-40B4-BE49-F238E27FC236}">
              <a16:creationId xmlns:a16="http://schemas.microsoft.com/office/drawing/2014/main" id="{1B5A1D58-26B9-4599-9983-6B9E75E498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23" name="Text Box 2">
          <a:extLst>
            <a:ext uri="{FF2B5EF4-FFF2-40B4-BE49-F238E27FC236}">
              <a16:creationId xmlns:a16="http://schemas.microsoft.com/office/drawing/2014/main" id="{4115B4C8-9084-41BA-A76A-0673D156687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24" name="Text Box 2">
          <a:extLst>
            <a:ext uri="{FF2B5EF4-FFF2-40B4-BE49-F238E27FC236}">
              <a16:creationId xmlns:a16="http://schemas.microsoft.com/office/drawing/2014/main" id="{BBAFB973-9340-4AFA-B9E3-79F63EE35F1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25" name="Text Box 1">
          <a:extLst>
            <a:ext uri="{FF2B5EF4-FFF2-40B4-BE49-F238E27FC236}">
              <a16:creationId xmlns:a16="http://schemas.microsoft.com/office/drawing/2014/main" id="{0B6B41B2-20A9-4509-AC6C-6DD4D495A2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26" name="Text Box 2">
          <a:extLst>
            <a:ext uri="{FF2B5EF4-FFF2-40B4-BE49-F238E27FC236}">
              <a16:creationId xmlns:a16="http://schemas.microsoft.com/office/drawing/2014/main" id="{2AC23130-A0D8-4239-A7DA-C38DE86D5B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27" name="Text Box 2">
          <a:extLst>
            <a:ext uri="{FF2B5EF4-FFF2-40B4-BE49-F238E27FC236}">
              <a16:creationId xmlns:a16="http://schemas.microsoft.com/office/drawing/2014/main" id="{DAD99CC7-C743-486C-ACAA-E797410105E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28" name="Text Box 1">
          <a:extLst>
            <a:ext uri="{FF2B5EF4-FFF2-40B4-BE49-F238E27FC236}">
              <a16:creationId xmlns:a16="http://schemas.microsoft.com/office/drawing/2014/main" id="{0B1211A9-483E-4D30-A9DF-FB3B3696BC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29" name="Text Box 2">
          <a:extLst>
            <a:ext uri="{FF2B5EF4-FFF2-40B4-BE49-F238E27FC236}">
              <a16:creationId xmlns:a16="http://schemas.microsoft.com/office/drawing/2014/main" id="{161E7250-422C-4BA7-A8CB-40374A4F401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30" name="Text Box 2">
          <a:extLst>
            <a:ext uri="{FF2B5EF4-FFF2-40B4-BE49-F238E27FC236}">
              <a16:creationId xmlns:a16="http://schemas.microsoft.com/office/drawing/2014/main" id="{E6B68B85-C41C-4BD0-8C9B-B606F778E30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31" name="Text Box 1">
          <a:extLst>
            <a:ext uri="{FF2B5EF4-FFF2-40B4-BE49-F238E27FC236}">
              <a16:creationId xmlns:a16="http://schemas.microsoft.com/office/drawing/2014/main" id="{7357530F-628A-41C7-AE12-52346588C6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32" name="Text Box 2">
          <a:extLst>
            <a:ext uri="{FF2B5EF4-FFF2-40B4-BE49-F238E27FC236}">
              <a16:creationId xmlns:a16="http://schemas.microsoft.com/office/drawing/2014/main" id="{AA8487C0-E2A8-486C-86CB-21865E7434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33" name="Text Box 2">
          <a:extLst>
            <a:ext uri="{FF2B5EF4-FFF2-40B4-BE49-F238E27FC236}">
              <a16:creationId xmlns:a16="http://schemas.microsoft.com/office/drawing/2014/main" id="{5FB4DEB9-7DE0-4264-9C20-BED5416CB9B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34" name="Text Box 1">
          <a:extLst>
            <a:ext uri="{FF2B5EF4-FFF2-40B4-BE49-F238E27FC236}">
              <a16:creationId xmlns:a16="http://schemas.microsoft.com/office/drawing/2014/main" id="{3FED6070-B2B6-4F11-A506-52F0F5A1E3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35" name="Text Box 2">
          <a:extLst>
            <a:ext uri="{FF2B5EF4-FFF2-40B4-BE49-F238E27FC236}">
              <a16:creationId xmlns:a16="http://schemas.microsoft.com/office/drawing/2014/main" id="{A646FA17-9F4E-45BB-9451-8976FDE049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36" name="Text Box 1">
          <a:extLst>
            <a:ext uri="{FF2B5EF4-FFF2-40B4-BE49-F238E27FC236}">
              <a16:creationId xmlns:a16="http://schemas.microsoft.com/office/drawing/2014/main" id="{A26D93CA-A648-47A2-B350-68E3479A593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37" name="Text Box 2">
          <a:extLst>
            <a:ext uri="{FF2B5EF4-FFF2-40B4-BE49-F238E27FC236}">
              <a16:creationId xmlns:a16="http://schemas.microsoft.com/office/drawing/2014/main" id="{7F861538-70A9-4B1D-94E0-E3CE558140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38" name="Text Box 1">
          <a:extLst>
            <a:ext uri="{FF2B5EF4-FFF2-40B4-BE49-F238E27FC236}">
              <a16:creationId xmlns:a16="http://schemas.microsoft.com/office/drawing/2014/main" id="{FE6AAFF0-3773-42B2-BA7F-D933CE0D055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39" name="Text Box 2">
          <a:extLst>
            <a:ext uri="{FF2B5EF4-FFF2-40B4-BE49-F238E27FC236}">
              <a16:creationId xmlns:a16="http://schemas.microsoft.com/office/drawing/2014/main" id="{40E3F5CD-28FF-4FD7-88E1-B829787872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840" name="Text Box 1">
          <a:extLst>
            <a:ext uri="{FF2B5EF4-FFF2-40B4-BE49-F238E27FC236}">
              <a16:creationId xmlns:a16="http://schemas.microsoft.com/office/drawing/2014/main" id="{D80A314C-84A1-49F5-9C3E-7E538542D9B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841" name="Text Box 2">
          <a:extLst>
            <a:ext uri="{FF2B5EF4-FFF2-40B4-BE49-F238E27FC236}">
              <a16:creationId xmlns:a16="http://schemas.microsoft.com/office/drawing/2014/main" id="{F2C2FA9F-52AE-4728-AD1B-889B501BD9D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42" name="Text Box 1">
          <a:extLst>
            <a:ext uri="{FF2B5EF4-FFF2-40B4-BE49-F238E27FC236}">
              <a16:creationId xmlns:a16="http://schemas.microsoft.com/office/drawing/2014/main" id="{FD96E321-FBD2-4428-A86B-A3488FCE5B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43" name="Text Box 2">
          <a:extLst>
            <a:ext uri="{FF2B5EF4-FFF2-40B4-BE49-F238E27FC236}">
              <a16:creationId xmlns:a16="http://schemas.microsoft.com/office/drawing/2014/main" id="{9B88A665-1E21-4917-B68E-2A754B49A5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844" name="Text Box 1">
          <a:extLst>
            <a:ext uri="{FF2B5EF4-FFF2-40B4-BE49-F238E27FC236}">
              <a16:creationId xmlns:a16="http://schemas.microsoft.com/office/drawing/2014/main" id="{637285EB-446D-422F-BD8E-9FB6DAAE9C9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845" name="Text Box 2">
          <a:extLst>
            <a:ext uri="{FF2B5EF4-FFF2-40B4-BE49-F238E27FC236}">
              <a16:creationId xmlns:a16="http://schemas.microsoft.com/office/drawing/2014/main" id="{C882AA39-BEB4-4D46-A7AE-3DB23B9B106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46" name="Text Box 1">
          <a:extLst>
            <a:ext uri="{FF2B5EF4-FFF2-40B4-BE49-F238E27FC236}">
              <a16:creationId xmlns:a16="http://schemas.microsoft.com/office/drawing/2014/main" id="{D9CF21E2-0EA5-47EC-9F00-287454E22F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47" name="Text Box 2">
          <a:extLst>
            <a:ext uri="{FF2B5EF4-FFF2-40B4-BE49-F238E27FC236}">
              <a16:creationId xmlns:a16="http://schemas.microsoft.com/office/drawing/2014/main" id="{005539DA-4423-4D23-953E-E090B135ED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48" name="Text Box 1">
          <a:extLst>
            <a:ext uri="{FF2B5EF4-FFF2-40B4-BE49-F238E27FC236}">
              <a16:creationId xmlns:a16="http://schemas.microsoft.com/office/drawing/2014/main" id="{CE802C25-3610-45CB-99C6-049005C89F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49" name="Text Box 2">
          <a:extLst>
            <a:ext uri="{FF2B5EF4-FFF2-40B4-BE49-F238E27FC236}">
              <a16:creationId xmlns:a16="http://schemas.microsoft.com/office/drawing/2014/main" id="{74961FFA-2646-406C-8DFE-440B83F8D8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850" name="Text Box 1">
          <a:extLst>
            <a:ext uri="{FF2B5EF4-FFF2-40B4-BE49-F238E27FC236}">
              <a16:creationId xmlns:a16="http://schemas.microsoft.com/office/drawing/2014/main" id="{7652EA4F-24E2-4858-BF69-59060585372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851" name="Text Box 2">
          <a:extLst>
            <a:ext uri="{FF2B5EF4-FFF2-40B4-BE49-F238E27FC236}">
              <a16:creationId xmlns:a16="http://schemas.microsoft.com/office/drawing/2014/main" id="{CEA31B3D-076E-44E8-ADF3-389E60A279C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52" name="Text Box 1">
          <a:extLst>
            <a:ext uri="{FF2B5EF4-FFF2-40B4-BE49-F238E27FC236}">
              <a16:creationId xmlns:a16="http://schemas.microsoft.com/office/drawing/2014/main" id="{728DFF19-1462-4FCE-9040-56B0204CDF2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53" name="Text Box 2">
          <a:extLst>
            <a:ext uri="{FF2B5EF4-FFF2-40B4-BE49-F238E27FC236}">
              <a16:creationId xmlns:a16="http://schemas.microsoft.com/office/drawing/2014/main" id="{C0E03349-91A2-4179-AA4D-77C049E76A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54" name="Text Box 2">
          <a:extLst>
            <a:ext uri="{FF2B5EF4-FFF2-40B4-BE49-F238E27FC236}">
              <a16:creationId xmlns:a16="http://schemas.microsoft.com/office/drawing/2014/main" id="{A11B911C-2EE1-43A0-A99D-509E67AB60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43</xdr:row>
      <xdr:rowOff>0</xdr:rowOff>
    </xdr:from>
    <xdr:ext cx="0" cy="724807"/>
    <xdr:sp macro="" textlink="">
      <xdr:nvSpPr>
        <xdr:cNvPr id="4855" name="Text Box 1">
          <a:extLst>
            <a:ext uri="{FF2B5EF4-FFF2-40B4-BE49-F238E27FC236}">
              <a16:creationId xmlns:a16="http://schemas.microsoft.com/office/drawing/2014/main" id="{9BAD71BD-74F1-4FD2-95A8-2488F7776A6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43</xdr:row>
      <xdr:rowOff>0</xdr:rowOff>
    </xdr:from>
    <xdr:ext cx="0" cy="724807"/>
    <xdr:sp macro="" textlink="">
      <xdr:nvSpPr>
        <xdr:cNvPr id="4856" name="Text Box 2">
          <a:extLst>
            <a:ext uri="{FF2B5EF4-FFF2-40B4-BE49-F238E27FC236}">
              <a16:creationId xmlns:a16="http://schemas.microsoft.com/office/drawing/2014/main" id="{DA192AA1-375B-4252-9D9B-1007252267A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57" name="Text Box 1">
          <a:extLst>
            <a:ext uri="{FF2B5EF4-FFF2-40B4-BE49-F238E27FC236}">
              <a16:creationId xmlns:a16="http://schemas.microsoft.com/office/drawing/2014/main" id="{49B54C40-2044-44B4-B77A-0B107D736F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58" name="Text Box 2">
          <a:extLst>
            <a:ext uri="{FF2B5EF4-FFF2-40B4-BE49-F238E27FC236}">
              <a16:creationId xmlns:a16="http://schemas.microsoft.com/office/drawing/2014/main" id="{B2FF6375-652D-4058-AA9B-0F5EA48125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63" name="Text Box 1">
          <a:extLst>
            <a:ext uri="{FF2B5EF4-FFF2-40B4-BE49-F238E27FC236}">
              <a16:creationId xmlns:a16="http://schemas.microsoft.com/office/drawing/2014/main" id="{7C90C89A-F6F4-4878-BDC7-14C747ED32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64" name="Text Box 2">
          <a:extLst>
            <a:ext uri="{FF2B5EF4-FFF2-40B4-BE49-F238E27FC236}">
              <a16:creationId xmlns:a16="http://schemas.microsoft.com/office/drawing/2014/main" id="{50FBED66-F143-41C7-9410-890E5EA324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69" name="Text Box 1">
          <a:extLst>
            <a:ext uri="{FF2B5EF4-FFF2-40B4-BE49-F238E27FC236}">
              <a16:creationId xmlns:a16="http://schemas.microsoft.com/office/drawing/2014/main" id="{E78CD03F-B6A5-469F-8C52-2142DD90CA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70" name="Text Box 2">
          <a:extLst>
            <a:ext uri="{FF2B5EF4-FFF2-40B4-BE49-F238E27FC236}">
              <a16:creationId xmlns:a16="http://schemas.microsoft.com/office/drawing/2014/main" id="{967D77F4-9C95-4373-9DAE-147878EDE36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75" name="Text Box 1">
          <a:extLst>
            <a:ext uri="{FF2B5EF4-FFF2-40B4-BE49-F238E27FC236}">
              <a16:creationId xmlns:a16="http://schemas.microsoft.com/office/drawing/2014/main" id="{0FC5BF51-4929-43FF-80A4-DA821E23607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76" name="Text Box 2">
          <a:extLst>
            <a:ext uri="{FF2B5EF4-FFF2-40B4-BE49-F238E27FC236}">
              <a16:creationId xmlns:a16="http://schemas.microsoft.com/office/drawing/2014/main" id="{2B9B06DC-7C2F-4B05-9BB1-9A8B314CF35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77" name="Text Box 2">
          <a:extLst>
            <a:ext uri="{FF2B5EF4-FFF2-40B4-BE49-F238E27FC236}">
              <a16:creationId xmlns:a16="http://schemas.microsoft.com/office/drawing/2014/main" id="{EB08137C-BA36-4789-9DA1-B7D11E2C3496}"/>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78" name="Text Box 1">
          <a:extLst>
            <a:ext uri="{FF2B5EF4-FFF2-40B4-BE49-F238E27FC236}">
              <a16:creationId xmlns:a16="http://schemas.microsoft.com/office/drawing/2014/main" id="{217B37A0-5FFB-47A4-B68A-40DAF8C6231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79" name="Text Box 2">
          <a:extLst>
            <a:ext uri="{FF2B5EF4-FFF2-40B4-BE49-F238E27FC236}">
              <a16:creationId xmlns:a16="http://schemas.microsoft.com/office/drawing/2014/main" id="{B41B66EB-0DF9-46F8-A5E9-C17392B9C1D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80" name="Text Box 1">
          <a:extLst>
            <a:ext uri="{FF2B5EF4-FFF2-40B4-BE49-F238E27FC236}">
              <a16:creationId xmlns:a16="http://schemas.microsoft.com/office/drawing/2014/main" id="{D7F49AAA-0488-4C9F-8B8C-835CB050DF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81" name="Text Box 2">
          <a:extLst>
            <a:ext uri="{FF2B5EF4-FFF2-40B4-BE49-F238E27FC236}">
              <a16:creationId xmlns:a16="http://schemas.microsoft.com/office/drawing/2014/main" id="{7E17D1D7-BB2F-463B-8319-5A1BD95F1D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84" name="Text Box 1">
          <a:extLst>
            <a:ext uri="{FF2B5EF4-FFF2-40B4-BE49-F238E27FC236}">
              <a16:creationId xmlns:a16="http://schemas.microsoft.com/office/drawing/2014/main" id="{2A5B5BAA-4FF3-4369-8BDA-D7D3AE4B47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85" name="Text Box 2">
          <a:extLst>
            <a:ext uri="{FF2B5EF4-FFF2-40B4-BE49-F238E27FC236}">
              <a16:creationId xmlns:a16="http://schemas.microsoft.com/office/drawing/2014/main" id="{EB627926-D5A9-4959-B07A-AA487FB880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86" name="Text Box 2">
          <a:extLst>
            <a:ext uri="{FF2B5EF4-FFF2-40B4-BE49-F238E27FC236}">
              <a16:creationId xmlns:a16="http://schemas.microsoft.com/office/drawing/2014/main" id="{ED70BE19-A50A-4862-ABB8-21319E512C1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87" name="Text Box 1">
          <a:extLst>
            <a:ext uri="{FF2B5EF4-FFF2-40B4-BE49-F238E27FC236}">
              <a16:creationId xmlns:a16="http://schemas.microsoft.com/office/drawing/2014/main" id="{2D0A924B-0827-4EB1-BFAA-1E7B8F53072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88" name="Text Box 2">
          <a:extLst>
            <a:ext uri="{FF2B5EF4-FFF2-40B4-BE49-F238E27FC236}">
              <a16:creationId xmlns:a16="http://schemas.microsoft.com/office/drawing/2014/main" id="{AEAE60BD-18E2-4F02-A731-6532E785D3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89" name="Text Box 2">
          <a:extLst>
            <a:ext uri="{FF2B5EF4-FFF2-40B4-BE49-F238E27FC236}">
              <a16:creationId xmlns:a16="http://schemas.microsoft.com/office/drawing/2014/main" id="{510A3C51-59F7-4C1C-9FEC-79F22D29E48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90" name="Text Box 1">
          <a:extLst>
            <a:ext uri="{FF2B5EF4-FFF2-40B4-BE49-F238E27FC236}">
              <a16:creationId xmlns:a16="http://schemas.microsoft.com/office/drawing/2014/main" id="{B819A732-5CDB-4F25-BE53-D45A66ED70D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91" name="Text Box 2">
          <a:extLst>
            <a:ext uri="{FF2B5EF4-FFF2-40B4-BE49-F238E27FC236}">
              <a16:creationId xmlns:a16="http://schemas.microsoft.com/office/drawing/2014/main" id="{808EBD8E-0B0A-43F0-863B-4340B49B0D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92" name="Text Box 2">
          <a:extLst>
            <a:ext uri="{FF2B5EF4-FFF2-40B4-BE49-F238E27FC236}">
              <a16:creationId xmlns:a16="http://schemas.microsoft.com/office/drawing/2014/main" id="{E3C2DE91-8AB5-4B1C-A7A5-B10DFD88B48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93" name="Text Box 1">
          <a:extLst>
            <a:ext uri="{FF2B5EF4-FFF2-40B4-BE49-F238E27FC236}">
              <a16:creationId xmlns:a16="http://schemas.microsoft.com/office/drawing/2014/main" id="{838EA4ED-87DF-41C6-B797-A3D16C6DB0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94" name="Text Box 2">
          <a:extLst>
            <a:ext uri="{FF2B5EF4-FFF2-40B4-BE49-F238E27FC236}">
              <a16:creationId xmlns:a16="http://schemas.microsoft.com/office/drawing/2014/main" id="{72C1CA41-9199-42CF-BD3C-D6CD9901AD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95" name="Text Box 2">
          <a:extLst>
            <a:ext uri="{FF2B5EF4-FFF2-40B4-BE49-F238E27FC236}">
              <a16:creationId xmlns:a16="http://schemas.microsoft.com/office/drawing/2014/main" id="{3FFC5A8B-0150-4E2A-B333-5959E361244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96" name="Text Box 1">
          <a:extLst>
            <a:ext uri="{FF2B5EF4-FFF2-40B4-BE49-F238E27FC236}">
              <a16:creationId xmlns:a16="http://schemas.microsoft.com/office/drawing/2014/main" id="{6D0F3F30-EEE7-4FC6-9D12-1B68D692C91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97" name="Text Box 2">
          <a:extLst>
            <a:ext uri="{FF2B5EF4-FFF2-40B4-BE49-F238E27FC236}">
              <a16:creationId xmlns:a16="http://schemas.microsoft.com/office/drawing/2014/main" id="{016B7E0D-7CCB-481D-B10E-340CF97F04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898" name="Text Box 2">
          <a:extLst>
            <a:ext uri="{FF2B5EF4-FFF2-40B4-BE49-F238E27FC236}">
              <a16:creationId xmlns:a16="http://schemas.microsoft.com/office/drawing/2014/main" id="{B4D6C617-E962-43D6-9CC8-8735F9752B0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899" name="Text Box 1">
          <a:extLst>
            <a:ext uri="{FF2B5EF4-FFF2-40B4-BE49-F238E27FC236}">
              <a16:creationId xmlns:a16="http://schemas.microsoft.com/office/drawing/2014/main" id="{A1396E69-5206-41FA-AB37-DA45637F6D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00" name="Text Box 2">
          <a:extLst>
            <a:ext uri="{FF2B5EF4-FFF2-40B4-BE49-F238E27FC236}">
              <a16:creationId xmlns:a16="http://schemas.microsoft.com/office/drawing/2014/main" id="{496A9BF8-04D3-4BBF-8676-4850BFBA94A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18457"/>
    <xdr:sp macro="" textlink="">
      <xdr:nvSpPr>
        <xdr:cNvPr id="4901" name="Text Box 2">
          <a:extLst>
            <a:ext uri="{FF2B5EF4-FFF2-40B4-BE49-F238E27FC236}">
              <a16:creationId xmlns:a16="http://schemas.microsoft.com/office/drawing/2014/main" id="{4AE1725D-48CD-4B12-9648-3082706302E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02" name="Text Box 1">
          <a:extLst>
            <a:ext uri="{FF2B5EF4-FFF2-40B4-BE49-F238E27FC236}">
              <a16:creationId xmlns:a16="http://schemas.microsoft.com/office/drawing/2014/main" id="{E6CB94E0-9A6A-4580-971F-F83465819B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03" name="Text Box 2">
          <a:extLst>
            <a:ext uri="{FF2B5EF4-FFF2-40B4-BE49-F238E27FC236}">
              <a16:creationId xmlns:a16="http://schemas.microsoft.com/office/drawing/2014/main" id="{0BAAFE65-EAC9-49B7-A420-BB717E2409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04" name="Text Box 1">
          <a:extLst>
            <a:ext uri="{FF2B5EF4-FFF2-40B4-BE49-F238E27FC236}">
              <a16:creationId xmlns:a16="http://schemas.microsoft.com/office/drawing/2014/main" id="{3B1CBB49-2E44-4E5F-BE71-657A2459AC8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05" name="Text Box 2">
          <a:extLst>
            <a:ext uri="{FF2B5EF4-FFF2-40B4-BE49-F238E27FC236}">
              <a16:creationId xmlns:a16="http://schemas.microsoft.com/office/drawing/2014/main" id="{516A0AD6-C6F0-43A5-8710-CB76B065D6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06" name="Text Box 1">
          <a:extLst>
            <a:ext uri="{FF2B5EF4-FFF2-40B4-BE49-F238E27FC236}">
              <a16:creationId xmlns:a16="http://schemas.microsoft.com/office/drawing/2014/main" id="{5FD6B60B-7DAE-47E7-B154-DD623C4122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07" name="Text Box 2">
          <a:extLst>
            <a:ext uri="{FF2B5EF4-FFF2-40B4-BE49-F238E27FC236}">
              <a16:creationId xmlns:a16="http://schemas.microsoft.com/office/drawing/2014/main" id="{5A63EE3C-5006-4A77-A37B-42CA277C1B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10" name="Text Box 1">
          <a:extLst>
            <a:ext uri="{FF2B5EF4-FFF2-40B4-BE49-F238E27FC236}">
              <a16:creationId xmlns:a16="http://schemas.microsoft.com/office/drawing/2014/main" id="{261968B4-33E3-437A-9161-43BB605688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11" name="Text Box 2">
          <a:extLst>
            <a:ext uri="{FF2B5EF4-FFF2-40B4-BE49-F238E27FC236}">
              <a16:creationId xmlns:a16="http://schemas.microsoft.com/office/drawing/2014/main" id="{F552028A-51C5-4CA0-8A55-309CBC5AD6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14" name="Text Box 2">
          <a:extLst>
            <a:ext uri="{FF2B5EF4-FFF2-40B4-BE49-F238E27FC236}">
              <a16:creationId xmlns:a16="http://schemas.microsoft.com/office/drawing/2014/main" id="{B5161997-1ACE-4518-92FF-2C999211A72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15" name="Text Box 1">
          <a:extLst>
            <a:ext uri="{FF2B5EF4-FFF2-40B4-BE49-F238E27FC236}">
              <a16:creationId xmlns:a16="http://schemas.microsoft.com/office/drawing/2014/main" id="{52EE3DF3-7132-46F4-853F-03C653A109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16" name="Text Box 2">
          <a:extLst>
            <a:ext uri="{FF2B5EF4-FFF2-40B4-BE49-F238E27FC236}">
              <a16:creationId xmlns:a16="http://schemas.microsoft.com/office/drawing/2014/main" id="{C80B18F1-3703-445D-B2AE-55E581550C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19" name="Text Box 1">
          <a:extLst>
            <a:ext uri="{FF2B5EF4-FFF2-40B4-BE49-F238E27FC236}">
              <a16:creationId xmlns:a16="http://schemas.microsoft.com/office/drawing/2014/main" id="{3671E263-7449-4E08-AA50-FCF2A10FB7A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20" name="Text Box 2">
          <a:extLst>
            <a:ext uri="{FF2B5EF4-FFF2-40B4-BE49-F238E27FC236}">
              <a16:creationId xmlns:a16="http://schemas.microsoft.com/office/drawing/2014/main" id="{E458D086-CA63-4A2E-A136-8D830CBC41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43</xdr:row>
      <xdr:rowOff>0</xdr:rowOff>
    </xdr:from>
    <xdr:ext cx="0" cy="724807"/>
    <xdr:sp macro="" textlink="">
      <xdr:nvSpPr>
        <xdr:cNvPr id="4921" name="Text Box 2">
          <a:extLst>
            <a:ext uri="{FF2B5EF4-FFF2-40B4-BE49-F238E27FC236}">
              <a16:creationId xmlns:a16="http://schemas.microsoft.com/office/drawing/2014/main" id="{872F3FB0-FFDD-4587-81A3-5280D01759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KHDTKT/Dropbox/0-File%20chot%20so%20lieu%20ra%20soat/0-%20Tr&#236;nh%20UBND%20t&#7881;nh/Tr&#236;nh%20UBND/SUA%20TP%20KT%20(11-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ai%20(c&#361;)/H&#7842;I/N&#259;m%202025/V&#7889;n/Theo%20d&#245;i%20v&#7889;n/Huyen%20KON%20RAY%20-%20Bao%20cao%20giai%20ngan%20Ke%20hoach%20dau%20tu%20cong%20nam%202022%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PKT"/>
      <sheetName val="2.ĐHà"/>
      <sheetName val="3.DTO"/>
      <sheetName val="4.TMR"/>
      <sheetName val="5.NH"/>
      <sheetName val="6.ĐG"/>
      <sheetName val="7.ST"/>
      <sheetName val="8.IH"/>
      <sheetName val="9.KR"/>
      <sheetName val="10.KPL"/>
    </sheetNames>
    <sheetDataSet>
      <sheetData sheetId="0">
        <row r="1">
          <cell r="A1" t="str">
            <v>Phụ lục ….</v>
          </cell>
        </row>
        <row r="13">
          <cell r="A13">
            <v>1</v>
          </cell>
          <cell r="B13">
            <v>2</v>
          </cell>
          <cell r="C13">
            <v>3</v>
          </cell>
          <cell r="E13">
            <v>4</v>
          </cell>
          <cell r="F13">
            <v>5</v>
          </cell>
          <cell r="G13">
            <v>6</v>
          </cell>
          <cell r="H13">
            <v>16</v>
          </cell>
          <cell r="I13">
            <v>7</v>
          </cell>
          <cell r="J13">
            <v>8</v>
          </cell>
          <cell r="K13">
            <v>9</v>
          </cell>
          <cell r="L13">
            <v>10</v>
          </cell>
          <cell r="M13">
            <v>11</v>
          </cell>
          <cell r="N13">
            <v>12</v>
          </cell>
          <cell r="O13">
            <v>13</v>
          </cell>
          <cell r="P13">
            <v>14</v>
          </cell>
          <cell r="Q13">
            <v>15</v>
          </cell>
          <cell r="R13">
            <v>16</v>
          </cell>
          <cell r="S13">
            <v>17</v>
          </cell>
          <cell r="T13">
            <v>18</v>
          </cell>
          <cell r="U13">
            <v>19</v>
          </cell>
          <cell r="V13">
            <v>20</v>
          </cell>
          <cell r="W13">
            <v>21</v>
          </cell>
          <cell r="X13">
            <v>22</v>
          </cell>
          <cell r="Y13">
            <v>23</v>
          </cell>
          <cell r="Z13">
            <v>24</v>
          </cell>
          <cell r="AA13">
            <v>25</v>
          </cell>
          <cell r="AB13">
            <v>26</v>
          </cell>
          <cell r="AD13">
            <v>29</v>
          </cell>
          <cell r="AE13">
            <v>30</v>
          </cell>
          <cell r="AF13">
            <v>31</v>
          </cell>
          <cell r="AG13">
            <v>32</v>
          </cell>
          <cell r="AH13">
            <v>33</v>
          </cell>
          <cell r="AI13">
            <v>34</v>
          </cell>
          <cell r="AK13">
            <v>37</v>
          </cell>
          <cell r="AL13">
            <v>38</v>
          </cell>
          <cell r="AM13">
            <v>39</v>
          </cell>
          <cell r="AN13">
            <v>40</v>
          </cell>
          <cell r="AO13">
            <v>41</v>
          </cell>
          <cell r="AP13">
            <v>42</v>
          </cell>
          <cell r="AR13">
            <v>43</v>
          </cell>
          <cell r="AS13">
            <v>44</v>
          </cell>
          <cell r="AT13">
            <v>45</v>
          </cell>
          <cell r="AU13">
            <v>46</v>
          </cell>
          <cell r="AV13">
            <v>47</v>
          </cell>
          <cell r="AW13">
            <v>48</v>
          </cell>
          <cell r="AX13">
            <v>49</v>
          </cell>
          <cell r="AY13">
            <v>50</v>
          </cell>
          <cell r="BA13">
            <v>53</v>
          </cell>
          <cell r="BB13">
            <v>54</v>
          </cell>
          <cell r="BC13">
            <v>55</v>
          </cell>
          <cell r="BD13">
            <v>56</v>
          </cell>
          <cell r="BE13">
            <v>57</v>
          </cell>
          <cell r="BF13">
            <v>58</v>
          </cell>
          <cell r="BH13">
            <v>59</v>
          </cell>
          <cell r="BI13">
            <v>60</v>
          </cell>
          <cell r="BJ13">
            <v>61</v>
          </cell>
          <cell r="BK13">
            <v>62</v>
          </cell>
          <cell r="BL13">
            <v>63</v>
          </cell>
          <cell r="BM13">
            <v>64</v>
          </cell>
          <cell r="BN13">
            <v>65</v>
          </cell>
          <cell r="BO13">
            <v>66</v>
          </cell>
          <cell r="BP13">
            <v>67</v>
          </cell>
          <cell r="BQ13">
            <v>68</v>
          </cell>
          <cell r="BR13">
            <v>69</v>
          </cell>
          <cell r="BS13">
            <v>70</v>
          </cell>
          <cell r="BT13">
            <v>71</v>
          </cell>
          <cell r="BU13">
            <v>72</v>
          </cell>
          <cell r="BV13">
            <v>73</v>
          </cell>
          <cell r="BW13">
            <v>74</v>
          </cell>
          <cell r="BX13">
            <v>76</v>
          </cell>
        </row>
        <row r="14">
          <cell r="B14" t="str">
            <v>TỔNG SỐ</v>
          </cell>
          <cell r="M14">
            <v>5979353.0671670008</v>
          </cell>
          <cell r="N14">
            <v>100000</v>
          </cell>
          <cell r="O14">
            <v>324058</v>
          </cell>
          <cell r="P14">
            <v>5025250.3510000007</v>
          </cell>
          <cell r="Q14">
            <v>0</v>
          </cell>
          <cell r="R14">
            <v>0</v>
          </cell>
          <cell r="S14">
            <v>0</v>
          </cell>
          <cell r="T14">
            <v>0</v>
          </cell>
          <cell r="U14">
            <v>182081.01621</v>
          </cell>
          <cell r="V14">
            <v>0</v>
          </cell>
          <cell r="W14">
            <v>100082</v>
          </cell>
          <cell r="X14">
            <v>81999.016210000002</v>
          </cell>
          <cell r="Y14">
            <v>1724617.0000000002</v>
          </cell>
          <cell r="Z14">
            <v>0</v>
          </cell>
          <cell r="AA14">
            <v>0</v>
          </cell>
          <cell r="AB14">
            <v>1724617.0000000002</v>
          </cell>
          <cell r="AC14">
            <v>486900</v>
          </cell>
          <cell r="AD14">
            <v>1174039</v>
          </cell>
          <cell r="AE14">
            <v>63678</v>
          </cell>
          <cell r="AF14">
            <v>933810.78379999986</v>
          </cell>
          <cell r="AG14">
            <v>0</v>
          </cell>
          <cell r="AH14">
            <v>0</v>
          </cell>
          <cell r="AI14">
            <v>933810.78379999986</v>
          </cell>
          <cell r="AJ14">
            <v>409839.663</v>
          </cell>
          <cell r="AK14">
            <v>444713.56880000007</v>
          </cell>
          <cell r="AL14">
            <v>79257.551999999996</v>
          </cell>
          <cell r="AM14">
            <v>781954.13615500019</v>
          </cell>
          <cell r="AN14">
            <v>0</v>
          </cell>
          <cell r="AO14">
            <v>29045.025381999996</v>
          </cell>
          <cell r="AP14">
            <v>752909.11077300017</v>
          </cell>
          <cell r="AQ14">
            <v>356530.7002110001</v>
          </cell>
          <cell r="AR14">
            <v>349522.06121100008</v>
          </cell>
          <cell r="AS14">
            <v>7008.6390000000001</v>
          </cell>
          <cell r="AT14">
            <v>348095.08834200003</v>
          </cell>
          <cell r="AU14">
            <v>48283.322220000002</v>
          </cell>
          <cell r="AV14">
            <v>632968.65099999995</v>
          </cell>
          <cell r="AW14">
            <v>0</v>
          </cell>
          <cell r="AX14">
            <v>0</v>
          </cell>
          <cell r="AY14">
            <v>632968.65099999995</v>
          </cell>
          <cell r="AZ14">
            <v>77040</v>
          </cell>
          <cell r="BA14">
            <v>549822</v>
          </cell>
          <cell r="BB14">
            <v>6106.6509999999998</v>
          </cell>
          <cell r="BC14">
            <v>119451.92637899998</v>
          </cell>
          <cell r="BD14">
            <v>0</v>
          </cell>
          <cell r="BE14">
            <v>0</v>
          </cell>
          <cell r="BF14">
            <v>119451.92637899998</v>
          </cell>
          <cell r="BG14">
            <v>57966.817300000002</v>
          </cell>
          <cell r="BH14">
            <v>57966.817300000002</v>
          </cell>
          <cell r="BI14">
            <v>0</v>
          </cell>
          <cell r="BJ14">
            <v>59647.817545999998</v>
          </cell>
          <cell r="BK14">
            <v>6034.3159999999998</v>
          </cell>
          <cell r="BL14">
            <v>15346.918023999999</v>
          </cell>
          <cell r="BM14">
            <v>0</v>
          </cell>
          <cell r="BN14">
            <v>312.90480000000002</v>
          </cell>
          <cell r="BO14">
            <v>15034.013223999998</v>
          </cell>
          <cell r="BP14">
            <v>11815.586675</v>
          </cell>
          <cell r="BQ14">
            <v>0</v>
          </cell>
          <cell r="BR14">
            <v>312.90480000000002</v>
          </cell>
          <cell r="BS14">
            <v>11502.681875</v>
          </cell>
          <cell r="BT14">
            <v>1498889</v>
          </cell>
          <cell r="BU14">
            <v>0</v>
          </cell>
          <cell r="BV14">
            <v>1498889</v>
          </cell>
          <cell r="BW14">
            <v>0</v>
          </cell>
          <cell r="BX14">
            <v>0</v>
          </cell>
        </row>
        <row r="15">
          <cell r="A15" t="str">
            <v>A</v>
          </cell>
          <cell r="B15" t="str">
            <v>NHIỆM VỤ CHUYỂN VỀ TỈNH</v>
          </cell>
          <cell r="Y15">
            <v>7000</v>
          </cell>
          <cell r="Z15">
            <v>0</v>
          </cell>
          <cell r="AA15">
            <v>0</v>
          </cell>
          <cell r="AB15">
            <v>7000</v>
          </cell>
          <cell r="AC15">
            <v>0</v>
          </cell>
          <cell r="AD15">
            <v>5000</v>
          </cell>
          <cell r="AE15">
            <v>2000</v>
          </cell>
          <cell r="AF15">
            <v>4920.509</v>
          </cell>
          <cell r="AG15">
            <v>0</v>
          </cell>
          <cell r="AH15">
            <v>0</v>
          </cell>
          <cell r="AI15">
            <v>4920.509</v>
          </cell>
          <cell r="AJ15">
            <v>0</v>
          </cell>
          <cell r="AK15">
            <v>4420.509</v>
          </cell>
          <cell r="AL15">
            <v>500</v>
          </cell>
          <cell r="AM15">
            <v>1495.375</v>
          </cell>
          <cell r="AN15">
            <v>0</v>
          </cell>
          <cell r="AO15">
            <v>0</v>
          </cell>
          <cell r="AP15">
            <v>1495.375</v>
          </cell>
          <cell r="AQ15">
            <v>0</v>
          </cell>
          <cell r="AR15">
            <v>0</v>
          </cell>
          <cell r="AS15">
            <v>0</v>
          </cell>
          <cell r="AT15">
            <v>995.375</v>
          </cell>
          <cell r="AU15">
            <v>500</v>
          </cell>
          <cell r="AV15">
            <v>2000</v>
          </cell>
          <cell r="AW15">
            <v>0</v>
          </cell>
          <cell r="AX15">
            <v>0</v>
          </cell>
          <cell r="AY15">
            <v>2000</v>
          </cell>
          <cell r="AZ15">
            <v>0</v>
          </cell>
          <cell r="BA15">
            <v>1000</v>
          </cell>
          <cell r="BB15">
            <v>1000</v>
          </cell>
          <cell r="BC15">
            <v>1000</v>
          </cell>
          <cell r="BD15">
            <v>0</v>
          </cell>
          <cell r="BE15">
            <v>0</v>
          </cell>
          <cell r="BF15">
            <v>1000</v>
          </cell>
          <cell r="BG15">
            <v>0</v>
          </cell>
          <cell r="BH15">
            <v>0</v>
          </cell>
          <cell r="BI15">
            <v>0</v>
          </cell>
          <cell r="BJ15">
            <v>0</v>
          </cell>
          <cell r="BK15">
            <v>1000</v>
          </cell>
          <cell r="BL15">
            <v>0</v>
          </cell>
          <cell r="BM15">
            <v>0</v>
          </cell>
          <cell r="BN15">
            <v>0</v>
          </cell>
          <cell r="BO15">
            <v>0</v>
          </cell>
          <cell r="BP15">
            <v>0</v>
          </cell>
          <cell r="BQ15">
            <v>0</v>
          </cell>
          <cell r="BR15">
            <v>0</v>
          </cell>
          <cell r="BS15">
            <v>0</v>
          </cell>
          <cell r="BT15">
            <v>0</v>
          </cell>
          <cell r="BU15">
            <v>0</v>
          </cell>
          <cell r="BV15">
            <v>0</v>
          </cell>
          <cell r="BW15">
            <v>0</v>
          </cell>
          <cell r="BX15">
            <v>0</v>
          </cell>
        </row>
        <row r="16">
          <cell r="A16">
            <v>1</v>
          </cell>
          <cell r="B16" t="str">
            <v>Ủy thác qua ngân hàng chính sách</v>
          </cell>
          <cell r="C16" t="str">
            <v>Ngân hàng Chính sách xã hội chi nhánh tỉnh Kon Tum</v>
          </cell>
          <cell r="D16" t="str">
            <v>Ngân hàng Chính sách xã hội chi nhánh tỉnh Quảng Ngãi</v>
          </cell>
          <cell r="Y16">
            <v>500</v>
          </cell>
          <cell r="AB16">
            <v>500</v>
          </cell>
          <cell r="AE16">
            <v>500</v>
          </cell>
          <cell r="AF16">
            <v>0</v>
          </cell>
          <cell r="AI16">
            <v>0</v>
          </cell>
          <cell r="AK16">
            <v>0</v>
          </cell>
          <cell r="AM16">
            <v>0</v>
          </cell>
          <cell r="AP16">
            <v>0</v>
          </cell>
          <cell r="AT16">
            <v>0</v>
          </cell>
          <cell r="AV16">
            <v>500</v>
          </cell>
          <cell r="AY16">
            <v>500</v>
          </cell>
          <cell r="BB16">
            <v>500</v>
          </cell>
          <cell r="BC16">
            <v>500</v>
          </cell>
          <cell r="BF16">
            <v>500</v>
          </cell>
          <cell r="BK16">
            <v>500</v>
          </cell>
        </row>
        <row r="17">
          <cell r="A17">
            <v>2</v>
          </cell>
          <cell r="B17" t="str">
            <v>Quỹ hội nông dân</v>
          </cell>
          <cell r="C17" t="str">
            <v>Hội Nông dân thành phố Kon Tum</v>
          </cell>
          <cell r="D17" t="str">
            <v>Hội Nông dân tỉnh Quảng Ngãi</v>
          </cell>
          <cell r="Y17">
            <v>1500</v>
          </cell>
          <cell r="AB17">
            <v>1500</v>
          </cell>
          <cell r="AE17">
            <v>1500</v>
          </cell>
          <cell r="AF17">
            <v>500</v>
          </cell>
          <cell r="AI17">
            <v>500</v>
          </cell>
          <cell r="AK17">
            <v>0</v>
          </cell>
          <cell r="AL17">
            <v>500</v>
          </cell>
          <cell r="AM17">
            <v>500</v>
          </cell>
          <cell r="AP17">
            <v>500</v>
          </cell>
          <cell r="AT17">
            <v>0</v>
          </cell>
          <cell r="AU17">
            <v>500</v>
          </cell>
          <cell r="AV17">
            <v>500</v>
          </cell>
          <cell r="AY17">
            <v>500</v>
          </cell>
          <cell r="BB17">
            <v>500</v>
          </cell>
          <cell r="BC17">
            <v>500</v>
          </cell>
          <cell r="BF17">
            <v>500</v>
          </cell>
          <cell r="BK17">
            <v>500</v>
          </cell>
        </row>
        <row r="18">
          <cell r="A18">
            <v>3</v>
          </cell>
          <cell r="B18" t="str">
            <v>Chi đo đạc, đăng ký đất đai,..., chỉnh lý hồ sơ địa chính</v>
          </cell>
          <cell r="C18" t="str">
            <v>Phòng Nông nghiệp và Môi trường</v>
          </cell>
          <cell r="D18" t="str">
            <v>Sở Nông nghiệp và Môi trường</v>
          </cell>
          <cell r="Y18">
            <v>5000</v>
          </cell>
          <cell r="AB18">
            <v>5000</v>
          </cell>
          <cell r="AD18">
            <v>5000</v>
          </cell>
          <cell r="AF18">
            <v>4420.509</v>
          </cell>
          <cell r="AI18">
            <v>4420.509</v>
          </cell>
          <cell r="AK18">
            <v>4420.509</v>
          </cell>
          <cell r="AM18">
            <v>995.375</v>
          </cell>
          <cell r="AP18">
            <v>995.375</v>
          </cell>
          <cell r="AT18">
            <v>995.375</v>
          </cell>
          <cell r="AV18">
            <v>1000</v>
          </cell>
          <cell r="AY18">
            <v>1000</v>
          </cell>
          <cell r="BA18">
            <v>1000</v>
          </cell>
          <cell r="BC18">
            <v>0</v>
          </cell>
          <cell r="BF18">
            <v>0</v>
          </cell>
        </row>
        <row r="19">
          <cell r="A19" t="str">
            <v>B</v>
          </cell>
          <cell r="B19" t="str">
            <v>DỰ ÁN DO CẤP XÃ (CŨ) LÀM CHỦ ĐẦU TƯ CHUYỂN VỀ CẤP XÃ (MỚI)</v>
          </cell>
          <cell r="M19">
            <v>5979353.0671670008</v>
          </cell>
          <cell r="N19">
            <v>100000</v>
          </cell>
          <cell r="O19">
            <v>324058</v>
          </cell>
          <cell r="P19">
            <v>5025250.3510000007</v>
          </cell>
          <cell r="Q19">
            <v>0</v>
          </cell>
          <cell r="R19">
            <v>0</v>
          </cell>
          <cell r="S19">
            <v>0</v>
          </cell>
          <cell r="T19">
            <v>0</v>
          </cell>
          <cell r="U19">
            <v>182081.01621</v>
          </cell>
          <cell r="V19">
            <v>0</v>
          </cell>
          <cell r="W19">
            <v>100082</v>
          </cell>
          <cell r="X19">
            <v>81999.016210000002</v>
          </cell>
          <cell r="Y19">
            <v>1678217.3050000002</v>
          </cell>
          <cell r="Z19">
            <v>0</v>
          </cell>
          <cell r="AA19">
            <v>0</v>
          </cell>
          <cell r="AB19">
            <v>1678217.3050000002</v>
          </cell>
          <cell r="AC19">
            <v>486900</v>
          </cell>
          <cell r="AD19">
            <v>1129639.3049999999</v>
          </cell>
          <cell r="AE19">
            <v>61678</v>
          </cell>
          <cell r="AF19">
            <v>926715.27499999991</v>
          </cell>
          <cell r="AG19">
            <v>0</v>
          </cell>
          <cell r="AH19">
            <v>0</v>
          </cell>
          <cell r="AI19">
            <v>926715.27499999991</v>
          </cell>
          <cell r="AJ19">
            <v>409839.663</v>
          </cell>
          <cell r="AK19">
            <v>438118.06000000006</v>
          </cell>
          <cell r="AL19">
            <v>78757.551999999996</v>
          </cell>
          <cell r="AM19">
            <v>779173.27403400023</v>
          </cell>
          <cell r="AN19">
            <v>0</v>
          </cell>
          <cell r="AO19">
            <v>29045.025381999996</v>
          </cell>
          <cell r="AP19">
            <v>750128.24865200021</v>
          </cell>
          <cell r="AQ19">
            <v>356530.7002110001</v>
          </cell>
          <cell r="AR19">
            <v>349522.06121100008</v>
          </cell>
          <cell r="AS19">
            <v>7008.6390000000001</v>
          </cell>
          <cell r="AT19">
            <v>345814.22622100002</v>
          </cell>
          <cell r="AU19">
            <v>47783.322220000002</v>
          </cell>
          <cell r="AV19">
            <v>231022.65099999998</v>
          </cell>
          <cell r="AW19">
            <v>0</v>
          </cell>
          <cell r="AX19">
            <v>0</v>
          </cell>
          <cell r="AY19">
            <v>231022.65099999998</v>
          </cell>
          <cell r="AZ19">
            <v>77040</v>
          </cell>
          <cell r="BA19">
            <v>148876</v>
          </cell>
          <cell r="BB19">
            <v>5106.6509999999998</v>
          </cell>
          <cell r="BC19">
            <v>118451.92637899998</v>
          </cell>
          <cell r="BD19">
            <v>0</v>
          </cell>
          <cell r="BE19">
            <v>0</v>
          </cell>
          <cell r="BF19">
            <v>118451.92637899998</v>
          </cell>
          <cell r="BG19">
            <v>57966.817300000002</v>
          </cell>
          <cell r="BH19">
            <v>57966.817300000002</v>
          </cell>
          <cell r="BI19">
            <v>0</v>
          </cell>
          <cell r="BJ19">
            <v>59647.817545999998</v>
          </cell>
          <cell r="BK19">
            <v>5034.3159999999998</v>
          </cell>
          <cell r="BL19">
            <v>15346.918023999999</v>
          </cell>
          <cell r="BM19">
            <v>0</v>
          </cell>
          <cell r="BN19">
            <v>312.90480000000002</v>
          </cell>
          <cell r="BO19">
            <v>15034.013223999998</v>
          </cell>
          <cell r="BP19">
            <v>11815.586675</v>
          </cell>
          <cell r="BQ19">
            <v>0</v>
          </cell>
          <cell r="BR19">
            <v>312.90480000000002</v>
          </cell>
          <cell r="BS19">
            <v>11502.681875</v>
          </cell>
          <cell r="BT19">
            <v>1498889</v>
          </cell>
          <cell r="BU19">
            <v>0</v>
          </cell>
          <cell r="BV19">
            <v>1498889</v>
          </cell>
          <cell r="BW19">
            <v>0</v>
          </cell>
          <cell r="BX19">
            <v>0</v>
          </cell>
        </row>
        <row r="20">
          <cell r="A20" t="str">
            <v>I</v>
          </cell>
          <cell r="B20" t="str">
            <v>Phường Kon Tum</v>
          </cell>
          <cell r="H20">
            <v>0</v>
          </cell>
          <cell r="M20">
            <v>1176503.0240000002</v>
          </cell>
          <cell r="N20">
            <v>100000</v>
          </cell>
          <cell r="O20">
            <v>236887</v>
          </cell>
          <cell r="P20">
            <v>607457.10800000001</v>
          </cell>
          <cell r="Q20">
            <v>0</v>
          </cell>
          <cell r="R20">
            <v>0</v>
          </cell>
          <cell r="S20">
            <v>0</v>
          </cell>
          <cell r="T20">
            <v>0</v>
          </cell>
          <cell r="U20">
            <v>39450.688999999998</v>
          </cell>
          <cell r="V20">
            <v>0</v>
          </cell>
          <cell r="W20">
            <v>6670</v>
          </cell>
          <cell r="X20">
            <v>32780.688999999998</v>
          </cell>
          <cell r="Y20">
            <v>479408</v>
          </cell>
          <cell r="Z20">
            <v>0</v>
          </cell>
          <cell r="AA20">
            <v>0</v>
          </cell>
          <cell r="AB20">
            <v>479408</v>
          </cell>
          <cell r="AC20">
            <v>238633</v>
          </cell>
          <cell r="AD20">
            <v>220056</v>
          </cell>
          <cell r="AE20">
            <v>20719</v>
          </cell>
          <cell r="AF20">
            <v>332887.038</v>
          </cell>
          <cell r="AG20">
            <v>0</v>
          </cell>
          <cell r="AH20">
            <v>0</v>
          </cell>
          <cell r="AI20">
            <v>332887.038</v>
          </cell>
          <cell r="AJ20">
            <v>210398.356</v>
          </cell>
          <cell r="AK20">
            <v>96882.682000000001</v>
          </cell>
          <cell r="AL20">
            <v>25606</v>
          </cell>
          <cell r="AM20">
            <v>274998.4703300001</v>
          </cell>
          <cell r="AN20">
            <v>0</v>
          </cell>
          <cell r="AO20">
            <v>8131.3989999999994</v>
          </cell>
          <cell r="AP20">
            <v>266867.07133000012</v>
          </cell>
          <cell r="AQ20">
            <v>166989.27178100002</v>
          </cell>
          <cell r="AR20">
            <v>166989.27178100002</v>
          </cell>
          <cell r="AS20">
            <v>0</v>
          </cell>
          <cell r="AT20">
            <v>83905.151373000015</v>
          </cell>
          <cell r="AU20">
            <v>15972.648175999999</v>
          </cell>
          <cell r="AV20">
            <v>43900.23</v>
          </cell>
          <cell r="AW20">
            <v>0</v>
          </cell>
          <cell r="AX20">
            <v>0</v>
          </cell>
          <cell r="AY20">
            <v>43900.23</v>
          </cell>
          <cell r="AZ20">
            <v>28413</v>
          </cell>
          <cell r="BA20">
            <v>15487.230000000001</v>
          </cell>
          <cell r="BB20">
            <v>0</v>
          </cell>
          <cell r="BC20">
            <v>22951.781913999999</v>
          </cell>
          <cell r="BD20">
            <v>0</v>
          </cell>
          <cell r="BE20">
            <v>0</v>
          </cell>
          <cell r="BF20">
            <v>22951.781913999999</v>
          </cell>
          <cell r="BG20">
            <v>9609.6578000000009</v>
          </cell>
          <cell r="BH20">
            <v>9609.6578000000009</v>
          </cell>
          <cell r="BI20">
            <v>0</v>
          </cell>
          <cell r="BJ20">
            <v>13342.124114</v>
          </cell>
          <cell r="BK20">
            <v>0</v>
          </cell>
          <cell r="BL20">
            <v>3379.1110000000003</v>
          </cell>
          <cell r="BM20">
            <v>0</v>
          </cell>
          <cell r="BN20">
            <v>0</v>
          </cell>
          <cell r="BO20">
            <v>3379.1110000000003</v>
          </cell>
          <cell r="BP20">
            <v>3305.5149999999999</v>
          </cell>
          <cell r="BQ20">
            <v>0</v>
          </cell>
          <cell r="BR20">
            <v>0</v>
          </cell>
          <cell r="BS20">
            <v>3305.5149999999999</v>
          </cell>
          <cell r="BT20">
            <v>162112</v>
          </cell>
          <cell r="BU20">
            <v>0</v>
          </cell>
          <cell r="BV20">
            <v>162112</v>
          </cell>
          <cell r="BW20">
            <v>0</v>
          </cell>
          <cell r="BX20">
            <v>0</v>
          </cell>
        </row>
        <row r="21">
          <cell r="A21" t="str">
            <v>*</v>
          </cell>
          <cell r="B21" t="str">
            <v>Dự án chuyển từ từ giai đoạn 2016-2020 sang</v>
          </cell>
          <cell r="H21">
            <v>0</v>
          </cell>
          <cell r="M21">
            <v>89262</v>
          </cell>
          <cell r="N21">
            <v>0</v>
          </cell>
          <cell r="O21">
            <v>0</v>
          </cell>
          <cell r="P21">
            <v>89262</v>
          </cell>
          <cell r="Q21">
            <v>0</v>
          </cell>
          <cell r="R21">
            <v>0</v>
          </cell>
          <cell r="S21">
            <v>0</v>
          </cell>
          <cell r="T21">
            <v>0</v>
          </cell>
          <cell r="U21">
            <v>39450.688999999998</v>
          </cell>
          <cell r="V21">
            <v>0</v>
          </cell>
          <cell r="W21">
            <v>6670</v>
          </cell>
          <cell r="X21">
            <v>32780.688999999998</v>
          </cell>
          <cell r="Y21">
            <v>44027</v>
          </cell>
          <cell r="Z21">
            <v>0</v>
          </cell>
          <cell r="AA21">
            <v>0</v>
          </cell>
          <cell r="AB21">
            <v>44027</v>
          </cell>
          <cell r="AC21">
            <v>4319</v>
          </cell>
          <cell r="AD21">
            <v>39174</v>
          </cell>
          <cell r="AE21">
            <v>534</v>
          </cell>
          <cell r="AF21">
            <v>37289.135999999999</v>
          </cell>
          <cell r="AG21">
            <v>0</v>
          </cell>
          <cell r="AH21">
            <v>0</v>
          </cell>
          <cell r="AI21">
            <v>37289.135999999999</v>
          </cell>
          <cell r="AJ21">
            <v>1415.0440000000001</v>
          </cell>
          <cell r="AK21">
            <v>35340.092000000004</v>
          </cell>
          <cell r="AL21">
            <v>534</v>
          </cell>
          <cell r="AM21">
            <v>33441.552363000003</v>
          </cell>
          <cell r="AN21">
            <v>0</v>
          </cell>
          <cell r="AO21">
            <v>0</v>
          </cell>
          <cell r="AP21">
            <v>33441.552363000003</v>
          </cell>
          <cell r="AQ21">
            <v>1415.0440000000001</v>
          </cell>
          <cell r="AR21">
            <v>1415.0440000000001</v>
          </cell>
          <cell r="AS21">
            <v>0</v>
          </cell>
          <cell r="AT21">
            <v>31493.495363000002</v>
          </cell>
          <cell r="AU21">
            <v>533.01300000000003</v>
          </cell>
          <cell r="AV21">
            <v>6903</v>
          </cell>
          <cell r="AW21">
            <v>0</v>
          </cell>
          <cell r="AX21">
            <v>0</v>
          </cell>
          <cell r="AY21">
            <v>6903</v>
          </cell>
          <cell r="AZ21">
            <v>2903</v>
          </cell>
          <cell r="BA21">
            <v>4000</v>
          </cell>
          <cell r="BB21">
            <v>0</v>
          </cell>
          <cell r="BC21">
            <v>6900</v>
          </cell>
          <cell r="BD21">
            <v>0</v>
          </cell>
          <cell r="BE21">
            <v>0</v>
          </cell>
          <cell r="BF21">
            <v>6900</v>
          </cell>
          <cell r="BG21">
            <v>2900</v>
          </cell>
          <cell r="BH21">
            <v>2900</v>
          </cell>
          <cell r="BI21">
            <v>0</v>
          </cell>
          <cell r="BJ21">
            <v>4000</v>
          </cell>
          <cell r="BK21">
            <v>0</v>
          </cell>
          <cell r="BL21">
            <v>72.942999999999998</v>
          </cell>
          <cell r="BM21">
            <v>0</v>
          </cell>
          <cell r="BN21">
            <v>0</v>
          </cell>
          <cell r="BO21">
            <v>72.942999999999998</v>
          </cell>
          <cell r="BP21">
            <v>0</v>
          </cell>
          <cell r="BQ21">
            <v>0</v>
          </cell>
          <cell r="BR21">
            <v>0</v>
          </cell>
          <cell r="BS21">
            <v>0</v>
          </cell>
          <cell r="BT21">
            <v>1500</v>
          </cell>
          <cell r="BU21">
            <v>0</v>
          </cell>
          <cell r="BV21">
            <v>1500</v>
          </cell>
          <cell r="BW21">
            <v>0</v>
          </cell>
          <cell r="BX21">
            <v>0</v>
          </cell>
        </row>
        <row r="22">
          <cell r="A22">
            <v>1</v>
          </cell>
          <cell r="B22" t="str">
            <v>Trường TH Lê Hồng Phong</v>
          </cell>
          <cell r="C22" t="str">
            <v>Ban QLDA TP</v>
          </cell>
          <cell r="D22" t="str">
            <v>UBND Phường Kon Tum</v>
          </cell>
          <cell r="E22" t="str">
            <v>C</v>
          </cell>
          <cell r="F22" t="str">
            <v>Lĩnh vực giáo dực</v>
          </cell>
          <cell r="G22">
            <v>7775354</v>
          </cell>
          <cell r="H22" t="str">
            <v>P Quyết Thắng</v>
          </cell>
          <cell r="I22" t="str">
            <v>2020-2020</v>
          </cell>
          <cell r="J22">
            <v>2020</v>
          </cell>
          <cell r="L22" t="str">
            <v>2999-31/7/2019</v>
          </cell>
          <cell r="M22">
            <v>9700</v>
          </cell>
          <cell r="P22">
            <v>9700</v>
          </cell>
          <cell r="Q22" t="str">
            <v>3684-12/10/2021</v>
          </cell>
          <cell r="R22" t="str">
            <v>Phường Quyết Thắng</v>
          </cell>
          <cell r="S22" t="str">
            <v>Phường Kon Tum</v>
          </cell>
          <cell r="T22" t="str">
            <v>UBND Phường Kon Tum</v>
          </cell>
          <cell r="U22">
            <v>7795.2</v>
          </cell>
          <cell r="W22">
            <v>6670</v>
          </cell>
          <cell r="X22">
            <v>1125.2</v>
          </cell>
          <cell r="Y22">
            <v>1416</v>
          </cell>
          <cell r="AB22">
            <v>1416</v>
          </cell>
          <cell r="AC22">
            <v>1416</v>
          </cell>
          <cell r="AF22">
            <v>1415.0440000000001</v>
          </cell>
          <cell r="AI22">
            <v>1415.0440000000001</v>
          </cell>
          <cell r="AJ22">
            <v>1415.0440000000001</v>
          </cell>
          <cell r="AM22">
            <v>1415.0440000000001</v>
          </cell>
          <cell r="AP22">
            <v>1415.0440000000001</v>
          </cell>
          <cell r="AQ22">
            <v>1415.0440000000001</v>
          </cell>
          <cell r="AR22">
            <v>1415.0440000000001</v>
          </cell>
          <cell r="AV22">
            <v>0</v>
          </cell>
          <cell r="AY22">
            <v>0</v>
          </cell>
          <cell r="AZ22">
            <v>0</v>
          </cell>
          <cell r="BC22">
            <v>0</v>
          </cell>
          <cell r="BF22">
            <v>0</v>
          </cell>
          <cell r="BG22">
            <v>0</v>
          </cell>
        </row>
        <row r="23">
          <cell r="A23">
            <v>2</v>
          </cell>
          <cell r="B23" t="str">
            <v>Sửa chữa các hạng mục công trình giao thông đã bị hư hỏng, xuống cấp trên địa bàn thành phố Kon Tum</v>
          </cell>
          <cell r="C23" t="str">
            <v>Ban QLDA ĐTXD TP</v>
          </cell>
          <cell r="D23" t="str">
            <v>UBND phường Kon Tum</v>
          </cell>
          <cell r="E23" t="str">
            <v>C</v>
          </cell>
          <cell r="F23" t="str">
            <v>Giao thông</v>
          </cell>
          <cell r="G23">
            <v>7775355</v>
          </cell>
          <cell r="H23" t="str">
            <v>TP Kon Tum</v>
          </cell>
          <cell r="I23" t="str">
            <v>2020-2021</v>
          </cell>
          <cell r="J23">
            <v>2020</v>
          </cell>
          <cell r="L23" t="str">
            <v>2996-31/7/2019</v>
          </cell>
          <cell r="M23">
            <v>5680</v>
          </cell>
          <cell r="P23">
            <v>5680</v>
          </cell>
          <cell r="Q23" t="str">
            <v>3426-23/12/2020</v>
          </cell>
          <cell r="R23" t="str">
            <v>TP Kon Tum</v>
          </cell>
          <cell r="S23" t="str">
            <v>Phường Kon Tum</v>
          </cell>
          <cell r="T23" t="str">
            <v>UBND phường Kon Tum</v>
          </cell>
          <cell r="U23">
            <v>4843.9889999999996</v>
          </cell>
          <cell r="X23">
            <v>4843.9889999999996</v>
          </cell>
          <cell r="Y23">
            <v>11</v>
          </cell>
          <cell r="AB23">
            <v>11</v>
          </cell>
          <cell r="AC23">
            <v>0</v>
          </cell>
          <cell r="AD23">
            <v>11</v>
          </cell>
          <cell r="AF23">
            <v>10.013999999999999</v>
          </cell>
          <cell r="AI23">
            <v>10.013999999999999</v>
          </cell>
          <cell r="AJ23">
            <v>0</v>
          </cell>
          <cell r="AK23">
            <v>10.013999999999999</v>
          </cell>
          <cell r="AM23">
            <v>10.013999999999999</v>
          </cell>
          <cell r="AP23">
            <v>10.013999999999999</v>
          </cell>
          <cell r="AQ23">
            <v>0</v>
          </cell>
          <cell r="AT23">
            <v>10.013999999999999</v>
          </cell>
          <cell r="AV23">
            <v>0</v>
          </cell>
          <cell r="AY23">
            <v>0</v>
          </cell>
          <cell r="AZ23">
            <v>0</v>
          </cell>
          <cell r="BA23">
            <v>0</v>
          </cell>
          <cell r="BC23">
            <v>0</v>
          </cell>
          <cell r="BF23">
            <v>0</v>
          </cell>
          <cell r="BG23">
            <v>0</v>
          </cell>
        </row>
        <row r="24">
          <cell r="A24">
            <v>3</v>
          </cell>
          <cell r="B24" t="str">
            <v>Cải tạo nâng cấp đường Bà Triệu (đoạn Nguyễn Viết Xuân - Đào Duy Từ), thành phố Kon Tum</v>
          </cell>
          <cell r="C24" t="str">
            <v>Ban QLDA ĐTXD TP</v>
          </cell>
          <cell r="D24" t="str">
            <v>UBND phường Kon Tum</v>
          </cell>
          <cell r="E24" t="str">
            <v>C</v>
          </cell>
          <cell r="F24" t="str">
            <v>Giao thông</v>
          </cell>
          <cell r="G24">
            <v>7775352</v>
          </cell>
          <cell r="H24" t="str">
            <v>P. Thắng Lợi</v>
          </cell>
          <cell r="I24" t="str">
            <v>2020-2021</v>
          </cell>
          <cell r="J24">
            <v>2020</v>
          </cell>
          <cell r="L24" t="str">
            <v>2988-31/7/2019;2512-02/8/2021</v>
          </cell>
          <cell r="M24">
            <v>26348</v>
          </cell>
          <cell r="P24">
            <v>26348</v>
          </cell>
          <cell r="Q24" t="str">
            <v>4992-28/12/2022</v>
          </cell>
          <cell r="R24" t="str">
            <v>P. Thắng Lợi</v>
          </cell>
          <cell r="S24" t="str">
            <v>Phường Kon Tum</v>
          </cell>
          <cell r="T24" t="str">
            <v>UBND phường Kon Tum</v>
          </cell>
          <cell r="U24">
            <v>3688.9</v>
          </cell>
          <cell r="X24">
            <v>3688.9</v>
          </cell>
          <cell r="Y24">
            <v>21350</v>
          </cell>
          <cell r="AB24">
            <v>21350</v>
          </cell>
          <cell r="AC24">
            <v>0</v>
          </cell>
          <cell r="AD24">
            <v>21350</v>
          </cell>
          <cell r="AF24">
            <v>20004.749</v>
          </cell>
          <cell r="AI24">
            <v>20004.749</v>
          </cell>
          <cell r="AJ24">
            <v>0</v>
          </cell>
          <cell r="AK24">
            <v>20004.749</v>
          </cell>
          <cell r="AM24">
            <v>16233.010379000001</v>
          </cell>
          <cell r="AP24">
            <v>16233.010379000001</v>
          </cell>
          <cell r="AQ24">
            <v>0</v>
          </cell>
          <cell r="AT24">
            <v>16233.010379000001</v>
          </cell>
          <cell r="AV24">
            <v>4000</v>
          </cell>
          <cell r="AY24">
            <v>4000</v>
          </cell>
          <cell r="AZ24">
            <v>0</v>
          </cell>
          <cell r="BA24">
            <v>4000</v>
          </cell>
          <cell r="BC24">
            <v>4000</v>
          </cell>
          <cell r="BF24">
            <v>4000</v>
          </cell>
          <cell r="BG24">
            <v>0</v>
          </cell>
          <cell r="BJ24">
            <v>4000</v>
          </cell>
        </row>
        <row r="25">
          <cell r="A25">
            <v>4</v>
          </cell>
          <cell r="B25" t="str">
            <v>Trường THCS Trần Hưng Đạo, thành phố Kon Tum</v>
          </cell>
          <cell r="C25" t="str">
            <v>Ban QLDA ĐTXD TP</v>
          </cell>
          <cell r="D25" t="str">
            <v>UBND phường Kon Tum</v>
          </cell>
          <cell r="E25" t="str">
            <v>C</v>
          </cell>
          <cell r="F25" t="str">
            <v>Lĩnh vực giáo dực</v>
          </cell>
          <cell r="G25">
            <v>7775360</v>
          </cell>
          <cell r="H25" t="str">
            <v>P. Thống Nhất</v>
          </cell>
          <cell r="I25" t="str">
            <v>2020-2021</v>
          </cell>
          <cell r="J25">
            <v>2020</v>
          </cell>
          <cell r="L25" t="str">
            <v>2994-31/7/2019</v>
          </cell>
          <cell r="M25">
            <v>12000</v>
          </cell>
          <cell r="P25">
            <v>12000</v>
          </cell>
          <cell r="Q25" t="str">
            <v>664-4/3/2022</v>
          </cell>
          <cell r="R25" t="str">
            <v>P. Thống Nhất</v>
          </cell>
          <cell r="S25" t="str">
            <v>Phường Kon Tum</v>
          </cell>
          <cell r="T25" t="str">
            <v>UBND phường Kon Tum</v>
          </cell>
          <cell r="U25">
            <v>3950</v>
          </cell>
          <cell r="X25">
            <v>3950</v>
          </cell>
          <cell r="Y25">
            <v>7350</v>
          </cell>
          <cell r="AB25">
            <v>7350</v>
          </cell>
          <cell r="AC25">
            <v>0</v>
          </cell>
          <cell r="AD25">
            <v>7350</v>
          </cell>
          <cell r="AF25">
            <v>7346.1350000000002</v>
          </cell>
          <cell r="AI25">
            <v>7346.1350000000002</v>
          </cell>
          <cell r="AJ25">
            <v>0</v>
          </cell>
          <cell r="AK25">
            <v>7346.1350000000002</v>
          </cell>
          <cell r="AM25">
            <v>7346.1379999999999</v>
          </cell>
          <cell r="AP25">
            <v>7346.1379999999999</v>
          </cell>
          <cell r="AQ25">
            <v>0</v>
          </cell>
          <cell r="AT25">
            <v>7346.1379999999999</v>
          </cell>
          <cell r="AV25">
            <v>0</v>
          </cell>
          <cell r="AY25">
            <v>0</v>
          </cell>
          <cell r="AZ25">
            <v>0</v>
          </cell>
          <cell r="BA25">
            <v>0</v>
          </cell>
          <cell r="BC25">
            <v>0</v>
          </cell>
          <cell r="BF25">
            <v>0</v>
          </cell>
          <cell r="BG25">
            <v>0</v>
          </cell>
        </row>
        <row r="26">
          <cell r="A26">
            <v>5</v>
          </cell>
          <cell r="B26" t="str">
            <v>San lấp mặt bằng khu đất công viên cây xanh có ký hiệu CV1, thuộc đồ án quy hoạch chi tiết tỷ lệ 1/500 khu trung tâm hành chính mới, dịch vụ thương mại và dân cư tỉnh Kon Tum</v>
          </cell>
          <cell r="C26" t="str">
            <v>Ban QLDA ĐTXD TP</v>
          </cell>
          <cell r="D26" t="str">
            <v>UBND phường Kon Tum</v>
          </cell>
          <cell r="E26" t="str">
            <v>C</v>
          </cell>
          <cell r="F26" t="str">
            <v>Hạ tầng</v>
          </cell>
          <cell r="G26">
            <v>7897129</v>
          </cell>
          <cell r="H26" t="str">
            <v>P. Quyết Thắng</v>
          </cell>
          <cell r="I26" t="str">
            <v>2022-2023</v>
          </cell>
          <cell r="J26">
            <v>2022</v>
          </cell>
          <cell r="L26" t="str">
            <v>2883-13/9/2018</v>
          </cell>
          <cell r="M26">
            <v>4862</v>
          </cell>
          <cell r="P26">
            <v>4862</v>
          </cell>
          <cell r="Q26" t="str">
            <v>1562-30/7/2023</v>
          </cell>
          <cell r="R26" t="str">
            <v>P. Quyết Thắng</v>
          </cell>
          <cell r="S26" t="str">
            <v>Phường Kon Tum</v>
          </cell>
          <cell r="T26" t="str">
            <v>UBND phường Kon Tum</v>
          </cell>
          <cell r="U26">
            <v>0</v>
          </cell>
          <cell r="Y26">
            <v>4862</v>
          </cell>
          <cell r="AB26">
            <v>4862</v>
          </cell>
          <cell r="AC26">
            <v>2903</v>
          </cell>
          <cell r="AD26">
            <v>1959</v>
          </cell>
          <cell r="AF26">
            <v>1474.694</v>
          </cell>
          <cell r="AI26">
            <v>1474.694</v>
          </cell>
          <cell r="AJ26">
            <v>0</v>
          </cell>
          <cell r="AK26">
            <v>1474.694</v>
          </cell>
          <cell r="AM26">
            <v>1401.2299840000001</v>
          </cell>
          <cell r="AP26">
            <v>1401.2299840000001</v>
          </cell>
          <cell r="AQ26">
            <v>0</v>
          </cell>
          <cell r="AT26">
            <v>1401.2299840000001</v>
          </cell>
          <cell r="AV26">
            <v>2903</v>
          </cell>
          <cell r="AY26">
            <v>2903</v>
          </cell>
          <cell r="AZ26">
            <v>2903</v>
          </cell>
          <cell r="BA26">
            <v>0</v>
          </cell>
          <cell r="BC26">
            <v>2900</v>
          </cell>
          <cell r="BF26">
            <v>2900</v>
          </cell>
          <cell r="BG26">
            <v>2900</v>
          </cell>
          <cell r="BH26">
            <v>2900</v>
          </cell>
          <cell r="BL26">
            <v>72.942999999999998</v>
          </cell>
          <cell r="BO26">
            <v>72.942999999999998</v>
          </cell>
        </row>
        <row r="27">
          <cell r="A27">
            <v>6</v>
          </cell>
          <cell r="B27" t="str">
            <v>Đường Trần Nhân Tông (đoạn Lê Hồng Phong - Phan Đình Phùng), thành phố Kon Tum</v>
          </cell>
          <cell r="C27" t="str">
            <v>Ban QLDA ĐTXD TP</v>
          </cell>
          <cell r="D27" t="str">
            <v>UBND phường Kon Tum</v>
          </cell>
          <cell r="E27" t="str">
            <v>C</v>
          </cell>
          <cell r="F27" t="str">
            <v>Giao thông</v>
          </cell>
          <cell r="G27">
            <v>7729569</v>
          </cell>
          <cell r="H27" t="str">
            <v>P. Quang Trung</v>
          </cell>
          <cell r="I27" t="str">
            <v>2019-2022</v>
          </cell>
          <cell r="J27">
            <v>2019</v>
          </cell>
          <cell r="L27" t="str">
            <v>3245-25/10/18</v>
          </cell>
          <cell r="M27">
            <v>20085</v>
          </cell>
          <cell r="P27">
            <v>20085</v>
          </cell>
          <cell r="Q27" t="str">
            <v>2153-15/6/2022</v>
          </cell>
          <cell r="R27" t="str">
            <v>P. Quang Trung</v>
          </cell>
          <cell r="S27" t="str">
            <v>Phường Kon Tum</v>
          </cell>
          <cell r="T27" t="str">
            <v>UBND phường Kon Tum</v>
          </cell>
          <cell r="U27">
            <v>16001</v>
          </cell>
          <cell r="X27">
            <v>16001</v>
          </cell>
          <cell r="Y27">
            <v>2076</v>
          </cell>
          <cell r="AB27">
            <v>2076</v>
          </cell>
          <cell r="AC27">
            <v>0</v>
          </cell>
          <cell r="AD27">
            <v>2076</v>
          </cell>
          <cell r="AF27">
            <v>76.5</v>
          </cell>
          <cell r="AI27">
            <v>76.5</v>
          </cell>
          <cell r="AJ27">
            <v>0</v>
          </cell>
          <cell r="AK27">
            <v>76.5</v>
          </cell>
          <cell r="AM27">
            <v>76.284999999999997</v>
          </cell>
          <cell r="AP27">
            <v>76.284999999999997</v>
          </cell>
          <cell r="AQ27">
            <v>0</v>
          </cell>
          <cell r="AT27">
            <v>76.284999999999997</v>
          </cell>
          <cell r="AV27">
            <v>0</v>
          </cell>
          <cell r="AY27">
            <v>0</v>
          </cell>
          <cell r="AZ27">
            <v>0</v>
          </cell>
          <cell r="BA27">
            <v>0</v>
          </cell>
          <cell r="BC27">
            <v>0</v>
          </cell>
          <cell r="BF27">
            <v>0</v>
          </cell>
          <cell r="BG27">
            <v>0</v>
          </cell>
          <cell r="BT27">
            <v>1500</v>
          </cell>
          <cell r="BV27">
            <v>1500</v>
          </cell>
        </row>
        <row r="28">
          <cell r="A28">
            <v>7</v>
          </cell>
          <cell r="B28" t="str">
            <v>Cải tạo, sửa chữa công viên 02-9, phường Quyết Thắng, thành phố Kon Tum</v>
          </cell>
          <cell r="C28" t="str">
            <v>Ban QLDA ĐTXD TP</v>
          </cell>
          <cell r="D28" t="str">
            <v>UBND phường Kon Tum</v>
          </cell>
          <cell r="E28" t="str">
            <v>C</v>
          </cell>
          <cell r="F28" t="str">
            <v>Lĩnh vực hạ tầng</v>
          </cell>
          <cell r="G28">
            <v>7775367</v>
          </cell>
          <cell r="H28" t="str">
            <v>P. Quyết Thắng</v>
          </cell>
          <cell r="I28" t="str">
            <v>2020-2022</v>
          </cell>
          <cell r="J28">
            <v>2020</v>
          </cell>
          <cell r="L28" t="str">
            <v>1923-27/7/2020</v>
          </cell>
          <cell r="M28">
            <v>10587</v>
          </cell>
          <cell r="P28">
            <v>10587</v>
          </cell>
          <cell r="Q28" t="str">
            <v>3134-23/8/2022</v>
          </cell>
          <cell r="R28" t="str">
            <v>P. Quyết Thắng</v>
          </cell>
          <cell r="S28" t="str">
            <v>Phường Kon Tum</v>
          </cell>
          <cell r="T28" t="str">
            <v>UBND phường Kon Tum</v>
          </cell>
          <cell r="U28">
            <v>3171.6</v>
          </cell>
          <cell r="X28">
            <v>3171.6</v>
          </cell>
          <cell r="Y28">
            <v>6428</v>
          </cell>
          <cell r="AB28">
            <v>6428</v>
          </cell>
          <cell r="AC28">
            <v>0</v>
          </cell>
          <cell r="AD28">
            <v>6428</v>
          </cell>
          <cell r="AF28">
            <v>6428</v>
          </cell>
          <cell r="AI28">
            <v>6428</v>
          </cell>
          <cell r="AJ28">
            <v>0</v>
          </cell>
          <cell r="AK28">
            <v>6428</v>
          </cell>
          <cell r="AM28">
            <v>6426.8179999999993</v>
          </cell>
          <cell r="AP28">
            <v>6426.8179999999993</v>
          </cell>
          <cell r="AQ28">
            <v>0</v>
          </cell>
          <cell r="AT28">
            <v>6426.8179999999993</v>
          </cell>
          <cell r="AV28">
            <v>0</v>
          </cell>
          <cell r="AY28">
            <v>0</v>
          </cell>
          <cell r="AZ28">
            <v>0</v>
          </cell>
          <cell r="BA28">
            <v>0</v>
          </cell>
          <cell r="BC28">
            <v>0</v>
          </cell>
          <cell r="BF28">
            <v>0</v>
          </cell>
          <cell r="BG28">
            <v>0</v>
          </cell>
          <cell r="BT28">
            <v>0</v>
          </cell>
          <cell r="BU28">
            <v>0</v>
          </cell>
          <cell r="BV28">
            <v>0</v>
          </cell>
          <cell r="BW28">
            <v>0</v>
          </cell>
        </row>
        <row r="29">
          <cell r="A29">
            <v>8</v>
          </cell>
          <cell r="B29" t="str">
            <v>Cải tạo nâng cấp đường Bà Triệu (đoạn Mạc Đĩnh Chi - Đào Duy Từ), thành phố Kon Tum</v>
          </cell>
          <cell r="C29" t="str">
            <v>Ban QLDA ĐTXD TP</v>
          </cell>
          <cell r="D29" t="str">
            <v>UBND phường Kon Tum</v>
          </cell>
          <cell r="E29" t="str">
            <v>C</v>
          </cell>
          <cell r="F29" t="str">
            <v>Giao thông</v>
          </cell>
          <cell r="G29">
            <v>7242124</v>
          </cell>
          <cell r="H29" t="str">
            <v>Tp Kon Tum</v>
          </cell>
          <cell r="L29" t="str">
            <v>5281-16/7/2010</v>
          </cell>
          <cell r="R29" t="str">
            <v>Tp Kon Tum</v>
          </cell>
          <cell r="S29" t="str">
            <v>Phường Kon Tum</v>
          </cell>
          <cell r="T29" t="str">
            <v>UBND phường Kon Tum</v>
          </cell>
          <cell r="U29">
            <v>0</v>
          </cell>
          <cell r="Y29">
            <v>336</v>
          </cell>
          <cell r="AB29">
            <v>336</v>
          </cell>
          <cell r="AC29">
            <v>0</v>
          </cell>
          <cell r="AE29">
            <v>336</v>
          </cell>
          <cell r="AF29">
            <v>336</v>
          </cell>
          <cell r="AI29">
            <v>336</v>
          </cell>
          <cell r="AJ29">
            <v>0</v>
          </cell>
          <cell r="AL29">
            <v>336</v>
          </cell>
          <cell r="AM29">
            <v>335.77600000000001</v>
          </cell>
          <cell r="AP29">
            <v>335.77600000000001</v>
          </cell>
          <cell r="AQ29">
            <v>0</v>
          </cell>
          <cell r="AU29">
            <v>335.77600000000001</v>
          </cell>
          <cell r="AV29">
            <v>0</v>
          </cell>
          <cell r="AY29">
            <v>0</v>
          </cell>
          <cell r="AZ29">
            <v>0</v>
          </cell>
          <cell r="BC29">
            <v>0</v>
          </cell>
          <cell r="BF29">
            <v>0</v>
          </cell>
          <cell r="BG29">
            <v>0</v>
          </cell>
          <cell r="BT29">
            <v>0</v>
          </cell>
          <cell r="BU29">
            <v>0</v>
          </cell>
          <cell r="BV29">
            <v>0</v>
          </cell>
          <cell r="BW29">
            <v>0</v>
          </cell>
        </row>
        <row r="30">
          <cell r="A30">
            <v>9</v>
          </cell>
          <cell r="B30" t="str">
            <v>Trường THCS Phường Trường Chinh, thành phố Kon Tum</v>
          </cell>
          <cell r="C30" t="str">
            <v>Ban QLDA ĐTXD TP</v>
          </cell>
          <cell r="D30" t="str">
            <v>UBND phường Kon Tum</v>
          </cell>
          <cell r="E30" t="str">
            <v>C</v>
          </cell>
          <cell r="F30" t="str">
            <v>Lĩnh vực giáo dực</v>
          </cell>
          <cell r="G30">
            <v>7470385</v>
          </cell>
          <cell r="H30" t="str">
            <v>P Trường Chinh</v>
          </cell>
          <cell r="I30" t="str">
            <v>2020-2021</v>
          </cell>
          <cell r="J30">
            <v>2020</v>
          </cell>
          <cell r="Q30" t="str">
            <v>2975-12/8/2022</v>
          </cell>
          <cell r="R30" t="str">
            <v>P Trường Chinh</v>
          </cell>
          <cell r="S30" t="str">
            <v>Phường Kon Tum</v>
          </cell>
          <cell r="T30" t="str">
            <v>UBND phường Kon Tum</v>
          </cell>
          <cell r="U30">
            <v>0</v>
          </cell>
          <cell r="Y30">
            <v>198</v>
          </cell>
          <cell r="AB30">
            <v>198</v>
          </cell>
          <cell r="AC30">
            <v>0</v>
          </cell>
          <cell r="AE30">
            <v>198</v>
          </cell>
          <cell r="AF30">
            <v>198</v>
          </cell>
          <cell r="AI30">
            <v>198</v>
          </cell>
          <cell r="AJ30">
            <v>0</v>
          </cell>
          <cell r="AL30">
            <v>198</v>
          </cell>
          <cell r="AM30">
            <v>197.23699999999999</v>
          </cell>
          <cell r="AP30">
            <v>197.23699999999999</v>
          </cell>
          <cell r="AQ30">
            <v>0</v>
          </cell>
          <cell r="AU30">
            <v>197.23699999999999</v>
          </cell>
          <cell r="AV30">
            <v>0</v>
          </cell>
          <cell r="AY30">
            <v>0</v>
          </cell>
          <cell r="AZ30">
            <v>0</v>
          </cell>
          <cell r="BC30">
            <v>0</v>
          </cell>
          <cell r="BF30">
            <v>0</v>
          </cell>
          <cell r="BG30">
            <v>0</v>
          </cell>
          <cell r="BT30">
            <v>0</v>
          </cell>
          <cell r="BU30">
            <v>0</v>
          </cell>
          <cell r="BV30">
            <v>0</v>
          </cell>
          <cell r="BW30">
            <v>0</v>
          </cell>
        </row>
        <row r="31">
          <cell r="A31" t="str">
            <v>*</v>
          </cell>
          <cell r="B31" t="str">
            <v>Dự án khởi công giai đoạn 2021-2025</v>
          </cell>
          <cell r="H31">
            <v>0</v>
          </cell>
          <cell r="M31">
            <v>979188.9360000001</v>
          </cell>
          <cell r="N31">
            <v>100000</v>
          </cell>
          <cell r="O31">
            <v>236887</v>
          </cell>
          <cell r="P31">
            <v>421181.01999999996</v>
          </cell>
          <cell r="Q31">
            <v>0</v>
          </cell>
          <cell r="R31">
            <v>0</v>
          </cell>
          <cell r="S31">
            <v>0</v>
          </cell>
          <cell r="T31">
            <v>0</v>
          </cell>
          <cell r="U31">
            <v>0</v>
          </cell>
          <cell r="V31">
            <v>0</v>
          </cell>
          <cell r="W31">
            <v>0</v>
          </cell>
          <cell r="X31">
            <v>0</v>
          </cell>
          <cell r="Y31">
            <v>429352</v>
          </cell>
          <cell r="Z31">
            <v>0</v>
          </cell>
          <cell r="AA31">
            <v>0</v>
          </cell>
          <cell r="AB31">
            <v>429352</v>
          </cell>
          <cell r="AC31">
            <v>234314</v>
          </cell>
          <cell r="AD31">
            <v>174853</v>
          </cell>
          <cell r="AE31">
            <v>20185</v>
          </cell>
          <cell r="AF31">
            <v>295385.28899999999</v>
          </cell>
          <cell r="AG31">
            <v>0</v>
          </cell>
          <cell r="AH31">
            <v>0</v>
          </cell>
          <cell r="AI31">
            <v>295385.28899999999</v>
          </cell>
          <cell r="AJ31">
            <v>208983.31200000001</v>
          </cell>
          <cell r="AK31">
            <v>61329.976999999999</v>
          </cell>
          <cell r="AL31">
            <v>25072</v>
          </cell>
          <cell r="AM31">
            <v>241344.30496700009</v>
          </cell>
          <cell r="AN31">
            <v>0</v>
          </cell>
          <cell r="AO31">
            <v>8131.3989999999994</v>
          </cell>
          <cell r="AP31">
            <v>233212.90596700009</v>
          </cell>
          <cell r="AQ31">
            <v>165574.22778100002</v>
          </cell>
          <cell r="AR31">
            <v>165574.22778100002</v>
          </cell>
          <cell r="AS31">
            <v>0</v>
          </cell>
          <cell r="AT31">
            <v>52199.043010000009</v>
          </cell>
          <cell r="AU31">
            <v>15439.635175999998</v>
          </cell>
          <cell r="AV31">
            <v>36997.230000000003</v>
          </cell>
          <cell r="AW31">
            <v>0</v>
          </cell>
          <cell r="AX31">
            <v>0</v>
          </cell>
          <cell r="AY31">
            <v>36997.230000000003</v>
          </cell>
          <cell r="AZ31">
            <v>25510</v>
          </cell>
          <cell r="BA31">
            <v>11487.230000000001</v>
          </cell>
          <cell r="BB31">
            <v>0</v>
          </cell>
          <cell r="BC31">
            <v>16051.781913999999</v>
          </cell>
          <cell r="BD31">
            <v>0</v>
          </cell>
          <cell r="BE31">
            <v>0</v>
          </cell>
          <cell r="BF31">
            <v>16051.781913999999</v>
          </cell>
          <cell r="BG31">
            <v>6709.6578</v>
          </cell>
          <cell r="BH31">
            <v>6709.6578</v>
          </cell>
          <cell r="BI31">
            <v>0</v>
          </cell>
          <cell r="BJ31">
            <v>9342.1241140000002</v>
          </cell>
          <cell r="BK31">
            <v>0</v>
          </cell>
          <cell r="BL31">
            <v>3306.1680000000001</v>
          </cell>
          <cell r="BM31">
            <v>0</v>
          </cell>
          <cell r="BN31">
            <v>0</v>
          </cell>
          <cell r="BO31">
            <v>3306.1680000000001</v>
          </cell>
          <cell r="BP31">
            <v>3305.5149999999999</v>
          </cell>
          <cell r="BQ31">
            <v>0</v>
          </cell>
          <cell r="BR31">
            <v>0</v>
          </cell>
          <cell r="BS31">
            <v>3305.5149999999999</v>
          </cell>
          <cell r="BT31">
            <v>160612</v>
          </cell>
          <cell r="BU31">
            <v>0</v>
          </cell>
          <cell r="BV31">
            <v>160612</v>
          </cell>
          <cell r="BW31">
            <v>0</v>
          </cell>
          <cell r="BX31">
            <v>0</v>
          </cell>
        </row>
        <row r="32">
          <cell r="A32">
            <v>1</v>
          </cell>
          <cell r="B32" t="str">
            <v>Đường Ngô Quyền (đoạn Lê Hồng Phong - Nguyễn Bỉnh Khiêm), thành phố Kon Tum; hạng mục: Mặt đường, vỉa hè và hệ thống thoát nước</v>
          </cell>
          <cell r="C32" t="str">
            <v>Ban QLDA TP</v>
          </cell>
          <cell r="D32" t="str">
            <v>UBND phường Kon Tum</v>
          </cell>
          <cell r="E32" t="str">
            <v>C</v>
          </cell>
          <cell r="F32" t="str">
            <v>Giao thông</v>
          </cell>
          <cell r="G32">
            <v>7914544</v>
          </cell>
          <cell r="H32" t="str">
            <v>P. Quyết Thắng</v>
          </cell>
          <cell r="I32" t="str">
            <v>2023-2024</v>
          </cell>
          <cell r="J32">
            <v>2023</v>
          </cell>
          <cell r="L32" t="str">
            <v>3090-
01/12/2020</v>
          </cell>
          <cell r="M32">
            <v>2600</v>
          </cell>
          <cell r="P32">
            <v>1483</v>
          </cell>
          <cell r="Q32" t="str">
            <v>1083-13/5/2024</v>
          </cell>
          <cell r="R32" t="str">
            <v>P. Quyết Thắng</v>
          </cell>
          <cell r="S32" t="str">
            <v>Phường Kon Tum</v>
          </cell>
          <cell r="T32" t="str">
            <v>UBND phường Kon Tum</v>
          </cell>
          <cell r="U32">
            <v>0</v>
          </cell>
          <cell r="Y32">
            <v>1380</v>
          </cell>
          <cell r="AB32">
            <v>1380</v>
          </cell>
          <cell r="AC32">
            <v>1380</v>
          </cell>
          <cell r="AF32">
            <v>1416</v>
          </cell>
          <cell r="AI32">
            <v>1416</v>
          </cell>
          <cell r="AJ32">
            <v>1416</v>
          </cell>
          <cell r="AM32">
            <v>1379.567</v>
          </cell>
          <cell r="AP32">
            <v>1379.567</v>
          </cell>
          <cell r="AQ32">
            <v>1379.567</v>
          </cell>
          <cell r="AR32">
            <v>1379.567</v>
          </cell>
          <cell r="AV32">
            <v>0</v>
          </cell>
          <cell r="AY32">
            <v>0</v>
          </cell>
          <cell r="AZ32">
            <v>0</v>
          </cell>
          <cell r="BC32">
            <v>0</v>
          </cell>
          <cell r="BF32">
            <v>0</v>
          </cell>
          <cell r="BG32">
            <v>0</v>
          </cell>
          <cell r="BH32">
            <v>0</v>
          </cell>
        </row>
        <row r="33">
          <cell r="A33">
            <v>2</v>
          </cell>
          <cell r="B33" t="str">
            <v>Đường Nguyễn Bỉnh Khiêm kết hợp sửa chữa một số nút giao thông tại khu vực Trung tâm phường Quyết Thắng, thành phố Kon Tum</v>
          </cell>
          <cell r="C33" t="str">
            <v>Ban QLDA TP</v>
          </cell>
          <cell r="D33" t="str">
            <v>UBND phường Kon Tum</v>
          </cell>
          <cell r="E33" t="str">
            <v>C</v>
          </cell>
          <cell r="F33" t="str">
            <v>Giao thông</v>
          </cell>
          <cell r="G33">
            <v>7914545</v>
          </cell>
          <cell r="H33" t="str">
            <v>P. Quyết Thắng</v>
          </cell>
          <cell r="I33" t="str">
            <v>2023-2024</v>
          </cell>
          <cell r="J33">
            <v>2023</v>
          </cell>
          <cell r="L33" t="str">
            <v>3091-
01/12/2020;1577-31/7/2023</v>
          </cell>
          <cell r="M33">
            <v>2600</v>
          </cell>
          <cell r="P33">
            <v>2600</v>
          </cell>
          <cell r="Q33" t="str">
            <v>1036-10/5/2024</v>
          </cell>
          <cell r="R33" t="str">
            <v>P. Quyết Thắng</v>
          </cell>
          <cell r="S33" t="str">
            <v>Phường Kon Tum</v>
          </cell>
          <cell r="T33" t="str">
            <v>UBND phường Kon Tum</v>
          </cell>
          <cell r="U33">
            <v>0</v>
          </cell>
          <cell r="Y33">
            <v>1941</v>
          </cell>
          <cell r="AB33">
            <v>1941</v>
          </cell>
          <cell r="AC33">
            <v>1941</v>
          </cell>
          <cell r="AF33">
            <v>2084</v>
          </cell>
          <cell r="AI33">
            <v>2084</v>
          </cell>
          <cell r="AJ33">
            <v>2084</v>
          </cell>
          <cell r="AM33">
            <v>1940.3509999999999</v>
          </cell>
          <cell r="AP33">
            <v>1940.3509999999999</v>
          </cell>
          <cell r="AQ33">
            <v>1940.3509999999999</v>
          </cell>
          <cell r="AR33">
            <v>1940.3509999999999</v>
          </cell>
          <cell r="AV33">
            <v>0</v>
          </cell>
          <cell r="AY33">
            <v>0</v>
          </cell>
          <cell r="AZ33">
            <v>0</v>
          </cell>
          <cell r="BC33">
            <v>0</v>
          </cell>
          <cell r="BF33">
            <v>0</v>
          </cell>
          <cell r="BG33">
            <v>0</v>
          </cell>
          <cell r="BH33">
            <v>0</v>
          </cell>
        </row>
        <row r="34">
          <cell r="A34">
            <v>3</v>
          </cell>
          <cell r="B34" t="str">
            <v>Đường Lê Lai (đoạn Nguyễn Viết Xuân - Nguyễn Hữu Cầu)</v>
          </cell>
          <cell r="C34" t="str">
            <v>Ban QLDA TP</v>
          </cell>
          <cell r="D34" t="str">
            <v>UBND phường Kon Tum</v>
          </cell>
          <cell r="E34" t="str">
            <v>C</v>
          </cell>
          <cell r="F34" t="str">
            <v>Giao thông</v>
          </cell>
          <cell r="G34">
            <v>7918933</v>
          </cell>
          <cell r="H34" t="str">
            <v>P. Trường Chinh</v>
          </cell>
          <cell r="I34" t="str">
            <v>2024-2025</v>
          </cell>
          <cell r="J34">
            <v>2024</v>
          </cell>
          <cell r="L34" t="str">
            <v>3100-
01/12/2020</v>
          </cell>
          <cell r="M34">
            <v>3382.0230000000001</v>
          </cell>
          <cell r="P34">
            <v>3382.0230000000001</v>
          </cell>
          <cell r="Q34" t="str">
            <v>1740-15/5/2025</v>
          </cell>
          <cell r="R34" t="str">
            <v>P. Trường Chinh</v>
          </cell>
          <cell r="S34" t="str">
            <v>Phường Kon Tum</v>
          </cell>
          <cell r="T34" t="str">
            <v>UBND phường Kon Tum</v>
          </cell>
          <cell r="U34">
            <v>0</v>
          </cell>
          <cell r="Y34">
            <v>2870</v>
          </cell>
          <cell r="AB34">
            <v>2870</v>
          </cell>
          <cell r="AC34">
            <v>2870</v>
          </cell>
          <cell r="AF34">
            <v>2870</v>
          </cell>
          <cell r="AI34">
            <v>2870</v>
          </cell>
          <cell r="AJ34">
            <v>2870</v>
          </cell>
          <cell r="AM34">
            <v>2771.2489999999998</v>
          </cell>
          <cell r="AP34">
            <v>2771.2489999999998</v>
          </cell>
          <cell r="AQ34">
            <v>2771.2489999999998</v>
          </cell>
          <cell r="AR34">
            <v>2771.2489999999998</v>
          </cell>
          <cell r="AV34">
            <v>0</v>
          </cell>
          <cell r="AY34">
            <v>0</v>
          </cell>
          <cell r="AZ34">
            <v>0</v>
          </cell>
          <cell r="BC34">
            <v>0</v>
          </cell>
          <cell r="BF34">
            <v>0</v>
          </cell>
          <cell r="BG34">
            <v>0</v>
          </cell>
          <cell r="BH34">
            <v>0</v>
          </cell>
          <cell r="BL34">
            <v>38</v>
          </cell>
          <cell r="BO34">
            <v>38</v>
          </cell>
          <cell r="BP34">
            <v>37.347000000000001</v>
          </cell>
          <cell r="BS34">
            <v>37.347000000000001</v>
          </cell>
        </row>
        <row r="35">
          <cell r="A35">
            <v>4</v>
          </cell>
          <cell r="B35" t="str">
            <v>Sửa chữa tuyến đường Nông Quốc Chấn (đoạn từ nhà ông A Rich cho đến đường Đào Duy Từ), thôn KonTum KơNâm, Phường Thống Nhất, thành phố Kon Tum</v>
          </cell>
          <cell r="C35" t="str">
            <v>UBND P. Thống Nhất</v>
          </cell>
          <cell r="D35" t="str">
            <v>UBND phường Kon Tum</v>
          </cell>
          <cell r="E35" t="str">
            <v>C</v>
          </cell>
          <cell r="F35" t="str">
            <v>Giao thông</v>
          </cell>
          <cell r="G35">
            <v>7940999</v>
          </cell>
          <cell r="H35" t="str">
            <v>P. Thống Nhất</v>
          </cell>
          <cell r="L35" t="str">
            <v>3720-18/10/2021</v>
          </cell>
          <cell r="M35">
            <v>1258</v>
          </cell>
          <cell r="P35">
            <v>1258</v>
          </cell>
          <cell r="R35" t="str">
            <v>P. Thống Nhất</v>
          </cell>
          <cell r="S35" t="str">
            <v>Phường Kon Tum</v>
          </cell>
          <cell r="T35" t="str">
            <v>UBND phường Kon Tum</v>
          </cell>
          <cell r="U35">
            <v>0</v>
          </cell>
          <cell r="Y35">
            <v>1000</v>
          </cell>
          <cell r="AB35">
            <v>1000</v>
          </cell>
          <cell r="AC35">
            <v>1000</v>
          </cell>
          <cell r="AF35">
            <v>1000</v>
          </cell>
          <cell r="AI35">
            <v>1000</v>
          </cell>
          <cell r="AJ35">
            <v>1000</v>
          </cell>
          <cell r="AM35">
            <v>1000</v>
          </cell>
          <cell r="AP35">
            <v>1000</v>
          </cell>
          <cell r="AQ35">
            <v>1000</v>
          </cell>
          <cell r="AR35">
            <v>1000</v>
          </cell>
          <cell r="AV35">
            <v>0</v>
          </cell>
          <cell r="AY35">
            <v>0</v>
          </cell>
          <cell r="AZ35">
            <v>0</v>
          </cell>
          <cell r="BC35">
            <v>0</v>
          </cell>
          <cell r="BF35">
            <v>0</v>
          </cell>
          <cell r="BG35">
            <v>0</v>
          </cell>
          <cell r="BH35">
            <v>0</v>
          </cell>
        </row>
        <row r="36">
          <cell r="A36">
            <v>5</v>
          </cell>
          <cell r="B36" t="str">
            <v>Cải tạo, sửa chữa một số tuyến đường bị hư hỏng, xuống cấp trên địa bàn thành phố Kon Tum.</v>
          </cell>
          <cell r="C36" t="str">
            <v>Phòng QLĐT</v>
          </cell>
          <cell r="D36" t="str">
            <v>UBND phường Kon Tum</v>
          </cell>
          <cell r="E36" t="str">
            <v>C</v>
          </cell>
          <cell r="F36" t="str">
            <v>Giao thông</v>
          </cell>
          <cell r="G36">
            <v>8119948</v>
          </cell>
          <cell r="H36" t="str">
            <v>TP Kon Tum</v>
          </cell>
          <cell r="L36" t="str">
            <v>4466-28/11/2021</v>
          </cell>
          <cell r="M36">
            <v>6208</v>
          </cell>
          <cell r="P36">
            <v>5898</v>
          </cell>
          <cell r="R36" t="str">
            <v>TP Kon Tum</v>
          </cell>
          <cell r="S36" t="str">
            <v>Phường Kon Tum</v>
          </cell>
          <cell r="T36" t="str">
            <v>UBND phường Kon Tum</v>
          </cell>
          <cell r="U36">
            <v>0</v>
          </cell>
          <cell r="Y36">
            <v>5898</v>
          </cell>
          <cell r="AB36">
            <v>5898</v>
          </cell>
          <cell r="AC36">
            <v>5674</v>
          </cell>
          <cell r="AD36">
            <v>224</v>
          </cell>
          <cell r="AF36">
            <v>0</v>
          </cell>
          <cell r="AI36">
            <v>0</v>
          </cell>
          <cell r="AJ36">
            <v>0</v>
          </cell>
          <cell r="AM36">
            <v>0</v>
          </cell>
          <cell r="AP36">
            <v>0</v>
          </cell>
          <cell r="AQ36">
            <v>0</v>
          </cell>
          <cell r="AR36">
            <v>0</v>
          </cell>
          <cell r="AV36">
            <v>5674</v>
          </cell>
          <cell r="AY36">
            <v>5674</v>
          </cell>
          <cell r="AZ36">
            <v>5674</v>
          </cell>
          <cell r="BC36">
            <v>5658.8069999999998</v>
          </cell>
          <cell r="BF36">
            <v>5658.8069999999998</v>
          </cell>
          <cell r="BG36">
            <v>5658.8069999999998</v>
          </cell>
          <cell r="BH36">
            <v>5658.8069999999998</v>
          </cell>
        </row>
        <row r="37">
          <cell r="A37">
            <v>6</v>
          </cell>
          <cell r="B37" t="str">
            <v>Sửa chữa các trường học chuẩn bị năm học mới 2021-2022</v>
          </cell>
          <cell r="C37" t="str">
            <v>Ban QLDA ĐTXD TP</v>
          </cell>
          <cell r="D37" t="str">
            <v>UBND phường Kon Tum</v>
          </cell>
          <cell r="E37" t="str">
            <v>C</v>
          </cell>
          <cell r="F37" t="str">
            <v>Lĩnh vực giáo dực</v>
          </cell>
          <cell r="G37">
            <v>7894821</v>
          </cell>
          <cell r="H37" t="str">
            <v>TP. Kon Tum</v>
          </cell>
          <cell r="I37" t="str">
            <v>2021-2022</v>
          </cell>
          <cell r="J37">
            <v>2021</v>
          </cell>
          <cell r="L37" t="str">
            <v>3433-23/12/2020</v>
          </cell>
          <cell r="M37">
            <v>9900</v>
          </cell>
          <cell r="P37">
            <v>9900</v>
          </cell>
          <cell r="Q37" t="str">
            <v>4633-8/12/2022</v>
          </cell>
          <cell r="R37" t="str">
            <v>TP. Kon Tum</v>
          </cell>
          <cell r="S37" t="str">
            <v>Phường Kon Tum</v>
          </cell>
          <cell r="T37" t="str">
            <v>UBND phường Kon Tum</v>
          </cell>
          <cell r="U37">
            <v>0</v>
          </cell>
          <cell r="Y37">
            <v>9700</v>
          </cell>
          <cell r="AB37">
            <v>9700</v>
          </cell>
          <cell r="AC37">
            <v>0</v>
          </cell>
          <cell r="AD37">
            <v>9700</v>
          </cell>
          <cell r="AF37">
            <v>9668.3160000000007</v>
          </cell>
          <cell r="AI37">
            <v>9668.3160000000007</v>
          </cell>
          <cell r="AJ37">
            <v>0</v>
          </cell>
          <cell r="AK37">
            <v>9668.3160000000007</v>
          </cell>
          <cell r="AM37">
            <v>9668.3160000000007</v>
          </cell>
          <cell r="AP37">
            <v>9668.3160000000007</v>
          </cell>
          <cell r="AQ37">
            <v>0</v>
          </cell>
          <cell r="AT37">
            <v>9668.3160000000007</v>
          </cell>
          <cell r="AV37">
            <v>0</v>
          </cell>
          <cell r="AY37">
            <v>0</v>
          </cell>
          <cell r="AZ37">
            <v>0</v>
          </cell>
          <cell r="BA37">
            <v>0</v>
          </cell>
          <cell r="BC37">
            <v>0</v>
          </cell>
          <cell r="BF37">
            <v>0</v>
          </cell>
          <cell r="BG37">
            <v>0</v>
          </cell>
          <cell r="BH37">
            <v>0</v>
          </cell>
          <cell r="BT37">
            <v>0</v>
          </cell>
          <cell r="BU37">
            <v>0</v>
          </cell>
          <cell r="BV37">
            <v>0</v>
          </cell>
          <cell r="BW37">
            <v>0</v>
          </cell>
        </row>
        <row r="38">
          <cell r="A38">
            <v>7</v>
          </cell>
          <cell r="B38" t="str">
            <v>Cổng điện trang trí một số tuyến đường trên địa bàn thành phố</v>
          </cell>
          <cell r="C38" t="str">
            <v>Ban QLDA ĐTXD TP</v>
          </cell>
          <cell r="D38" t="str">
            <v>UBND phường Kon Tum</v>
          </cell>
          <cell r="E38" t="str">
            <v>C</v>
          </cell>
          <cell r="F38" t="str">
            <v>Đầu tư xây dựng công trình hạ tầng</v>
          </cell>
          <cell r="G38">
            <v>7880800</v>
          </cell>
          <cell r="H38" t="str">
            <v>TP. Kon Tum</v>
          </cell>
          <cell r="I38">
            <v>2021</v>
          </cell>
          <cell r="J38">
            <v>2021</v>
          </cell>
          <cell r="L38" t="str">
            <v>3431-23/12/2020</v>
          </cell>
          <cell r="M38">
            <v>6955</v>
          </cell>
          <cell r="P38">
            <v>6955</v>
          </cell>
          <cell r="Q38" t="str">
            <v>1577-27/5/2021</v>
          </cell>
          <cell r="R38" t="str">
            <v>TP. Kon Tum</v>
          </cell>
          <cell r="S38" t="str">
            <v>Phường Kon Tum</v>
          </cell>
          <cell r="T38" t="str">
            <v>UBND phường Kon Tum</v>
          </cell>
          <cell r="U38">
            <v>0</v>
          </cell>
          <cell r="Y38">
            <v>6090</v>
          </cell>
          <cell r="AB38">
            <v>6090</v>
          </cell>
          <cell r="AC38">
            <v>0</v>
          </cell>
          <cell r="AD38">
            <v>6090</v>
          </cell>
          <cell r="AF38">
            <v>6089.8429999999998</v>
          </cell>
          <cell r="AI38">
            <v>6089.8429999999998</v>
          </cell>
          <cell r="AJ38">
            <v>0</v>
          </cell>
          <cell r="AK38">
            <v>6089.8429999999998</v>
          </cell>
          <cell r="AM38">
            <v>6089.8429999999998</v>
          </cell>
          <cell r="AP38">
            <v>6089.8429999999998</v>
          </cell>
          <cell r="AQ38">
            <v>0</v>
          </cell>
          <cell r="AT38">
            <v>6089.8429999999998</v>
          </cell>
          <cell r="AV38">
            <v>0</v>
          </cell>
          <cell r="AY38">
            <v>0</v>
          </cell>
          <cell r="AZ38">
            <v>0</v>
          </cell>
          <cell r="BA38">
            <v>0</v>
          </cell>
          <cell r="BC38">
            <v>0</v>
          </cell>
          <cell r="BF38">
            <v>0</v>
          </cell>
          <cell r="BG38">
            <v>0</v>
          </cell>
          <cell r="BH38">
            <v>0</v>
          </cell>
          <cell r="BT38">
            <v>0</v>
          </cell>
          <cell r="BU38">
            <v>0</v>
          </cell>
          <cell r="BV38">
            <v>0</v>
          </cell>
          <cell r="BW38">
            <v>0</v>
          </cell>
        </row>
        <row r="39">
          <cell r="A39">
            <v>8</v>
          </cell>
          <cell r="B39" t="str">
            <v>Lắp đặt trụ, bảng tên đường một số tuyến đường mới đặt tên (Đợt 7) trên địa bàn thành phố Kon tum</v>
          </cell>
          <cell r="C39" t="str">
            <v>Phòng QLĐT</v>
          </cell>
          <cell r="D39" t="str">
            <v>UBND phường Kon Tum</v>
          </cell>
          <cell r="E39" t="str">
            <v>C</v>
          </cell>
          <cell r="G39">
            <v>7896612</v>
          </cell>
          <cell r="H39" t="str">
            <v>TP. Kon Tum</v>
          </cell>
          <cell r="L39" t="str">
            <v>3434-23/12/2020</v>
          </cell>
          <cell r="M39">
            <v>650</v>
          </cell>
          <cell r="P39">
            <v>650</v>
          </cell>
          <cell r="R39" t="str">
            <v>TP. Kon Tum</v>
          </cell>
          <cell r="S39" t="str">
            <v>Phường Kon Tum</v>
          </cell>
          <cell r="T39" t="str">
            <v>UBND phường Kon Tum</v>
          </cell>
          <cell r="U39">
            <v>0</v>
          </cell>
          <cell r="Y39">
            <v>650</v>
          </cell>
          <cell r="AB39">
            <v>650</v>
          </cell>
          <cell r="AC39">
            <v>0</v>
          </cell>
          <cell r="AD39">
            <v>650</v>
          </cell>
          <cell r="AF39">
            <v>626</v>
          </cell>
          <cell r="AI39">
            <v>626</v>
          </cell>
          <cell r="AJ39">
            <v>0</v>
          </cell>
          <cell r="AK39">
            <v>626</v>
          </cell>
          <cell r="AM39">
            <v>624.17623600000002</v>
          </cell>
          <cell r="AP39">
            <v>624.17623600000002</v>
          </cell>
          <cell r="AQ39">
            <v>0</v>
          </cell>
          <cell r="AT39">
            <v>624.17623600000002</v>
          </cell>
          <cell r="AV39">
            <v>0</v>
          </cell>
          <cell r="AY39">
            <v>0</v>
          </cell>
          <cell r="AZ39">
            <v>0</v>
          </cell>
          <cell r="BA39">
            <v>0</v>
          </cell>
          <cell r="BC39">
            <v>0</v>
          </cell>
          <cell r="BF39">
            <v>0</v>
          </cell>
          <cell r="BG39">
            <v>0</v>
          </cell>
          <cell r="BH39">
            <v>0</v>
          </cell>
        </row>
        <row r="40">
          <cell r="A40">
            <v>9</v>
          </cell>
          <cell r="B40" t="str">
            <v>Chỉnh trang đô thị, cải tạo vỉa hè, hệ thống thoát nước, cây xanh và hệ thống điện đường Lê Hồng Phong (đoạn Trường Chinh - Bạch Đằng), thành phố Kon Tum</v>
          </cell>
          <cell r="C40" t="str">
            <v>Ban QLDA ĐTXD TP</v>
          </cell>
          <cell r="D40" t="str">
            <v>UBND phường Kon Tum</v>
          </cell>
          <cell r="E40" t="str">
            <v>B</v>
          </cell>
          <cell r="F40" t="str">
            <v>Đầu tư xây dựng công trình hạ tầng</v>
          </cell>
          <cell r="G40">
            <v>7987127</v>
          </cell>
          <cell r="H40" t="str">
            <v>TP. Kon Tum</v>
          </cell>
          <cell r="I40" t="str">
            <v>2023-2025</v>
          </cell>
          <cell r="J40">
            <v>2023</v>
          </cell>
          <cell r="L40" t="str">
            <v>204-25/01/2021</v>
          </cell>
          <cell r="M40">
            <v>119216</v>
          </cell>
          <cell r="O40">
            <v>80000</v>
          </cell>
          <cell r="P40">
            <v>30363</v>
          </cell>
          <cell r="R40" t="str">
            <v>TP. Kon Tum</v>
          </cell>
          <cell r="S40" t="str">
            <v>Phường Kon Tum</v>
          </cell>
          <cell r="T40" t="str">
            <v>UBND phường Kon Tum</v>
          </cell>
          <cell r="U40">
            <v>0</v>
          </cell>
          <cell r="Y40">
            <v>75926</v>
          </cell>
          <cell r="AB40">
            <v>75926</v>
          </cell>
          <cell r="AC40">
            <v>56400</v>
          </cell>
          <cell r="AD40">
            <v>19526</v>
          </cell>
          <cell r="AF40">
            <v>45845</v>
          </cell>
          <cell r="AI40">
            <v>45845</v>
          </cell>
          <cell r="AJ40">
            <v>45845</v>
          </cell>
          <cell r="AK40">
            <v>0</v>
          </cell>
          <cell r="AM40">
            <v>0</v>
          </cell>
          <cell r="AP40">
            <v>0</v>
          </cell>
          <cell r="AQ40">
            <v>0</v>
          </cell>
          <cell r="AT40">
            <v>0</v>
          </cell>
          <cell r="AV40">
            <v>10555</v>
          </cell>
          <cell r="AY40">
            <v>10555</v>
          </cell>
          <cell r="AZ40">
            <v>10555</v>
          </cell>
          <cell r="BA40">
            <v>0</v>
          </cell>
          <cell r="BC40">
            <v>0</v>
          </cell>
          <cell r="BF40">
            <v>0</v>
          </cell>
          <cell r="BG40">
            <v>0</v>
          </cell>
          <cell r="BH40">
            <v>0</v>
          </cell>
          <cell r="BW40">
            <v>0</v>
          </cell>
        </row>
        <row r="41">
          <cell r="A41">
            <v>10</v>
          </cell>
          <cell r="B41" t="str">
            <v>Chỉnh trang đô thị, cải tạo vỉa hè, hệ thống thoát nước, cây xanh và hệ thống điện đườngTrần Phú (đoạn Trường Chinh - Nguyễn Huệ), thành phố Kon Tum</v>
          </cell>
          <cell r="C41" t="str">
            <v>Ban QLDA ĐTXD TP</v>
          </cell>
          <cell r="D41" t="str">
            <v>UBND phường Kon Tum</v>
          </cell>
          <cell r="E41" t="str">
            <v>C</v>
          </cell>
          <cell r="F41" t="str">
            <v>Đầu tư xây dựng công trình hạ tầng</v>
          </cell>
          <cell r="G41">
            <v>7896614</v>
          </cell>
          <cell r="H41" t="str">
            <v>TP. Kon Tum</v>
          </cell>
          <cell r="I41" t="str">
            <v>2023-2025</v>
          </cell>
          <cell r="J41">
            <v>2023</v>
          </cell>
          <cell r="L41" t="str">
            <v>205-25/01/2021</v>
          </cell>
          <cell r="M41">
            <v>77654</v>
          </cell>
          <cell r="O41">
            <v>51000</v>
          </cell>
          <cell r="P41">
            <v>18878</v>
          </cell>
          <cell r="Q41" t="str">
            <v>2413-17/11/2023</v>
          </cell>
          <cell r="R41" t="str">
            <v>TP. Kon Tum</v>
          </cell>
          <cell r="S41" t="str">
            <v>Phường Kon Tum</v>
          </cell>
          <cell r="T41" t="str">
            <v>UBND phường Kon Tum</v>
          </cell>
          <cell r="U41">
            <v>0</v>
          </cell>
          <cell r="Y41">
            <v>52509</v>
          </cell>
          <cell r="AB41">
            <v>52509</v>
          </cell>
          <cell r="AC41">
            <v>52509</v>
          </cell>
          <cell r="AD41">
            <v>0</v>
          </cell>
          <cell r="AF41">
            <v>52509.108999999997</v>
          </cell>
          <cell r="AI41">
            <v>52509.108999999997</v>
          </cell>
          <cell r="AJ41">
            <v>52509.108999999997</v>
          </cell>
          <cell r="AK41">
            <v>0</v>
          </cell>
          <cell r="AM41">
            <v>52509.009000000005</v>
          </cell>
          <cell r="AP41">
            <v>52509.009000000005</v>
          </cell>
          <cell r="AQ41">
            <v>52509.009000000005</v>
          </cell>
          <cell r="AR41">
            <v>52509.009000000005</v>
          </cell>
          <cell r="AT41">
            <v>0</v>
          </cell>
          <cell r="AV41">
            <v>0</v>
          </cell>
          <cell r="AY41">
            <v>0</v>
          </cell>
          <cell r="AZ41">
            <v>0</v>
          </cell>
          <cell r="BA41">
            <v>0</v>
          </cell>
          <cell r="BC41">
            <v>0</v>
          </cell>
          <cell r="BF41">
            <v>0</v>
          </cell>
          <cell r="BG41">
            <v>0</v>
          </cell>
          <cell r="BH41">
            <v>0</v>
          </cell>
          <cell r="BT41">
            <v>0</v>
          </cell>
          <cell r="BU41">
            <v>0</v>
          </cell>
          <cell r="BV41">
            <v>0</v>
          </cell>
          <cell r="BW41">
            <v>0</v>
          </cell>
        </row>
        <row r="42">
          <cell r="A42">
            <v>11</v>
          </cell>
          <cell r="B42" t="str">
            <v>Chỉnh trang đô thị, cải tạo vỉa hè, hệ thống thoát nước, cây xanh và hệ thống điện đường Bà Triệu (đoạn Hoàng Thị Loan - Nguyễn Viết Xuân), thành phố Kon Tum</v>
          </cell>
          <cell r="C42" t="str">
            <v>Ban QLDA ĐTXD TP</v>
          </cell>
          <cell r="D42" t="str">
            <v>UBND phường Kon Tum</v>
          </cell>
          <cell r="E42" t="str">
            <v>B</v>
          </cell>
          <cell r="F42" t="str">
            <v>Đầu tư xây dựng công trình hạ tầng</v>
          </cell>
          <cell r="G42">
            <v>7896613</v>
          </cell>
          <cell r="H42" t="str">
            <v>TP. Kon Tum</v>
          </cell>
          <cell r="I42" t="str">
            <v>2021-2023</v>
          </cell>
          <cell r="J42">
            <v>2021</v>
          </cell>
          <cell r="L42" t="str">
            <v>206-25/01/2021</v>
          </cell>
          <cell r="M42">
            <v>102389</v>
          </cell>
          <cell r="O42">
            <v>69000</v>
          </cell>
          <cell r="P42">
            <v>26131</v>
          </cell>
          <cell r="Q42" t="str">
            <v>2550-8/12/2023</v>
          </cell>
          <cell r="R42" t="str">
            <v>TP. Kon Tum</v>
          </cell>
          <cell r="S42" t="str">
            <v>Phường Kon Tum</v>
          </cell>
          <cell r="T42" t="str">
            <v>UBND phường Kon Tum</v>
          </cell>
          <cell r="U42">
            <v>0</v>
          </cell>
          <cell r="Y42">
            <v>43511</v>
          </cell>
          <cell r="AB42">
            <v>43511</v>
          </cell>
          <cell r="AC42">
            <v>43511</v>
          </cell>
          <cell r="AD42">
            <v>0</v>
          </cell>
          <cell r="AF42">
            <v>43510.548000000003</v>
          </cell>
          <cell r="AI42">
            <v>43510.548000000003</v>
          </cell>
          <cell r="AJ42">
            <v>43510.548000000003</v>
          </cell>
          <cell r="AK42">
            <v>0</v>
          </cell>
          <cell r="AM42">
            <v>43510.548000000003</v>
          </cell>
          <cell r="AP42">
            <v>43510.548000000003</v>
          </cell>
          <cell r="AQ42">
            <v>43510.548000000003</v>
          </cell>
          <cell r="AR42">
            <v>43510.548000000003</v>
          </cell>
          <cell r="AT42">
            <v>0</v>
          </cell>
          <cell r="AV42">
            <v>0</v>
          </cell>
          <cell r="AY42">
            <v>0</v>
          </cell>
          <cell r="AZ42">
            <v>0</v>
          </cell>
          <cell r="BA42">
            <v>0</v>
          </cell>
          <cell r="BC42">
            <v>0</v>
          </cell>
          <cell r="BF42">
            <v>0</v>
          </cell>
          <cell r="BG42">
            <v>0</v>
          </cell>
          <cell r="BH42">
            <v>0</v>
          </cell>
          <cell r="BT42">
            <v>0</v>
          </cell>
          <cell r="BU42">
            <v>0</v>
          </cell>
          <cell r="BV42">
            <v>0</v>
          </cell>
          <cell r="BW42">
            <v>0</v>
          </cell>
        </row>
        <row r="43">
          <cell r="A43">
            <v>12</v>
          </cell>
          <cell r="B43" t="str">
            <v>Chỉnh trang đô thị, cải tạo vỉa hè, hệ thống thoát nước, cây xanh và hệ thống điện đường Nguyễn Huệ (đoạn Phan Đình Phùng - Đào Duy Từ), thành phố Kon Tum</v>
          </cell>
          <cell r="C43" t="str">
            <v>Ban QLDA ĐTXD TP</v>
          </cell>
          <cell r="D43" t="str">
            <v>UBND phường Kon Tum</v>
          </cell>
          <cell r="E43" t="str">
            <v>C</v>
          </cell>
          <cell r="F43" t="str">
            <v>Đầu tư xây dựng công trình hạ tầng</v>
          </cell>
          <cell r="G43">
            <v>8040400</v>
          </cell>
          <cell r="H43" t="str">
            <v>TP. Kon Tum</v>
          </cell>
          <cell r="I43" t="str">
            <v>2023-2025</v>
          </cell>
          <cell r="J43">
            <v>2023</v>
          </cell>
          <cell r="L43" t="str">
            <v>1551-28/7/2023</v>
          </cell>
          <cell r="M43">
            <v>97149</v>
          </cell>
          <cell r="P43">
            <v>96087</v>
          </cell>
          <cell r="R43" t="str">
            <v>TP. Kon Tum</v>
          </cell>
          <cell r="S43" t="str">
            <v>Phường Kon Tum</v>
          </cell>
          <cell r="T43" t="str">
            <v>UBND phường Kon Tum</v>
          </cell>
          <cell r="U43">
            <v>0</v>
          </cell>
          <cell r="Y43">
            <v>71869</v>
          </cell>
          <cell r="AB43">
            <v>71869</v>
          </cell>
          <cell r="AC43">
            <v>44485</v>
          </cell>
          <cell r="AD43">
            <v>27384</v>
          </cell>
          <cell r="AF43">
            <v>36262.654999999999</v>
          </cell>
          <cell r="AI43">
            <v>36262.654999999999</v>
          </cell>
          <cell r="AJ43">
            <v>36262.654999999999</v>
          </cell>
          <cell r="AK43">
            <v>0</v>
          </cell>
          <cell r="AM43">
            <v>39033.482099999994</v>
          </cell>
          <cell r="AP43">
            <v>39033.482099999994</v>
          </cell>
          <cell r="AQ43">
            <v>39033.482099999994</v>
          </cell>
          <cell r="AR43">
            <v>39033.482099999994</v>
          </cell>
          <cell r="AT43">
            <v>0</v>
          </cell>
          <cell r="AV43">
            <v>8223</v>
          </cell>
          <cell r="AY43">
            <v>8223</v>
          </cell>
          <cell r="AZ43">
            <v>8223</v>
          </cell>
          <cell r="BA43">
            <v>0</v>
          </cell>
          <cell r="BC43">
            <v>0</v>
          </cell>
          <cell r="BF43">
            <v>0</v>
          </cell>
          <cell r="BG43">
            <v>0</v>
          </cell>
          <cell r="BH43">
            <v>0</v>
          </cell>
          <cell r="BL43">
            <v>2000</v>
          </cell>
          <cell r="BO43">
            <v>2000</v>
          </cell>
          <cell r="BP43">
            <v>2000</v>
          </cell>
          <cell r="BS43">
            <v>2000</v>
          </cell>
          <cell r="BT43">
            <v>0</v>
          </cell>
          <cell r="BU43">
            <v>0</v>
          </cell>
          <cell r="BV43">
            <v>0</v>
          </cell>
          <cell r="BW43">
            <v>0</v>
          </cell>
        </row>
        <row r="44">
          <cell r="A44">
            <v>13</v>
          </cell>
          <cell r="B44" t="str">
            <v>Đầu tư mua sắm trang bị phòng máy vi tính để thực hiện chương trình giáo dục phổ thông năm 2018</v>
          </cell>
          <cell r="C44" t="str">
            <v>Phòng GD&amp;ĐT</v>
          </cell>
          <cell r="D44" t="str">
            <v>UBND phường Kon Tum</v>
          </cell>
          <cell r="E44" t="str">
            <v>C</v>
          </cell>
          <cell r="F44" t="str">
            <v>Giáo dục</v>
          </cell>
          <cell r="G44">
            <v>7912312</v>
          </cell>
          <cell r="H44" t="str">
            <v>TP. Kon Tum</v>
          </cell>
          <cell r="L44" t="str">
            <v>1660-01/6/2021</v>
          </cell>
          <cell r="M44">
            <v>2300</v>
          </cell>
          <cell r="P44">
            <v>2300</v>
          </cell>
          <cell r="R44" t="str">
            <v>4 trường</v>
          </cell>
          <cell r="S44" t="str">
            <v>Phường Kon Tum</v>
          </cell>
          <cell r="T44" t="str">
            <v>UBND phường Kon Tum</v>
          </cell>
          <cell r="U44">
            <v>0</v>
          </cell>
          <cell r="Y44">
            <v>2275</v>
          </cell>
          <cell r="AB44">
            <v>2275</v>
          </cell>
          <cell r="AC44">
            <v>0</v>
          </cell>
          <cell r="AD44">
            <v>2275</v>
          </cell>
          <cell r="AF44">
            <v>2275</v>
          </cell>
          <cell r="AI44">
            <v>2275</v>
          </cell>
          <cell r="AJ44">
            <v>0</v>
          </cell>
          <cell r="AK44">
            <v>388</v>
          </cell>
          <cell r="AL44">
            <v>1887</v>
          </cell>
          <cell r="AM44">
            <v>2274.6423690000001</v>
          </cell>
          <cell r="AO44">
            <v>1887</v>
          </cell>
          <cell r="AP44">
            <v>387.64236899999997</v>
          </cell>
          <cell r="AQ44">
            <v>0</v>
          </cell>
          <cell r="AT44">
            <v>387.64236899999997</v>
          </cell>
          <cell r="AV44">
            <v>0</v>
          </cell>
          <cell r="AY44">
            <v>0</v>
          </cell>
          <cell r="AZ44">
            <v>0</v>
          </cell>
          <cell r="BA44">
            <v>0</v>
          </cell>
          <cell r="BC44">
            <v>0</v>
          </cell>
          <cell r="BF44">
            <v>0</v>
          </cell>
          <cell r="BG44">
            <v>0</v>
          </cell>
          <cell r="BH44">
            <v>0</v>
          </cell>
        </row>
        <row r="45">
          <cell r="A45">
            <v>14</v>
          </cell>
          <cell r="B45" t="str">
            <v>06 cổng điện trang trí một số tuyến đường trên địa bàn thành phố Kon Tum.</v>
          </cell>
          <cell r="C45" t="str">
            <v>Ban QLDA ĐTXD TP</v>
          </cell>
          <cell r="D45" t="str">
            <v>UBND phường Kon Tum</v>
          </cell>
          <cell r="E45" t="str">
            <v>C</v>
          </cell>
          <cell r="F45" t="str">
            <v>Đầu tư xây dựng công trình hạ tầng</v>
          </cell>
          <cell r="G45">
            <v>7912217</v>
          </cell>
          <cell r="H45" t="str">
            <v>TP. Kon Tum</v>
          </cell>
          <cell r="I45" t="str">
            <v>2021-2022</v>
          </cell>
          <cell r="J45">
            <v>2021</v>
          </cell>
          <cell r="L45" t="str">
            <v>2636-6/8/2021</v>
          </cell>
          <cell r="M45">
            <v>7473</v>
          </cell>
          <cell r="P45">
            <v>7473</v>
          </cell>
          <cell r="Q45" t="str">
            <v>2175-16/6/2022</v>
          </cell>
          <cell r="R45" t="str">
            <v>TP. Kon Tum</v>
          </cell>
          <cell r="S45" t="str">
            <v>Phường Kon Tum</v>
          </cell>
          <cell r="T45" t="str">
            <v>UBND phường Kon Tum</v>
          </cell>
          <cell r="U45">
            <v>0</v>
          </cell>
          <cell r="Y45">
            <v>6751</v>
          </cell>
          <cell r="AB45">
            <v>6751</v>
          </cell>
          <cell r="AC45">
            <v>0</v>
          </cell>
          <cell r="AD45">
            <v>6751</v>
          </cell>
          <cell r="AF45">
            <v>6751</v>
          </cell>
          <cell r="AI45">
            <v>6751</v>
          </cell>
          <cell r="AJ45">
            <v>0</v>
          </cell>
          <cell r="AK45">
            <v>6751</v>
          </cell>
          <cell r="AM45">
            <v>6750.7179999999998</v>
          </cell>
          <cell r="AP45">
            <v>6750.7179999999998</v>
          </cell>
          <cell r="AQ45">
            <v>0</v>
          </cell>
          <cell r="AT45">
            <v>6750.7179999999998</v>
          </cell>
          <cell r="AV45">
            <v>0</v>
          </cell>
          <cell r="AY45">
            <v>0</v>
          </cell>
          <cell r="AZ45">
            <v>0</v>
          </cell>
          <cell r="BA45">
            <v>0</v>
          </cell>
          <cell r="BC45">
            <v>0</v>
          </cell>
          <cell r="BF45">
            <v>0</v>
          </cell>
          <cell r="BG45">
            <v>0</v>
          </cell>
          <cell r="BH45">
            <v>0</v>
          </cell>
          <cell r="BT45">
            <v>0</v>
          </cell>
          <cell r="BU45">
            <v>0</v>
          </cell>
          <cell r="BV45">
            <v>0</v>
          </cell>
          <cell r="BW45">
            <v>0</v>
          </cell>
        </row>
        <row r="46">
          <cell r="A46">
            <v>15</v>
          </cell>
          <cell r="B46" t="str">
            <v>Nâng cấp, cải tạo Trường tiểu học Mạc Đĩnh Chi, thành phố Kon Tum</v>
          </cell>
          <cell r="C46" t="str">
            <v>Ban QLDA ĐTXD TP</v>
          </cell>
          <cell r="D46" t="str">
            <v>UBND phường Kon Tum</v>
          </cell>
          <cell r="E46" t="str">
            <v>C</v>
          </cell>
          <cell r="F46" t="str">
            <v>Lĩnh vực giáo dực</v>
          </cell>
          <cell r="G46">
            <v>7912215</v>
          </cell>
          <cell r="H46" t="str">
            <v>P. Quyết Thắng</v>
          </cell>
          <cell r="I46" t="str">
            <v>2021-2022</v>
          </cell>
          <cell r="J46">
            <v>2021</v>
          </cell>
          <cell r="L46" t="str">
            <v>2637-6/8/2021</v>
          </cell>
          <cell r="M46">
            <v>11000</v>
          </cell>
          <cell r="P46">
            <v>11000</v>
          </cell>
          <cell r="Q46" t="str">
            <v>1156-4/6/2023</v>
          </cell>
          <cell r="R46" t="str">
            <v>P. Quyết Thắng</v>
          </cell>
          <cell r="S46" t="str">
            <v>Phường Kon Tum</v>
          </cell>
          <cell r="T46" t="str">
            <v>UBND phường Kon Tum</v>
          </cell>
          <cell r="U46">
            <v>0</v>
          </cell>
          <cell r="Y46">
            <v>10500</v>
          </cell>
          <cell r="AB46">
            <v>10500</v>
          </cell>
          <cell r="AC46">
            <v>0</v>
          </cell>
          <cell r="AD46">
            <v>8711</v>
          </cell>
          <cell r="AE46">
            <v>1789</v>
          </cell>
          <cell r="AF46">
            <v>10491.969000000001</v>
          </cell>
          <cell r="AI46">
            <v>10491.969000000001</v>
          </cell>
          <cell r="AJ46">
            <v>0</v>
          </cell>
          <cell r="AK46">
            <v>8702.969000000001</v>
          </cell>
          <cell r="AL46">
            <v>1789</v>
          </cell>
          <cell r="AM46">
            <v>6878.9690000000001</v>
          </cell>
          <cell r="AP46">
            <v>6878.9690000000001</v>
          </cell>
          <cell r="AQ46">
            <v>0</v>
          </cell>
          <cell r="AT46">
            <v>5089.9690000000001</v>
          </cell>
          <cell r="AU46">
            <v>1789</v>
          </cell>
          <cell r="AV46">
            <v>3613</v>
          </cell>
          <cell r="AY46">
            <v>3613</v>
          </cell>
          <cell r="AZ46">
            <v>0</v>
          </cell>
          <cell r="BA46">
            <v>3613</v>
          </cell>
          <cell r="BC46">
            <v>3612.1149999999998</v>
          </cell>
          <cell r="BF46">
            <v>3612.1149999999998</v>
          </cell>
          <cell r="BG46">
            <v>0</v>
          </cell>
          <cell r="BH46">
            <v>0</v>
          </cell>
          <cell r="BJ46">
            <v>3612.1149999999998</v>
          </cell>
          <cell r="BT46">
            <v>0</v>
          </cell>
          <cell r="BU46">
            <v>0</v>
          </cell>
          <cell r="BV46">
            <v>0</v>
          </cell>
          <cell r="BW46">
            <v>0</v>
          </cell>
        </row>
        <row r="47">
          <cell r="A47">
            <v>16</v>
          </cell>
          <cell r="B47" t="str">
            <v>Trường TH-THCS Trường Sa (cơ sở cấp Tiểu học), thành phố Kon Tum, hạng mục: Nhà học 05 phòng và một số hạng mục phụ trợ</v>
          </cell>
          <cell r="C47" t="str">
            <v>Phòng Giáo dục -ĐT</v>
          </cell>
          <cell r="D47" t="str">
            <v>UBND phường Kon Tum</v>
          </cell>
          <cell r="E47" t="str">
            <v>C</v>
          </cell>
          <cell r="F47" t="str">
            <v>Giáo dục</v>
          </cell>
          <cell r="G47">
            <v>7923883</v>
          </cell>
          <cell r="H47" t="str">
            <v>P. Trường Chinh</v>
          </cell>
          <cell r="L47" t="str">
            <v>3743-18/10/2021</v>
          </cell>
          <cell r="M47">
            <v>3700</v>
          </cell>
          <cell r="P47">
            <v>3700</v>
          </cell>
          <cell r="R47" t="str">
            <v>P. Trường Chinh</v>
          </cell>
          <cell r="S47" t="str">
            <v>Phường Kon Tum</v>
          </cell>
          <cell r="T47" t="str">
            <v>UBND phường Kon Tum</v>
          </cell>
          <cell r="U47">
            <v>0</v>
          </cell>
          <cell r="Y47">
            <v>3615</v>
          </cell>
          <cell r="AB47">
            <v>3615</v>
          </cell>
          <cell r="AC47">
            <v>0</v>
          </cell>
          <cell r="AD47">
            <v>3615</v>
          </cell>
          <cell r="AF47">
            <v>3614.3469999999998</v>
          </cell>
          <cell r="AI47">
            <v>3614.3469999999998</v>
          </cell>
          <cell r="AJ47">
            <v>0</v>
          </cell>
          <cell r="AK47">
            <v>3614.3469999999998</v>
          </cell>
          <cell r="AM47">
            <v>3614.3469999999998</v>
          </cell>
          <cell r="AP47">
            <v>3614.3469999999998</v>
          </cell>
          <cell r="AQ47">
            <v>0</v>
          </cell>
          <cell r="AT47">
            <v>3614.3469999999998</v>
          </cell>
          <cell r="AV47">
            <v>0</v>
          </cell>
          <cell r="AY47">
            <v>0</v>
          </cell>
          <cell r="AZ47">
            <v>0</v>
          </cell>
          <cell r="BA47">
            <v>0</v>
          </cell>
          <cell r="BC47">
            <v>0</v>
          </cell>
          <cell r="BF47">
            <v>0</v>
          </cell>
          <cell r="BG47">
            <v>0</v>
          </cell>
          <cell r="BH47">
            <v>0</v>
          </cell>
        </row>
        <row r="48">
          <cell r="A48">
            <v>17</v>
          </cell>
          <cell r="B48" t="str">
            <v>Lắp đặt hệ thống đèn Led trang trí trên các trụ điện chiếu sáng công lộ dọc đường Phan Đình Phùng (đoạn từ Cầu Đăk Bla đến bến xe Kon Tum)</v>
          </cell>
          <cell r="C48" t="str">
            <v>Phòng QLĐT</v>
          </cell>
          <cell r="D48" t="str">
            <v>UBND phường Kon Tum</v>
          </cell>
          <cell r="E48" t="str">
            <v>C</v>
          </cell>
          <cell r="F48" t="str">
            <v>Hạ tầng</v>
          </cell>
          <cell r="G48">
            <v>7953377</v>
          </cell>
          <cell r="H48" t="str">
            <v>TP. Kon Tum</v>
          </cell>
          <cell r="L48" t="str">
            <v>4129-9/11/2021</v>
          </cell>
          <cell r="M48">
            <v>1111.82</v>
          </cell>
          <cell r="P48">
            <v>1111.82</v>
          </cell>
          <cell r="R48" t="str">
            <v>TP. Kon Tum</v>
          </cell>
          <cell r="S48" t="str">
            <v>Phường Kon Tum</v>
          </cell>
          <cell r="T48" t="str">
            <v>UBND phường Kon Tum</v>
          </cell>
          <cell r="U48">
            <v>0</v>
          </cell>
          <cell r="Y48">
            <v>1050</v>
          </cell>
          <cell r="AB48">
            <v>1050</v>
          </cell>
          <cell r="AC48">
            <v>0</v>
          </cell>
          <cell r="AD48">
            <v>1050</v>
          </cell>
          <cell r="AF48">
            <v>1041.502</v>
          </cell>
          <cell r="AI48">
            <v>1041.502</v>
          </cell>
          <cell r="AJ48">
            <v>0</v>
          </cell>
          <cell r="AK48">
            <v>1041.502</v>
          </cell>
          <cell r="AM48">
            <v>1041.5018990000001</v>
          </cell>
          <cell r="AP48">
            <v>1041.5018990000001</v>
          </cell>
          <cell r="AQ48">
            <v>0</v>
          </cell>
          <cell r="AT48">
            <v>1041.5018990000001</v>
          </cell>
          <cell r="AV48">
            <v>0</v>
          </cell>
          <cell r="AY48">
            <v>0</v>
          </cell>
          <cell r="AZ48">
            <v>0</v>
          </cell>
          <cell r="BA48">
            <v>0</v>
          </cell>
          <cell r="BC48">
            <v>0</v>
          </cell>
          <cell r="BF48">
            <v>0</v>
          </cell>
          <cell r="BG48">
            <v>0</v>
          </cell>
          <cell r="BH48">
            <v>0</v>
          </cell>
        </row>
        <row r="49">
          <cell r="A49">
            <v>18</v>
          </cell>
          <cell r="B49" t="str">
            <v>Nâng cấp, sửa chữa trụ sở làm việc Trung tâm phát triển quỹ đất thành phố Kon Tum; hạng mục: Sửa chữa Nhà làm việc, xây mới 01 phòng làm việc và các hạng mục phụ trợ.</v>
          </cell>
          <cell r="C49" t="str">
            <v>Trung tâm phát triển quỹ đất</v>
          </cell>
          <cell r="D49" t="str">
            <v>UBND phường Kon Tum</v>
          </cell>
          <cell r="E49" t="str">
            <v>C</v>
          </cell>
          <cell r="F49" t="str">
            <v>Hạ tầng</v>
          </cell>
          <cell r="G49">
            <v>7952283</v>
          </cell>
          <cell r="H49" t="str">
            <v>P. Duy Tân</v>
          </cell>
          <cell r="L49" t="str">
            <v>4528-03/12/2021</v>
          </cell>
          <cell r="M49">
            <v>2100</v>
          </cell>
          <cell r="P49">
            <v>2100</v>
          </cell>
          <cell r="R49" t="str">
            <v>P. Duy Tân</v>
          </cell>
          <cell r="S49" t="str">
            <v>Phường Kon Tum</v>
          </cell>
          <cell r="T49" t="str">
            <v>UBND phường Kon Tum</v>
          </cell>
          <cell r="U49">
            <v>0</v>
          </cell>
          <cell r="Y49">
            <v>1999</v>
          </cell>
          <cell r="AB49">
            <v>1999</v>
          </cell>
          <cell r="AC49">
            <v>0</v>
          </cell>
          <cell r="AD49">
            <v>4</v>
          </cell>
          <cell r="AE49">
            <v>1995</v>
          </cell>
          <cell r="AF49">
            <v>1999</v>
          </cell>
          <cell r="AI49">
            <v>1999</v>
          </cell>
          <cell r="AJ49">
            <v>0</v>
          </cell>
          <cell r="AK49">
            <v>4</v>
          </cell>
          <cell r="AL49">
            <v>1995</v>
          </cell>
          <cell r="AM49">
            <v>1998.576315</v>
          </cell>
          <cell r="AP49">
            <v>1998.576315</v>
          </cell>
          <cell r="AQ49">
            <v>0</v>
          </cell>
          <cell r="AT49">
            <v>4</v>
          </cell>
          <cell r="AU49">
            <v>1994.576315</v>
          </cell>
          <cell r="AV49">
            <v>0</v>
          </cell>
          <cell r="AY49">
            <v>0</v>
          </cell>
          <cell r="AZ49">
            <v>0</v>
          </cell>
          <cell r="BA49">
            <v>0</v>
          </cell>
          <cell r="BC49">
            <v>0</v>
          </cell>
          <cell r="BF49">
            <v>0</v>
          </cell>
          <cell r="BG49">
            <v>0</v>
          </cell>
          <cell r="BH49">
            <v>0</v>
          </cell>
        </row>
        <row r="50">
          <cell r="A50">
            <v>19</v>
          </cell>
          <cell r="B50" t="str">
            <v>Nâng cấp, sửa chữa trụ sở làm việc, nhà tập luyện và thi đấu thể dục thể thao thành phố Kon Tum; hạng mục: Sửa chữa nhà làm việc, nhà tập luyện và thi đấu thể dục thể thao và các hạng mục phụ trợ.</v>
          </cell>
          <cell r="C50" t="str">
            <v>Ban QLDA ĐTXD TP</v>
          </cell>
          <cell r="D50" t="str">
            <v>UBND Phường Đăk Cấm</v>
          </cell>
          <cell r="E50" t="str">
            <v>C</v>
          </cell>
          <cell r="F50" t="str">
            <v>Thể dục thể thao</v>
          </cell>
          <cell r="G50">
            <v>7937941</v>
          </cell>
          <cell r="H50" t="str">
            <v>P. Quyết Thắng</v>
          </cell>
          <cell r="I50" t="str">
            <v>2022-2023</v>
          </cell>
          <cell r="J50">
            <v>2022</v>
          </cell>
          <cell r="L50" t="str">
            <v>4530-03/12/2021</v>
          </cell>
          <cell r="M50">
            <v>6200</v>
          </cell>
          <cell r="P50">
            <v>6200</v>
          </cell>
          <cell r="Q50" t="str">
            <v>2330-9/11/2023</v>
          </cell>
          <cell r="R50" t="str">
            <v>P. Quyết Thắng</v>
          </cell>
          <cell r="S50" t="str">
            <v>Phường Kon Tum</v>
          </cell>
          <cell r="T50" t="str">
            <v>Phường Kon Tum</v>
          </cell>
          <cell r="U50">
            <v>0</v>
          </cell>
          <cell r="Y50">
            <v>5244</v>
          </cell>
          <cell r="AB50">
            <v>5244</v>
          </cell>
          <cell r="AC50">
            <v>0</v>
          </cell>
          <cell r="AD50">
            <v>5244</v>
          </cell>
          <cell r="AF50">
            <v>3244</v>
          </cell>
          <cell r="AI50">
            <v>3244</v>
          </cell>
          <cell r="AJ50">
            <v>0</v>
          </cell>
          <cell r="AK50">
            <v>3244</v>
          </cell>
          <cell r="AM50">
            <v>3243.3809999999999</v>
          </cell>
          <cell r="AP50">
            <v>3243.3809999999999</v>
          </cell>
          <cell r="AQ50">
            <v>0</v>
          </cell>
          <cell r="AT50">
            <v>3243.3809999999999</v>
          </cell>
          <cell r="AV50">
            <v>2000</v>
          </cell>
          <cell r="AY50">
            <v>2000</v>
          </cell>
          <cell r="AZ50">
            <v>0</v>
          </cell>
          <cell r="BA50">
            <v>2000</v>
          </cell>
          <cell r="BC50">
            <v>2000</v>
          </cell>
          <cell r="BF50">
            <v>2000</v>
          </cell>
          <cell r="BG50">
            <v>0</v>
          </cell>
          <cell r="BH50">
            <v>0</v>
          </cell>
          <cell r="BJ50">
            <v>2000</v>
          </cell>
        </row>
        <row r="51">
          <cell r="A51">
            <v>20</v>
          </cell>
          <cell r="B51" t="str">
            <v>Đầu tư nâng cấp đường Sư Vạn Hạnh (Đoạn Urê - Trần Phú), thành phố Kon Tum.</v>
          </cell>
          <cell r="C51" t="str">
            <v xml:space="preserve">Phòng Quản lý đô thị </v>
          </cell>
          <cell r="D51" t="str">
            <v>UBND phường Kon Tum</v>
          </cell>
          <cell r="E51" t="str">
            <v>C</v>
          </cell>
          <cell r="F51" t="str">
            <v>Giao thông</v>
          </cell>
          <cell r="G51">
            <v>7949895</v>
          </cell>
          <cell r="H51" t="str">
            <v>P. Trường Chinh</v>
          </cell>
          <cell r="L51" t="str">
            <v>4792-20/12/2021</v>
          </cell>
          <cell r="M51">
            <v>1171</v>
          </cell>
          <cell r="P51">
            <v>1171</v>
          </cell>
          <cell r="R51" t="str">
            <v>P. Trường Chinh</v>
          </cell>
          <cell r="S51" t="str">
            <v>Phường Kon Tum</v>
          </cell>
          <cell r="T51" t="str">
            <v>UBND phường Kon Tum</v>
          </cell>
          <cell r="U51">
            <v>0</v>
          </cell>
          <cell r="Y51">
            <v>1112</v>
          </cell>
          <cell r="AB51">
            <v>1112</v>
          </cell>
          <cell r="AC51">
            <v>0</v>
          </cell>
          <cell r="AD51">
            <v>1112</v>
          </cell>
          <cell r="AF51">
            <v>1112</v>
          </cell>
          <cell r="AI51">
            <v>1112</v>
          </cell>
          <cell r="AJ51">
            <v>0</v>
          </cell>
          <cell r="AK51">
            <v>1112</v>
          </cell>
          <cell r="AM51">
            <v>1112</v>
          </cell>
          <cell r="AP51">
            <v>1112</v>
          </cell>
          <cell r="AQ51">
            <v>0</v>
          </cell>
          <cell r="AT51">
            <v>1112</v>
          </cell>
          <cell r="AV51">
            <v>0</v>
          </cell>
          <cell r="AY51">
            <v>0</v>
          </cell>
          <cell r="AZ51">
            <v>0</v>
          </cell>
          <cell r="BA51">
            <v>0</v>
          </cell>
          <cell r="BC51">
            <v>0</v>
          </cell>
          <cell r="BF51">
            <v>0</v>
          </cell>
          <cell r="BG51">
            <v>0</v>
          </cell>
          <cell r="BH51">
            <v>0</v>
          </cell>
        </row>
        <row r="52">
          <cell r="A52">
            <v>21</v>
          </cell>
          <cell r="B52" t="str">
            <v>Sửa chữa, cải tạo, nâng cấp, mở rộng khu nhà Hội trường, trụ sở Thành ủy (để bàn giao cho Đảng ủy - HĐND - UBND - UBMTTQVN phường Quyết Thắng)</v>
          </cell>
          <cell r="C52" t="str">
            <v>Ban QLDA ĐTXD TP</v>
          </cell>
          <cell r="D52" t="str">
            <v>UBND phường Kon Tum</v>
          </cell>
          <cell r="E52" t="str">
            <v>C</v>
          </cell>
          <cell r="F52" t="str">
            <v>Hạ tầng</v>
          </cell>
          <cell r="G52">
            <v>7935828</v>
          </cell>
          <cell r="H52" t="str">
            <v>P. Quyết Thắng</v>
          </cell>
          <cell r="I52" t="str">
            <v>2021-2022</v>
          </cell>
          <cell r="J52">
            <v>2021</v>
          </cell>
          <cell r="L52" t="str">
            <v>4779-19/12/2021; 4373-18/11/2022</v>
          </cell>
          <cell r="M52">
            <v>8226</v>
          </cell>
          <cell r="P52">
            <v>8226</v>
          </cell>
          <cell r="Q52" t="str">
            <v>270-4/2/2024</v>
          </cell>
          <cell r="R52" t="str">
            <v>P. Quyết Thắng</v>
          </cell>
          <cell r="S52" t="str">
            <v>Phường Kon Tum</v>
          </cell>
          <cell r="T52" t="str">
            <v>UBND phường Kon Tum</v>
          </cell>
          <cell r="U52">
            <v>0</v>
          </cell>
          <cell r="Y52">
            <v>6989</v>
          </cell>
          <cell r="AB52">
            <v>6989</v>
          </cell>
          <cell r="AC52">
            <v>0</v>
          </cell>
          <cell r="AD52">
            <v>6989</v>
          </cell>
          <cell r="AF52">
            <v>6989</v>
          </cell>
          <cell r="AI52">
            <v>6989</v>
          </cell>
          <cell r="AJ52">
            <v>0</v>
          </cell>
          <cell r="AK52">
            <v>6989</v>
          </cell>
          <cell r="AM52">
            <v>5988.1270000000004</v>
          </cell>
          <cell r="AP52">
            <v>5988.1270000000004</v>
          </cell>
          <cell r="AQ52">
            <v>0</v>
          </cell>
          <cell r="AT52">
            <v>5988.1270000000004</v>
          </cell>
          <cell r="AV52">
            <v>1000</v>
          </cell>
          <cell r="AY52">
            <v>1000</v>
          </cell>
          <cell r="AZ52">
            <v>0</v>
          </cell>
          <cell r="BA52">
            <v>1000</v>
          </cell>
          <cell r="BC52">
            <v>1000</v>
          </cell>
          <cell r="BF52">
            <v>1000</v>
          </cell>
          <cell r="BG52">
            <v>0</v>
          </cell>
          <cell r="BH52">
            <v>0</v>
          </cell>
          <cell r="BJ52">
            <v>1000</v>
          </cell>
          <cell r="BT52">
            <v>0</v>
          </cell>
        </row>
        <row r="53">
          <cell r="A53">
            <v>22</v>
          </cell>
          <cell r="B53" t="str">
            <v>Đầu tư cơ sở vật chất cho một số trường học chuẩn bị cho năm học mới 2022-2023</v>
          </cell>
          <cell r="C53" t="str">
            <v>Phòng Giáo dục và ĐT</v>
          </cell>
          <cell r="D53" t="str">
            <v>UBND phường Kon Tum</v>
          </cell>
          <cell r="E53" t="str">
            <v>C</v>
          </cell>
          <cell r="F53" t="str">
            <v>Giáo dục</v>
          </cell>
          <cell r="G53">
            <v>7957987</v>
          </cell>
          <cell r="H53" t="str">
            <v>TP. Kon Tum</v>
          </cell>
          <cell r="L53" t="str">
            <v>817- 15/3/2022</v>
          </cell>
          <cell r="M53">
            <v>9990</v>
          </cell>
          <cell r="P53">
            <v>5248</v>
          </cell>
          <cell r="R53" t="str">
            <v>TP. Kon Tum</v>
          </cell>
          <cell r="S53" t="str">
            <v>Phường Kon Tum</v>
          </cell>
          <cell r="T53" t="str">
            <v>UBND phường Kon Tum</v>
          </cell>
          <cell r="U53">
            <v>0</v>
          </cell>
          <cell r="Y53">
            <v>9990</v>
          </cell>
          <cell r="AB53">
            <v>9990</v>
          </cell>
          <cell r="AC53">
            <v>0</v>
          </cell>
          <cell r="AD53">
            <v>5248</v>
          </cell>
          <cell r="AE53">
            <v>4742</v>
          </cell>
          <cell r="AF53">
            <v>9529</v>
          </cell>
          <cell r="AI53">
            <v>9529</v>
          </cell>
          <cell r="AJ53">
            <v>0</v>
          </cell>
          <cell r="AK53">
            <v>4787</v>
          </cell>
          <cell r="AL53">
            <v>4742</v>
          </cell>
          <cell r="AM53">
            <v>9528.8149999999987</v>
          </cell>
          <cell r="AP53">
            <v>9528.8149999999987</v>
          </cell>
          <cell r="AQ53">
            <v>0</v>
          </cell>
          <cell r="AT53">
            <v>4786.8149999999996</v>
          </cell>
          <cell r="AU53">
            <v>4742</v>
          </cell>
          <cell r="AV53">
            <v>0</v>
          </cell>
          <cell r="AY53">
            <v>0</v>
          </cell>
          <cell r="AZ53">
            <v>0</v>
          </cell>
          <cell r="BA53">
            <v>0</v>
          </cell>
          <cell r="BC53">
            <v>0</v>
          </cell>
          <cell r="BF53">
            <v>0</v>
          </cell>
          <cell r="BG53">
            <v>0</v>
          </cell>
          <cell r="BH53">
            <v>0</v>
          </cell>
        </row>
        <row r="54">
          <cell r="A54">
            <v>23</v>
          </cell>
          <cell r="B54" t="str">
            <v>Lắp đặt hệ thống đèn Led trang trí trên các trụ đèn chiếu sáng công lộ dọc giải phân cách tuyến đường Phạm Văn Đồng (đoạn từ cầu Đăk Bla đến đường Ngô Đức Đệ) và đường Phan Đình Phùng (đoạn từ Bến xe Kon Tum đến đường Phan Đình Giót), thành phố Kon Tum.</v>
          </cell>
          <cell r="C54" t="str">
            <v>Phòng QLĐT</v>
          </cell>
          <cell r="D54" t="str">
            <v>UBND phường Kon Tum</v>
          </cell>
          <cell r="E54" t="str">
            <v>C</v>
          </cell>
          <cell r="F54" t="str">
            <v>Hạ tầng</v>
          </cell>
          <cell r="G54">
            <v>8015318</v>
          </cell>
          <cell r="H54" t="str">
            <v>TP. Kon Tum</v>
          </cell>
          <cell r="L54" t="str">
            <v>2214-21/6/2022</v>
          </cell>
          <cell r="M54">
            <v>1207</v>
          </cell>
          <cell r="P54">
            <v>1207</v>
          </cell>
          <cell r="R54" t="str">
            <v>TP. Kon Tum</v>
          </cell>
          <cell r="S54" t="str">
            <v>Phường Kon Tum</v>
          </cell>
          <cell r="T54" t="str">
            <v>UBND phường Kon Tum</v>
          </cell>
          <cell r="U54">
            <v>0</v>
          </cell>
          <cell r="Y54">
            <v>1207</v>
          </cell>
          <cell r="AB54">
            <v>1207</v>
          </cell>
          <cell r="AC54">
            <v>0</v>
          </cell>
          <cell r="AD54">
            <v>1207</v>
          </cell>
          <cell r="AF54">
            <v>1096</v>
          </cell>
          <cell r="AI54">
            <v>1096</v>
          </cell>
          <cell r="AJ54">
            <v>0</v>
          </cell>
          <cell r="AK54">
            <v>1096</v>
          </cell>
          <cell r="AM54">
            <v>1096</v>
          </cell>
          <cell r="AP54">
            <v>1096</v>
          </cell>
          <cell r="AQ54">
            <v>0</v>
          </cell>
          <cell r="AT54">
            <v>1096</v>
          </cell>
          <cell r="AV54">
            <v>0</v>
          </cell>
          <cell r="AY54">
            <v>0</v>
          </cell>
          <cell r="AZ54">
            <v>0</v>
          </cell>
          <cell r="BA54">
            <v>0</v>
          </cell>
          <cell r="BC54">
            <v>0</v>
          </cell>
          <cell r="BF54">
            <v>0</v>
          </cell>
          <cell r="BG54">
            <v>0</v>
          </cell>
          <cell r="BH54">
            <v>0</v>
          </cell>
        </row>
        <row r="55">
          <cell r="A55">
            <v>24</v>
          </cell>
          <cell r="B55" t="str">
            <v>Cải tạo, sửa chữa một số hạng mục công trình hạ tầng kỹ thuật bị hư hỏng; lắp đặt bổ sung một số hạng mục chiếu sáng công cộng trên địa bàn thành phố.</v>
          </cell>
          <cell r="C55" t="str">
            <v>Phòng QLĐT</v>
          </cell>
          <cell r="D55" t="str">
            <v>UBND phường Kon Tum</v>
          </cell>
          <cell r="E55" t="str">
            <v>C</v>
          </cell>
          <cell r="F55" t="str">
            <v>Hạ tầng</v>
          </cell>
          <cell r="G55">
            <v>8015317</v>
          </cell>
          <cell r="H55" t="str">
            <v>TP. Kon Tum</v>
          </cell>
          <cell r="L55" t="str">
            <v>2220-21/6/2022</v>
          </cell>
          <cell r="M55">
            <v>1155.9000000000001</v>
          </cell>
          <cell r="P55">
            <v>1155.9000000000001</v>
          </cell>
          <cell r="R55" t="str">
            <v>TP. Kon Tum</v>
          </cell>
          <cell r="S55" t="str">
            <v>Phường Kon Tum</v>
          </cell>
          <cell r="T55" t="str">
            <v>UBND phường Kon Tum</v>
          </cell>
          <cell r="U55">
            <v>0</v>
          </cell>
          <cell r="Y55">
            <v>1155</v>
          </cell>
          <cell r="AB55">
            <v>1155</v>
          </cell>
          <cell r="AC55">
            <v>0</v>
          </cell>
          <cell r="AD55">
            <v>1155</v>
          </cell>
          <cell r="AF55">
            <v>1155</v>
          </cell>
          <cell r="AI55">
            <v>1155</v>
          </cell>
          <cell r="AJ55">
            <v>0</v>
          </cell>
          <cell r="AK55">
            <v>1155</v>
          </cell>
          <cell r="AM55">
            <v>1043.223506</v>
          </cell>
          <cell r="AP55">
            <v>1043.223506</v>
          </cell>
          <cell r="AQ55">
            <v>0</v>
          </cell>
          <cell r="AT55">
            <v>1043.223506</v>
          </cell>
          <cell r="AV55">
            <v>0</v>
          </cell>
          <cell r="AY55">
            <v>0</v>
          </cell>
          <cell r="AZ55">
            <v>0</v>
          </cell>
          <cell r="BA55">
            <v>0</v>
          </cell>
          <cell r="BC55">
            <v>0</v>
          </cell>
          <cell r="BF55">
            <v>0</v>
          </cell>
          <cell r="BG55">
            <v>0</v>
          </cell>
          <cell r="BH55">
            <v>0</v>
          </cell>
        </row>
        <row r="56">
          <cell r="A56">
            <v>25</v>
          </cell>
          <cell r="B56" t="str">
            <v>Cột cờ Quảng trường 16/3, thành phố Kon Tum.</v>
          </cell>
          <cell r="C56" t="str">
            <v>Ban QLDA ĐTXD TP</v>
          </cell>
          <cell r="D56" t="str">
            <v>UBND phường Kon Tum</v>
          </cell>
          <cell r="E56" t="str">
            <v>C</v>
          </cell>
          <cell r="F56" t="str">
            <v>Văn hóa</v>
          </cell>
          <cell r="G56">
            <v>7986356</v>
          </cell>
          <cell r="H56" t="str">
            <v>P. Quang Trung</v>
          </cell>
          <cell r="I56" t="str">
            <v>2022-2023</v>
          </cell>
          <cell r="J56">
            <v>2022</v>
          </cell>
          <cell r="L56" t="str">
            <v>4169-03/11/2022</v>
          </cell>
          <cell r="M56">
            <v>1226</v>
          </cell>
          <cell r="P56">
            <v>1226</v>
          </cell>
          <cell r="Q56" t="str">
            <v>962-30/4/2024</v>
          </cell>
          <cell r="R56" t="str">
            <v>P. Quang Trung</v>
          </cell>
          <cell r="S56" t="str">
            <v>Phường Kon Tum</v>
          </cell>
          <cell r="T56" t="str">
            <v>UBND phường Kon Tum</v>
          </cell>
          <cell r="U56">
            <v>0</v>
          </cell>
          <cell r="Y56">
            <v>1211</v>
          </cell>
          <cell r="AB56">
            <v>1211</v>
          </cell>
          <cell r="AC56">
            <v>0</v>
          </cell>
          <cell r="AD56">
            <v>611</v>
          </cell>
          <cell r="AE56">
            <v>600</v>
          </cell>
          <cell r="AF56">
            <v>1200</v>
          </cell>
          <cell r="AI56">
            <v>1200</v>
          </cell>
          <cell r="AJ56">
            <v>0</v>
          </cell>
          <cell r="AK56">
            <v>600</v>
          </cell>
          <cell r="AL56">
            <v>600</v>
          </cell>
          <cell r="AM56">
            <v>1200</v>
          </cell>
          <cell r="AP56">
            <v>1200</v>
          </cell>
          <cell r="AQ56">
            <v>0</v>
          </cell>
          <cell r="AT56">
            <v>600</v>
          </cell>
          <cell r="AU56">
            <v>600</v>
          </cell>
          <cell r="AV56">
            <v>10.218</v>
          </cell>
          <cell r="AY56">
            <v>10.218</v>
          </cell>
          <cell r="AZ56">
            <v>0</v>
          </cell>
          <cell r="BA56">
            <v>10.218</v>
          </cell>
          <cell r="BC56">
            <v>10.218</v>
          </cell>
          <cell r="BF56">
            <v>10.218</v>
          </cell>
          <cell r="BG56">
            <v>0</v>
          </cell>
          <cell r="BH56">
            <v>0</v>
          </cell>
          <cell r="BJ56">
            <v>10.218</v>
          </cell>
          <cell r="BT56">
            <v>0</v>
          </cell>
        </row>
        <row r="57">
          <cell r="A57">
            <v>26</v>
          </cell>
          <cell r="B57" t="str">
            <v>Lắp đặt hệ thống đèn Led trang trí, hệ thống điện chiếu sáng và trồng cây xanh tại một số tuyến đường, khu vực trên địa bàn thành phố Kon Tum</v>
          </cell>
          <cell r="C57" t="str">
            <v>Phòng QLĐT</v>
          </cell>
          <cell r="D57" t="str">
            <v>UBND phường Kon Tum</v>
          </cell>
          <cell r="F57" t="str">
            <v>Hạ tầng</v>
          </cell>
          <cell r="G57">
            <v>8119949</v>
          </cell>
          <cell r="H57" t="str">
            <v>TP. Kon Tum</v>
          </cell>
          <cell r="L57" t="str">
            <v>10-05/01/2023</v>
          </cell>
          <cell r="M57">
            <v>1139.933</v>
          </cell>
          <cell r="P57">
            <v>1139.933</v>
          </cell>
          <cell r="R57" t="str">
            <v>TP. Kon Tum</v>
          </cell>
          <cell r="S57" t="str">
            <v>Phường Kon Tum</v>
          </cell>
          <cell r="T57" t="str">
            <v>UBND phường Kon Tum</v>
          </cell>
          <cell r="U57">
            <v>0</v>
          </cell>
          <cell r="Y57">
            <v>1140</v>
          </cell>
          <cell r="AB57">
            <v>1140</v>
          </cell>
          <cell r="AC57">
            <v>1058</v>
          </cell>
          <cell r="AD57">
            <v>82</v>
          </cell>
          <cell r="AF57">
            <v>0</v>
          </cell>
          <cell r="AI57">
            <v>0</v>
          </cell>
          <cell r="AJ57">
            <v>0</v>
          </cell>
          <cell r="AK57">
            <v>0</v>
          </cell>
          <cell r="AM57">
            <v>0</v>
          </cell>
          <cell r="AP57">
            <v>0</v>
          </cell>
          <cell r="AQ57">
            <v>0</v>
          </cell>
          <cell r="AT57">
            <v>0</v>
          </cell>
          <cell r="AV57">
            <v>1058</v>
          </cell>
          <cell r="AY57">
            <v>1058</v>
          </cell>
          <cell r="AZ57">
            <v>1058</v>
          </cell>
          <cell r="BA57">
            <v>0</v>
          </cell>
          <cell r="BC57">
            <v>1050.8507999999999</v>
          </cell>
          <cell r="BF57">
            <v>1050.8507999999999</v>
          </cell>
          <cell r="BG57">
            <v>1050.8507999999999</v>
          </cell>
          <cell r="BH57">
            <v>1050.8507999999999</v>
          </cell>
        </row>
        <row r="58">
          <cell r="A58">
            <v>27</v>
          </cell>
          <cell r="B58" t="str">
            <v>Nâng cấp, cải tạo Nhà bia tưởng niệm liệt sĩ, thành phố Kon Tum</v>
          </cell>
          <cell r="C58" t="str">
            <v>Ban QLDA ĐTXD TP</v>
          </cell>
          <cell r="D58" t="str">
            <v>UBND phường Kon Tum</v>
          </cell>
          <cell r="E58" t="str">
            <v>C</v>
          </cell>
          <cell r="F58" t="str">
            <v>Văn hóa</v>
          </cell>
          <cell r="G58">
            <v>8037460</v>
          </cell>
          <cell r="H58" t="str">
            <v>P. Quyết Thắng</v>
          </cell>
          <cell r="I58" t="str">
            <v>2024-2025</v>
          </cell>
          <cell r="J58">
            <v>2024</v>
          </cell>
          <cell r="L58" t="str">
            <v>1426-7/7/2023</v>
          </cell>
          <cell r="M58">
            <v>4200</v>
          </cell>
          <cell r="P58">
            <v>4200</v>
          </cell>
          <cell r="R58" t="str">
            <v>P. Quyết Thắng</v>
          </cell>
          <cell r="S58" t="str">
            <v>Phường Kon Tum</v>
          </cell>
          <cell r="T58" t="str">
            <v>UBND phường Kon Tum</v>
          </cell>
          <cell r="U58">
            <v>0</v>
          </cell>
          <cell r="Y58">
            <v>4200</v>
          </cell>
          <cell r="AB58">
            <v>4200</v>
          </cell>
          <cell r="AC58">
            <v>0</v>
          </cell>
          <cell r="AD58">
            <v>4200</v>
          </cell>
          <cell r="AF58">
            <v>4000</v>
          </cell>
          <cell r="AI58">
            <v>4000</v>
          </cell>
          <cell r="AJ58">
            <v>0</v>
          </cell>
          <cell r="AK58">
            <v>1000</v>
          </cell>
          <cell r="AL58">
            <v>3000</v>
          </cell>
          <cell r="AM58">
            <v>2127</v>
          </cell>
          <cell r="AO58">
            <v>2127</v>
          </cell>
          <cell r="AP58">
            <v>0</v>
          </cell>
          <cell r="AQ58">
            <v>0</v>
          </cell>
          <cell r="AT58">
            <v>0</v>
          </cell>
          <cell r="AV58">
            <v>1000</v>
          </cell>
          <cell r="AY58">
            <v>1000</v>
          </cell>
          <cell r="AZ58">
            <v>0</v>
          </cell>
          <cell r="BA58">
            <v>1000</v>
          </cell>
          <cell r="BC58">
            <v>398.42599999999999</v>
          </cell>
          <cell r="BF58">
            <v>398.42599999999999</v>
          </cell>
          <cell r="BG58">
            <v>0</v>
          </cell>
          <cell r="BH58">
            <v>0</v>
          </cell>
          <cell r="BJ58">
            <v>398.42599999999999</v>
          </cell>
          <cell r="BL58">
            <v>873</v>
          </cell>
          <cell r="BO58">
            <v>873</v>
          </cell>
          <cell r="BP58">
            <v>873</v>
          </cell>
          <cell r="BS58">
            <v>873</v>
          </cell>
          <cell r="BT58">
            <v>0</v>
          </cell>
          <cell r="BU58">
            <v>0</v>
          </cell>
          <cell r="BV58">
            <v>0</v>
          </cell>
          <cell r="BW58">
            <v>0</v>
          </cell>
        </row>
        <row r="59">
          <cell r="A59">
            <v>28</v>
          </cell>
          <cell r="B59" t="str">
            <v>Xây dựng mới cổng và tường rào Trụ sở làm việc Công an các xã trên địa bàn thành phố Kon Tum</v>
          </cell>
          <cell r="C59" t="str">
            <v>Ban QLDA ĐTXD TP</v>
          </cell>
          <cell r="D59" t="str">
            <v>UBND phường Kon Tum</v>
          </cell>
          <cell r="E59" t="str">
            <v>C</v>
          </cell>
          <cell r="F59" t="str">
            <v>Trụ sở</v>
          </cell>
          <cell r="G59">
            <v>8135521</v>
          </cell>
          <cell r="H59" t="str">
            <v>TP Kon Tum</v>
          </cell>
          <cell r="I59" t="str">
            <v>2024-2025</v>
          </cell>
          <cell r="J59">
            <v>2024</v>
          </cell>
          <cell r="L59" t="str">
            <v>872-19/4/2024</v>
          </cell>
          <cell r="M59">
            <v>2522.0830000000001</v>
          </cell>
          <cell r="P59">
            <v>2522</v>
          </cell>
          <cell r="R59" t="str">
            <v>TP Kon Tum</v>
          </cell>
          <cell r="S59" t="str">
            <v>Phường Kon Tum</v>
          </cell>
          <cell r="T59" t="str">
            <v>UBND phường Kon Tum</v>
          </cell>
          <cell r="U59">
            <v>0</v>
          </cell>
          <cell r="Y59">
            <v>2522</v>
          </cell>
          <cell r="AB59">
            <v>2522</v>
          </cell>
          <cell r="AC59">
            <v>0</v>
          </cell>
          <cell r="AD59">
            <v>1322</v>
          </cell>
          <cell r="AE59">
            <v>1200</v>
          </cell>
          <cell r="AF59">
            <v>2508</v>
          </cell>
          <cell r="AI59">
            <v>2508</v>
          </cell>
          <cell r="AJ59">
            <v>0</v>
          </cell>
          <cell r="AK59">
            <v>1308</v>
          </cell>
          <cell r="AL59">
            <v>1200</v>
          </cell>
          <cell r="AM59">
            <v>804.81399999999996</v>
          </cell>
          <cell r="AP59">
            <v>804.81399999999996</v>
          </cell>
          <cell r="AQ59">
            <v>0</v>
          </cell>
          <cell r="AT59">
            <v>0</v>
          </cell>
          <cell r="AU59">
            <v>804.81399999999996</v>
          </cell>
          <cell r="AV59">
            <v>1308</v>
          </cell>
          <cell r="AY59">
            <v>1308</v>
          </cell>
          <cell r="AZ59">
            <v>0</v>
          </cell>
          <cell r="BA59">
            <v>1308</v>
          </cell>
          <cell r="BC59">
            <v>1021.444</v>
          </cell>
          <cell r="BF59">
            <v>1021.444</v>
          </cell>
          <cell r="BG59">
            <v>0</v>
          </cell>
          <cell r="BH59">
            <v>0</v>
          </cell>
          <cell r="BJ59">
            <v>1021.444</v>
          </cell>
          <cell r="BL59">
            <v>395.16800000000001</v>
          </cell>
          <cell r="BO59">
            <v>395.16800000000001</v>
          </cell>
          <cell r="BP59">
            <v>395.16800000000001</v>
          </cell>
          <cell r="BS59">
            <v>395.16800000000001</v>
          </cell>
          <cell r="BT59">
            <v>0</v>
          </cell>
          <cell r="BU59">
            <v>0</v>
          </cell>
          <cell r="BV59">
            <v>0</v>
          </cell>
          <cell r="BW59">
            <v>0</v>
          </cell>
        </row>
        <row r="60">
          <cell r="A60">
            <v>29</v>
          </cell>
          <cell r="B60" t="str">
            <v>Đầu tư cơ sở hạ tầng tạo quỹ đất đấu giá tại thôn Kon Mơ Nay Sơ Lam 1, phường Trường Chinh, thành phố Kon Tum</v>
          </cell>
          <cell r="C60" t="str">
            <v>UBND P. Trường Chính</v>
          </cell>
          <cell r="D60" t="str">
            <v>UBND phường Kon Tum</v>
          </cell>
          <cell r="E60" t="str">
            <v>C</v>
          </cell>
          <cell r="F60" t="str">
            <v>Hạ tầng</v>
          </cell>
          <cell r="G60">
            <v>7996722</v>
          </cell>
          <cell r="H60" t="str">
            <v>P. Trường Chinh</v>
          </cell>
          <cell r="L60" t="str">
            <v>2291-20/6/2022</v>
          </cell>
          <cell r="M60">
            <v>2092</v>
          </cell>
          <cell r="P60">
            <v>2092</v>
          </cell>
          <cell r="R60" t="str">
            <v>P. Trường Chinh</v>
          </cell>
          <cell r="S60" t="str">
            <v>Phường Kon Tum</v>
          </cell>
          <cell r="T60" t="str">
            <v>UBND phường Kon Tum</v>
          </cell>
          <cell r="U60">
            <v>0</v>
          </cell>
          <cell r="Y60">
            <v>2092</v>
          </cell>
          <cell r="AB60">
            <v>2092</v>
          </cell>
          <cell r="AC60">
            <v>0</v>
          </cell>
          <cell r="AD60">
            <v>2092</v>
          </cell>
          <cell r="AF60">
            <v>2092</v>
          </cell>
          <cell r="AI60">
            <v>2092</v>
          </cell>
          <cell r="AJ60">
            <v>0</v>
          </cell>
          <cell r="AK60">
            <v>2092</v>
          </cell>
          <cell r="AM60">
            <v>500</v>
          </cell>
          <cell r="AP60">
            <v>500</v>
          </cell>
          <cell r="AQ60">
            <v>0</v>
          </cell>
          <cell r="AT60">
            <v>500</v>
          </cell>
          <cell r="AV60">
            <v>2092</v>
          </cell>
          <cell r="AY60">
            <v>2092</v>
          </cell>
          <cell r="AZ60">
            <v>0</v>
          </cell>
          <cell r="BA60">
            <v>2092</v>
          </cell>
          <cell r="BC60">
            <v>1299.921114</v>
          </cell>
          <cell r="BF60">
            <v>1299.921114</v>
          </cell>
          <cell r="BG60">
            <v>0</v>
          </cell>
          <cell r="BH60">
            <v>0</v>
          </cell>
          <cell r="BJ60">
            <v>1299.921114</v>
          </cell>
          <cell r="BL60">
            <v>0</v>
          </cell>
          <cell r="BP60">
            <v>0</v>
          </cell>
        </row>
        <row r="61">
          <cell r="A61">
            <v>30</v>
          </cell>
          <cell r="B61" t="str">
            <v>Sửa chữa, thay thế các thiết bị điện, điện tử bị hư hỏng của hệ thống điện chiếu sáng công cộng; hệ thống đèn tín hiệu giao thông và cải tạo, sữa chữa Biểu tượng trụ đồng hồ tại nút giao thông Trần Phú - Nguyễn Huệ, thành phố Kon Tum</v>
          </cell>
          <cell r="C61" t="str">
            <v>Phòng QLĐT</v>
          </cell>
          <cell r="D61" t="str">
            <v>UBND phường Kon Tum</v>
          </cell>
          <cell r="E61" t="str">
            <v>C</v>
          </cell>
          <cell r="F61" t="str">
            <v>Hạ tầng</v>
          </cell>
          <cell r="G61">
            <v>7903094</v>
          </cell>
          <cell r="H61" t="str">
            <v>TP. Kon Tum</v>
          </cell>
          <cell r="L61" t="str">
            <v>199-25/01/2021</v>
          </cell>
          <cell r="M61">
            <v>999.77099999999996</v>
          </cell>
          <cell r="R61" t="str">
            <v>TP. Kon Tum</v>
          </cell>
          <cell r="S61" t="str">
            <v>Phường Kon Tum</v>
          </cell>
          <cell r="T61" t="str">
            <v>UBND phường Kon Tum</v>
          </cell>
          <cell r="U61">
            <v>0</v>
          </cell>
          <cell r="Y61">
            <v>649</v>
          </cell>
          <cell r="AB61">
            <v>649</v>
          </cell>
          <cell r="AC61">
            <v>0</v>
          </cell>
          <cell r="AE61">
            <v>649</v>
          </cell>
          <cell r="AF61">
            <v>649</v>
          </cell>
          <cell r="AI61">
            <v>649</v>
          </cell>
          <cell r="AJ61">
            <v>0</v>
          </cell>
          <cell r="AL61">
            <v>649</v>
          </cell>
          <cell r="AM61">
            <v>648.91764999999998</v>
          </cell>
          <cell r="AP61">
            <v>648.91764999999998</v>
          </cell>
          <cell r="AQ61">
            <v>0</v>
          </cell>
          <cell r="AU61">
            <v>648.91764999999998</v>
          </cell>
          <cell r="AV61">
            <v>0</v>
          </cell>
          <cell r="AY61">
            <v>0</v>
          </cell>
          <cell r="AZ61">
            <v>0</v>
          </cell>
          <cell r="BC61">
            <v>0</v>
          </cell>
          <cell r="BF61">
            <v>0</v>
          </cell>
          <cell r="BG61">
            <v>0</v>
          </cell>
          <cell r="BH61">
            <v>0</v>
          </cell>
        </row>
        <row r="62">
          <cell r="A62">
            <v>31</v>
          </cell>
          <cell r="B62" t="str">
            <v xml:space="preserve">Sửa chữa, thay thế các thiết bị điện của hệ thống điện trang trí tại tuyến đường Quốc lộ 14, Quốc lộ 24 (đoạn qua địa bàn thành phố); các Công viên, vườn hoa; các Bờ kè (Kè số 1, số 2 của sông Đăk Bla và Kè chống sạt lở Quốc lộ 24), thuộc địa bàn các phường nội thành thành phố Kon Tum. </v>
          </cell>
          <cell r="C62" t="str">
            <v>Phòng QLĐT</v>
          </cell>
          <cell r="D62" t="str">
            <v>UBND phường Kon Tum</v>
          </cell>
          <cell r="E62" t="str">
            <v>C</v>
          </cell>
          <cell r="F62" t="str">
            <v>Hạ tầng</v>
          </cell>
          <cell r="G62">
            <v>7906840</v>
          </cell>
          <cell r="H62" t="str">
            <v>TP. Kon Tum</v>
          </cell>
          <cell r="L62" t="str">
            <v>858-30/3/2021</v>
          </cell>
          <cell r="M62">
            <v>947.15499999999997</v>
          </cell>
          <cell r="R62" t="str">
            <v>Thành phố 
Kon Tum, tỉnh Kon Tum</v>
          </cell>
          <cell r="S62" t="str">
            <v>Phường Kon Tum</v>
          </cell>
          <cell r="T62" t="str">
            <v>UBND phường Kon Tum</v>
          </cell>
          <cell r="U62">
            <v>0</v>
          </cell>
          <cell r="Y62">
            <v>784</v>
          </cell>
          <cell r="AB62">
            <v>784</v>
          </cell>
          <cell r="AC62">
            <v>0</v>
          </cell>
          <cell r="AE62">
            <v>784</v>
          </cell>
          <cell r="AF62">
            <v>784</v>
          </cell>
          <cell r="AI62">
            <v>784</v>
          </cell>
          <cell r="AJ62">
            <v>0</v>
          </cell>
          <cell r="AL62">
            <v>784</v>
          </cell>
          <cell r="AM62">
            <v>783.25293499999998</v>
          </cell>
          <cell r="AP62">
            <v>783.25293499999998</v>
          </cell>
          <cell r="AQ62">
            <v>0</v>
          </cell>
          <cell r="AU62">
            <v>783.25293499999998</v>
          </cell>
          <cell r="AV62">
            <v>0</v>
          </cell>
          <cell r="AY62">
            <v>0</v>
          </cell>
          <cell r="AZ62">
            <v>0</v>
          </cell>
          <cell r="BC62">
            <v>0</v>
          </cell>
          <cell r="BF62">
            <v>0</v>
          </cell>
          <cell r="BG62">
            <v>0</v>
          </cell>
          <cell r="BH62">
            <v>0</v>
          </cell>
        </row>
        <row r="63">
          <cell r="A63">
            <v>32</v>
          </cell>
          <cell r="B63" t="str">
            <v>Lắp đặt bổ sung và thay thế các bộ đèn chiếu sáng của hệ thống chiếu sáng công cộng tại các bảng Pa nô “Thành phố Kon Tum  kính chào Quý khách” và các đèn chiếu sáng tại khu vực xung quanh đảo giao thông đầu cầu Đăk Bla, thành phố Kon Tum.</v>
          </cell>
          <cell r="C63" t="str">
            <v>Phòng QLĐT</v>
          </cell>
          <cell r="D63" t="str">
            <v>UBND phường Kon Tum</v>
          </cell>
          <cell r="E63" t="str">
            <v>C</v>
          </cell>
          <cell r="F63" t="str">
            <v>Hạ tầng</v>
          </cell>
          <cell r="G63">
            <v>7903426</v>
          </cell>
          <cell r="H63" t="str">
            <v>TP. Kon Tum</v>
          </cell>
          <cell r="L63" t="str">
            <v>859-30/3/2021</v>
          </cell>
          <cell r="M63">
            <v>820.90700000000004</v>
          </cell>
          <cell r="R63" t="str">
            <v>Thành phố 
Kon Tum, tỉnh Kon Tum</v>
          </cell>
          <cell r="S63" t="str">
            <v>Phường Kon Tum</v>
          </cell>
          <cell r="T63" t="str">
            <v>UBND phường Kon Tum</v>
          </cell>
          <cell r="U63">
            <v>0</v>
          </cell>
          <cell r="Y63">
            <v>666</v>
          </cell>
          <cell r="AB63">
            <v>666</v>
          </cell>
          <cell r="AC63">
            <v>0</v>
          </cell>
          <cell r="AE63">
            <v>666</v>
          </cell>
          <cell r="AF63">
            <v>666</v>
          </cell>
          <cell r="AI63">
            <v>666</v>
          </cell>
          <cell r="AJ63">
            <v>0</v>
          </cell>
          <cell r="AL63">
            <v>666</v>
          </cell>
          <cell r="AM63">
            <v>665.16820300000006</v>
          </cell>
          <cell r="AP63">
            <v>665.16820300000006</v>
          </cell>
          <cell r="AQ63">
            <v>0</v>
          </cell>
          <cell r="AU63">
            <v>665.16820300000006</v>
          </cell>
          <cell r="AV63">
            <v>0</v>
          </cell>
          <cell r="AY63">
            <v>0</v>
          </cell>
          <cell r="AZ63">
            <v>0</v>
          </cell>
          <cell r="BC63">
            <v>0</v>
          </cell>
          <cell r="BF63">
            <v>0</v>
          </cell>
          <cell r="BG63">
            <v>0</v>
          </cell>
          <cell r="BH63">
            <v>0</v>
          </cell>
        </row>
        <row r="64">
          <cell r="A64">
            <v>33</v>
          </cell>
          <cell r="B64" t="str">
            <v>Khắc phục sạt lở cống 2Ø150, đường Đào Duy Từ, phường Trường Chinh và xử lý sụt lún tại ngã tư Bà Triệu - Phan Đình Phùng, phường Quang Trung, thành phố Kon Tum</v>
          </cell>
          <cell r="C64" t="str">
            <v>Phòng QLĐT</v>
          </cell>
          <cell r="D64" t="str">
            <v>UBND phường Kon Tum</v>
          </cell>
          <cell r="E64" t="str">
            <v>C</v>
          </cell>
          <cell r="F64" t="str">
            <v>Giao thông</v>
          </cell>
          <cell r="G64">
            <v>7903427</v>
          </cell>
          <cell r="H64" t="str">
            <v>TP. Kon Tum</v>
          </cell>
          <cell r="L64" t="str">
            <v>860-30/3/2021;2640-6/8/2021</v>
          </cell>
          <cell r="M64">
            <v>555</v>
          </cell>
          <cell r="R64" t="str">
            <v>Thành phố
 Kon Tum</v>
          </cell>
          <cell r="S64" t="str">
            <v>Phường Kon Tum</v>
          </cell>
          <cell r="T64" t="str">
            <v>UBND phường Kon Tum</v>
          </cell>
          <cell r="U64">
            <v>0</v>
          </cell>
          <cell r="Y64">
            <v>555</v>
          </cell>
          <cell r="AB64">
            <v>555</v>
          </cell>
          <cell r="AC64">
            <v>0</v>
          </cell>
          <cell r="AE64">
            <v>555</v>
          </cell>
          <cell r="AF64">
            <v>555</v>
          </cell>
          <cell r="AI64">
            <v>555</v>
          </cell>
          <cell r="AJ64">
            <v>0</v>
          </cell>
          <cell r="AL64">
            <v>555</v>
          </cell>
          <cell r="AM64">
            <v>552.17527399999994</v>
          </cell>
          <cell r="AP64">
            <v>552.17527399999994</v>
          </cell>
          <cell r="AQ64">
            <v>0</v>
          </cell>
          <cell r="AU64">
            <v>552.17527399999994</v>
          </cell>
          <cell r="AV64">
            <v>0</v>
          </cell>
          <cell r="AY64">
            <v>0</v>
          </cell>
          <cell r="AZ64">
            <v>0</v>
          </cell>
          <cell r="BC64">
            <v>0</v>
          </cell>
          <cell r="BF64">
            <v>0</v>
          </cell>
          <cell r="BG64">
            <v>0</v>
          </cell>
          <cell r="BH64">
            <v>0</v>
          </cell>
        </row>
        <row r="65">
          <cell r="A65">
            <v>34</v>
          </cell>
          <cell r="B65" t="str">
            <v>Sửa chữa Trụ sở HĐND-UBND thành phố Kon Tum, hạng mục: Sửa chữa hệ thống điện, cải tạo các phòng vệ sinh, sơn sửa mặt tiền và một số phòng làm việc</v>
          </cell>
          <cell r="C65" t="str">
            <v>Văn phòng HĐND-UBND TP</v>
          </cell>
          <cell r="D65" t="str">
            <v>UBND phường Kon Tum</v>
          </cell>
          <cell r="E65" t="str">
            <v>C</v>
          </cell>
          <cell r="F65" t="str">
            <v>Hạ tầng</v>
          </cell>
          <cell r="G65">
            <v>7923814</v>
          </cell>
          <cell r="H65" t="str">
            <v>TP Kon Tum</v>
          </cell>
          <cell r="L65" t="str">
            <v>1663-02/6/2021</v>
          </cell>
          <cell r="M65">
            <v>500</v>
          </cell>
          <cell r="R65" t="str">
            <v>TP Kon Tum</v>
          </cell>
          <cell r="S65" t="str">
            <v>Phường Kon Tum</v>
          </cell>
          <cell r="T65" t="str">
            <v>UBND phường Kon Tum</v>
          </cell>
          <cell r="U65">
            <v>0</v>
          </cell>
          <cell r="Y65">
            <v>493</v>
          </cell>
          <cell r="AB65">
            <v>493</v>
          </cell>
          <cell r="AC65">
            <v>0</v>
          </cell>
          <cell r="AE65">
            <v>493</v>
          </cell>
          <cell r="AF65">
            <v>493</v>
          </cell>
          <cell r="AI65">
            <v>493</v>
          </cell>
          <cell r="AJ65">
            <v>0</v>
          </cell>
          <cell r="AL65">
            <v>493</v>
          </cell>
          <cell r="AM65">
            <v>492.303</v>
          </cell>
          <cell r="AP65">
            <v>492.303</v>
          </cell>
          <cell r="AQ65">
            <v>0</v>
          </cell>
          <cell r="AU65">
            <v>492.303</v>
          </cell>
          <cell r="AV65">
            <v>0</v>
          </cell>
          <cell r="AY65">
            <v>0</v>
          </cell>
          <cell r="AZ65">
            <v>0</v>
          </cell>
          <cell r="BC65">
            <v>0</v>
          </cell>
          <cell r="BF65">
            <v>0</v>
          </cell>
          <cell r="BG65">
            <v>0</v>
          </cell>
          <cell r="BH65">
            <v>0</v>
          </cell>
        </row>
        <row r="66">
          <cell r="A66">
            <v>35</v>
          </cell>
          <cell r="B66" t="str">
            <v>Cải tạo, sửa chữa hệ thống Đài phun nước, Công viên Giọt nước Đăk Bla, phường Quyết Thắng, thành phố Kon Tum.</v>
          </cell>
          <cell r="C66" t="str">
            <v>Phòng QLĐT</v>
          </cell>
          <cell r="D66" t="str">
            <v>UBND phường Kon Tum</v>
          </cell>
          <cell r="E66" t="str">
            <v>C</v>
          </cell>
          <cell r="F66" t="str">
            <v>Hạ tầng</v>
          </cell>
          <cell r="G66">
            <v>7974955</v>
          </cell>
          <cell r="H66" t="str">
            <v>P. Quyết Thắng</v>
          </cell>
          <cell r="L66" t="str">
            <v>819- 15/3/2022</v>
          </cell>
          <cell r="M66">
            <v>1153</v>
          </cell>
          <cell r="R66" t="str">
            <v>P. Quyết Thắng</v>
          </cell>
          <cell r="S66" t="str">
            <v>Phường Kon Tum</v>
          </cell>
          <cell r="T66" t="str">
            <v>UBND phường Kon Tum</v>
          </cell>
          <cell r="U66">
            <v>0</v>
          </cell>
          <cell r="Y66">
            <v>1100</v>
          </cell>
          <cell r="AB66">
            <v>1100</v>
          </cell>
          <cell r="AC66">
            <v>0</v>
          </cell>
          <cell r="AE66">
            <v>1100</v>
          </cell>
          <cell r="AF66">
            <v>1100</v>
          </cell>
          <cell r="AI66">
            <v>1100</v>
          </cell>
          <cell r="AJ66">
            <v>0</v>
          </cell>
          <cell r="AL66">
            <v>1100</v>
          </cell>
          <cell r="AM66">
            <v>1043.436246</v>
          </cell>
          <cell r="AP66">
            <v>1043.436246</v>
          </cell>
          <cell r="AQ66">
            <v>0</v>
          </cell>
          <cell r="AU66">
            <v>1043.436246</v>
          </cell>
          <cell r="AV66">
            <v>0</v>
          </cell>
          <cell r="AY66">
            <v>0</v>
          </cell>
          <cell r="AZ66">
            <v>0</v>
          </cell>
          <cell r="BC66">
            <v>0</v>
          </cell>
          <cell r="BF66">
            <v>0</v>
          </cell>
          <cell r="BG66">
            <v>0</v>
          </cell>
          <cell r="BH66">
            <v>0</v>
          </cell>
        </row>
        <row r="67">
          <cell r="A67">
            <v>36</v>
          </cell>
          <cell r="B67" t="str">
            <v>Đầu tư màn hình điện tử phục vụ công tác tuyên truyền chính trị tại Trụ sở HĐND-UBND thành phố Kon Tum</v>
          </cell>
          <cell r="C67" t="str">
            <v>Văn phòng HĐND-UBND TP</v>
          </cell>
          <cell r="D67" t="str">
            <v>UBND phường Kon Tum</v>
          </cell>
          <cell r="E67" t="str">
            <v>C</v>
          </cell>
          <cell r="F67" t="str">
            <v>Hạ tầng</v>
          </cell>
          <cell r="G67">
            <v>7962375</v>
          </cell>
          <cell r="H67" t="str">
            <v>P. Quyết Thắng</v>
          </cell>
          <cell r="L67" t="str">
            <v>821- 15/3/2022</v>
          </cell>
          <cell r="M67">
            <v>325</v>
          </cell>
          <cell r="R67" t="str">
            <v>P. Quyết Thắng</v>
          </cell>
          <cell r="S67" t="str">
            <v>Phường Kon Tum</v>
          </cell>
          <cell r="T67" t="str">
            <v>UBND phường Kon Tum</v>
          </cell>
          <cell r="U67">
            <v>0</v>
          </cell>
          <cell r="Y67">
            <v>305</v>
          </cell>
          <cell r="AB67">
            <v>305</v>
          </cell>
          <cell r="AC67">
            <v>0</v>
          </cell>
          <cell r="AE67">
            <v>305</v>
          </cell>
          <cell r="AF67">
            <v>305</v>
          </cell>
          <cell r="AI67">
            <v>305</v>
          </cell>
          <cell r="AJ67">
            <v>0</v>
          </cell>
          <cell r="AL67">
            <v>305</v>
          </cell>
          <cell r="AM67">
            <v>304.53375</v>
          </cell>
          <cell r="AP67">
            <v>304.53375</v>
          </cell>
          <cell r="AQ67">
            <v>0</v>
          </cell>
          <cell r="AU67">
            <v>304.53375</v>
          </cell>
          <cell r="AV67">
            <v>0</v>
          </cell>
          <cell r="AY67">
            <v>0</v>
          </cell>
          <cell r="AZ67">
            <v>0</v>
          </cell>
          <cell r="BC67">
            <v>0</v>
          </cell>
          <cell r="BF67">
            <v>0</v>
          </cell>
          <cell r="BG67">
            <v>0</v>
          </cell>
          <cell r="BH67">
            <v>0</v>
          </cell>
        </row>
        <row r="68">
          <cell r="A68">
            <v>37</v>
          </cell>
          <cell r="B68" t="str">
            <v>Lắp đặt các Cột cờ xung quanh vòng xuyến phía Bắc cầu Đăk Bla phường Quyết Thắng, thành phố Kon Tum</v>
          </cell>
          <cell r="C68" t="str">
            <v>Phòng QLĐT</v>
          </cell>
          <cell r="D68" t="str">
            <v>UBND phường Kon Tum</v>
          </cell>
          <cell r="E68" t="str">
            <v>C</v>
          </cell>
          <cell r="F68" t="str">
            <v>Hạ tầng</v>
          </cell>
          <cell r="G68">
            <v>8044073</v>
          </cell>
          <cell r="H68" t="str">
            <v>P. Quyết Thắng</v>
          </cell>
          <cell r="L68" t="str">
            <v>199-17/01/2023</v>
          </cell>
          <cell r="M68">
            <v>1260</v>
          </cell>
          <cell r="R68" t="str">
            <v>P. Quyết Thắng</v>
          </cell>
          <cell r="S68" t="str">
            <v>Phường Kon Tum</v>
          </cell>
          <cell r="T68" t="str">
            <v>UBND phường Kon Tum</v>
          </cell>
          <cell r="U68">
            <v>0</v>
          </cell>
          <cell r="Y68">
            <v>1020</v>
          </cell>
          <cell r="AB68">
            <v>1020</v>
          </cell>
          <cell r="AC68">
            <v>0</v>
          </cell>
          <cell r="AE68">
            <v>1020</v>
          </cell>
          <cell r="AF68">
            <v>1020</v>
          </cell>
          <cell r="AI68">
            <v>1020</v>
          </cell>
          <cell r="AJ68">
            <v>0</v>
          </cell>
          <cell r="AL68">
            <v>1020</v>
          </cell>
          <cell r="AM68">
            <v>1019.457803</v>
          </cell>
          <cell r="AP68">
            <v>1019.457803</v>
          </cell>
          <cell r="AQ68">
            <v>0</v>
          </cell>
          <cell r="AU68">
            <v>1019.457803</v>
          </cell>
          <cell r="AV68">
            <v>0</v>
          </cell>
          <cell r="AY68">
            <v>0</v>
          </cell>
          <cell r="AZ68">
            <v>0</v>
          </cell>
          <cell r="BC68">
            <v>0</v>
          </cell>
          <cell r="BF68">
            <v>0</v>
          </cell>
          <cell r="BG68">
            <v>0</v>
          </cell>
          <cell r="BH68">
            <v>0</v>
          </cell>
        </row>
        <row r="69">
          <cell r="A69">
            <v>38</v>
          </cell>
          <cell r="B69" t="str">
            <v>Nâng cấp, cải tạo đường Huỳnh Đăng Thơ, thành phố Kon Tum</v>
          </cell>
          <cell r="C69" t="str">
            <v>Ban QLDA ĐTXD TP</v>
          </cell>
          <cell r="D69" t="str">
            <v>UBND phường Kon Tum</v>
          </cell>
          <cell r="E69" t="str">
            <v>C</v>
          </cell>
          <cell r="F69" t="str">
            <v>Giao 
thông, hạ tầng</v>
          </cell>
          <cell r="G69">
            <v>7916714</v>
          </cell>
          <cell r="H69" t="str">
            <v>P. Quang Trung</v>
          </cell>
          <cell r="I69" t="str">
            <v>2023-2024</v>
          </cell>
          <cell r="J69">
            <v>2023</v>
          </cell>
          <cell r="L69" t="str">
            <v>3083-01/12/2020</v>
          </cell>
          <cell r="M69">
            <v>20465</v>
          </cell>
          <cell r="O69">
            <v>18400</v>
          </cell>
          <cell r="Q69" t="str">
            <v>1100-20/3/2025</v>
          </cell>
          <cell r="R69" t="str">
            <v>P. Quang Trung</v>
          </cell>
          <cell r="S69" t="str">
            <v>Phường Kon Tum</v>
          </cell>
          <cell r="T69" t="str">
            <v>UBND phường Kon Tum</v>
          </cell>
          <cell r="U69">
            <v>0</v>
          </cell>
          <cell r="Y69">
            <v>12593</v>
          </cell>
          <cell r="AB69">
            <v>12593</v>
          </cell>
          <cell r="AC69">
            <v>12593</v>
          </cell>
          <cell r="AF69">
            <v>12593</v>
          </cell>
          <cell r="AI69">
            <v>12593</v>
          </cell>
          <cell r="AJ69">
            <v>12593</v>
          </cell>
          <cell r="AM69">
            <v>12577.087995</v>
          </cell>
          <cell r="AP69">
            <v>12577.087995</v>
          </cell>
          <cell r="AQ69">
            <v>12577.087995</v>
          </cell>
          <cell r="AR69">
            <v>12577.087995</v>
          </cell>
          <cell r="AV69">
            <v>0</v>
          </cell>
          <cell r="AY69">
            <v>0</v>
          </cell>
          <cell r="AZ69">
            <v>0</v>
          </cell>
          <cell r="BC69">
            <v>0</v>
          </cell>
          <cell r="BG69">
            <v>0</v>
          </cell>
          <cell r="BH69">
            <v>0</v>
          </cell>
          <cell r="BL69">
            <v>0</v>
          </cell>
          <cell r="BP69">
            <v>0</v>
          </cell>
          <cell r="BT69">
            <v>5000</v>
          </cell>
          <cell r="BU69">
            <v>0</v>
          </cell>
          <cell r="BV69">
            <v>5000</v>
          </cell>
          <cell r="BW69">
            <v>0</v>
          </cell>
        </row>
        <row r="70">
          <cell r="A70">
            <v>39</v>
          </cell>
          <cell r="B70" t="str">
            <v xml:space="preserve">Cải tạo, nâng cấp đường Ka Pa Kơ Lơng, thành phố Kon Tum </v>
          </cell>
          <cell r="C70" t="str">
            <v>Ban QLDA ĐTXD TP</v>
          </cell>
          <cell r="D70" t="str">
            <v>UBND phường Kon Tum</v>
          </cell>
          <cell r="E70" t="str">
            <v>C</v>
          </cell>
          <cell r="F70" t="str">
            <v>Giao 
thông, hạ tầng</v>
          </cell>
          <cell r="G70">
            <v>7916713</v>
          </cell>
          <cell r="H70" t="str">
            <v>P. Thống Nhất</v>
          </cell>
          <cell r="I70" t="str">
            <v>2023-2024</v>
          </cell>
          <cell r="J70">
            <v>2023</v>
          </cell>
          <cell r="L70" t="str">
            <v>3085-01/12/2020;1575-31/7/23</v>
          </cell>
          <cell r="M70">
            <v>14947</v>
          </cell>
          <cell r="O70">
            <v>14200</v>
          </cell>
          <cell r="Q70" t="str">
            <v>3328-24/12/2024</v>
          </cell>
          <cell r="R70" t="str">
            <v>Phường Thống Nhất</v>
          </cell>
          <cell r="S70" t="str">
            <v>Phường Kon Tum</v>
          </cell>
          <cell r="T70" t="str">
            <v>UBND phường Kon Tum</v>
          </cell>
          <cell r="U70">
            <v>0</v>
          </cell>
          <cell r="Y70">
            <v>10893</v>
          </cell>
          <cell r="AB70">
            <v>10893</v>
          </cell>
          <cell r="AC70">
            <v>10893</v>
          </cell>
          <cell r="AF70">
            <v>10893</v>
          </cell>
          <cell r="AI70">
            <v>10893</v>
          </cell>
          <cell r="AJ70">
            <v>10893</v>
          </cell>
          <cell r="AM70">
            <v>10852.933686</v>
          </cell>
          <cell r="AP70">
            <v>10852.933686</v>
          </cell>
          <cell r="AQ70">
            <v>10852.933686</v>
          </cell>
          <cell r="AR70">
            <v>10852.933686</v>
          </cell>
          <cell r="AV70">
            <v>0</v>
          </cell>
          <cell r="AY70">
            <v>0</v>
          </cell>
          <cell r="AZ70">
            <v>0</v>
          </cell>
          <cell r="BC70">
            <v>0</v>
          </cell>
          <cell r="BG70">
            <v>0</v>
          </cell>
          <cell r="BH70">
            <v>0</v>
          </cell>
          <cell r="BL70">
            <v>0</v>
          </cell>
          <cell r="BP70">
            <v>0</v>
          </cell>
          <cell r="BT70">
            <v>0</v>
          </cell>
          <cell r="BU70">
            <v>0</v>
          </cell>
          <cell r="BV70">
            <v>0</v>
          </cell>
          <cell r="BW70">
            <v>0</v>
          </cell>
        </row>
        <row r="71">
          <cell r="A71">
            <v>40</v>
          </cell>
          <cell r="B71" t="str">
            <v>Trồng cây xanh trên tuyến đường bao khu dân cư phía Nam, thành phố Kon Tum</v>
          </cell>
          <cell r="C71" t="str">
            <v>Phòng QLĐT</v>
          </cell>
          <cell r="D71" t="str">
            <v>UBND phường Kon Tum</v>
          </cell>
          <cell r="E71" t="str">
            <v>C</v>
          </cell>
          <cell r="F71" t="str">
            <v>Hạ tầng</v>
          </cell>
          <cell r="G71">
            <v>8004630</v>
          </cell>
          <cell r="H71" t="str">
            <v>TP Kon Tum</v>
          </cell>
          <cell r="L71" t="str">
            <v>4522-01/12/2022</v>
          </cell>
          <cell r="M71">
            <v>2337</v>
          </cell>
          <cell r="O71">
            <v>2337</v>
          </cell>
          <cell r="R71" t="str">
            <v>TP Kon Tum</v>
          </cell>
          <cell r="S71" t="str">
            <v>Phường Kon Tum</v>
          </cell>
          <cell r="T71" t="str">
            <v>UBND phường Kon Tum</v>
          </cell>
          <cell r="U71">
            <v>0</v>
          </cell>
          <cell r="Y71">
            <v>2337</v>
          </cell>
          <cell r="AB71">
            <v>2337</v>
          </cell>
          <cell r="AC71">
            <v>0</v>
          </cell>
          <cell r="AE71">
            <v>2337</v>
          </cell>
          <cell r="AF71">
            <v>2337</v>
          </cell>
          <cell r="AI71">
            <v>2337</v>
          </cell>
          <cell r="AJ71">
            <v>0</v>
          </cell>
          <cell r="AL71">
            <v>2337</v>
          </cell>
          <cell r="AM71">
            <v>2167.3989999999999</v>
          </cell>
          <cell r="AO71">
            <v>2167.3989999999999</v>
          </cell>
          <cell r="AP71">
            <v>0</v>
          </cell>
          <cell r="AQ71">
            <v>0</v>
          </cell>
          <cell r="AV71">
            <v>0</v>
          </cell>
          <cell r="AY71">
            <v>0</v>
          </cell>
          <cell r="AZ71">
            <v>0</v>
          </cell>
          <cell r="BC71">
            <v>0</v>
          </cell>
          <cell r="BG71">
            <v>0</v>
          </cell>
          <cell r="BH71">
            <v>0</v>
          </cell>
          <cell r="BL71">
            <v>0</v>
          </cell>
          <cell r="BP71">
            <v>0</v>
          </cell>
        </row>
        <row r="72">
          <cell r="A72">
            <v>41</v>
          </cell>
          <cell r="B72" t="str">
            <v xml:space="preserve">Hệ thống thoát nước, vỉa hè các tuyến nội thành, thành phố Kon Tum </v>
          </cell>
          <cell r="C72" t="str">
            <v>Ban QLDA ĐTXD TP</v>
          </cell>
          <cell r="D72" t="str">
            <v>UBND phường Kon Tum</v>
          </cell>
          <cell r="E72" t="str">
            <v>B</v>
          </cell>
          <cell r="F72" t="str">
            <v>Hạ tầng</v>
          </cell>
          <cell r="G72">
            <v>7919705</v>
          </cell>
          <cell r="H72" t="str">
            <v>TP Kon Tum</v>
          </cell>
          <cell r="I72" t="str">
            <v>2023-2026</v>
          </cell>
          <cell r="J72">
            <v>2023</v>
          </cell>
          <cell r="L72" t="str">
            <v>415-14/5/2021;436-21/7/2022</v>
          </cell>
          <cell r="M72">
            <v>185000</v>
          </cell>
          <cell r="N72">
            <v>100000</v>
          </cell>
          <cell r="P72">
            <v>18500</v>
          </cell>
          <cell r="R72" t="str">
            <v>TP Kon Tum</v>
          </cell>
          <cell r="S72" t="str">
            <v>Phường Kon Tum</v>
          </cell>
          <cell r="T72" t="str">
            <v>UBND phường Kon Tum</v>
          </cell>
          <cell r="U72">
            <v>0</v>
          </cell>
          <cell r="Y72">
            <v>18500</v>
          </cell>
          <cell r="AB72">
            <v>18500</v>
          </cell>
          <cell r="AC72">
            <v>0</v>
          </cell>
          <cell r="AD72">
            <v>18500</v>
          </cell>
          <cell r="AF72">
            <v>0</v>
          </cell>
          <cell r="AI72">
            <v>0</v>
          </cell>
          <cell r="AJ72">
            <v>0</v>
          </cell>
          <cell r="AK72">
            <v>0</v>
          </cell>
          <cell r="AM72">
            <v>0</v>
          </cell>
          <cell r="AP72">
            <v>0</v>
          </cell>
          <cell r="AQ72">
            <v>0</v>
          </cell>
          <cell r="AT72">
            <v>0</v>
          </cell>
          <cell r="AV72">
            <v>0</v>
          </cell>
          <cell r="AY72">
            <v>0</v>
          </cell>
          <cell r="AZ72">
            <v>0</v>
          </cell>
          <cell r="BA72">
            <v>0</v>
          </cell>
          <cell r="BF72">
            <v>0</v>
          </cell>
          <cell r="BG72">
            <v>0</v>
          </cell>
          <cell r="BH72">
            <v>0</v>
          </cell>
          <cell r="BL72">
            <v>0</v>
          </cell>
          <cell r="BP72">
            <v>0</v>
          </cell>
          <cell r="BT72">
            <v>18500</v>
          </cell>
          <cell r="BV72">
            <v>18500</v>
          </cell>
        </row>
        <row r="73">
          <cell r="A73">
            <v>42</v>
          </cell>
          <cell r="B73" t="str">
            <v>Công trình khẩn cấp: Khắc phục sạt lở hạ lưu cống thoát nước ngang (03 cốngD150cm) tại đường Hai Bà Trưng, phường Quang Trung, thành phố Kon Tum</v>
          </cell>
          <cell r="C73" t="str">
            <v>Ban QLDA ĐTXD TP</v>
          </cell>
          <cell r="D73" t="str">
            <v>UBND phường Kon Tum</v>
          </cell>
          <cell r="E73" t="str">
            <v>C</v>
          </cell>
          <cell r="F73" t="str">
            <v>Giao thông</v>
          </cell>
          <cell r="G73">
            <v>8060418</v>
          </cell>
          <cell r="H73" t="str">
            <v>P. Quang Trung</v>
          </cell>
          <cell r="L73" t="str">
            <v>876-10/11/2023</v>
          </cell>
          <cell r="M73">
            <v>3000</v>
          </cell>
          <cell r="O73">
            <v>1950</v>
          </cell>
          <cell r="Q73" t="str">
            <v>1770-25/7/2024</v>
          </cell>
          <cell r="R73" t="str">
            <v>P. Quang Trung</v>
          </cell>
          <cell r="S73" t="str">
            <v>Phường Kon Tum</v>
          </cell>
          <cell r="T73" t="str">
            <v>UBND phường Kon Tum</v>
          </cell>
          <cell r="U73">
            <v>0</v>
          </cell>
          <cell r="Y73">
            <v>1950</v>
          </cell>
          <cell r="AB73">
            <v>1950</v>
          </cell>
          <cell r="AC73">
            <v>0</v>
          </cell>
          <cell r="AE73">
            <v>1950</v>
          </cell>
          <cell r="AF73">
            <v>1950</v>
          </cell>
          <cell r="AI73">
            <v>1950</v>
          </cell>
          <cell r="AJ73">
            <v>0</v>
          </cell>
          <cell r="AL73">
            <v>1950</v>
          </cell>
          <cell r="AM73">
            <v>1950</v>
          </cell>
          <cell r="AO73">
            <v>1950</v>
          </cell>
          <cell r="AP73">
            <v>0</v>
          </cell>
          <cell r="AQ73">
            <v>0</v>
          </cell>
          <cell r="AV73">
            <v>0</v>
          </cell>
          <cell r="AY73">
            <v>0</v>
          </cell>
          <cell r="AZ73">
            <v>0</v>
          </cell>
          <cell r="BC73">
            <v>0</v>
          </cell>
          <cell r="BG73">
            <v>0</v>
          </cell>
          <cell r="BH73">
            <v>0</v>
          </cell>
          <cell r="BL73">
            <v>0</v>
          </cell>
          <cell r="BP73">
            <v>0</v>
          </cell>
          <cell r="BT73">
            <v>0</v>
          </cell>
        </row>
        <row r="74">
          <cell r="A74">
            <v>43</v>
          </cell>
          <cell r="B74" t="str">
            <v>Đường Đống Đa (đoạn Lê Văn Hưu - Trần Văn Hai), thành phố Kon Tum; hạng mục: Vỉa hè và hệ thống thoát nước</v>
          </cell>
          <cell r="C74" t="str">
            <v>Ban QLDA ĐTXD TP</v>
          </cell>
          <cell r="D74" t="str">
            <v>UBND phường Kon Tum</v>
          </cell>
          <cell r="E74" t="str">
            <v>C</v>
          </cell>
          <cell r="F74" t="str">
            <v>Giao thông,</v>
          </cell>
          <cell r="G74">
            <v>7918931</v>
          </cell>
          <cell r="H74" t="str">
            <v>P.Thắng Lợi</v>
          </cell>
          <cell r="I74" t="str">
            <v>2026-2030</v>
          </cell>
          <cell r="J74" t="str">
            <v>Chưa bố trí vốn</v>
          </cell>
          <cell r="L74" t="str">
            <v>3102-01/12/2020</v>
          </cell>
          <cell r="M74">
            <v>3275.3440000000001</v>
          </cell>
          <cell r="P74">
            <v>3275.3440000000001</v>
          </cell>
          <cell r="R74" t="str">
            <v>P.Thắng Lợi</v>
          </cell>
          <cell r="S74" t="str">
            <v>Phường Kon Tum</v>
          </cell>
          <cell r="T74" t="str">
            <v>UBND phường Kon Tum</v>
          </cell>
          <cell r="U74">
            <v>0</v>
          </cell>
          <cell r="Y74">
            <v>3111</v>
          </cell>
          <cell r="AB74">
            <v>3111</v>
          </cell>
          <cell r="AC74">
            <v>0</v>
          </cell>
          <cell r="AD74">
            <v>3111</v>
          </cell>
          <cell r="AF74">
            <v>0</v>
          </cell>
          <cell r="AI74">
            <v>0</v>
          </cell>
          <cell r="AJ74">
            <v>0</v>
          </cell>
          <cell r="AK74">
            <v>0</v>
          </cell>
          <cell r="AM74">
            <v>0</v>
          </cell>
          <cell r="AP74">
            <v>0</v>
          </cell>
          <cell r="AQ74">
            <v>0</v>
          </cell>
          <cell r="AT74">
            <v>0</v>
          </cell>
          <cell r="AV74">
            <v>0</v>
          </cell>
          <cell r="AY74">
            <v>0</v>
          </cell>
          <cell r="AZ74">
            <v>0</v>
          </cell>
          <cell r="BA74">
            <v>0</v>
          </cell>
          <cell r="BC74">
            <v>0</v>
          </cell>
          <cell r="BF74">
            <v>0</v>
          </cell>
          <cell r="BG74">
            <v>0</v>
          </cell>
          <cell r="BT74">
            <v>2978</v>
          </cell>
          <cell r="BV74">
            <v>2978</v>
          </cell>
        </row>
        <row r="75">
          <cell r="A75">
            <v>44</v>
          </cell>
          <cell r="B75" t="str">
            <v xml:space="preserve">Đường Lý Thường Kiệt (đoạn Bà Triệu - Nguyễn Du), thành phố Kon Tum; hạng mục: Nền, mặt đường, vỉa hè và hệ thống thoát nước </v>
          </cell>
          <cell r="C75" t="str">
            <v>Ban QLDA ĐTXD TP</v>
          </cell>
          <cell r="D75" t="str">
            <v>UBND phường Kon Tum</v>
          </cell>
          <cell r="E75" t="str">
            <v>C</v>
          </cell>
          <cell r="F75" t="str">
            <v>Giao thông,</v>
          </cell>
          <cell r="G75">
            <v>7918936</v>
          </cell>
          <cell r="H75" t="str">
            <v>P. Quyết Thắng</v>
          </cell>
          <cell r="I75" t="str">
            <v>2026-2030</v>
          </cell>
          <cell r="J75" t="str">
            <v>Chưa bố trí vốn</v>
          </cell>
          <cell r="L75" t="str">
            <v>3089-01/12/2020;2928-08/8/2022</v>
          </cell>
          <cell r="M75">
            <v>12258</v>
          </cell>
          <cell r="P75">
            <v>12258</v>
          </cell>
          <cell r="R75" t="str">
            <v>P. Quyết Thắng</v>
          </cell>
          <cell r="S75" t="str">
            <v>Phường Kon Tum</v>
          </cell>
          <cell r="T75" t="str">
            <v>UBND phường Kon Tum</v>
          </cell>
          <cell r="U75">
            <v>0</v>
          </cell>
          <cell r="Y75">
            <v>12000</v>
          </cell>
          <cell r="AB75">
            <v>12000</v>
          </cell>
          <cell r="AC75">
            <v>0</v>
          </cell>
          <cell r="AD75">
            <v>12000</v>
          </cell>
          <cell r="AF75">
            <v>500</v>
          </cell>
          <cell r="AI75">
            <v>500</v>
          </cell>
          <cell r="AJ75">
            <v>0</v>
          </cell>
          <cell r="AK75">
            <v>500</v>
          </cell>
          <cell r="AM75">
            <v>0</v>
          </cell>
          <cell r="AP75">
            <v>0</v>
          </cell>
          <cell r="AQ75">
            <v>0</v>
          </cell>
          <cell r="AT75">
            <v>0</v>
          </cell>
          <cell r="AV75">
            <v>464.012</v>
          </cell>
          <cell r="AY75">
            <v>464.012</v>
          </cell>
          <cell r="AZ75">
            <v>0</v>
          </cell>
          <cell r="BA75">
            <v>464.012</v>
          </cell>
          <cell r="BC75">
            <v>0</v>
          </cell>
          <cell r="BF75">
            <v>0</v>
          </cell>
          <cell r="BG75">
            <v>0</v>
          </cell>
          <cell r="BT75">
            <v>11144</v>
          </cell>
          <cell r="BV75">
            <v>11144</v>
          </cell>
        </row>
        <row r="76">
          <cell r="A76">
            <v>45</v>
          </cell>
          <cell r="B76" t="str">
            <v>Trường Tiểu học Phan Đình Phùng, thành phố Kon Tum, hạng mục: Khối nhà học 07 phòng học kết hợp 07 phòng học bộ môn, khối nhà Hiệu bộ kết hợp khối hỗ trợ học tập, bếp ăn và các hạng mục công trình  phụ trợ.</v>
          </cell>
          <cell r="C76" t="str">
            <v>Ban QLDA ĐTXD TP</v>
          </cell>
          <cell r="D76" t="str">
            <v>UBND phường Kon Tum</v>
          </cell>
          <cell r="E76" t="str">
            <v>C</v>
          </cell>
          <cell r="F76" t="str">
            <v>Giáo dục</v>
          </cell>
          <cell r="G76">
            <v>7962374</v>
          </cell>
          <cell r="H76" t="str">
            <v>P. Quyết Thắng</v>
          </cell>
          <cell r="I76" t="str">
            <v>2026-2030</v>
          </cell>
          <cell r="J76" t="str">
            <v>Chưa bố trí vốn</v>
          </cell>
          <cell r="L76" t="str">
            <v>2308-28/6/2022</v>
          </cell>
          <cell r="M76">
            <v>30000</v>
          </cell>
          <cell r="P76">
            <v>28500</v>
          </cell>
          <cell r="R76" t="str">
            <v>P. Quyết Thắng</v>
          </cell>
          <cell r="S76" t="str">
            <v>Phường Kon Tum</v>
          </cell>
          <cell r="T76" t="str">
            <v>UBND phường Kon Tum</v>
          </cell>
          <cell r="U76">
            <v>0</v>
          </cell>
          <cell r="Y76">
            <v>10000</v>
          </cell>
          <cell r="AB76">
            <v>10000</v>
          </cell>
          <cell r="AC76">
            <v>0</v>
          </cell>
          <cell r="AD76">
            <v>10000</v>
          </cell>
          <cell r="AF76">
            <v>0</v>
          </cell>
          <cell r="AI76">
            <v>0</v>
          </cell>
          <cell r="AJ76">
            <v>0</v>
          </cell>
          <cell r="AK76">
            <v>0</v>
          </cell>
          <cell r="AM76">
            <v>0</v>
          </cell>
          <cell r="AP76">
            <v>0</v>
          </cell>
          <cell r="AQ76">
            <v>0</v>
          </cell>
          <cell r="AT76">
            <v>0</v>
          </cell>
          <cell r="AV76">
            <v>0</v>
          </cell>
          <cell r="AY76">
            <v>0</v>
          </cell>
          <cell r="AZ76">
            <v>0</v>
          </cell>
          <cell r="BA76">
            <v>0</v>
          </cell>
          <cell r="BC76">
            <v>0</v>
          </cell>
          <cell r="BF76">
            <v>0</v>
          </cell>
          <cell r="BG76">
            <v>0</v>
          </cell>
          <cell r="BT76">
            <v>30000</v>
          </cell>
          <cell r="BV76">
            <v>30000</v>
          </cell>
        </row>
        <row r="77">
          <cell r="A77">
            <v>46</v>
          </cell>
          <cell r="B77" t="str">
            <v xml:space="preserve">Đường Đào Duy Từ (đoạn Nguyễn Huệ đến Trần Văn Hai), thành phố Kon Tum; hạng mục: Nền, mặt đường và hệ thống thoát nước </v>
          </cell>
          <cell r="C77" t="str">
            <v>Ban QLDA ĐTXD TP</v>
          </cell>
          <cell r="D77" t="str">
            <v>UBND phường Kon Tum</v>
          </cell>
          <cell r="E77" t="str">
            <v>C</v>
          </cell>
          <cell r="F77" t="str">
            <v>Giao thông,</v>
          </cell>
          <cell r="G77">
            <v>7930649</v>
          </cell>
          <cell r="H77" t="str">
            <v>P. Thống Nhất và P. Thắng Lợi</v>
          </cell>
          <cell r="I77" t="str">
            <v>2026-2030</v>
          </cell>
          <cell r="J77" t="str">
            <v>Chưa bố trí vốn</v>
          </cell>
          <cell r="L77" t="str">
            <v>398-14/5/2021</v>
          </cell>
          <cell r="M77">
            <v>55625</v>
          </cell>
          <cell r="P77">
            <v>27045</v>
          </cell>
          <cell r="R77" t="str">
            <v>P. Thống Nhất và P. Thắng Lợi</v>
          </cell>
          <cell r="S77" t="str">
            <v>Phường Kon Tum</v>
          </cell>
          <cell r="T77" t="str">
            <v>UBND phường Kon Tum</v>
          </cell>
          <cell r="U77">
            <v>0</v>
          </cell>
          <cell r="Y77">
            <v>7000</v>
          </cell>
          <cell r="AB77">
            <v>7000</v>
          </cell>
          <cell r="AC77">
            <v>0</v>
          </cell>
          <cell r="AD77">
            <v>7000</v>
          </cell>
          <cell r="AF77">
            <v>273</v>
          </cell>
          <cell r="AI77">
            <v>273</v>
          </cell>
          <cell r="AJ77">
            <v>0</v>
          </cell>
          <cell r="AK77">
            <v>273</v>
          </cell>
          <cell r="AM77">
            <v>271.53799999999995</v>
          </cell>
          <cell r="AP77">
            <v>271.53799999999995</v>
          </cell>
          <cell r="AQ77">
            <v>0</v>
          </cell>
          <cell r="AT77">
            <v>271.53799999999995</v>
          </cell>
          <cell r="AV77">
            <v>0</v>
          </cell>
          <cell r="AY77">
            <v>0</v>
          </cell>
          <cell r="AZ77">
            <v>0</v>
          </cell>
          <cell r="BA77">
            <v>0</v>
          </cell>
          <cell r="BC77">
            <v>0</v>
          </cell>
          <cell r="BF77">
            <v>0</v>
          </cell>
          <cell r="BG77">
            <v>0</v>
          </cell>
          <cell r="BT77">
            <v>27045</v>
          </cell>
          <cell r="BV77">
            <v>27045</v>
          </cell>
        </row>
        <row r="78">
          <cell r="A78">
            <v>47</v>
          </cell>
          <cell r="B78" t="str">
            <v>Cải tạo nâng cấp đường Hai Bà Trưng (đoạn Trần Hưng Đạo - Cầu đường nhà đường)</v>
          </cell>
          <cell r="C78" t="str">
            <v>Ban QLDA ĐTXD TP</v>
          </cell>
          <cell r="D78" t="str">
            <v>UBND phường Kon Tum</v>
          </cell>
          <cell r="E78" t="str">
            <v>C</v>
          </cell>
          <cell r="F78" t="str">
            <v>Giao thông,</v>
          </cell>
          <cell r="G78">
            <v>7930648</v>
          </cell>
          <cell r="H78" t="str">
            <v>TP Kon Tum</v>
          </cell>
          <cell r="I78" t="str">
            <v>2026-2030</v>
          </cell>
          <cell r="J78" t="str">
            <v>Chưa bố trí vốn</v>
          </cell>
          <cell r="L78" t="str">
            <v>397-14/5/2021</v>
          </cell>
          <cell r="M78">
            <v>77051</v>
          </cell>
          <cell r="P78">
            <v>48051</v>
          </cell>
          <cell r="R78" t="str">
            <v>TP Kon Tum</v>
          </cell>
          <cell r="S78" t="str">
            <v>Phường Kon Tum</v>
          </cell>
          <cell r="T78" t="str">
            <v>UBND phường Kon Tum</v>
          </cell>
          <cell r="U78">
            <v>0</v>
          </cell>
          <cell r="Y78">
            <v>8000</v>
          </cell>
          <cell r="AB78">
            <v>8000</v>
          </cell>
          <cell r="AC78">
            <v>0</v>
          </cell>
          <cell r="AD78">
            <v>8000</v>
          </cell>
          <cell r="AF78">
            <v>288</v>
          </cell>
          <cell r="AI78">
            <v>288</v>
          </cell>
          <cell r="AJ78">
            <v>0</v>
          </cell>
          <cell r="AK78">
            <v>288</v>
          </cell>
          <cell r="AM78">
            <v>287.44499999999999</v>
          </cell>
          <cell r="AP78">
            <v>287.44499999999999</v>
          </cell>
          <cell r="AQ78">
            <v>0</v>
          </cell>
          <cell r="AT78">
            <v>287.44499999999999</v>
          </cell>
          <cell r="AV78">
            <v>0</v>
          </cell>
          <cell r="AY78">
            <v>0</v>
          </cell>
          <cell r="AZ78">
            <v>0</v>
          </cell>
          <cell r="BA78">
            <v>0</v>
          </cell>
          <cell r="BC78">
            <v>0</v>
          </cell>
          <cell r="BF78">
            <v>0</v>
          </cell>
          <cell r="BG78">
            <v>0</v>
          </cell>
          <cell r="BT78">
            <v>48051</v>
          </cell>
          <cell r="BV78">
            <v>48051</v>
          </cell>
        </row>
        <row r="79">
          <cell r="A79">
            <v>48</v>
          </cell>
          <cell r="B79" t="str">
            <v>Đường Trần Khánh Dư (đoạn U Rê - Trần Văn Hai), thành phố Kon Tum</v>
          </cell>
          <cell r="C79" t="str">
            <v>Ban QLDA ĐTXD TP</v>
          </cell>
          <cell r="D79" t="str">
            <v>UBND phường Kon Tum</v>
          </cell>
          <cell r="E79" t="str">
            <v>C</v>
          </cell>
          <cell r="F79" t="str">
            <v>Giao thông,</v>
          </cell>
          <cell r="G79">
            <v>7930646</v>
          </cell>
          <cell r="H79" t="str">
            <v>TP Kon Tum</v>
          </cell>
          <cell r="I79" t="str">
            <v>2026-2030</v>
          </cell>
          <cell r="J79" t="str">
            <v>Chưa bố trí vốn</v>
          </cell>
          <cell r="L79" t="str">
            <v>414-14/5/2021</v>
          </cell>
          <cell r="M79">
            <v>71894</v>
          </cell>
          <cell r="P79">
            <v>17894</v>
          </cell>
          <cell r="R79" t="str">
            <v>TP Kon Tum</v>
          </cell>
          <cell r="S79" t="str">
            <v>Phường Kon Tum</v>
          </cell>
          <cell r="T79" t="str">
            <v>UBND phường Kon Tum</v>
          </cell>
          <cell r="U79">
            <v>0</v>
          </cell>
          <cell r="Y79">
            <v>1000</v>
          </cell>
          <cell r="AB79">
            <v>1000</v>
          </cell>
          <cell r="AC79">
            <v>0</v>
          </cell>
          <cell r="AD79">
            <v>1000</v>
          </cell>
          <cell r="AF79">
            <v>0</v>
          </cell>
          <cell r="AI79">
            <v>0</v>
          </cell>
          <cell r="AJ79">
            <v>0</v>
          </cell>
          <cell r="AK79">
            <v>0</v>
          </cell>
          <cell r="AM79">
            <v>0</v>
          </cell>
          <cell r="AP79">
            <v>0</v>
          </cell>
          <cell r="AQ79">
            <v>0</v>
          </cell>
          <cell r="AT79">
            <v>0</v>
          </cell>
          <cell r="AV79">
            <v>0</v>
          </cell>
          <cell r="AY79">
            <v>0</v>
          </cell>
          <cell r="AZ79">
            <v>0</v>
          </cell>
          <cell r="BA79">
            <v>0</v>
          </cell>
          <cell r="BC79">
            <v>0</v>
          </cell>
          <cell r="BF79">
            <v>0</v>
          </cell>
          <cell r="BG79">
            <v>0</v>
          </cell>
          <cell r="BT79">
            <v>17894</v>
          </cell>
          <cell r="BV79">
            <v>17894</v>
          </cell>
        </row>
        <row r="80">
          <cell r="A80" t="str">
            <v>*</v>
          </cell>
          <cell r="B80" t="str">
            <v>Dự án chuẩn bị đầu tư (chưa bố trí vốn thực hiện)</v>
          </cell>
          <cell r="H80">
            <v>0</v>
          </cell>
          <cell r="M80">
            <v>108052.088</v>
          </cell>
          <cell r="N80">
            <v>0</v>
          </cell>
          <cell r="O80">
            <v>0</v>
          </cell>
          <cell r="P80">
            <v>97014.088000000003</v>
          </cell>
          <cell r="Q80">
            <v>0</v>
          </cell>
          <cell r="R80">
            <v>0</v>
          </cell>
          <cell r="S80">
            <v>0</v>
          </cell>
          <cell r="T80">
            <v>0</v>
          </cell>
          <cell r="U80">
            <v>0</v>
          </cell>
          <cell r="V80">
            <v>0</v>
          </cell>
          <cell r="W80">
            <v>0</v>
          </cell>
          <cell r="X80">
            <v>0</v>
          </cell>
          <cell r="Y80">
            <v>6029</v>
          </cell>
          <cell r="Z80">
            <v>0</v>
          </cell>
          <cell r="AA80">
            <v>0</v>
          </cell>
          <cell r="AB80">
            <v>6029</v>
          </cell>
          <cell r="AC80">
            <v>0</v>
          </cell>
          <cell r="AD80">
            <v>6029</v>
          </cell>
          <cell r="AE80">
            <v>0</v>
          </cell>
          <cell r="AF80">
            <v>212.613</v>
          </cell>
          <cell r="AG80">
            <v>0</v>
          </cell>
          <cell r="AH80">
            <v>0</v>
          </cell>
          <cell r="AI80">
            <v>212.613</v>
          </cell>
          <cell r="AJ80">
            <v>0</v>
          </cell>
          <cell r="AK80">
            <v>212.613</v>
          </cell>
          <cell r="AL80">
            <v>0</v>
          </cell>
          <cell r="AM80">
            <v>212.613</v>
          </cell>
          <cell r="AN80">
            <v>0</v>
          </cell>
          <cell r="AO80">
            <v>0</v>
          </cell>
          <cell r="AP80">
            <v>212.613</v>
          </cell>
          <cell r="AQ80">
            <v>0</v>
          </cell>
          <cell r="AR80">
            <v>0</v>
          </cell>
          <cell r="AS80">
            <v>0</v>
          </cell>
          <cell r="AT80">
            <v>212.613</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row>
        <row r="81">
          <cell r="A81">
            <v>1</v>
          </cell>
          <cell r="B81" t="str">
            <v>Đầu tư tuyến đường Hồng Bàng (Đoạn Lý Tự Trọng – đường bê tông hiện trạng), phường Thống Nhất, thành phố Kon Tum.</v>
          </cell>
          <cell r="C81" t="str">
            <v>Ban QLDA ĐTXD TP</v>
          </cell>
          <cell r="D81" t="str">
            <v>UBND phường Kon Tum</v>
          </cell>
          <cell r="E81" t="str">
            <v>C</v>
          </cell>
          <cell r="F81" t="str">
            <v>Giao thông</v>
          </cell>
          <cell r="H81" t="str">
            <v>P. Thống Nhất</v>
          </cell>
          <cell r="I81" t="str">
            <v>2026-2030</v>
          </cell>
          <cell r="J81" t="str">
            <v>Chưa bố trí vốn</v>
          </cell>
          <cell r="L81" t="str">
            <v>4526-03/12/2021</v>
          </cell>
          <cell r="M81">
            <v>1800</v>
          </cell>
          <cell r="P81">
            <v>1800</v>
          </cell>
          <cell r="R81" t="str">
            <v>P. Thống Nhất</v>
          </cell>
          <cell r="S81" t="str">
            <v>Phường Kon Tum</v>
          </cell>
          <cell r="T81" t="str">
            <v>UBND phường Kon Tum</v>
          </cell>
          <cell r="U81">
            <v>0</v>
          </cell>
          <cell r="Y81">
            <v>1710</v>
          </cell>
          <cell r="AB81">
            <v>1710</v>
          </cell>
          <cell r="AC81">
            <v>0</v>
          </cell>
          <cell r="AD81">
            <v>1710</v>
          </cell>
          <cell r="AF81">
            <v>0</v>
          </cell>
          <cell r="AI81">
            <v>0</v>
          </cell>
          <cell r="AJ81">
            <v>0</v>
          </cell>
          <cell r="AK81">
            <v>0</v>
          </cell>
          <cell r="AM81">
            <v>0</v>
          </cell>
          <cell r="AP81">
            <v>0</v>
          </cell>
          <cell r="AQ81">
            <v>0</v>
          </cell>
          <cell r="AT81">
            <v>0</v>
          </cell>
          <cell r="AV81">
            <v>0</v>
          </cell>
          <cell r="AY81">
            <v>0</v>
          </cell>
          <cell r="AZ81">
            <v>0</v>
          </cell>
          <cell r="BA81">
            <v>0</v>
          </cell>
          <cell r="BC81">
            <v>0</v>
          </cell>
          <cell r="BF81">
            <v>0</v>
          </cell>
          <cell r="BG81">
            <v>0</v>
          </cell>
          <cell r="BH81">
            <v>0</v>
          </cell>
        </row>
        <row r="82">
          <cell r="A82">
            <v>2</v>
          </cell>
          <cell r="B82" t="str">
            <v>Sửa chữa hư hỏng nền mặt đường và vỉa hè một số tuyến đường trên địa bàn thành phố.</v>
          </cell>
          <cell r="C82" t="str">
            <v>Phòng QLĐT</v>
          </cell>
          <cell r="D82" t="str">
            <v>UBND phường Kon Tum</v>
          </cell>
          <cell r="E82" t="str">
            <v>C</v>
          </cell>
          <cell r="F82" t="str">
            <v>Giao thông</v>
          </cell>
          <cell r="H82" t="str">
            <v>TP. Kon Tum</v>
          </cell>
          <cell r="L82" t="str">
            <v>2221-21/6/2022</v>
          </cell>
          <cell r="M82">
            <v>307</v>
          </cell>
          <cell r="P82">
            <v>307</v>
          </cell>
          <cell r="R82" t="str">
            <v>TP. Kon Tum</v>
          </cell>
          <cell r="S82" t="str">
            <v>Phường Kon Tum</v>
          </cell>
          <cell r="T82" t="str">
            <v>UBND phường Kon Tum</v>
          </cell>
          <cell r="U82">
            <v>0</v>
          </cell>
          <cell r="Y82">
            <v>307</v>
          </cell>
          <cell r="AB82">
            <v>307</v>
          </cell>
          <cell r="AC82">
            <v>0</v>
          </cell>
          <cell r="AD82">
            <v>307</v>
          </cell>
          <cell r="AF82">
            <v>0</v>
          </cell>
          <cell r="AI82">
            <v>0</v>
          </cell>
          <cell r="AJ82">
            <v>0</v>
          </cell>
          <cell r="AK82">
            <v>0</v>
          </cell>
          <cell r="AM82">
            <v>0</v>
          </cell>
          <cell r="AP82">
            <v>0</v>
          </cell>
          <cell r="AQ82">
            <v>0</v>
          </cell>
          <cell r="AT82">
            <v>0</v>
          </cell>
          <cell r="AV82">
            <v>0</v>
          </cell>
          <cell r="AY82">
            <v>0</v>
          </cell>
          <cell r="AZ82">
            <v>0</v>
          </cell>
          <cell r="BA82">
            <v>0</v>
          </cell>
          <cell r="BC82">
            <v>0</v>
          </cell>
          <cell r="BF82">
            <v>0</v>
          </cell>
          <cell r="BG82">
            <v>0</v>
          </cell>
          <cell r="BH82">
            <v>0</v>
          </cell>
        </row>
        <row r="83">
          <cell r="A83">
            <v>3</v>
          </cell>
          <cell r="B83" t="str">
            <v>Đường Trần Nhân Tông (đoạn Nguyễn Viết Xuân - Trần Văn Hai), phường Thắng Lợi, thành phố Kon Tum</v>
          </cell>
          <cell r="C83" t="str">
            <v>Ban QLDA ĐTXD TP</v>
          </cell>
          <cell r="D83" t="str">
            <v>UBND phường Kon Tum</v>
          </cell>
          <cell r="E83" t="str">
            <v>C</v>
          </cell>
          <cell r="F83" t="str">
            <v>Giao thông,</v>
          </cell>
          <cell r="G83">
            <v>7918932</v>
          </cell>
          <cell r="H83" t="str">
            <v>P.Thắng Lợi</v>
          </cell>
          <cell r="I83" t="str">
            <v>2026-2030</v>
          </cell>
          <cell r="J83" t="str">
            <v>Chưa bố trí vốn</v>
          </cell>
          <cell r="L83" t="str">
            <v>3101-01/12/2020</v>
          </cell>
          <cell r="M83">
            <v>12640.339</v>
          </cell>
          <cell r="P83">
            <v>12640.339</v>
          </cell>
          <cell r="R83" t="str">
            <v>P.Thắng Lợi</v>
          </cell>
          <cell r="S83" t="str">
            <v>Phường Kon Tum</v>
          </cell>
          <cell r="T83" t="str">
            <v>UBND phường Kon Tum</v>
          </cell>
          <cell r="U83">
            <v>0</v>
          </cell>
          <cell r="Y83">
            <v>0</v>
          </cell>
          <cell r="AB83">
            <v>0</v>
          </cell>
          <cell r="AC83">
            <v>0</v>
          </cell>
          <cell r="AF83">
            <v>0</v>
          </cell>
          <cell r="AI83">
            <v>0</v>
          </cell>
          <cell r="AJ83">
            <v>0</v>
          </cell>
          <cell r="AK83">
            <v>0</v>
          </cell>
          <cell r="AM83">
            <v>0</v>
          </cell>
          <cell r="AP83">
            <v>0</v>
          </cell>
          <cell r="AQ83">
            <v>0</v>
          </cell>
          <cell r="AT83">
            <v>0</v>
          </cell>
          <cell r="AV83">
            <v>0</v>
          </cell>
          <cell r="AY83">
            <v>0</v>
          </cell>
          <cell r="AZ83">
            <v>0</v>
          </cell>
          <cell r="BA83">
            <v>0</v>
          </cell>
          <cell r="BC83">
            <v>0</v>
          </cell>
          <cell r="BF83">
            <v>0</v>
          </cell>
          <cell r="BG83">
            <v>0</v>
          </cell>
        </row>
        <row r="84">
          <cell r="A84">
            <v>4</v>
          </cell>
          <cell r="B84" t="str">
            <v>Chỉnh trang đô thị, cải tạo vỉa hè, hệ thống thoát nước, cây xanh và hệ thống điện đường Phan Đình Phùng (đoạn cầu ĐăkBla - Bến xe Kon Tum), thành phố Kon Tum</v>
          </cell>
          <cell r="C84" t="str">
            <v>Ban QLDA ĐTXD TP</v>
          </cell>
          <cell r="D84" t="str">
            <v>UBND phường Kon Tum</v>
          </cell>
          <cell r="E84" t="str">
            <v>C</v>
          </cell>
          <cell r="F84" t="str">
            <v>Đầu tư xây dựng công trình hạ tầng</v>
          </cell>
          <cell r="H84" t="str">
            <v>TP. Kon Tum</v>
          </cell>
          <cell r="I84" t="str">
            <v>2026-2030</v>
          </cell>
          <cell r="J84" t="str">
            <v>Chưa bố trí vốn</v>
          </cell>
          <cell r="M84">
            <v>73804</v>
          </cell>
          <cell r="P84">
            <v>63037</v>
          </cell>
          <cell r="R84" t="str">
            <v>TP. Kon Tum</v>
          </cell>
          <cell r="S84" t="str">
            <v>Phường Kon Tum</v>
          </cell>
          <cell r="T84" t="str">
            <v>UBND phường Kon Tum</v>
          </cell>
          <cell r="U84">
            <v>0</v>
          </cell>
          <cell r="Y84">
            <v>0</v>
          </cell>
          <cell r="AB84">
            <v>0</v>
          </cell>
          <cell r="AC84">
            <v>0</v>
          </cell>
          <cell r="AD84">
            <v>0</v>
          </cell>
          <cell r="AF84">
            <v>0</v>
          </cell>
          <cell r="AI84">
            <v>0</v>
          </cell>
          <cell r="AJ84">
            <v>0</v>
          </cell>
          <cell r="AK84">
            <v>0</v>
          </cell>
          <cell r="AM84">
            <v>0</v>
          </cell>
          <cell r="AP84">
            <v>0</v>
          </cell>
          <cell r="AQ84">
            <v>0</v>
          </cell>
          <cell r="AT84">
            <v>0</v>
          </cell>
          <cell r="AV84">
            <v>0</v>
          </cell>
          <cell r="AY84">
            <v>0</v>
          </cell>
          <cell r="AZ84">
            <v>0</v>
          </cell>
          <cell r="BA84">
            <v>0</v>
          </cell>
          <cell r="BC84">
            <v>0</v>
          </cell>
          <cell r="BF84">
            <v>0</v>
          </cell>
          <cell r="BG84">
            <v>0</v>
          </cell>
        </row>
        <row r="85">
          <cell r="A85">
            <v>5</v>
          </cell>
          <cell r="B85" t="str">
            <v>Nhà làm việc Ban Chỉ huy Quân sự phường Thống Nhất, thành phố Kon Tum</v>
          </cell>
          <cell r="C85" t="str">
            <v>UBND P. Thống Nhất</v>
          </cell>
          <cell r="D85" t="str">
            <v>UBND phường Kon Tum</v>
          </cell>
          <cell r="E85" t="str">
            <v>C</v>
          </cell>
          <cell r="F85" t="str">
            <v>Hạ tầng</v>
          </cell>
          <cell r="H85" t="str">
            <v>P. Thống Nhất</v>
          </cell>
          <cell r="L85" t="str">
            <v>28-6/01/2023</v>
          </cell>
          <cell r="M85">
            <v>549.74900000000002</v>
          </cell>
          <cell r="P85">
            <v>549.74900000000002</v>
          </cell>
          <cell r="R85" t="str">
            <v>P. Thống Nhất</v>
          </cell>
          <cell r="S85" t="str">
            <v>Phường Kon Tum</v>
          </cell>
          <cell r="T85" t="str">
            <v>UBND phường Kon Tum</v>
          </cell>
          <cell r="U85">
            <v>0</v>
          </cell>
          <cell r="Y85">
            <v>550</v>
          </cell>
          <cell r="AB85">
            <v>550</v>
          </cell>
          <cell r="AC85">
            <v>0</v>
          </cell>
          <cell r="AD85">
            <v>550</v>
          </cell>
          <cell r="AF85">
            <v>0</v>
          </cell>
          <cell r="AI85">
            <v>0</v>
          </cell>
          <cell r="AJ85">
            <v>0</v>
          </cell>
          <cell r="AK85">
            <v>0</v>
          </cell>
          <cell r="AM85">
            <v>0</v>
          </cell>
          <cell r="AP85">
            <v>0</v>
          </cell>
          <cell r="AQ85">
            <v>0</v>
          </cell>
          <cell r="AT85">
            <v>0</v>
          </cell>
          <cell r="AV85">
            <v>0</v>
          </cell>
          <cell r="AY85">
            <v>0</v>
          </cell>
          <cell r="AZ85">
            <v>0</v>
          </cell>
          <cell r="BA85">
            <v>0</v>
          </cell>
          <cell r="BC85">
            <v>0</v>
          </cell>
          <cell r="BF85">
            <v>0</v>
          </cell>
          <cell r="BG85">
            <v>0</v>
          </cell>
        </row>
        <row r="86">
          <cell r="A86">
            <v>6</v>
          </cell>
          <cell r="B86" t="str">
            <v>Nhà làm việc Ban Chỉ huy Quân sự phường Trường Chinh, thành phố Kon Tum</v>
          </cell>
          <cell r="C86" t="str">
            <v>UBND P. Trường Chinh</v>
          </cell>
          <cell r="D86" t="str">
            <v>UBND phường Kon Tum</v>
          </cell>
          <cell r="E86" t="str">
            <v>C</v>
          </cell>
          <cell r="F86" t="str">
            <v>Hạ tầng</v>
          </cell>
          <cell r="H86" t="str">
            <v>P. Trường Chinh</v>
          </cell>
          <cell r="L86" t="str">
            <v>645-03/4/2023</v>
          </cell>
          <cell r="M86">
            <v>671</v>
          </cell>
          <cell r="P86">
            <v>600</v>
          </cell>
          <cell r="R86" t="str">
            <v>P. Trường Chinh</v>
          </cell>
          <cell r="S86" t="str">
            <v>Phường Kon Tum</v>
          </cell>
          <cell r="T86" t="str">
            <v>UBND phường Kon Tum</v>
          </cell>
          <cell r="U86">
            <v>0</v>
          </cell>
          <cell r="Y86">
            <v>600</v>
          </cell>
          <cell r="AB86">
            <v>600</v>
          </cell>
          <cell r="AC86">
            <v>0</v>
          </cell>
          <cell r="AD86">
            <v>600</v>
          </cell>
          <cell r="AF86">
            <v>0</v>
          </cell>
          <cell r="AI86">
            <v>0</v>
          </cell>
          <cell r="AJ86">
            <v>0</v>
          </cell>
          <cell r="AK86">
            <v>0</v>
          </cell>
          <cell r="AM86">
            <v>0</v>
          </cell>
          <cell r="AP86">
            <v>0</v>
          </cell>
          <cell r="AQ86">
            <v>0</v>
          </cell>
          <cell r="AT86">
            <v>0</v>
          </cell>
          <cell r="AV86">
            <v>0</v>
          </cell>
          <cell r="AY86">
            <v>0</v>
          </cell>
          <cell r="AZ86">
            <v>0</v>
          </cell>
          <cell r="BA86">
            <v>0</v>
          </cell>
          <cell r="BC86">
            <v>0</v>
          </cell>
          <cell r="BF86">
            <v>0</v>
          </cell>
          <cell r="BG86">
            <v>0</v>
          </cell>
        </row>
        <row r="87">
          <cell r="A87">
            <v>7</v>
          </cell>
          <cell r="B87" t="str">
            <v>Đầu tư vỉa hè phía Đông đường Nguyễn Viết Xuân (đoạn từ đường Trường Chinh – đường Trần Nhân Tông), thành phố Kon Tum</v>
          </cell>
          <cell r="C87" t="str">
            <v>Ban QLDA ĐTXD TP</v>
          </cell>
          <cell r="D87" t="str">
            <v>UBND phường Kon Tum</v>
          </cell>
          <cell r="E87" t="str">
            <v>C</v>
          </cell>
          <cell r="F87" t="str">
            <v>Giao thông,</v>
          </cell>
          <cell r="G87">
            <v>8037458</v>
          </cell>
          <cell r="H87" t="str">
            <v>P. Trường Chinh</v>
          </cell>
          <cell r="I87" t="str">
            <v>2026-2030</v>
          </cell>
          <cell r="J87" t="str">
            <v>Chưa bố trí vốn</v>
          </cell>
          <cell r="L87" t="str">
            <v>1424-7/7/2023</v>
          </cell>
          <cell r="M87">
            <v>2562</v>
          </cell>
          <cell r="P87">
            <v>2362</v>
          </cell>
          <cell r="R87" t="str">
            <v>P. Trường Chinh</v>
          </cell>
          <cell r="S87" t="str">
            <v>Phường Kon Tum</v>
          </cell>
          <cell r="T87" t="str">
            <v>UBND phường Kon Tum</v>
          </cell>
          <cell r="U87">
            <v>0</v>
          </cell>
          <cell r="Y87">
            <v>2362</v>
          </cell>
          <cell r="AB87">
            <v>2362</v>
          </cell>
          <cell r="AC87">
            <v>0</v>
          </cell>
          <cell r="AD87">
            <v>2362</v>
          </cell>
          <cell r="AF87">
            <v>0</v>
          </cell>
          <cell r="AI87">
            <v>0</v>
          </cell>
          <cell r="AJ87">
            <v>0</v>
          </cell>
          <cell r="AK87">
            <v>0</v>
          </cell>
          <cell r="AM87">
            <v>0</v>
          </cell>
          <cell r="AP87">
            <v>0</v>
          </cell>
          <cell r="AQ87">
            <v>0</v>
          </cell>
          <cell r="AT87">
            <v>0</v>
          </cell>
          <cell r="AV87">
            <v>0</v>
          </cell>
          <cell r="AY87">
            <v>0</v>
          </cell>
          <cell r="AZ87">
            <v>0</v>
          </cell>
          <cell r="BA87">
            <v>0</v>
          </cell>
          <cell r="BC87">
            <v>0</v>
          </cell>
          <cell r="BF87">
            <v>0</v>
          </cell>
          <cell r="BG87">
            <v>0</v>
          </cell>
        </row>
        <row r="88">
          <cell r="A88">
            <v>8</v>
          </cell>
          <cell r="B88" t="str">
            <v>Chỉnh trang đô thị khu vực tổ 7 (sắp xếp lại đất đai), phường Thắng Lợi, thành phố Kon Tum</v>
          </cell>
          <cell r="C88" t="str">
            <v>Ban QLDA ĐTXD TP</v>
          </cell>
          <cell r="D88" t="str">
            <v>UBND phường Kon Tum</v>
          </cell>
          <cell r="E88" t="str">
            <v>C</v>
          </cell>
          <cell r="F88" t="str">
            <v>Giao thông,</v>
          </cell>
          <cell r="G88">
            <v>7747706</v>
          </cell>
          <cell r="H88" t="str">
            <v>Phường Thắng Lợi</v>
          </cell>
          <cell r="I88" t="str">
            <v>2026-2030</v>
          </cell>
          <cell r="J88" t="str">
            <v>Chưa bố trí vốn</v>
          </cell>
          <cell r="L88" t="str">
            <v xml:space="preserve"> 4376-28/12/2018</v>
          </cell>
          <cell r="M88">
            <v>15718</v>
          </cell>
          <cell r="P88">
            <v>15718</v>
          </cell>
          <cell r="R88" t="str">
            <v>Phường Thắng Lợi</v>
          </cell>
          <cell r="S88" t="str">
            <v>Phường Kon Tum</v>
          </cell>
          <cell r="T88" t="str">
            <v>UBND phường Kon Tum</v>
          </cell>
          <cell r="U88">
            <v>0</v>
          </cell>
          <cell r="Y88">
            <v>500</v>
          </cell>
          <cell r="AB88">
            <v>500</v>
          </cell>
          <cell r="AC88">
            <v>0</v>
          </cell>
          <cell r="AD88">
            <v>500</v>
          </cell>
          <cell r="AF88">
            <v>212.613</v>
          </cell>
          <cell r="AI88">
            <v>212.613</v>
          </cell>
          <cell r="AJ88">
            <v>0</v>
          </cell>
          <cell r="AK88">
            <v>212.613</v>
          </cell>
          <cell r="AM88">
            <v>212.613</v>
          </cell>
          <cell r="AP88">
            <v>212.613</v>
          </cell>
          <cell r="AQ88">
            <v>0</v>
          </cell>
          <cell r="AT88">
            <v>212.613</v>
          </cell>
          <cell r="AV88">
            <v>0</v>
          </cell>
          <cell r="AY88">
            <v>0</v>
          </cell>
          <cell r="AZ88">
            <v>0</v>
          </cell>
          <cell r="BA88">
            <v>0</v>
          </cell>
          <cell r="BC88">
            <v>0</v>
          </cell>
          <cell r="BF88">
            <v>0</v>
          </cell>
          <cell r="BG88">
            <v>0</v>
          </cell>
        </row>
        <row r="89">
          <cell r="A89" t="str">
            <v>II</v>
          </cell>
          <cell r="B89" t="str">
            <v>Phường Đăk Bla</v>
          </cell>
          <cell r="H89">
            <v>0</v>
          </cell>
          <cell r="M89">
            <v>537373</v>
          </cell>
          <cell r="N89">
            <v>0</v>
          </cell>
          <cell r="O89">
            <v>14349</v>
          </cell>
          <cell r="P89">
            <v>501043</v>
          </cell>
          <cell r="Q89">
            <v>0</v>
          </cell>
          <cell r="R89">
            <v>0</v>
          </cell>
          <cell r="S89">
            <v>0</v>
          </cell>
          <cell r="T89">
            <v>0</v>
          </cell>
          <cell r="U89">
            <v>4596.2449999999999</v>
          </cell>
          <cell r="V89">
            <v>0</v>
          </cell>
          <cell r="W89">
            <v>0</v>
          </cell>
          <cell r="X89">
            <v>4596.2449999999999</v>
          </cell>
          <cell r="Y89">
            <v>86451</v>
          </cell>
          <cell r="Z89">
            <v>0</v>
          </cell>
          <cell r="AA89">
            <v>0</v>
          </cell>
          <cell r="AB89">
            <v>86451</v>
          </cell>
          <cell r="AC89">
            <v>0</v>
          </cell>
          <cell r="AD89">
            <v>83049</v>
          </cell>
          <cell r="AE89">
            <v>3402</v>
          </cell>
          <cell r="AF89">
            <v>36935.241000000002</v>
          </cell>
          <cell r="AG89">
            <v>0</v>
          </cell>
          <cell r="AH89">
            <v>0</v>
          </cell>
          <cell r="AI89">
            <v>36935.241000000002</v>
          </cell>
          <cell r="AJ89">
            <v>0</v>
          </cell>
          <cell r="AK89">
            <v>29033.240999999998</v>
          </cell>
          <cell r="AL89">
            <v>7902</v>
          </cell>
          <cell r="AM89">
            <v>30174.700233000003</v>
          </cell>
          <cell r="AN89">
            <v>0</v>
          </cell>
          <cell r="AO89">
            <v>4500</v>
          </cell>
          <cell r="AP89">
            <v>25674.700233000003</v>
          </cell>
          <cell r="AQ89">
            <v>0</v>
          </cell>
          <cell r="AR89">
            <v>0</v>
          </cell>
          <cell r="AS89">
            <v>0</v>
          </cell>
          <cell r="AT89">
            <v>22316.166647000002</v>
          </cell>
          <cell r="AU89">
            <v>3358.533586</v>
          </cell>
          <cell r="AV89">
            <v>5000</v>
          </cell>
          <cell r="AW89">
            <v>0</v>
          </cell>
          <cell r="AX89">
            <v>0</v>
          </cell>
          <cell r="AY89">
            <v>5000</v>
          </cell>
          <cell r="AZ89">
            <v>0</v>
          </cell>
          <cell r="BA89">
            <v>5000</v>
          </cell>
          <cell r="BB89">
            <v>0</v>
          </cell>
          <cell r="BC89">
            <v>2889.7765939999999</v>
          </cell>
          <cell r="BD89">
            <v>0</v>
          </cell>
          <cell r="BE89">
            <v>0</v>
          </cell>
          <cell r="BF89">
            <v>2889.7765939999999</v>
          </cell>
          <cell r="BG89">
            <v>0</v>
          </cell>
          <cell r="BH89">
            <v>0</v>
          </cell>
          <cell r="BI89">
            <v>0</v>
          </cell>
          <cell r="BJ89">
            <v>2889.7765939999999</v>
          </cell>
          <cell r="BK89">
            <v>0</v>
          </cell>
          <cell r="BL89">
            <v>1700.2695839999999</v>
          </cell>
          <cell r="BM89">
            <v>0</v>
          </cell>
          <cell r="BN89">
            <v>0</v>
          </cell>
          <cell r="BO89">
            <v>1700.2695839999999</v>
          </cell>
          <cell r="BP89">
            <v>61.278193999999999</v>
          </cell>
          <cell r="BQ89">
            <v>0</v>
          </cell>
          <cell r="BR89">
            <v>0</v>
          </cell>
          <cell r="BS89">
            <v>61.278193999999999</v>
          </cell>
          <cell r="BT89">
            <v>404513</v>
          </cell>
          <cell r="BU89">
            <v>0</v>
          </cell>
          <cell r="BV89">
            <v>404513</v>
          </cell>
          <cell r="BW89">
            <v>0</v>
          </cell>
          <cell r="BX89">
            <v>0</v>
          </cell>
        </row>
        <row r="90">
          <cell r="A90" t="str">
            <v>*</v>
          </cell>
          <cell r="B90" t="str">
            <v>Dự án chuyển từ từ giai đoạn 2016-2020 sang</v>
          </cell>
          <cell r="H90">
            <v>0</v>
          </cell>
          <cell r="M90">
            <v>20211</v>
          </cell>
          <cell r="N90">
            <v>0</v>
          </cell>
          <cell r="O90">
            <v>0</v>
          </cell>
          <cell r="P90">
            <v>10393</v>
          </cell>
          <cell r="Q90">
            <v>0</v>
          </cell>
          <cell r="R90">
            <v>0</v>
          </cell>
          <cell r="S90">
            <v>0</v>
          </cell>
          <cell r="T90">
            <v>0</v>
          </cell>
          <cell r="U90">
            <v>4596.2449999999999</v>
          </cell>
          <cell r="V90">
            <v>0</v>
          </cell>
          <cell r="W90">
            <v>0</v>
          </cell>
          <cell r="X90">
            <v>4596.2449999999999</v>
          </cell>
          <cell r="Y90">
            <v>4717</v>
          </cell>
          <cell r="Z90">
            <v>0</v>
          </cell>
          <cell r="AA90">
            <v>0</v>
          </cell>
          <cell r="AB90">
            <v>4717</v>
          </cell>
          <cell r="AC90">
            <v>0</v>
          </cell>
          <cell r="AD90">
            <v>4459</v>
          </cell>
          <cell r="AE90">
            <v>258</v>
          </cell>
          <cell r="AF90">
            <v>4715.46</v>
          </cell>
          <cell r="AG90">
            <v>0</v>
          </cell>
          <cell r="AH90">
            <v>0</v>
          </cell>
          <cell r="AI90">
            <v>4715.46</v>
          </cell>
          <cell r="AJ90">
            <v>0</v>
          </cell>
          <cell r="AK90">
            <v>4457.46</v>
          </cell>
          <cell r="AL90">
            <v>258</v>
          </cell>
          <cell r="AM90">
            <v>4714.3679860000002</v>
          </cell>
          <cell r="AN90">
            <v>0</v>
          </cell>
          <cell r="AO90">
            <v>0</v>
          </cell>
          <cell r="AP90">
            <v>4714.3679860000002</v>
          </cell>
          <cell r="AQ90">
            <v>0</v>
          </cell>
          <cell r="AR90">
            <v>0</v>
          </cell>
          <cell r="AS90">
            <v>0</v>
          </cell>
          <cell r="AT90">
            <v>4457.1620000000003</v>
          </cell>
          <cell r="AU90">
            <v>257.205986</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row>
        <row r="91">
          <cell r="A91">
            <v>1</v>
          </cell>
          <cell r="B91" t="str">
            <v>Mở rộng điểm trường MN Họa Mi, phường Trần Hưng Đạo, thành phố Hon Tum, hạng mục xây mới nhà học 3 phòng và các hạng mục phụ trợ</v>
          </cell>
          <cell r="C91" t="str">
            <v>Ban QLDA ĐTXD TP</v>
          </cell>
          <cell r="D91" t="str">
            <v>UBND Phường Đăk Bla</v>
          </cell>
          <cell r="E91" t="str">
            <v>C</v>
          </cell>
          <cell r="F91" t="str">
            <v>Lĩnh vực giáo dực</v>
          </cell>
          <cell r="G91">
            <v>7728564</v>
          </cell>
          <cell r="H91" t="str">
            <v>Phường Trần H Đạo</v>
          </cell>
          <cell r="I91" t="str">
            <v>2020-2021</v>
          </cell>
          <cell r="J91">
            <v>2020</v>
          </cell>
          <cell r="L91" t="str">
            <v>2028-27/6/2018</v>
          </cell>
          <cell r="M91">
            <v>2093</v>
          </cell>
          <cell r="P91">
            <v>2093</v>
          </cell>
          <cell r="Q91" t="str">
            <v>3625-10/10/2021</v>
          </cell>
          <cell r="R91" t="str">
            <v>Phường Trần H Đạo</v>
          </cell>
          <cell r="S91" t="str">
            <v>Phường Đăk Bla</v>
          </cell>
          <cell r="T91" t="str">
            <v>UBND Phường Đăk Bla</v>
          </cell>
          <cell r="U91">
            <v>896.245</v>
          </cell>
          <cell r="X91">
            <v>896.245</v>
          </cell>
          <cell r="Y91">
            <v>997</v>
          </cell>
          <cell r="AB91">
            <v>997</v>
          </cell>
          <cell r="AC91">
            <v>0</v>
          </cell>
          <cell r="AD91">
            <v>997</v>
          </cell>
          <cell r="AF91">
            <v>996.44899999999996</v>
          </cell>
          <cell r="AI91">
            <v>996.44899999999996</v>
          </cell>
          <cell r="AJ91">
            <v>0</v>
          </cell>
          <cell r="AK91">
            <v>996.44899999999996</v>
          </cell>
          <cell r="AM91">
            <v>996.44899999999996</v>
          </cell>
          <cell r="AP91">
            <v>996.44899999999996</v>
          </cell>
          <cell r="AQ91">
            <v>0</v>
          </cell>
          <cell r="AT91">
            <v>996.44899999999996</v>
          </cell>
          <cell r="AV91">
            <v>0</v>
          </cell>
          <cell r="AY91">
            <v>0</v>
          </cell>
          <cell r="AZ91">
            <v>0</v>
          </cell>
          <cell r="BA91">
            <v>0</v>
          </cell>
          <cell r="BC91">
            <v>0</v>
          </cell>
          <cell r="BF91">
            <v>0</v>
          </cell>
          <cell r="BG91">
            <v>0</v>
          </cell>
        </row>
        <row r="92">
          <cell r="A92">
            <v>2</v>
          </cell>
          <cell r="B92" t="str">
            <v>Kè chống sạt lở dọc đường Nguyễn Lữ, thành phố Kon Tum (phía giáp sông ĐăkBla)</v>
          </cell>
          <cell r="C92" t="str">
            <v>Ban QLDA ĐTXD TP</v>
          </cell>
          <cell r="D92" t="str">
            <v>UBND phường ĐăkBla</v>
          </cell>
          <cell r="E92" t="str">
            <v>C</v>
          </cell>
          <cell r="F92" t="str">
            <v>Nông nghiệp và phát triển nông thôn</v>
          </cell>
          <cell r="G92">
            <v>7568770</v>
          </cell>
          <cell r="H92" t="str">
            <v>P. Thống Nhất</v>
          </cell>
          <cell r="J92" t="str">
            <v>Chưa bố trí vốn</v>
          </cell>
          <cell r="L92" t="str">
            <v>1132-30/10/2015</v>
          </cell>
          <cell r="M92">
            <v>9818</v>
          </cell>
          <cell r="Q92" t="str">
            <v>3838-11/10/2022</v>
          </cell>
          <cell r="R92" t="str">
            <v>P. Thống Nhất</v>
          </cell>
          <cell r="S92" t="str">
            <v>Phường Đăk Bla</v>
          </cell>
          <cell r="T92" t="str">
            <v>UBND Phường Đăk Bla</v>
          </cell>
          <cell r="U92">
            <v>0</v>
          </cell>
          <cell r="Y92">
            <v>258</v>
          </cell>
          <cell r="AB92">
            <v>258</v>
          </cell>
          <cell r="AC92">
            <v>0</v>
          </cell>
          <cell r="AE92">
            <v>258</v>
          </cell>
          <cell r="AF92">
            <v>258</v>
          </cell>
          <cell r="AI92">
            <v>258</v>
          </cell>
          <cell r="AJ92">
            <v>0</v>
          </cell>
          <cell r="AL92">
            <v>258</v>
          </cell>
          <cell r="AM92">
            <v>257.205986</v>
          </cell>
          <cell r="AP92">
            <v>257.205986</v>
          </cell>
          <cell r="AQ92">
            <v>0</v>
          </cell>
          <cell r="AU92">
            <v>257.205986</v>
          </cell>
          <cell r="AV92">
            <v>0</v>
          </cell>
          <cell r="AY92">
            <v>0</v>
          </cell>
          <cell r="AZ92">
            <v>0</v>
          </cell>
          <cell r="BC92">
            <v>0</v>
          </cell>
          <cell r="BF92">
            <v>0</v>
          </cell>
          <cell r="BG92">
            <v>0</v>
          </cell>
        </row>
        <row r="93">
          <cell r="A93">
            <v>3</v>
          </cell>
          <cell r="B93" t="str">
            <v>Đầu tư xây dựng khẩn cấp Trường TH-THCS 
Lê Lợi (cơ sở tiểu học) và Trường mầm non Nắng Hồng (điểm trường thôn Kon Rơ Lang).</v>
          </cell>
          <cell r="C93" t="str">
            <v>Ban QLDA ĐTXD TP</v>
          </cell>
          <cell r="D93" t="str">
            <v>UBND Phường Đăk Bla</v>
          </cell>
          <cell r="E93" t="str">
            <v>C</v>
          </cell>
          <cell r="F93" t="str">
            <v>Lĩnh vực giáo dực</v>
          </cell>
          <cell r="G93">
            <v>7856509</v>
          </cell>
          <cell r="H93" t="str">
            <v>P. Lê Lợi và Đăk Blà</v>
          </cell>
          <cell r="I93" t="str">
            <v>2020-2021</v>
          </cell>
          <cell r="J93">
            <v>2020</v>
          </cell>
          <cell r="L93" t="str">
            <v>2303-09/09/2020</v>
          </cell>
          <cell r="M93">
            <v>8300</v>
          </cell>
          <cell r="P93">
            <v>8300</v>
          </cell>
          <cell r="Q93" t="str">
            <v>442-19/2/2022</v>
          </cell>
          <cell r="R93" t="str">
            <v>P. Lê Lợi và Đăk Blà</v>
          </cell>
          <cell r="S93" t="str">
            <v>Phường Đăk Bla</v>
          </cell>
          <cell r="T93" t="str">
            <v>UBND P. Đăk Bla</v>
          </cell>
          <cell r="U93">
            <v>3700</v>
          </cell>
          <cell r="X93">
            <v>3700</v>
          </cell>
          <cell r="Y93">
            <v>3462</v>
          </cell>
          <cell r="AB93">
            <v>3462</v>
          </cell>
          <cell r="AC93">
            <v>0</v>
          </cell>
          <cell r="AD93">
            <v>3462</v>
          </cell>
          <cell r="AF93">
            <v>3461.011</v>
          </cell>
          <cell r="AI93">
            <v>3461.011</v>
          </cell>
          <cell r="AJ93">
            <v>0</v>
          </cell>
          <cell r="AK93">
            <v>3461.011</v>
          </cell>
          <cell r="AM93">
            <v>3460.7130000000002</v>
          </cell>
          <cell r="AP93">
            <v>3460.7130000000002</v>
          </cell>
          <cell r="AQ93">
            <v>0</v>
          </cell>
          <cell r="AT93">
            <v>3460.7130000000002</v>
          </cell>
          <cell r="AV93">
            <v>0</v>
          </cell>
          <cell r="AY93">
            <v>0</v>
          </cell>
          <cell r="AZ93">
            <v>0</v>
          </cell>
          <cell r="BA93">
            <v>0</v>
          </cell>
          <cell r="BC93">
            <v>0</v>
          </cell>
          <cell r="BF93">
            <v>0</v>
          </cell>
          <cell r="BG93">
            <v>0</v>
          </cell>
        </row>
        <row r="94">
          <cell r="A94" t="str">
            <v>*</v>
          </cell>
          <cell r="B94" t="str">
            <v>Dự án khởi công giai đoạn 2021-2025</v>
          </cell>
          <cell r="H94">
            <v>0</v>
          </cell>
          <cell r="M94">
            <v>448172</v>
          </cell>
          <cell r="N94">
            <v>0</v>
          </cell>
          <cell r="O94">
            <v>0</v>
          </cell>
          <cell r="P94">
            <v>444383</v>
          </cell>
          <cell r="Q94">
            <v>0</v>
          </cell>
          <cell r="R94">
            <v>0</v>
          </cell>
          <cell r="S94">
            <v>0</v>
          </cell>
          <cell r="T94">
            <v>0</v>
          </cell>
          <cell r="U94">
            <v>0</v>
          </cell>
          <cell r="V94">
            <v>0</v>
          </cell>
          <cell r="W94">
            <v>0</v>
          </cell>
          <cell r="X94">
            <v>0</v>
          </cell>
          <cell r="Y94">
            <v>78745</v>
          </cell>
          <cell r="Z94">
            <v>0</v>
          </cell>
          <cell r="AA94">
            <v>0</v>
          </cell>
          <cell r="AB94">
            <v>78745</v>
          </cell>
          <cell r="AC94">
            <v>0</v>
          </cell>
          <cell r="AD94">
            <v>75601</v>
          </cell>
          <cell r="AE94">
            <v>3144</v>
          </cell>
          <cell r="AF94">
            <v>32219.781000000003</v>
          </cell>
          <cell r="AG94">
            <v>0</v>
          </cell>
          <cell r="AH94">
            <v>0</v>
          </cell>
          <cell r="AI94">
            <v>32219.781000000003</v>
          </cell>
          <cell r="AJ94">
            <v>0</v>
          </cell>
          <cell r="AK94">
            <v>24575.780999999999</v>
          </cell>
          <cell r="AL94">
            <v>7644</v>
          </cell>
          <cell r="AM94">
            <v>25460.332247000002</v>
          </cell>
          <cell r="AN94">
            <v>0</v>
          </cell>
          <cell r="AO94">
            <v>4500</v>
          </cell>
          <cell r="AP94">
            <v>20960.332247000002</v>
          </cell>
          <cell r="AQ94">
            <v>0</v>
          </cell>
          <cell r="AR94">
            <v>0</v>
          </cell>
          <cell r="AS94">
            <v>0</v>
          </cell>
          <cell r="AT94">
            <v>17859.004647000002</v>
          </cell>
          <cell r="AU94">
            <v>3101.3276000000001</v>
          </cell>
          <cell r="AV94">
            <v>5000</v>
          </cell>
          <cell r="AW94">
            <v>0</v>
          </cell>
          <cell r="AX94">
            <v>0</v>
          </cell>
          <cell r="AY94">
            <v>5000</v>
          </cell>
          <cell r="AZ94">
            <v>0</v>
          </cell>
          <cell r="BA94">
            <v>5000</v>
          </cell>
          <cell r="BB94">
            <v>0</v>
          </cell>
          <cell r="BC94">
            <v>2889.7765939999999</v>
          </cell>
          <cell r="BD94">
            <v>0</v>
          </cell>
          <cell r="BE94">
            <v>0</v>
          </cell>
          <cell r="BF94">
            <v>2889.7765939999999</v>
          </cell>
          <cell r="BG94">
            <v>0</v>
          </cell>
          <cell r="BH94">
            <v>0</v>
          </cell>
          <cell r="BI94">
            <v>0</v>
          </cell>
          <cell r="BJ94">
            <v>2889.7765939999999</v>
          </cell>
          <cell r="BK94">
            <v>0</v>
          </cell>
          <cell r="BL94">
            <v>1700.2695839999999</v>
          </cell>
          <cell r="BM94">
            <v>0</v>
          </cell>
          <cell r="BN94">
            <v>0</v>
          </cell>
          <cell r="BO94">
            <v>1700.2695839999999</v>
          </cell>
          <cell r="BP94">
            <v>61.278193999999999</v>
          </cell>
          <cell r="BQ94">
            <v>0</v>
          </cell>
          <cell r="BR94">
            <v>0</v>
          </cell>
          <cell r="BS94">
            <v>61.278193999999999</v>
          </cell>
          <cell r="BT94">
            <v>404513</v>
          </cell>
          <cell r="BU94">
            <v>0</v>
          </cell>
          <cell r="BV94">
            <v>404513</v>
          </cell>
          <cell r="BW94">
            <v>0</v>
          </cell>
          <cell r="BX94">
            <v>0</v>
          </cell>
        </row>
        <row r="95">
          <cell r="A95">
            <v>1</v>
          </cell>
          <cell r="B95" t="str">
            <v>Mương thoát nước đấu nối cống xả Đường Phạm Văn Đồng, phường Trần Hưng Đạo</v>
          </cell>
          <cell r="C95" t="str">
            <v>UBND P. Trần Hưng Đạo</v>
          </cell>
          <cell r="D95" t="str">
            <v>UBND Phường Đăk Bla</v>
          </cell>
          <cell r="E95" t="str">
            <v>C</v>
          </cell>
          <cell r="G95">
            <v>7909265</v>
          </cell>
          <cell r="H95" t="str">
            <v>P. T H Đạo</v>
          </cell>
          <cell r="L95" t="str">
            <v>3425-23/12/2020</v>
          </cell>
          <cell r="M95">
            <v>2145</v>
          </cell>
          <cell r="P95">
            <v>2145</v>
          </cell>
          <cell r="R95" t="str">
            <v>P. T H Đạo</v>
          </cell>
          <cell r="S95" t="str">
            <v>Phường Đăk Bla</v>
          </cell>
          <cell r="T95" t="str">
            <v>UBND 
Phường Đăk Bla</v>
          </cell>
          <cell r="U95">
            <v>0</v>
          </cell>
          <cell r="Y95">
            <v>2120</v>
          </cell>
          <cell r="AB95">
            <v>2120</v>
          </cell>
          <cell r="AC95">
            <v>0</v>
          </cell>
          <cell r="AD95">
            <v>2120</v>
          </cell>
          <cell r="AF95">
            <v>2091.63</v>
          </cell>
          <cell r="AI95">
            <v>2091.63</v>
          </cell>
          <cell r="AJ95">
            <v>0</v>
          </cell>
          <cell r="AK95">
            <v>2091.63</v>
          </cell>
          <cell r="AM95">
            <v>2091.6293310000001</v>
          </cell>
          <cell r="AP95">
            <v>2091.6293310000001</v>
          </cell>
          <cell r="AQ95">
            <v>0</v>
          </cell>
          <cell r="AT95">
            <v>2091.6293310000001</v>
          </cell>
          <cell r="AV95">
            <v>0</v>
          </cell>
          <cell r="AY95">
            <v>0</v>
          </cell>
          <cell r="AZ95">
            <v>0</v>
          </cell>
          <cell r="BA95">
            <v>0</v>
          </cell>
          <cell r="BC95">
            <v>0</v>
          </cell>
          <cell r="BF95">
            <v>0</v>
          </cell>
          <cell r="BG95">
            <v>0</v>
          </cell>
          <cell r="BH95">
            <v>0</v>
          </cell>
        </row>
        <row r="96">
          <cell r="A96">
            <v>2</v>
          </cell>
          <cell r="B96" t="str">
            <v xml:space="preserve">Trường Mầm non Nắng Mai, thành phố Kon Tum, hạng mục: Nhà học 06 phòng kết hợp khu Hành chính quản trị và các hạng mục phụ trợ.  </v>
          </cell>
          <cell r="C96" t="str">
            <v>Phòng Giáo dục và ĐT</v>
          </cell>
          <cell r="D96" t="str">
            <v>UBND Phường Đăk Bla</v>
          </cell>
          <cell r="E96" t="str">
            <v>C</v>
          </cell>
          <cell r="F96" t="str">
            <v>Giáo dục</v>
          </cell>
          <cell r="G96">
            <v>7978347</v>
          </cell>
          <cell r="H96" t="str">
            <v>P. Lê Lợi</v>
          </cell>
          <cell r="L96" t="str">
            <v>818-15/3/2022</v>
          </cell>
          <cell r="M96">
            <v>9990</v>
          </cell>
          <cell r="P96">
            <v>7990</v>
          </cell>
          <cell r="R96" t="str">
            <v>P. Lê Lợi</v>
          </cell>
          <cell r="S96" t="str">
            <v>Phường Lê Lợi</v>
          </cell>
          <cell r="T96" t="str">
            <v>UBND Phường Đăk Bla</v>
          </cell>
          <cell r="U96">
            <v>0</v>
          </cell>
          <cell r="Y96">
            <v>9990</v>
          </cell>
          <cell r="AB96">
            <v>9990</v>
          </cell>
          <cell r="AC96">
            <v>0</v>
          </cell>
          <cell r="AD96">
            <v>7990</v>
          </cell>
          <cell r="AE96">
            <v>2000</v>
          </cell>
          <cell r="AF96">
            <v>9749</v>
          </cell>
          <cell r="AI96">
            <v>9749</v>
          </cell>
          <cell r="AJ96">
            <v>0</v>
          </cell>
          <cell r="AK96">
            <v>3249</v>
          </cell>
          <cell r="AL96">
            <v>6500</v>
          </cell>
          <cell r="AM96">
            <v>9732.4945000000007</v>
          </cell>
          <cell r="AO96">
            <v>4500</v>
          </cell>
          <cell r="AP96">
            <v>5232.4944999999998</v>
          </cell>
          <cell r="AQ96">
            <v>0</v>
          </cell>
          <cell r="AT96">
            <v>3232.4944999999998</v>
          </cell>
          <cell r="AU96">
            <v>2000</v>
          </cell>
          <cell r="AV96">
            <v>0</v>
          </cell>
          <cell r="AY96">
            <v>0</v>
          </cell>
          <cell r="AZ96">
            <v>0</v>
          </cell>
          <cell r="BA96">
            <v>0</v>
          </cell>
          <cell r="BC96">
            <v>0</v>
          </cell>
          <cell r="BF96">
            <v>0</v>
          </cell>
          <cell r="BG96">
            <v>0</v>
          </cell>
          <cell r="BH96">
            <v>0</v>
          </cell>
        </row>
        <row r="97">
          <cell r="A97">
            <v>3</v>
          </cell>
          <cell r="B97" t="str">
            <v xml:space="preserve">Chợ khu vực phía Nam, phường Lê Lợi, thành phố Kon Tum (định hướng xây dựng chợ đầu mối) </v>
          </cell>
          <cell r="C97" t="str">
            <v>Ban QLDA ĐTXD TP</v>
          </cell>
          <cell r="D97" t="str">
            <v>UBND Phường Đăk Bla</v>
          </cell>
          <cell r="E97" t="str">
            <v>C</v>
          </cell>
          <cell r="F97" t="str">
            <v>Giao thông, hạ tầng</v>
          </cell>
          <cell r="G97">
            <v>7829562</v>
          </cell>
          <cell r="H97" t="str">
            <v>P. Lê Lợi</v>
          </cell>
          <cell r="I97" t="str">
            <v>2020-2021</v>
          </cell>
          <cell r="J97">
            <v>2020</v>
          </cell>
          <cell r="L97" t="str">
            <v>5734-20/12/2019</v>
          </cell>
          <cell r="M97">
            <v>14990</v>
          </cell>
          <cell r="P97">
            <v>14990</v>
          </cell>
          <cell r="Q97" t="str">
            <v>3691-13/10/2021</v>
          </cell>
          <cell r="R97" t="str">
            <v>P. Lê Lợi</v>
          </cell>
          <cell r="S97" t="str">
            <v>Phường Đăk Bla</v>
          </cell>
          <cell r="T97" t="str">
            <v>UBND Phường Đăk Bla</v>
          </cell>
          <cell r="U97">
            <v>0</v>
          </cell>
          <cell r="Y97">
            <v>4491</v>
          </cell>
          <cell r="AB97">
            <v>4491</v>
          </cell>
          <cell r="AC97">
            <v>0</v>
          </cell>
          <cell r="AD97">
            <v>4491</v>
          </cell>
          <cell r="AF97">
            <v>4490.1509999999998</v>
          </cell>
          <cell r="AI97">
            <v>4490.1509999999998</v>
          </cell>
          <cell r="AJ97">
            <v>0</v>
          </cell>
          <cell r="AK97">
            <v>4490.1509999999998</v>
          </cell>
          <cell r="AM97">
            <v>4490.1509999999998</v>
          </cell>
          <cell r="AP97">
            <v>4490.1509999999998</v>
          </cell>
          <cell r="AQ97">
            <v>0</v>
          </cell>
          <cell r="AT97">
            <v>4490.1509999999998</v>
          </cell>
          <cell r="AV97">
            <v>0</v>
          </cell>
          <cell r="AY97">
            <v>0</v>
          </cell>
          <cell r="AZ97">
            <v>0</v>
          </cell>
          <cell r="BA97">
            <v>0</v>
          </cell>
          <cell r="BC97">
            <v>0</v>
          </cell>
          <cell r="BF97">
            <v>0</v>
          </cell>
          <cell r="BG97">
            <v>0</v>
          </cell>
          <cell r="BH97">
            <v>0</v>
          </cell>
          <cell r="BT97">
            <v>0</v>
          </cell>
          <cell r="BU97">
            <v>0</v>
          </cell>
          <cell r="BV97">
            <v>0</v>
          </cell>
          <cell r="BW97">
            <v>0</v>
          </cell>
        </row>
        <row r="98">
          <cell r="A98">
            <v>4</v>
          </cell>
          <cell r="B98" t="str">
            <v>Mở rộng không gian đô thị phường Nguyễn Trãi, thành phố Kon Tum kết hợp với khai thác quỹ đất.</v>
          </cell>
          <cell r="C98" t="str">
            <v>Ban QLDA ĐTXD TP</v>
          </cell>
          <cell r="D98" t="str">
            <v>UBND Phường Đăk Bla</v>
          </cell>
          <cell r="E98" t="str">
            <v>B</v>
          </cell>
          <cell r="F98" t="str">
            <v>Giao thông, hạ tầng</v>
          </cell>
          <cell r="G98">
            <v>7841644</v>
          </cell>
          <cell r="H98" t="str">
            <v>P. Nguyễn Trãi</v>
          </cell>
          <cell r="I98" t="str">
            <v>2022-2026</v>
          </cell>
          <cell r="J98" t="str">
            <v>Chưa bố trí vốn</v>
          </cell>
          <cell r="L98" t="str">
            <v>5733-20/12/2019;3465-30/9/2021;3493-01/10/2021</v>
          </cell>
          <cell r="M98">
            <v>409268</v>
          </cell>
          <cell r="P98">
            <v>409268</v>
          </cell>
          <cell r="R98" t="str">
            <v>P. Nguyễn Trãi</v>
          </cell>
          <cell r="S98" t="str">
            <v>Phường Đăk Bla</v>
          </cell>
          <cell r="T98" t="str">
            <v>UBND Phường Đăk Bla</v>
          </cell>
          <cell r="U98">
            <v>0</v>
          </cell>
          <cell r="Y98">
            <v>60000</v>
          </cell>
          <cell r="AB98">
            <v>60000</v>
          </cell>
          <cell r="AC98">
            <v>0</v>
          </cell>
          <cell r="AD98">
            <v>60000</v>
          </cell>
          <cell r="AF98">
            <v>14745</v>
          </cell>
          <cell r="AI98">
            <v>14745</v>
          </cell>
          <cell r="AJ98">
            <v>0</v>
          </cell>
          <cell r="AK98">
            <v>14745</v>
          </cell>
          <cell r="AM98">
            <v>8044.7298160000009</v>
          </cell>
          <cell r="AP98">
            <v>8044.7298160000009</v>
          </cell>
          <cell r="AQ98">
            <v>0</v>
          </cell>
          <cell r="AT98">
            <v>8044.7298160000009</v>
          </cell>
          <cell r="AV98">
            <v>5000</v>
          </cell>
          <cell r="AY98">
            <v>5000</v>
          </cell>
          <cell r="AZ98">
            <v>0</v>
          </cell>
          <cell r="BA98">
            <v>5000</v>
          </cell>
          <cell r="BC98">
            <v>2889.7765939999999</v>
          </cell>
          <cell r="BF98">
            <v>2889.7765939999999</v>
          </cell>
          <cell r="BG98">
            <v>0</v>
          </cell>
          <cell r="BH98">
            <v>0</v>
          </cell>
          <cell r="BJ98">
            <v>2889.7765939999999</v>
          </cell>
          <cell r="BL98">
            <v>1700.2695839999999</v>
          </cell>
          <cell r="BO98">
            <v>1700.2695839999999</v>
          </cell>
          <cell r="BP98">
            <v>61.278193999999999</v>
          </cell>
          <cell r="BS98">
            <v>61.278193999999999</v>
          </cell>
          <cell r="BT98">
            <v>394523</v>
          </cell>
          <cell r="BV98">
            <v>394523</v>
          </cell>
        </row>
        <row r="99">
          <cell r="A99">
            <v>5</v>
          </cell>
          <cell r="B99" t="str">
            <v>Nâng cấp mở rộng đường Nguyễn Lương Bằng, phường Lê Lợi, thành phố Kon Tum (Đoạn từ Ngô Văn Sở đến Nguyễn Tri Phương)</v>
          </cell>
          <cell r="C99" t="str">
            <v>Phòng QLĐT</v>
          </cell>
          <cell r="D99" t="str">
            <v>UBND Phường Đăk Bla</v>
          </cell>
          <cell r="E99" t="str">
            <v>C</v>
          </cell>
          <cell r="F99" t="str">
            <v>Giao thông</v>
          </cell>
          <cell r="G99">
            <v>8045443</v>
          </cell>
          <cell r="H99" t="str">
            <v>P. Lê Lợi</v>
          </cell>
          <cell r="L99" t="str">
            <v>2219-21/6/2022</v>
          </cell>
          <cell r="M99">
            <v>1789</v>
          </cell>
          <cell r="R99" t="str">
            <v>P. Lê Lợi</v>
          </cell>
          <cell r="S99" t="str">
            <v>Phường Đăk Bla</v>
          </cell>
          <cell r="T99" t="str">
            <v>UBND Phường Đăk Bla</v>
          </cell>
          <cell r="U99">
            <v>0</v>
          </cell>
          <cell r="Y99">
            <v>1144</v>
          </cell>
          <cell r="AB99">
            <v>1144</v>
          </cell>
          <cell r="AC99">
            <v>0</v>
          </cell>
          <cell r="AE99">
            <v>1144</v>
          </cell>
          <cell r="AF99">
            <v>1144</v>
          </cell>
          <cell r="AI99">
            <v>1144</v>
          </cell>
          <cell r="AJ99">
            <v>0</v>
          </cell>
          <cell r="AL99">
            <v>1144</v>
          </cell>
          <cell r="AM99">
            <v>1101.3276000000001</v>
          </cell>
          <cell r="AP99">
            <v>1101.3276000000001</v>
          </cell>
          <cell r="AQ99">
            <v>0</v>
          </cell>
          <cell r="AU99">
            <v>1101.3276000000001</v>
          </cell>
          <cell r="AV99">
            <v>0</v>
          </cell>
          <cell r="AY99">
            <v>0</v>
          </cell>
          <cell r="AZ99">
            <v>0</v>
          </cell>
          <cell r="BC99">
            <v>0</v>
          </cell>
          <cell r="BF99">
            <v>0</v>
          </cell>
          <cell r="BG99">
            <v>0</v>
          </cell>
          <cell r="BH99">
            <v>0</v>
          </cell>
        </row>
        <row r="100">
          <cell r="A100">
            <v>6</v>
          </cell>
          <cell r="B100" t="str">
            <v xml:space="preserve">Trường TH-THCS Trần Hưng Đạo (cơ sở cấp THCS), thành phố Kon Tum, hạng mục: Xây mới nhà hiệu bộ + kết hợp các phòng học bộ môn; cải tạo các dãy phòng học; xây mới  nhà vệ sinh học sinh; cải tạo, xây mới tường rào và các hạng mục phụ trợ khác </v>
          </cell>
          <cell r="C100" t="str">
            <v>Ban QLDA ĐTXD TP</v>
          </cell>
          <cell r="D100" t="str">
            <v>UBND Phường Đăk Bla</v>
          </cell>
          <cell r="E100" t="str">
            <v>C</v>
          </cell>
          <cell r="F100" t="str">
            <v>Giáo dục</v>
          </cell>
          <cell r="G100">
            <v>8037457</v>
          </cell>
          <cell r="H100" t="str">
            <v>Phường Trần Hưng Đạo</v>
          </cell>
          <cell r="I100" t="str">
            <v>2026-2030</v>
          </cell>
          <cell r="J100">
            <v>2026</v>
          </cell>
          <cell r="L100" t="str">
            <v>1423-7/7/2023</v>
          </cell>
          <cell r="M100">
            <v>9990</v>
          </cell>
          <cell r="P100">
            <v>9990</v>
          </cell>
          <cell r="R100" t="str">
            <v>Phường Trần Hưng Đạo</v>
          </cell>
          <cell r="S100" t="str">
            <v>Phường Đăk Bla</v>
          </cell>
          <cell r="T100" t="str">
            <v>UBND Phường Đăk Bla</v>
          </cell>
          <cell r="U100">
            <v>0</v>
          </cell>
          <cell r="Y100">
            <v>1000</v>
          </cell>
          <cell r="AB100">
            <v>1000</v>
          </cell>
          <cell r="AC100">
            <v>0</v>
          </cell>
          <cell r="AD100">
            <v>1000</v>
          </cell>
          <cell r="AF100">
            <v>0</v>
          </cell>
          <cell r="AI100">
            <v>0</v>
          </cell>
          <cell r="AJ100">
            <v>0</v>
          </cell>
          <cell r="AK100">
            <v>0</v>
          </cell>
          <cell r="AM100">
            <v>0</v>
          </cell>
          <cell r="AP100">
            <v>0</v>
          </cell>
          <cell r="AQ100">
            <v>0</v>
          </cell>
          <cell r="AT100">
            <v>0</v>
          </cell>
          <cell r="AV100">
            <v>0</v>
          </cell>
          <cell r="AY100">
            <v>0</v>
          </cell>
          <cell r="AZ100">
            <v>0</v>
          </cell>
          <cell r="BA100">
            <v>0</v>
          </cell>
          <cell r="BC100">
            <v>0</v>
          </cell>
          <cell r="BF100">
            <v>0</v>
          </cell>
          <cell r="BG100">
            <v>0</v>
          </cell>
          <cell r="BT100">
            <v>9990</v>
          </cell>
          <cell r="BV100">
            <v>9990</v>
          </cell>
        </row>
        <row r="101">
          <cell r="A101" t="str">
            <v>*</v>
          </cell>
          <cell r="B101" t="str">
            <v>Dự án chuẩn bị đầu tư (chưa bố trí vốn thực hiện)</v>
          </cell>
          <cell r="H101">
            <v>0</v>
          </cell>
          <cell r="M101">
            <v>68990</v>
          </cell>
          <cell r="N101">
            <v>0</v>
          </cell>
          <cell r="O101">
            <v>14349</v>
          </cell>
          <cell r="P101">
            <v>46267</v>
          </cell>
          <cell r="Q101">
            <v>0</v>
          </cell>
          <cell r="R101">
            <v>0</v>
          </cell>
          <cell r="S101">
            <v>0</v>
          </cell>
          <cell r="T101">
            <v>0</v>
          </cell>
          <cell r="U101">
            <v>0</v>
          </cell>
          <cell r="V101">
            <v>0</v>
          </cell>
          <cell r="W101">
            <v>0</v>
          </cell>
          <cell r="X101">
            <v>0</v>
          </cell>
          <cell r="Y101">
            <v>2989</v>
          </cell>
          <cell r="Z101">
            <v>0</v>
          </cell>
          <cell r="AA101">
            <v>0</v>
          </cell>
          <cell r="AB101">
            <v>2989</v>
          </cell>
          <cell r="AC101">
            <v>0</v>
          </cell>
          <cell r="AD101">
            <v>2989</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row>
        <row r="102">
          <cell r="A102">
            <v>1</v>
          </cell>
          <cell r="B102" t="str">
            <v>Nâng cấp, sửa chữa đường A Khanh, phường Trần Hưng Đạo, thành phố Kon Tum</v>
          </cell>
          <cell r="C102" t="str">
            <v>Ban QLDA ĐTXD TP</v>
          </cell>
          <cell r="D102" t="str">
            <v>UBND Phường Đăk Bla</v>
          </cell>
          <cell r="E102" t="str">
            <v>C</v>
          </cell>
          <cell r="F102" t="str">
            <v>Giao 
thông</v>
          </cell>
          <cell r="H102" t="str">
            <v>P. Trần H Đạo</v>
          </cell>
          <cell r="J102" t="str">
            <v>Chưa bố trí vốn</v>
          </cell>
          <cell r="L102" t="str">
            <v>3082-01/12/2020</v>
          </cell>
          <cell r="M102">
            <v>14349</v>
          </cell>
          <cell r="O102">
            <v>14349</v>
          </cell>
          <cell r="R102" t="str">
            <v>P. Trần H Đạo</v>
          </cell>
          <cell r="S102" t="str">
            <v>Phường Đăk Bla</v>
          </cell>
          <cell r="T102" t="str">
            <v>UBND Phường Đăk Bla</v>
          </cell>
          <cell r="U102">
            <v>0</v>
          </cell>
          <cell r="Y102">
            <v>0</v>
          </cell>
          <cell r="AB102">
            <v>0</v>
          </cell>
          <cell r="AC102">
            <v>0</v>
          </cell>
          <cell r="AF102">
            <v>0</v>
          </cell>
          <cell r="AI102">
            <v>0</v>
          </cell>
          <cell r="AJ102">
            <v>0</v>
          </cell>
          <cell r="AM102">
            <v>0</v>
          </cell>
          <cell r="AO102">
            <v>0</v>
          </cell>
          <cell r="AP102">
            <v>0</v>
          </cell>
          <cell r="AQ102">
            <v>0</v>
          </cell>
          <cell r="AV102">
            <v>0</v>
          </cell>
          <cell r="AY102">
            <v>0</v>
          </cell>
          <cell r="AZ102">
            <v>0</v>
          </cell>
          <cell r="BC102">
            <v>0</v>
          </cell>
          <cell r="BG102">
            <v>0</v>
          </cell>
          <cell r="BH102">
            <v>0</v>
          </cell>
          <cell r="BL102">
            <v>0</v>
          </cell>
          <cell r="BP102">
            <v>0</v>
          </cell>
        </row>
        <row r="103">
          <cell r="A103">
            <v>2</v>
          </cell>
          <cell r="B103" t="str">
            <v>Nâng cấp mở rộng đường Nguyễn Lương Bằng, phường Lê Lợi, thành phố Kon Tum (Đoạn từ Ngô Văn Sở đến Nguyễn Tri Phương)</v>
          </cell>
          <cell r="C103" t="str">
            <v>Phòng QLĐT</v>
          </cell>
          <cell r="D103" t="str">
            <v>UBND Phường Đăk bla</v>
          </cell>
          <cell r="E103" t="str">
            <v>C</v>
          </cell>
          <cell r="F103" t="str">
            <v>Giao thông</v>
          </cell>
          <cell r="H103" t="str">
            <v>P. Lê Lợi</v>
          </cell>
          <cell r="L103" t="str">
            <v>2219-21/6/2022</v>
          </cell>
          <cell r="M103">
            <v>1789</v>
          </cell>
          <cell r="P103">
            <v>1789</v>
          </cell>
          <cell r="R103" t="str">
            <v>P. Lê Lợi</v>
          </cell>
          <cell r="S103" t="str">
            <v>Phường Đăk Bla</v>
          </cell>
          <cell r="T103" t="str">
            <v>Phường Đăk Bla</v>
          </cell>
          <cell r="U103">
            <v>0</v>
          </cell>
          <cell r="Y103">
            <v>1789</v>
          </cell>
          <cell r="AB103">
            <v>1789</v>
          </cell>
          <cell r="AC103">
            <v>0</v>
          </cell>
          <cell r="AD103">
            <v>1789</v>
          </cell>
          <cell r="AF103">
            <v>0</v>
          </cell>
          <cell r="AI103">
            <v>0</v>
          </cell>
          <cell r="AJ103">
            <v>0</v>
          </cell>
          <cell r="AK103">
            <v>0</v>
          </cell>
          <cell r="AM103">
            <v>0</v>
          </cell>
          <cell r="AP103">
            <v>0</v>
          </cell>
          <cell r="AQ103">
            <v>0</v>
          </cell>
          <cell r="AT103">
            <v>0</v>
          </cell>
          <cell r="AV103">
            <v>0</v>
          </cell>
          <cell r="AY103">
            <v>0</v>
          </cell>
          <cell r="AZ103">
            <v>0</v>
          </cell>
          <cell r="BA103">
            <v>0</v>
          </cell>
          <cell r="BC103">
            <v>0</v>
          </cell>
          <cell r="BF103">
            <v>0</v>
          </cell>
          <cell r="BG103">
            <v>0</v>
          </cell>
          <cell r="BH103">
            <v>0</v>
          </cell>
        </row>
        <row r="104">
          <cell r="A104">
            <v>3</v>
          </cell>
          <cell r="B104" t="str">
            <v>Đường Ngô Văn Sở ( đoạn từ Ngô Đức Kế -đường Đồng Nai), Phường Lê Lợi</v>
          </cell>
          <cell r="C104" t="str">
            <v>Ban QLDA ĐTXD TP</v>
          </cell>
          <cell r="D104" t="str">
            <v>UBND Phường Đăk Bla</v>
          </cell>
          <cell r="E104" t="str">
            <v>C</v>
          </cell>
          <cell r="F104" t="str">
            <v>Giao thông</v>
          </cell>
          <cell r="G104">
            <v>7919922</v>
          </cell>
          <cell r="H104" t="str">
            <v>P. Lê Lợi</v>
          </cell>
          <cell r="I104" t="str">
            <v>2026-2030</v>
          </cell>
          <cell r="J104" t="str">
            <v>Chưa bố trí vốn</v>
          </cell>
          <cell r="L104" t="str">
            <v>3099-
01/12/2020</v>
          </cell>
          <cell r="M104">
            <v>7335</v>
          </cell>
          <cell r="P104">
            <v>7335</v>
          </cell>
          <cell r="R104" t="str">
            <v>P. Lê Lợi</v>
          </cell>
          <cell r="S104" t="str">
            <v>Phường Đăk Bla</v>
          </cell>
          <cell r="T104" t="str">
            <v>UBND Phường Đăk Bla</v>
          </cell>
          <cell r="U104">
            <v>0</v>
          </cell>
          <cell r="Y104">
            <v>0</v>
          </cell>
          <cell r="AB104">
            <v>0</v>
          </cell>
          <cell r="AC104">
            <v>0</v>
          </cell>
          <cell r="AF104">
            <v>0</v>
          </cell>
          <cell r="AI104">
            <v>0</v>
          </cell>
          <cell r="AJ104">
            <v>0</v>
          </cell>
          <cell r="AM104">
            <v>0</v>
          </cell>
          <cell r="AP104">
            <v>0</v>
          </cell>
          <cell r="AQ104">
            <v>0</v>
          </cell>
          <cell r="AR104">
            <v>0</v>
          </cell>
          <cell r="AV104">
            <v>0</v>
          </cell>
          <cell r="AY104">
            <v>0</v>
          </cell>
          <cell r="AZ104">
            <v>0</v>
          </cell>
          <cell r="BC104">
            <v>0</v>
          </cell>
          <cell r="BF104">
            <v>0</v>
          </cell>
          <cell r="BG104">
            <v>0</v>
          </cell>
          <cell r="BH104">
            <v>0</v>
          </cell>
        </row>
        <row r="105">
          <cell r="A105">
            <v>4</v>
          </cell>
          <cell r="B105" t="str">
            <v>Đường Lê Thị Hồng Gấm (đoạn Đặng Tiến Đông - Đồng Nai), phường Lê Lợi, thành phố Kon Tum</v>
          </cell>
          <cell r="C105" t="str">
            <v>Ban QLDA ĐTXD TP</v>
          </cell>
          <cell r="D105" t="str">
            <v>UBND Phường Đăk Bla</v>
          </cell>
          <cell r="E105" t="str">
            <v>C</v>
          </cell>
          <cell r="F105" t="str">
            <v>Giao thông</v>
          </cell>
          <cell r="H105" t="str">
            <v>P. Lê Lợi</v>
          </cell>
          <cell r="I105" t="str">
            <v>2026-2030</v>
          </cell>
          <cell r="J105" t="str">
            <v>Chưa bố trí vốn</v>
          </cell>
          <cell r="L105" t="str">
            <v>1869-12/7/2017</v>
          </cell>
          <cell r="M105">
            <v>8303</v>
          </cell>
          <cell r="P105">
            <v>0</v>
          </cell>
          <cell r="R105" t="str">
            <v>P. Lê Lợi</v>
          </cell>
          <cell r="S105" t="str">
            <v>Phường Đăk Bla</v>
          </cell>
          <cell r="T105" t="str">
            <v>UBND Phường Đăk Bla</v>
          </cell>
          <cell r="U105">
            <v>0</v>
          </cell>
          <cell r="Y105">
            <v>0</v>
          </cell>
          <cell r="AB105">
            <v>0</v>
          </cell>
          <cell r="AC105">
            <v>0</v>
          </cell>
          <cell r="AF105">
            <v>0</v>
          </cell>
          <cell r="AI105">
            <v>0</v>
          </cell>
          <cell r="AJ105">
            <v>0</v>
          </cell>
          <cell r="AM105">
            <v>0</v>
          </cell>
          <cell r="AP105">
            <v>0</v>
          </cell>
          <cell r="AQ105">
            <v>0</v>
          </cell>
          <cell r="AR105">
            <v>0</v>
          </cell>
          <cell r="AV105">
            <v>0</v>
          </cell>
          <cell r="AY105">
            <v>0</v>
          </cell>
          <cell r="AZ105">
            <v>0</v>
          </cell>
          <cell r="BC105">
            <v>0</v>
          </cell>
          <cell r="BF105">
            <v>0</v>
          </cell>
          <cell r="BG105">
            <v>0</v>
          </cell>
          <cell r="BH105">
            <v>0</v>
          </cell>
        </row>
        <row r="106">
          <cell r="A106">
            <v>5</v>
          </cell>
          <cell r="B106" t="str">
            <v>Hệ thống thoát nước mưa cụm CN - TTCN làng nghề H'nor phường Lê Lợi, TP Kon Tum</v>
          </cell>
          <cell r="C106" t="str">
            <v>Ban QLDA ĐTXD TP</v>
          </cell>
          <cell r="D106" t="str">
            <v>UBND Phường Đăk Bla</v>
          </cell>
          <cell r="E106" t="str">
            <v>C</v>
          </cell>
          <cell r="F106" t="str">
            <v>Giao thông,</v>
          </cell>
          <cell r="G106">
            <v>7918930</v>
          </cell>
          <cell r="H106" t="str">
            <v>P. Lê Lợi</v>
          </cell>
          <cell r="I106" t="str">
            <v>2026-2030</v>
          </cell>
          <cell r="J106" t="str">
            <v>Chưa bố trí vốn</v>
          </cell>
          <cell r="L106" t="str">
            <v>3111-01/12/2020</v>
          </cell>
          <cell r="M106">
            <v>17553</v>
          </cell>
          <cell r="P106">
            <v>17553</v>
          </cell>
          <cell r="R106" t="str">
            <v>P. Lê Lợi</v>
          </cell>
          <cell r="S106" t="str">
            <v>Phường Đăk Bla</v>
          </cell>
          <cell r="T106" t="str">
            <v>UBND 
Phường Đăk Bla</v>
          </cell>
          <cell r="U106">
            <v>0</v>
          </cell>
          <cell r="Y106">
            <v>0</v>
          </cell>
          <cell r="AB106">
            <v>0</v>
          </cell>
          <cell r="AC106">
            <v>0</v>
          </cell>
          <cell r="AD106">
            <v>0</v>
          </cell>
          <cell r="AF106">
            <v>0</v>
          </cell>
          <cell r="AI106">
            <v>0</v>
          </cell>
          <cell r="AJ106">
            <v>0</v>
          </cell>
          <cell r="AK106">
            <v>0</v>
          </cell>
          <cell r="AM106">
            <v>0</v>
          </cell>
          <cell r="AP106">
            <v>0</v>
          </cell>
          <cell r="AQ106">
            <v>0</v>
          </cell>
          <cell r="AT106">
            <v>0</v>
          </cell>
          <cell r="AV106">
            <v>0</v>
          </cell>
          <cell r="AY106">
            <v>0</v>
          </cell>
          <cell r="AZ106">
            <v>0</v>
          </cell>
          <cell r="BA106">
            <v>0</v>
          </cell>
          <cell r="BC106">
            <v>0</v>
          </cell>
          <cell r="BF106">
            <v>0</v>
          </cell>
          <cell r="BG106">
            <v>0</v>
          </cell>
        </row>
        <row r="107">
          <cell r="A107">
            <v>6</v>
          </cell>
          <cell r="B107" t="str">
            <v>Hệ thống xử lý nước thải cụm CN - TTCN làng nghề H'nor phường Lê Lợi, TP Kon Tum</v>
          </cell>
          <cell r="C107" t="str">
            <v>Ban QLDA ĐTXD TP</v>
          </cell>
          <cell r="D107" t="str">
            <v>UBND Phường Đăk Bla</v>
          </cell>
          <cell r="E107" t="str">
            <v>C</v>
          </cell>
          <cell r="F107" t="str">
            <v>Giao thông,</v>
          </cell>
          <cell r="G107">
            <v>7918929</v>
          </cell>
          <cell r="H107" t="str">
            <v>P. Lê Lợi</v>
          </cell>
          <cell r="I107" t="str">
            <v>2026-2030</v>
          </cell>
          <cell r="J107" t="str">
            <v>Chưa bố trí vốn</v>
          </cell>
          <cell r="L107" t="str">
            <v>3110-01/12/2020</v>
          </cell>
          <cell r="M107">
            <v>18390</v>
          </cell>
          <cell r="P107">
            <v>18390</v>
          </cell>
          <cell r="R107" t="str">
            <v>P. Lê Lợi</v>
          </cell>
          <cell r="S107" t="str">
            <v>Phường Đăk Bla</v>
          </cell>
          <cell r="T107" t="str">
            <v>UBND 
Phường Đăk Bla</v>
          </cell>
          <cell r="U107">
            <v>0</v>
          </cell>
          <cell r="Y107">
            <v>0</v>
          </cell>
          <cell r="AB107">
            <v>0</v>
          </cell>
          <cell r="AC107">
            <v>0</v>
          </cell>
          <cell r="AD107">
            <v>0</v>
          </cell>
          <cell r="AF107">
            <v>0</v>
          </cell>
          <cell r="AI107">
            <v>0</v>
          </cell>
          <cell r="AJ107">
            <v>0</v>
          </cell>
          <cell r="AK107">
            <v>0</v>
          </cell>
          <cell r="AM107">
            <v>0</v>
          </cell>
          <cell r="AP107">
            <v>0</v>
          </cell>
          <cell r="AQ107">
            <v>0</v>
          </cell>
          <cell r="AT107">
            <v>0</v>
          </cell>
          <cell r="AV107">
            <v>0</v>
          </cell>
          <cell r="AY107">
            <v>0</v>
          </cell>
          <cell r="AZ107">
            <v>0</v>
          </cell>
          <cell r="BA107">
            <v>0</v>
          </cell>
          <cell r="BC107">
            <v>0</v>
          </cell>
          <cell r="BF107">
            <v>0</v>
          </cell>
          <cell r="BG107">
            <v>0</v>
          </cell>
        </row>
        <row r="108">
          <cell r="A108">
            <v>7</v>
          </cell>
          <cell r="B108" t="str">
            <v>Nhà làm việc Ban Chỉ huy Quân sự phường Trần Hưng Đạo, thành phố Kon Tum</v>
          </cell>
          <cell r="C108" t="str">
            <v>UBND P. T HĐạo</v>
          </cell>
          <cell r="D108" t="str">
            <v>UBND Phường Đăk Bla</v>
          </cell>
          <cell r="E108" t="str">
            <v>C</v>
          </cell>
          <cell r="F108" t="str">
            <v>Hạ tầng</v>
          </cell>
          <cell r="H108" t="str">
            <v>P. Trần H Đạo</v>
          </cell>
          <cell r="L108" t="str">
            <v>14-05/01/2023</v>
          </cell>
          <cell r="M108">
            <v>600</v>
          </cell>
          <cell r="P108">
            <v>600</v>
          </cell>
          <cell r="R108" t="str">
            <v>P. Trần H Đạo</v>
          </cell>
          <cell r="S108" t="str">
            <v>Phường Đăk Bla</v>
          </cell>
          <cell r="T108" t="str">
            <v>UBND Phường Đăk Bla</v>
          </cell>
          <cell r="U108">
            <v>0</v>
          </cell>
          <cell r="Y108">
            <v>600</v>
          </cell>
          <cell r="AB108">
            <v>600</v>
          </cell>
          <cell r="AC108">
            <v>0</v>
          </cell>
          <cell r="AD108">
            <v>600</v>
          </cell>
          <cell r="AF108">
            <v>0</v>
          </cell>
          <cell r="AI108">
            <v>0</v>
          </cell>
          <cell r="AJ108">
            <v>0</v>
          </cell>
          <cell r="AK108">
            <v>0</v>
          </cell>
          <cell r="AM108">
            <v>0</v>
          </cell>
          <cell r="AP108">
            <v>0</v>
          </cell>
          <cell r="AQ108">
            <v>0</v>
          </cell>
          <cell r="AT108">
            <v>0</v>
          </cell>
          <cell r="AV108">
            <v>0</v>
          </cell>
          <cell r="AY108">
            <v>0</v>
          </cell>
          <cell r="AZ108">
            <v>0</v>
          </cell>
          <cell r="BA108">
            <v>0</v>
          </cell>
          <cell r="BC108">
            <v>0</v>
          </cell>
          <cell r="BF108">
            <v>0</v>
          </cell>
          <cell r="BG108">
            <v>0</v>
          </cell>
        </row>
        <row r="109">
          <cell r="A109">
            <v>8</v>
          </cell>
          <cell r="B109" t="str">
            <v>Nhà làm việc Ban Chỉ huy Quân sự phường Nguyễn Trãi, thành phố Kon Tum</v>
          </cell>
          <cell r="C109" t="str">
            <v>UBND P. Nguyễn Trãi</v>
          </cell>
          <cell r="D109" t="str">
            <v>UBND Phường Đăk Bla</v>
          </cell>
          <cell r="E109" t="str">
            <v>C</v>
          </cell>
          <cell r="F109" t="str">
            <v>Hạ tầng</v>
          </cell>
          <cell r="H109" t="str">
            <v>P. Nguyễn Trãi</v>
          </cell>
          <cell r="L109" t="str">
            <v>13-05/01/2023</v>
          </cell>
          <cell r="M109">
            <v>671</v>
          </cell>
          <cell r="P109">
            <v>600</v>
          </cell>
          <cell r="R109" t="str">
            <v>P. Nguyễn Trãi</v>
          </cell>
          <cell r="S109" t="str">
            <v>Phường Đăk Bla</v>
          </cell>
          <cell r="T109" t="str">
            <v>UBND Phường Đăk Bla</v>
          </cell>
          <cell r="U109">
            <v>0</v>
          </cell>
          <cell r="Y109">
            <v>600</v>
          </cell>
          <cell r="AB109">
            <v>600</v>
          </cell>
          <cell r="AC109">
            <v>0</v>
          </cell>
          <cell r="AD109">
            <v>600</v>
          </cell>
          <cell r="AF109">
            <v>0</v>
          </cell>
          <cell r="AI109">
            <v>0</v>
          </cell>
          <cell r="AJ109">
            <v>0</v>
          </cell>
          <cell r="AK109">
            <v>0</v>
          </cell>
          <cell r="AM109">
            <v>0</v>
          </cell>
          <cell r="AP109">
            <v>0</v>
          </cell>
          <cell r="AQ109">
            <v>0</v>
          </cell>
          <cell r="AT109">
            <v>0</v>
          </cell>
          <cell r="AV109">
            <v>0</v>
          </cell>
          <cell r="AY109">
            <v>0</v>
          </cell>
          <cell r="AZ109">
            <v>0</v>
          </cell>
          <cell r="BA109">
            <v>0</v>
          </cell>
          <cell r="BC109">
            <v>0</v>
          </cell>
          <cell r="BF109">
            <v>0</v>
          </cell>
          <cell r="BG109">
            <v>0</v>
          </cell>
        </row>
        <row r="110">
          <cell r="A110" t="str">
            <v>III</v>
          </cell>
          <cell r="B110" t="str">
            <v>Phường Đăk Cấm</v>
          </cell>
          <cell r="M110">
            <v>3488984.2409999999</v>
          </cell>
          <cell r="N110">
            <v>0</v>
          </cell>
          <cell r="O110">
            <v>48941</v>
          </cell>
          <cell r="P110">
            <v>3236050.52</v>
          </cell>
          <cell r="Q110">
            <v>0</v>
          </cell>
          <cell r="R110">
            <v>0</v>
          </cell>
          <cell r="S110">
            <v>0</v>
          </cell>
          <cell r="T110">
            <v>0</v>
          </cell>
          <cell r="U110">
            <v>134734.08220999999</v>
          </cell>
          <cell r="V110">
            <v>0</v>
          </cell>
          <cell r="W110">
            <v>93412</v>
          </cell>
          <cell r="X110">
            <v>41322.08221</v>
          </cell>
          <cell r="Y110">
            <v>512269.65400000004</v>
          </cell>
          <cell r="Z110">
            <v>0</v>
          </cell>
          <cell r="AA110">
            <v>0</v>
          </cell>
          <cell r="AB110">
            <v>512269.65400000004</v>
          </cell>
          <cell r="AC110">
            <v>145703</v>
          </cell>
          <cell r="AD110">
            <v>347486.30499999999</v>
          </cell>
          <cell r="AE110">
            <v>19080.349000000002</v>
          </cell>
          <cell r="AF110">
            <v>217601.06</v>
          </cell>
          <cell r="AG110">
            <v>0</v>
          </cell>
          <cell r="AH110">
            <v>0</v>
          </cell>
          <cell r="AI110">
            <v>217601.06</v>
          </cell>
          <cell r="AJ110">
            <v>109884.23</v>
          </cell>
          <cell r="AK110">
            <v>86567.278000000006</v>
          </cell>
          <cell r="AL110">
            <v>21149.552</v>
          </cell>
          <cell r="AM110">
            <v>187012.46126700001</v>
          </cell>
          <cell r="AN110">
            <v>0</v>
          </cell>
          <cell r="AO110">
            <v>4000</v>
          </cell>
          <cell r="AP110">
            <v>183012.46126700001</v>
          </cell>
          <cell r="AQ110">
            <v>107128.393251</v>
          </cell>
          <cell r="AR110">
            <v>107128.393251</v>
          </cell>
          <cell r="AS110">
            <v>0</v>
          </cell>
          <cell r="AT110">
            <v>58759.476938</v>
          </cell>
          <cell r="AU110">
            <v>17124.591078000001</v>
          </cell>
          <cell r="AV110">
            <v>102804</v>
          </cell>
          <cell r="AW110">
            <v>0</v>
          </cell>
          <cell r="AX110">
            <v>0</v>
          </cell>
          <cell r="AY110">
            <v>102804</v>
          </cell>
          <cell r="AZ110">
            <v>35585</v>
          </cell>
          <cell r="BA110">
            <v>65319</v>
          </cell>
          <cell r="BB110">
            <v>1900</v>
          </cell>
          <cell r="BC110">
            <v>64027.359912000007</v>
          </cell>
          <cell r="BD110">
            <v>0</v>
          </cell>
          <cell r="BE110">
            <v>0</v>
          </cell>
          <cell r="BF110">
            <v>64027.359912000007</v>
          </cell>
          <cell r="BG110">
            <v>35577.982900000003</v>
          </cell>
          <cell r="BH110">
            <v>35577.982900000003</v>
          </cell>
          <cell r="BI110">
            <v>0</v>
          </cell>
          <cell r="BJ110">
            <v>27818.736478999999</v>
          </cell>
          <cell r="BK110">
            <v>1827.665</v>
          </cell>
          <cell r="BL110">
            <v>7751.3789360000001</v>
          </cell>
          <cell r="BM110">
            <v>0</v>
          </cell>
          <cell r="BN110">
            <v>312.90480000000002</v>
          </cell>
          <cell r="BO110">
            <v>7438.4741359999998</v>
          </cell>
          <cell r="BP110">
            <v>6820.555985</v>
          </cell>
          <cell r="BQ110">
            <v>0</v>
          </cell>
          <cell r="BR110">
            <v>312.90480000000002</v>
          </cell>
          <cell r="BS110">
            <v>6507.6511849999997</v>
          </cell>
          <cell r="BT110">
            <v>748622</v>
          </cell>
          <cell r="BU110">
            <v>0</v>
          </cell>
          <cell r="BV110">
            <v>748622</v>
          </cell>
          <cell r="BW110">
            <v>0</v>
          </cell>
          <cell r="BX110">
            <v>0</v>
          </cell>
        </row>
        <row r="111">
          <cell r="A111" t="str">
            <v>*</v>
          </cell>
          <cell r="B111" t="str">
            <v>Bố trí trả nợ quyết toán</v>
          </cell>
          <cell r="M111">
            <v>102010</v>
          </cell>
          <cell r="N111">
            <v>0</v>
          </cell>
          <cell r="O111">
            <v>0</v>
          </cell>
          <cell r="P111">
            <v>102010</v>
          </cell>
          <cell r="U111">
            <v>75404</v>
          </cell>
          <cell r="V111">
            <v>0</v>
          </cell>
          <cell r="W111">
            <v>75404</v>
          </cell>
          <cell r="X111">
            <v>0</v>
          </cell>
          <cell r="Y111">
            <v>1728.3050000000001</v>
          </cell>
          <cell r="Z111">
            <v>0</v>
          </cell>
          <cell r="AA111">
            <v>0</v>
          </cell>
          <cell r="AB111">
            <v>1728.3050000000001</v>
          </cell>
          <cell r="AC111">
            <v>1565</v>
          </cell>
          <cell r="AD111">
            <v>163.30500000000001</v>
          </cell>
          <cell r="AE111">
            <v>0</v>
          </cell>
          <cell r="AF111">
            <v>163.30500000000001</v>
          </cell>
          <cell r="AG111">
            <v>0</v>
          </cell>
          <cell r="AH111">
            <v>0</v>
          </cell>
          <cell r="AI111">
            <v>163.30500000000001</v>
          </cell>
          <cell r="AJ111">
            <v>0</v>
          </cell>
          <cell r="AK111">
            <v>163.30500000000001</v>
          </cell>
          <cell r="AL111">
            <v>0</v>
          </cell>
          <cell r="AM111">
            <v>162.99800000000002</v>
          </cell>
          <cell r="AN111">
            <v>0</v>
          </cell>
          <cell r="AO111">
            <v>0</v>
          </cell>
          <cell r="AP111">
            <v>162.99800000000002</v>
          </cell>
          <cell r="AQ111">
            <v>0</v>
          </cell>
          <cell r="AR111">
            <v>0</v>
          </cell>
          <cell r="AS111">
            <v>0</v>
          </cell>
          <cell r="AT111">
            <v>162.99800000000002</v>
          </cell>
          <cell r="AU111">
            <v>0</v>
          </cell>
          <cell r="AV111">
            <v>1565</v>
          </cell>
          <cell r="AW111">
            <v>0</v>
          </cell>
          <cell r="AX111">
            <v>0</v>
          </cell>
          <cell r="AY111">
            <v>1565</v>
          </cell>
          <cell r="AZ111">
            <v>1565</v>
          </cell>
          <cell r="BA111">
            <v>0</v>
          </cell>
          <cell r="BB111">
            <v>0</v>
          </cell>
          <cell r="BC111">
            <v>1565</v>
          </cell>
          <cell r="BD111">
            <v>0</v>
          </cell>
          <cell r="BE111">
            <v>0</v>
          </cell>
          <cell r="BF111">
            <v>1565</v>
          </cell>
          <cell r="BG111">
            <v>1565</v>
          </cell>
          <cell r="BH111">
            <v>1565</v>
          </cell>
          <cell r="BI111">
            <v>0</v>
          </cell>
          <cell r="BJ111">
            <v>0</v>
          </cell>
          <cell r="BK111">
            <v>0</v>
          </cell>
          <cell r="BL111">
            <v>0</v>
          </cell>
          <cell r="BM111">
            <v>0</v>
          </cell>
          <cell r="BN111">
            <v>0</v>
          </cell>
          <cell r="BO111">
            <v>0</v>
          </cell>
          <cell r="BP111">
            <v>0</v>
          </cell>
          <cell r="BQ111">
            <v>0</v>
          </cell>
          <cell r="BR111">
            <v>0</v>
          </cell>
          <cell r="BS111">
            <v>0</v>
          </cell>
          <cell r="BT111">
            <v>1908</v>
          </cell>
          <cell r="BU111">
            <v>0</v>
          </cell>
          <cell r="BV111">
            <v>1908</v>
          </cell>
          <cell r="BW111">
            <v>0</v>
          </cell>
          <cell r="BX111">
            <v>0</v>
          </cell>
        </row>
        <row r="112">
          <cell r="A112">
            <v>1</v>
          </cell>
          <cell r="B112" t="str">
            <v>Xử lý hệ thống thoát nước mưa, nước thải tại các giao lộ thuộc đồ án quy hoạch chi tiết xây dựng khu đô thị phía Bắc phường Duy Tân, thành phố Kon Tum</v>
          </cell>
          <cell r="C112" t="str">
            <v>Ban QLDA ĐTXD TP</v>
          </cell>
          <cell r="D112" t="str">
            <v>UBND Phường Đăk Cấm</v>
          </cell>
          <cell r="E112" t="str">
            <v>C</v>
          </cell>
          <cell r="F112" t="str">
            <v>Hạ tầng</v>
          </cell>
          <cell r="G112">
            <v>7628009</v>
          </cell>
          <cell r="H112" t="str">
            <v>P. Duy Tân</v>
          </cell>
          <cell r="I112" t="str">
            <v>2017-2018</v>
          </cell>
          <cell r="J112">
            <v>2017</v>
          </cell>
          <cell r="Q112" t="str">
            <v>785-10/4/2023</v>
          </cell>
          <cell r="R112" t="str">
            <v>Phường Duy Tâm</v>
          </cell>
          <cell r="S112" t="str">
            <v>Phường Đăk Cấm</v>
          </cell>
          <cell r="T112" t="str">
            <v>UBND Phường Đăk Cấm</v>
          </cell>
          <cell r="U112">
            <v>0</v>
          </cell>
          <cell r="Y112">
            <v>7</v>
          </cell>
          <cell r="AB112">
            <v>7</v>
          </cell>
          <cell r="AC112">
            <v>0</v>
          </cell>
          <cell r="AD112">
            <v>7</v>
          </cell>
          <cell r="AF112">
            <v>7</v>
          </cell>
          <cell r="AI112">
            <v>7</v>
          </cell>
          <cell r="AJ112">
            <v>0</v>
          </cell>
          <cell r="AK112">
            <v>7</v>
          </cell>
          <cell r="AM112">
            <v>6.6929999999999996</v>
          </cell>
          <cell r="AP112">
            <v>6.6929999999999996</v>
          </cell>
          <cell r="AQ112">
            <v>0</v>
          </cell>
          <cell r="AT112">
            <v>6.6929999999999996</v>
          </cell>
          <cell r="AV112">
            <v>0</v>
          </cell>
          <cell r="AY112">
            <v>0</v>
          </cell>
          <cell r="AZ112">
            <v>0</v>
          </cell>
          <cell r="BA112">
            <v>0</v>
          </cell>
          <cell r="BC112">
            <v>0</v>
          </cell>
          <cell r="BF112">
            <v>0</v>
          </cell>
          <cell r="BG112">
            <v>0</v>
          </cell>
        </row>
        <row r="113">
          <cell r="A113">
            <v>2</v>
          </cell>
          <cell r="B113" t="str">
            <v>Dự án kè chống sạt lở QL 24 đoạn qua thành phố Kon Tum</v>
          </cell>
          <cell r="C113" t="str">
            <v>Ban QLDA ĐTXD TP</v>
          </cell>
          <cell r="D113" t="str">
            <v>UBND Phường Đăk Cấm</v>
          </cell>
          <cell r="E113" t="str">
            <v>C</v>
          </cell>
          <cell r="F113" t="str">
            <v>Thủy lợi</v>
          </cell>
          <cell r="G113">
            <v>7216849</v>
          </cell>
          <cell r="H113" t="str">
            <v>P. Duy Tân</v>
          </cell>
          <cell r="I113" t="str">
            <v>2011-2015</v>
          </cell>
          <cell r="J113">
            <v>2011</v>
          </cell>
          <cell r="L113" t="str">
            <v>1416-10/11/2019;715-29/7/2011</v>
          </cell>
          <cell r="M113">
            <v>102010</v>
          </cell>
          <cell r="P113">
            <v>102010</v>
          </cell>
          <cell r="Q113" t="str">
            <v>19-26/1/2024</v>
          </cell>
          <cell r="R113" t="str">
            <v>Phường Duy Tân</v>
          </cell>
          <cell r="S113" t="str">
            <v>Phường Đăk Cấm</v>
          </cell>
          <cell r="T113" t="str">
            <v>UBND Phường Đăk Cấm</v>
          </cell>
          <cell r="U113">
            <v>75404</v>
          </cell>
          <cell r="W113">
            <v>75404</v>
          </cell>
          <cell r="Y113">
            <v>1721.3050000000001</v>
          </cell>
          <cell r="AB113">
            <v>1721.3050000000001</v>
          </cell>
          <cell r="AC113">
            <v>1565</v>
          </cell>
          <cell r="AD113">
            <v>156.30500000000001</v>
          </cell>
          <cell r="AF113">
            <v>156.30500000000001</v>
          </cell>
          <cell r="AI113">
            <v>156.30500000000001</v>
          </cell>
          <cell r="AJ113">
            <v>0</v>
          </cell>
          <cell r="AK113">
            <v>156.30500000000001</v>
          </cell>
          <cell r="AM113">
            <v>156.30500000000001</v>
          </cell>
          <cell r="AP113">
            <v>156.30500000000001</v>
          </cell>
          <cell r="AQ113">
            <v>0</v>
          </cell>
          <cell r="AR113">
            <v>0</v>
          </cell>
          <cell r="AT113">
            <v>156.30500000000001</v>
          </cell>
          <cell r="AV113">
            <v>1565</v>
          </cell>
          <cell r="AY113">
            <v>1565</v>
          </cell>
          <cell r="AZ113">
            <v>1565</v>
          </cell>
          <cell r="BC113">
            <v>1565</v>
          </cell>
          <cell r="BF113">
            <v>1565</v>
          </cell>
          <cell r="BG113">
            <v>1565</v>
          </cell>
          <cell r="BH113">
            <v>1565</v>
          </cell>
          <cell r="BT113">
            <v>1908</v>
          </cell>
          <cell r="BV113">
            <v>1908</v>
          </cell>
        </row>
        <row r="114">
          <cell r="A114" t="str">
            <v>*</v>
          </cell>
          <cell r="B114" t="str">
            <v>Dự án chuyển từ từ giai đoạn 2016-2020 sang</v>
          </cell>
          <cell r="H114">
            <v>0</v>
          </cell>
          <cell r="M114">
            <v>121363</v>
          </cell>
          <cell r="N114">
            <v>0</v>
          </cell>
          <cell r="O114">
            <v>0</v>
          </cell>
          <cell r="P114">
            <v>61416</v>
          </cell>
          <cell r="Q114">
            <v>0</v>
          </cell>
          <cell r="R114">
            <v>0</v>
          </cell>
          <cell r="S114">
            <v>0</v>
          </cell>
          <cell r="T114">
            <v>0</v>
          </cell>
          <cell r="U114">
            <v>59330.08221</v>
          </cell>
          <cell r="V114">
            <v>0</v>
          </cell>
          <cell r="W114">
            <v>18008</v>
          </cell>
          <cell r="X114">
            <v>41322.08221</v>
          </cell>
          <cell r="Y114">
            <v>12219</v>
          </cell>
          <cell r="Z114">
            <v>0</v>
          </cell>
          <cell r="AA114">
            <v>0</v>
          </cell>
          <cell r="AB114">
            <v>12219</v>
          </cell>
          <cell r="AC114">
            <v>253</v>
          </cell>
          <cell r="AD114">
            <v>11966</v>
          </cell>
          <cell r="AE114">
            <v>0</v>
          </cell>
          <cell r="AF114">
            <v>12212.560000000001</v>
          </cell>
          <cell r="AG114">
            <v>0</v>
          </cell>
          <cell r="AH114">
            <v>0</v>
          </cell>
          <cell r="AI114">
            <v>12212.560000000001</v>
          </cell>
          <cell r="AJ114">
            <v>252.5</v>
          </cell>
          <cell r="AK114">
            <v>11960.060000000001</v>
          </cell>
          <cell r="AL114">
            <v>0</v>
          </cell>
          <cell r="AM114">
            <v>12211.333434</v>
          </cell>
          <cell r="AN114">
            <v>0</v>
          </cell>
          <cell r="AO114">
            <v>0</v>
          </cell>
          <cell r="AP114">
            <v>12211.333434</v>
          </cell>
          <cell r="AQ114">
            <v>252.11234099999999</v>
          </cell>
          <cell r="AR114">
            <v>252.11234099999999</v>
          </cell>
          <cell r="AS114">
            <v>0</v>
          </cell>
          <cell r="AT114">
            <v>11959.221093</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row>
        <row r="115">
          <cell r="A115">
            <v>1</v>
          </cell>
          <cell r="B115" t="str">
            <v>Đường Sư Vạn Hạnh, phường Duy Tân, thành phố Kon Tum</v>
          </cell>
          <cell r="C115" t="str">
            <v>Ban QLDA TP</v>
          </cell>
          <cell r="D115" t="str">
            <v>UBND Phường Đăk Cấm</v>
          </cell>
          <cell r="E115" t="str">
            <v>C</v>
          </cell>
          <cell r="F115" t="str">
            <v xml:space="preserve">Giáo </v>
          </cell>
          <cell r="G115">
            <v>7659794</v>
          </cell>
          <cell r="H115" t="str">
            <v>P. Duy Tân</v>
          </cell>
          <cell r="I115" t="str">
            <v>2018-2019</v>
          </cell>
          <cell r="J115">
            <v>2018</v>
          </cell>
          <cell r="L115" t="str">
            <v>2593-20/10/2017</v>
          </cell>
          <cell r="M115">
            <v>25401</v>
          </cell>
          <cell r="P115">
            <v>25401</v>
          </cell>
          <cell r="Q115" t="str">
            <v>2185-20/6/2022</v>
          </cell>
          <cell r="R115" t="str">
            <v>Phường Duy Tân</v>
          </cell>
          <cell r="S115" t="str">
            <v>Phường Đăk Cấm</v>
          </cell>
          <cell r="T115" t="str">
            <v>UBND Phường Đăk Cấm</v>
          </cell>
          <cell r="U115">
            <v>18008</v>
          </cell>
          <cell r="W115">
            <v>18008</v>
          </cell>
          <cell r="Y115">
            <v>253</v>
          </cell>
          <cell r="AB115">
            <v>253</v>
          </cell>
          <cell r="AC115">
            <v>253</v>
          </cell>
          <cell r="AF115">
            <v>252.5</v>
          </cell>
          <cell r="AI115">
            <v>252.5</v>
          </cell>
          <cell r="AJ115">
            <v>252.5</v>
          </cell>
          <cell r="AM115">
            <v>252.11234099999999</v>
          </cell>
          <cell r="AP115">
            <v>252.11234099999999</v>
          </cell>
          <cell r="AQ115">
            <v>252.11234099999999</v>
          </cell>
          <cell r="AR115">
            <v>252.11234099999999</v>
          </cell>
          <cell r="AV115">
            <v>0</v>
          </cell>
          <cell r="AY115">
            <v>0</v>
          </cell>
          <cell r="AZ115">
            <v>0</v>
          </cell>
          <cell r="BC115">
            <v>0</v>
          </cell>
          <cell r="BF115">
            <v>0</v>
          </cell>
          <cell r="BG115">
            <v>0</v>
          </cell>
        </row>
        <row r="116">
          <cell r="A116">
            <v>2</v>
          </cell>
          <cell r="B116" t="str">
            <v>Trường TH-THCS xã Đăk Cấm, thành phố Kon Tum</v>
          </cell>
          <cell r="C116" t="str">
            <v>Ban QLDA ĐTXD TP</v>
          </cell>
          <cell r="D116" t="str">
            <v>UBND Phường Đăk Cấm</v>
          </cell>
          <cell r="E116" t="str">
            <v>C</v>
          </cell>
          <cell r="F116" t="str">
            <v>Giáo dục</v>
          </cell>
          <cell r="G116">
            <v>7775359</v>
          </cell>
          <cell r="H116" t="str">
            <v>Xã Đăk Cấm</v>
          </cell>
          <cell r="I116" t="str">
            <v>2020-2020</v>
          </cell>
          <cell r="J116">
            <v>2020</v>
          </cell>
          <cell r="L116" t="str">
            <v>2998-31/7/2019</v>
          </cell>
          <cell r="M116">
            <v>11000</v>
          </cell>
          <cell r="P116">
            <v>11000</v>
          </cell>
          <cell r="Q116" t="str">
            <v>1467-19/5/2021</v>
          </cell>
          <cell r="R116" t="str">
            <v>Xã Đăk Cấm</v>
          </cell>
          <cell r="S116" t="str">
            <v>Phường Đăk Cấm</v>
          </cell>
          <cell r="T116" t="str">
            <v>UBND Phường Đăk Cấm</v>
          </cell>
          <cell r="U116">
            <v>8810</v>
          </cell>
          <cell r="X116">
            <v>8810</v>
          </cell>
          <cell r="Y116">
            <v>442</v>
          </cell>
          <cell r="AB116">
            <v>442</v>
          </cell>
          <cell r="AC116">
            <v>0</v>
          </cell>
          <cell r="AD116">
            <v>442</v>
          </cell>
          <cell r="AF116">
            <v>441</v>
          </cell>
          <cell r="AI116">
            <v>441</v>
          </cell>
          <cell r="AJ116">
            <v>0</v>
          </cell>
          <cell r="AK116">
            <v>441</v>
          </cell>
          <cell r="AM116">
            <v>441.19850000000002</v>
          </cell>
          <cell r="AP116">
            <v>441.19850000000002</v>
          </cell>
          <cell r="AQ116">
            <v>0</v>
          </cell>
          <cell r="AT116">
            <v>441.19850000000002</v>
          </cell>
          <cell r="AV116">
            <v>0</v>
          </cell>
          <cell r="AY116">
            <v>0</v>
          </cell>
          <cell r="AZ116">
            <v>0</v>
          </cell>
          <cell r="BA116">
            <v>0</v>
          </cell>
          <cell r="BC116">
            <v>0</v>
          </cell>
          <cell r="BF116">
            <v>0</v>
          </cell>
          <cell r="BG116">
            <v>0</v>
          </cell>
        </row>
        <row r="117">
          <cell r="A117">
            <v>3</v>
          </cell>
          <cell r="B117" t="str">
            <v>Trường tiểu học Trần Phú, thành phố Kon Tum</v>
          </cell>
          <cell r="C117" t="str">
            <v>Ban QLDA ĐTXD TP</v>
          </cell>
          <cell r="D117" t="str">
            <v>UBND Phường Đăk Cấm</v>
          </cell>
          <cell r="E117" t="str">
            <v>C</v>
          </cell>
          <cell r="F117" t="str">
            <v>Lĩnh vực giáo dực</v>
          </cell>
          <cell r="G117">
            <v>7775353</v>
          </cell>
          <cell r="H117" t="str">
            <v>P. Duy Tân</v>
          </cell>
          <cell r="I117" t="str">
            <v>2020-2021</v>
          </cell>
          <cell r="J117">
            <v>2020</v>
          </cell>
          <cell r="L117" t="str">
            <v>2993-31/7/2019</v>
          </cell>
          <cell r="M117">
            <v>9900</v>
          </cell>
          <cell r="P117">
            <v>9900</v>
          </cell>
          <cell r="Q117" t="str">
            <v>4355-19/11/2021</v>
          </cell>
          <cell r="R117" t="str">
            <v>Phường Duy Tân</v>
          </cell>
          <cell r="S117" t="str">
            <v>Phường Đăk Cấm</v>
          </cell>
          <cell r="T117" t="str">
            <v>UBND Phường Đăk Cấm</v>
          </cell>
          <cell r="U117">
            <v>5620</v>
          </cell>
          <cell r="X117">
            <v>5620</v>
          </cell>
          <cell r="Y117">
            <v>3180</v>
          </cell>
          <cell r="AB117">
            <v>3180</v>
          </cell>
          <cell r="AC117">
            <v>0</v>
          </cell>
          <cell r="AD117">
            <v>3180</v>
          </cell>
          <cell r="AF117">
            <v>3177.4749999999999</v>
          </cell>
          <cell r="AI117">
            <v>3177.4749999999999</v>
          </cell>
          <cell r="AJ117">
            <v>0</v>
          </cell>
          <cell r="AK117">
            <v>3177.4749999999999</v>
          </cell>
          <cell r="AM117">
            <v>3177.4749999999999</v>
          </cell>
          <cell r="AP117">
            <v>3177.4749999999999</v>
          </cell>
          <cell r="AQ117">
            <v>0</v>
          </cell>
          <cell r="AT117">
            <v>3177.4749999999999</v>
          </cell>
          <cell r="AV117">
            <v>0</v>
          </cell>
          <cell r="AY117">
            <v>0</v>
          </cell>
          <cell r="AZ117">
            <v>0</v>
          </cell>
          <cell r="BA117">
            <v>0</v>
          </cell>
          <cell r="BC117">
            <v>0</v>
          </cell>
          <cell r="BF117">
            <v>0</v>
          </cell>
          <cell r="BG117">
            <v>0</v>
          </cell>
        </row>
        <row r="118">
          <cell r="A118">
            <v>4</v>
          </cell>
          <cell r="B118" t="str">
            <v>Khắc phục sạt lở đường giao thông kết hợp kè Quốc lộ 24, phường Duy Tân, thành phố Kon Tum</v>
          </cell>
          <cell r="C118" t="str">
            <v>Ban QLDA ĐTXD TP</v>
          </cell>
          <cell r="D118" t="str">
            <v>UBND Phường Đăk Cấm</v>
          </cell>
          <cell r="E118" t="str">
            <v>C</v>
          </cell>
          <cell r="F118" t="str">
            <v>Giao thông</v>
          </cell>
          <cell r="G118">
            <v>7775368</v>
          </cell>
          <cell r="H118" t="str">
            <v>P. Duy Tân</v>
          </cell>
          <cell r="I118" t="str">
            <v>2021-2022</v>
          </cell>
          <cell r="J118">
            <v>2021</v>
          </cell>
          <cell r="L118" t="str">
            <v>2989-31/7/2019</v>
          </cell>
          <cell r="M118">
            <v>6633</v>
          </cell>
          <cell r="P118">
            <v>6633</v>
          </cell>
          <cell r="Q118" t="str">
            <v>2842-2/8/2022</v>
          </cell>
          <cell r="R118" t="str">
            <v>Phường Duy Tân</v>
          </cell>
          <cell r="S118" t="str">
            <v>Phường Đăk Cấm</v>
          </cell>
          <cell r="T118" t="str">
            <v>UBND Phường Đăk Cấm</v>
          </cell>
          <cell r="U118">
            <v>200</v>
          </cell>
          <cell r="X118">
            <v>200</v>
          </cell>
          <cell r="Y118">
            <v>5049</v>
          </cell>
          <cell r="AB118">
            <v>5049</v>
          </cell>
          <cell r="AC118">
            <v>0</v>
          </cell>
          <cell r="AD118">
            <v>5049</v>
          </cell>
          <cell r="AF118">
            <v>5049.0010000000002</v>
          </cell>
          <cell r="AI118">
            <v>5049.0010000000002</v>
          </cell>
          <cell r="AJ118">
            <v>0</v>
          </cell>
          <cell r="AK118">
            <v>5049.0010000000002</v>
          </cell>
          <cell r="AM118">
            <v>5048.3729999999996</v>
          </cell>
          <cell r="AP118">
            <v>5048.3729999999996</v>
          </cell>
          <cell r="AQ118">
            <v>0</v>
          </cell>
          <cell r="AT118">
            <v>5048.3729999999996</v>
          </cell>
          <cell r="AV118">
            <v>0</v>
          </cell>
          <cell r="AY118">
            <v>0</v>
          </cell>
          <cell r="AZ118">
            <v>0</v>
          </cell>
          <cell r="BA118">
            <v>0</v>
          </cell>
          <cell r="BC118">
            <v>0</v>
          </cell>
          <cell r="BF118">
            <v>0</v>
          </cell>
          <cell r="BG118">
            <v>0</v>
          </cell>
        </row>
        <row r="119">
          <cell r="A119">
            <v>5</v>
          </cell>
          <cell r="B119" t="str">
            <v>Lập quy hoạch chi tiết (điều chỉnh, mở rộng) Cụm công nghiệp, tiểu thủ công nghiệp Thanh Trung xã Vinh Quang (nay thuộc Phường Ngô Mây), thành phố Kon Tum, tỉnh Kon Tum</v>
          </cell>
          <cell r="C119" t="str">
            <v>Ban QLDA ĐTXD TP</v>
          </cell>
          <cell r="D119" t="str">
            <v>UBND Phường Đăk Cấm</v>
          </cell>
          <cell r="E119" t="str">
            <v>C</v>
          </cell>
          <cell r="F119" t="str">
            <v>Lập quy hoạch</v>
          </cell>
          <cell r="G119">
            <v>7775369</v>
          </cell>
          <cell r="H119" t="str">
            <v>P. Ngô Mây</v>
          </cell>
          <cell r="I119" t="str">
            <v>2019-2021</v>
          </cell>
          <cell r="J119">
            <v>2019</v>
          </cell>
          <cell r="L119" t="str">
            <v>2516-16/7/2019</v>
          </cell>
          <cell r="M119">
            <v>2621</v>
          </cell>
          <cell r="P119">
            <v>2621</v>
          </cell>
          <cell r="Q119" t="str">
            <v>2550-10/7/2022</v>
          </cell>
          <cell r="R119" t="str">
            <v>P. Ngô Mây</v>
          </cell>
          <cell r="S119" t="str">
            <v>Phường Đăk Cấm</v>
          </cell>
          <cell r="T119" t="str">
            <v>UBND Phường Đăk Cấm</v>
          </cell>
          <cell r="U119">
            <v>293</v>
          </cell>
          <cell r="X119">
            <v>293</v>
          </cell>
          <cell r="Y119">
            <v>1356</v>
          </cell>
          <cell r="AB119">
            <v>1356</v>
          </cell>
          <cell r="AC119">
            <v>0</v>
          </cell>
          <cell r="AD119">
            <v>1356</v>
          </cell>
          <cell r="AF119">
            <v>1356.4010000000001</v>
          </cell>
          <cell r="AI119">
            <v>1356.4010000000001</v>
          </cell>
          <cell r="AJ119">
            <v>0</v>
          </cell>
          <cell r="AK119">
            <v>1356.4010000000001</v>
          </cell>
          <cell r="AM119">
            <v>1355.8433</v>
          </cell>
          <cell r="AP119">
            <v>1355.8433</v>
          </cell>
          <cell r="AQ119">
            <v>0</v>
          </cell>
          <cell r="AT119">
            <v>1355.8433</v>
          </cell>
          <cell r="AV119">
            <v>0</v>
          </cell>
          <cell r="AY119">
            <v>0</v>
          </cell>
          <cell r="AZ119">
            <v>0</v>
          </cell>
          <cell r="BA119">
            <v>0</v>
          </cell>
          <cell r="BC119">
            <v>0</v>
          </cell>
          <cell r="BF119">
            <v>0</v>
          </cell>
          <cell r="BG119">
            <v>0</v>
          </cell>
        </row>
        <row r="120">
          <cell r="A120">
            <v>6</v>
          </cell>
          <cell r="B120" t="str">
            <v xml:space="preserve">Danh mục dự án cứng hóa đường giao thông nông thôn trên địa bàn xã Đăk Cấm, thành phố Kon Tum </v>
          </cell>
          <cell r="C120" t="str">
            <v>UBND xã Đăk Cấm</v>
          </cell>
          <cell r="D120" t="str">
            <v>UBND Phường Đăk Cấm</v>
          </cell>
          <cell r="E120" t="str">
            <v>C</v>
          </cell>
          <cell r="F120" t="str">
            <v>Giao thông</v>
          </cell>
          <cell r="G120">
            <v>7819053</v>
          </cell>
          <cell r="H120" t="str">
            <v>Xã Đăk Cấm</v>
          </cell>
          <cell r="L120" t="str">
            <v>5732-20/12/2019; 361-28/2/2020</v>
          </cell>
          <cell r="M120">
            <v>9478</v>
          </cell>
          <cell r="P120">
            <v>5861</v>
          </cell>
          <cell r="R120" t="str">
            <v>Xã Đăk Cấm</v>
          </cell>
          <cell r="S120" t="str">
            <v>Phường Đăk Cấm</v>
          </cell>
          <cell r="T120" t="str">
            <v>UBND Phường Đăk Cấm</v>
          </cell>
          <cell r="U120">
            <v>4400</v>
          </cell>
          <cell r="X120">
            <v>4400</v>
          </cell>
          <cell r="Y120">
            <v>103</v>
          </cell>
          <cell r="AB120">
            <v>103</v>
          </cell>
          <cell r="AC120">
            <v>0</v>
          </cell>
          <cell r="AD120">
            <v>103</v>
          </cell>
          <cell r="AF120">
            <v>103</v>
          </cell>
          <cell r="AI120">
            <v>103</v>
          </cell>
          <cell r="AJ120">
            <v>0</v>
          </cell>
          <cell r="AK120">
            <v>103</v>
          </cell>
          <cell r="AM120">
            <v>103</v>
          </cell>
          <cell r="AP120">
            <v>103</v>
          </cell>
          <cell r="AQ120">
            <v>0</v>
          </cell>
          <cell r="AT120">
            <v>103</v>
          </cell>
          <cell r="AV120">
            <v>0</v>
          </cell>
          <cell r="AY120">
            <v>0</v>
          </cell>
          <cell r="AZ120">
            <v>0</v>
          </cell>
          <cell r="BA120">
            <v>0</v>
          </cell>
          <cell r="BC120">
            <v>0</v>
          </cell>
          <cell r="BF120">
            <v>0</v>
          </cell>
          <cell r="BG120">
            <v>0</v>
          </cell>
        </row>
        <row r="121">
          <cell r="A121">
            <v>7</v>
          </cell>
          <cell r="B121" t="str">
            <v>Lò giết mổ gia súc tập trung trên địa bàn thành phố Kon Tum.</v>
          </cell>
          <cell r="C121" t="str">
            <v>Ban QLDA ĐTXD TP</v>
          </cell>
          <cell r="D121" t="str">
            <v>UBND Phường Đăk Cấm</v>
          </cell>
          <cell r="E121" t="str">
            <v>C</v>
          </cell>
          <cell r="F121" t="str">
            <v>Hạ tầng kỹ thuật</v>
          </cell>
          <cell r="G121">
            <v>7617414</v>
          </cell>
          <cell r="H121" t="str">
            <v>P. Ngô Mây</v>
          </cell>
          <cell r="I121" t="str">
            <v>2020-2021</v>
          </cell>
          <cell r="J121">
            <v>2019</v>
          </cell>
          <cell r="L121" t="str">
            <v>3013-02/8/2019;6206-30/9/2019;1146-20/5/2024</v>
          </cell>
          <cell r="M121">
            <v>14995</v>
          </cell>
          <cell r="P121">
            <v>0</v>
          </cell>
          <cell r="Q121" t="str">
            <v>2520-3/8/2021</v>
          </cell>
          <cell r="R121" t="str">
            <v>P. Ngô Mây</v>
          </cell>
          <cell r="S121" t="str">
            <v>Phường Đăk Cấm</v>
          </cell>
          <cell r="T121" t="str">
            <v>UBND Phường Đăk Cấm</v>
          </cell>
          <cell r="U121">
            <v>13259.317709000001</v>
          </cell>
          <cell r="X121">
            <v>13259.317709000001</v>
          </cell>
          <cell r="Y121">
            <v>966</v>
          </cell>
          <cell r="AB121">
            <v>966</v>
          </cell>
          <cell r="AC121">
            <v>0</v>
          </cell>
          <cell r="AD121">
            <v>966</v>
          </cell>
          <cell r="AF121">
            <v>965.03899999999999</v>
          </cell>
          <cell r="AI121">
            <v>965.03899999999999</v>
          </cell>
          <cell r="AJ121">
            <v>0</v>
          </cell>
          <cell r="AK121">
            <v>965.03899999999999</v>
          </cell>
          <cell r="AM121">
            <v>965.187546</v>
          </cell>
          <cell r="AP121">
            <v>965.187546</v>
          </cell>
          <cell r="AQ121">
            <v>0</v>
          </cell>
          <cell r="AT121">
            <v>965.187546</v>
          </cell>
          <cell r="AV121">
            <v>0</v>
          </cell>
          <cell r="AY121">
            <v>0</v>
          </cell>
          <cell r="AZ121">
            <v>0</v>
          </cell>
          <cell r="BA121">
            <v>0</v>
          </cell>
          <cell r="BC121">
            <v>0</v>
          </cell>
          <cell r="BF121">
            <v>0</v>
          </cell>
          <cell r="BG121">
            <v>0</v>
          </cell>
          <cell r="BT121">
            <v>0</v>
          </cell>
          <cell r="BU121">
            <v>0</v>
          </cell>
          <cell r="BV121">
            <v>0</v>
          </cell>
          <cell r="BW121">
            <v>0</v>
          </cell>
        </row>
        <row r="122">
          <cell r="A122">
            <v>8</v>
          </cell>
          <cell r="B122" t="str">
            <v xml:space="preserve">Khai thác quỹ đất để đầu tư phát triển kết cấu hạ tầng Khu quy hoạch phường Ngô Mây; Hạng mục: Đường quy hoạch số 10 (đoạn Phan Kế Bính - Phan Đình Phùng)   </v>
          </cell>
          <cell r="C122" t="str">
            <v>Ban QLDA ĐTXD TP</v>
          </cell>
          <cell r="D122" t="str">
            <v>UBND Phường Đăk Cấm</v>
          </cell>
          <cell r="E122" t="str">
            <v>C</v>
          </cell>
          <cell r="F122" t="str">
            <v>Giao thông</v>
          </cell>
          <cell r="G122">
            <v>7648096</v>
          </cell>
          <cell r="H122" t="str">
            <v>P. Ngô Mây</v>
          </cell>
          <cell r="I122" t="str">
            <v>2017-2021</v>
          </cell>
          <cell r="J122">
            <v>2017</v>
          </cell>
          <cell r="L122" t="str">
            <v>804-14/8/14</v>
          </cell>
          <cell r="M122">
            <v>30479</v>
          </cell>
          <cell r="P122">
            <v>0</v>
          </cell>
          <cell r="Q122" t="str">
            <v>2755-13/8/2021</v>
          </cell>
          <cell r="R122" t="str">
            <v>P. Ngô Mây</v>
          </cell>
          <cell r="S122" t="str">
            <v>Phường Đăk Cấm</v>
          </cell>
          <cell r="T122" t="str">
            <v>UBND Phường Đăk Cấm</v>
          </cell>
          <cell r="U122">
            <v>0</v>
          </cell>
          <cell r="Y122">
            <v>202</v>
          </cell>
          <cell r="AB122">
            <v>202</v>
          </cell>
          <cell r="AC122">
            <v>0</v>
          </cell>
          <cell r="AD122">
            <v>202</v>
          </cell>
          <cell r="AF122">
            <v>201.02600000000001</v>
          </cell>
          <cell r="AI122">
            <v>201.02600000000001</v>
          </cell>
          <cell r="AJ122">
            <v>0</v>
          </cell>
          <cell r="AK122">
            <v>201.02600000000001</v>
          </cell>
          <cell r="AM122">
            <v>201.025747</v>
          </cell>
          <cell r="AP122">
            <v>201.025747</v>
          </cell>
          <cell r="AQ122">
            <v>0</v>
          </cell>
          <cell r="AT122">
            <v>201.025747</v>
          </cell>
          <cell r="AV122">
            <v>0</v>
          </cell>
          <cell r="AY122">
            <v>0</v>
          </cell>
          <cell r="AZ122">
            <v>0</v>
          </cell>
          <cell r="BA122">
            <v>0</v>
          </cell>
          <cell r="BC122">
            <v>0</v>
          </cell>
          <cell r="BF122">
            <v>0</v>
          </cell>
          <cell r="BG122">
            <v>0</v>
          </cell>
          <cell r="BT122">
            <v>0</v>
          </cell>
          <cell r="BU122">
            <v>0</v>
          </cell>
          <cell r="BV122">
            <v>0</v>
          </cell>
          <cell r="BW122">
            <v>0</v>
          </cell>
        </row>
        <row r="123">
          <cell r="A123">
            <v>9</v>
          </cell>
          <cell r="B123" t="str">
            <v>Đường vào Trung tâm bảo trợ xã hội tỉnh</v>
          </cell>
          <cell r="C123" t="str">
            <v>Ban QLDA ĐTXD TP</v>
          </cell>
          <cell r="D123" t="str">
            <v>UBND Phường Đăk Cấm</v>
          </cell>
          <cell r="E123" t="str">
            <v>C</v>
          </cell>
          <cell r="F123" t="str">
            <v>Giao thông</v>
          </cell>
          <cell r="G123">
            <v>7640554</v>
          </cell>
          <cell r="H123" t="str">
            <v>P. Ngô Mây</v>
          </cell>
          <cell r="I123" t="str">
            <v>2018-2021</v>
          </cell>
          <cell r="J123">
            <v>2018</v>
          </cell>
          <cell r="L123" t="str">
            <v>1872-12/7/2017</v>
          </cell>
          <cell r="M123">
            <v>10856</v>
          </cell>
          <cell r="P123">
            <v>0</v>
          </cell>
          <cell r="Q123" t="str">
            <v>4357-19/11/2021</v>
          </cell>
          <cell r="R123" t="str">
            <v>P. Ngô Mây</v>
          </cell>
          <cell r="S123" t="str">
            <v>Phường Đăk Cấm</v>
          </cell>
          <cell r="T123" t="str">
            <v>UBND Phường Đăk Cấm</v>
          </cell>
          <cell r="U123">
            <v>8739.7645009999997</v>
          </cell>
          <cell r="X123">
            <v>8739.7645009999997</v>
          </cell>
          <cell r="Y123">
            <v>668</v>
          </cell>
          <cell r="AB123">
            <v>668</v>
          </cell>
          <cell r="AC123">
            <v>0</v>
          </cell>
          <cell r="AD123">
            <v>668</v>
          </cell>
          <cell r="AF123">
            <v>667.11800000000005</v>
          </cell>
          <cell r="AI123">
            <v>667.11800000000005</v>
          </cell>
          <cell r="AJ123">
            <v>0</v>
          </cell>
          <cell r="AK123">
            <v>667.11800000000005</v>
          </cell>
          <cell r="AM123">
            <v>667.11800000000005</v>
          </cell>
          <cell r="AP123">
            <v>667.11800000000005</v>
          </cell>
          <cell r="AQ123">
            <v>0</v>
          </cell>
          <cell r="AT123">
            <v>667.11800000000005</v>
          </cell>
          <cell r="AV123">
            <v>0</v>
          </cell>
          <cell r="AY123">
            <v>0</v>
          </cell>
          <cell r="AZ123">
            <v>0</v>
          </cell>
          <cell r="BA123">
            <v>0</v>
          </cell>
          <cell r="BC123">
            <v>0</v>
          </cell>
          <cell r="BF123">
            <v>0</v>
          </cell>
          <cell r="BG123">
            <v>0</v>
          </cell>
          <cell r="BT123">
            <v>0</v>
          </cell>
          <cell r="BU123">
            <v>0</v>
          </cell>
          <cell r="BV123">
            <v>0</v>
          </cell>
          <cell r="BW123">
            <v>0</v>
          </cell>
        </row>
        <row r="124">
          <cell r="A124" t="str">
            <v>*</v>
          </cell>
          <cell r="B124" t="str">
            <v>Dự án khởi công giai đoạn 2021-2025</v>
          </cell>
          <cell r="H124">
            <v>0</v>
          </cell>
          <cell r="M124">
            <v>1147607.0759999999</v>
          </cell>
          <cell r="N124">
            <v>0</v>
          </cell>
          <cell r="O124">
            <v>36320</v>
          </cell>
          <cell r="P124">
            <v>1000552.355</v>
          </cell>
          <cell r="Q124">
            <v>0</v>
          </cell>
          <cell r="R124">
            <v>0</v>
          </cell>
          <cell r="S124">
            <v>0</v>
          </cell>
          <cell r="T124">
            <v>0</v>
          </cell>
          <cell r="U124">
            <v>0</v>
          </cell>
          <cell r="V124">
            <v>0</v>
          </cell>
          <cell r="W124">
            <v>0</v>
          </cell>
          <cell r="X124">
            <v>0</v>
          </cell>
          <cell r="Y124">
            <v>483652.34900000005</v>
          </cell>
          <cell r="Z124">
            <v>0</v>
          </cell>
          <cell r="AA124">
            <v>0</v>
          </cell>
          <cell r="AB124">
            <v>483652.34900000005</v>
          </cell>
          <cell r="AC124">
            <v>143885</v>
          </cell>
          <cell r="AD124">
            <v>320687</v>
          </cell>
          <cell r="AE124">
            <v>19080.349000000002</v>
          </cell>
          <cell r="AF124">
            <v>205225.19500000001</v>
          </cell>
          <cell r="AG124">
            <v>0</v>
          </cell>
          <cell r="AH124">
            <v>0</v>
          </cell>
          <cell r="AI124">
            <v>205225.19500000001</v>
          </cell>
          <cell r="AJ124">
            <v>109631.73</v>
          </cell>
          <cell r="AK124">
            <v>74443.913</v>
          </cell>
          <cell r="AL124">
            <v>21149.552</v>
          </cell>
          <cell r="AM124">
            <v>174638.12983300001</v>
          </cell>
          <cell r="AN124">
            <v>0</v>
          </cell>
          <cell r="AO124">
            <v>4000</v>
          </cell>
          <cell r="AP124">
            <v>170638.12983300001</v>
          </cell>
          <cell r="AQ124">
            <v>106876.28091</v>
          </cell>
          <cell r="AR124">
            <v>106876.28091</v>
          </cell>
          <cell r="AS124">
            <v>0</v>
          </cell>
          <cell r="AT124">
            <v>46637.257845</v>
          </cell>
          <cell r="AU124">
            <v>17124.591078000001</v>
          </cell>
          <cell r="AV124">
            <v>101239</v>
          </cell>
          <cell r="AW124">
            <v>0</v>
          </cell>
          <cell r="AX124">
            <v>0</v>
          </cell>
          <cell r="AY124">
            <v>101239</v>
          </cell>
          <cell r="AZ124">
            <v>34020</v>
          </cell>
          <cell r="BA124">
            <v>65319</v>
          </cell>
          <cell r="BB124">
            <v>1900</v>
          </cell>
          <cell r="BC124">
            <v>62462.359912000007</v>
          </cell>
          <cell r="BD124">
            <v>0</v>
          </cell>
          <cell r="BE124">
            <v>0</v>
          </cell>
          <cell r="BF124">
            <v>62462.359912000007</v>
          </cell>
          <cell r="BG124">
            <v>34012.982900000003</v>
          </cell>
          <cell r="BH124">
            <v>34012.982900000003</v>
          </cell>
          <cell r="BI124">
            <v>0</v>
          </cell>
          <cell r="BJ124">
            <v>27818.736478999999</v>
          </cell>
          <cell r="BK124">
            <v>1827.665</v>
          </cell>
          <cell r="BL124">
            <v>7751.3789360000001</v>
          </cell>
          <cell r="BM124">
            <v>0</v>
          </cell>
          <cell r="BN124">
            <v>312.90480000000002</v>
          </cell>
          <cell r="BO124">
            <v>7438.4741359999998</v>
          </cell>
          <cell r="BP124">
            <v>6820.555985</v>
          </cell>
          <cell r="BQ124">
            <v>0</v>
          </cell>
          <cell r="BR124">
            <v>312.90480000000002</v>
          </cell>
          <cell r="BS124">
            <v>6507.6511849999997</v>
          </cell>
          <cell r="BT124">
            <v>746714</v>
          </cell>
          <cell r="BU124">
            <v>0</v>
          </cell>
          <cell r="BV124">
            <v>746714</v>
          </cell>
          <cell r="BW124">
            <v>0</v>
          </cell>
          <cell r="BX124">
            <v>0</v>
          </cell>
        </row>
        <row r="125">
          <cell r="A125">
            <v>1</v>
          </cell>
          <cell r="B125" t="str">
            <v>Đường Trần Khát Chân, phường Duy Tân, thành phố Kon Tum</v>
          </cell>
          <cell r="C125" t="str">
            <v>Ban QLDA TP</v>
          </cell>
          <cell r="D125" t="str">
            <v>UBND Phường Đăk Cấm</v>
          </cell>
          <cell r="E125" t="str">
            <v>C</v>
          </cell>
          <cell r="F125" t="str">
            <v>Giao thông</v>
          </cell>
          <cell r="G125">
            <v>7920776</v>
          </cell>
          <cell r="H125" t="str">
            <v>P. Duy Tân</v>
          </cell>
          <cell r="I125" t="str">
            <v>2024-2025</v>
          </cell>
          <cell r="J125">
            <v>2024</v>
          </cell>
          <cell r="L125" t="str">
            <v>3096-
01/12/2020</v>
          </cell>
          <cell r="M125">
            <v>3630.355</v>
          </cell>
          <cell r="P125">
            <v>3630.355</v>
          </cell>
          <cell r="Q125" t="str">
            <v>2042-8/6/2025</v>
          </cell>
          <cell r="R125" t="str">
            <v>P. Duy Tân</v>
          </cell>
          <cell r="S125" t="str">
            <v>Phường Đăk Cấm</v>
          </cell>
          <cell r="T125" t="str">
            <v>UBND Phường Đăk Cấm</v>
          </cell>
          <cell r="U125">
            <v>0</v>
          </cell>
          <cell r="Y125">
            <v>3618</v>
          </cell>
          <cell r="AB125">
            <v>3618</v>
          </cell>
          <cell r="AC125">
            <v>3618</v>
          </cell>
          <cell r="AF125">
            <v>2300</v>
          </cell>
          <cell r="AI125">
            <v>2300</v>
          </cell>
          <cell r="AJ125">
            <v>2300</v>
          </cell>
          <cell r="AM125">
            <v>2300</v>
          </cell>
          <cell r="AP125">
            <v>2300</v>
          </cell>
          <cell r="AQ125">
            <v>2300</v>
          </cell>
          <cell r="AR125">
            <v>2300</v>
          </cell>
          <cell r="AV125">
            <v>1085</v>
          </cell>
          <cell r="AY125">
            <v>1085</v>
          </cell>
          <cell r="AZ125">
            <v>1085</v>
          </cell>
          <cell r="BC125">
            <v>1083.1289999999999</v>
          </cell>
          <cell r="BF125">
            <v>1083.1289999999999</v>
          </cell>
          <cell r="BG125">
            <v>1083.1289999999999</v>
          </cell>
          <cell r="BH125">
            <v>1083.1289999999999</v>
          </cell>
        </row>
        <row r="126">
          <cell r="A126">
            <v>2</v>
          </cell>
          <cell r="B126" t="str">
            <v>Đường Bùi Văn Nê (đoạn Nguyễn Trường Tộ - Phan Đình Phùng), phường Duy Tân, thành phố Kon Tum</v>
          </cell>
          <cell r="C126" t="str">
            <v>Phòng QLĐT</v>
          </cell>
          <cell r="D126" t="str">
            <v>UBND Phường Đăk Cấm</v>
          </cell>
          <cell r="E126" t="str">
            <v>C</v>
          </cell>
          <cell r="F126" t="str">
            <v>Giao thông</v>
          </cell>
          <cell r="G126">
            <v>7946978</v>
          </cell>
          <cell r="H126" t="str">
            <v>P. Duy Tân</v>
          </cell>
          <cell r="L126" t="str">
            <v>3097-01/12/2020; 2639-06/8/2021</v>
          </cell>
          <cell r="M126">
            <v>2000</v>
          </cell>
          <cell r="P126">
            <v>2000</v>
          </cell>
          <cell r="R126" t="str">
            <v>P. Duy Tân</v>
          </cell>
          <cell r="S126" t="str">
            <v>Phường Đăk Cấm</v>
          </cell>
          <cell r="T126" t="str">
            <v>UBND Phường Đăk Cấm</v>
          </cell>
          <cell r="U126">
            <v>0</v>
          </cell>
          <cell r="Y126">
            <v>1795</v>
          </cell>
          <cell r="AB126">
            <v>1795</v>
          </cell>
          <cell r="AC126">
            <v>0</v>
          </cell>
          <cell r="AD126">
            <v>1795</v>
          </cell>
          <cell r="AF126">
            <v>1795</v>
          </cell>
          <cell r="AI126">
            <v>1795</v>
          </cell>
          <cell r="AJ126">
            <v>0</v>
          </cell>
          <cell r="AK126">
            <v>1795</v>
          </cell>
          <cell r="AM126">
            <v>1795</v>
          </cell>
          <cell r="AP126">
            <v>1795</v>
          </cell>
          <cell r="AQ126">
            <v>0</v>
          </cell>
          <cell r="AT126">
            <v>1795</v>
          </cell>
          <cell r="AV126">
            <v>0</v>
          </cell>
          <cell r="AY126">
            <v>0</v>
          </cell>
          <cell r="AZ126">
            <v>0</v>
          </cell>
          <cell r="BA126">
            <v>0</v>
          </cell>
          <cell r="BC126">
            <v>0</v>
          </cell>
          <cell r="BF126">
            <v>0</v>
          </cell>
          <cell r="BG126">
            <v>0</v>
          </cell>
          <cell r="BH126">
            <v>0</v>
          </cell>
        </row>
        <row r="127">
          <cell r="A127">
            <v>3</v>
          </cell>
          <cell r="B127" t="str">
            <v>Nhà làm việc Ban Chỉ huy Quân sự phường Duy Tân, thành phố Kon Tum</v>
          </cell>
          <cell r="C127" t="str">
            <v>UBND P. Duy Tân</v>
          </cell>
          <cell r="D127" t="str">
            <v>UBND Phường Đăk Cấm</v>
          </cell>
          <cell r="E127" t="str">
            <v>C</v>
          </cell>
          <cell r="F127" t="str">
            <v>Hạ tầng</v>
          </cell>
          <cell r="G127">
            <v>8018783</v>
          </cell>
          <cell r="H127" t="str">
            <v>P. Lê Lợi</v>
          </cell>
          <cell r="L127" t="str">
            <v>17-05/01/2023</v>
          </cell>
          <cell r="M127">
            <v>841</v>
          </cell>
          <cell r="R127" t="str">
            <v>P. Lê Lợi</v>
          </cell>
          <cell r="S127" t="str">
            <v>UBND Phường Đăk Cấm</v>
          </cell>
          <cell r="T127" t="str">
            <v>UBND Phường Đăk Cấm</v>
          </cell>
          <cell r="U127">
            <v>0</v>
          </cell>
          <cell r="Y127">
            <v>600</v>
          </cell>
          <cell r="AB127">
            <v>600</v>
          </cell>
          <cell r="AC127">
            <v>0</v>
          </cell>
          <cell r="AE127">
            <v>600</v>
          </cell>
          <cell r="AF127">
            <v>600</v>
          </cell>
          <cell r="AI127">
            <v>600</v>
          </cell>
          <cell r="AJ127">
            <v>0</v>
          </cell>
          <cell r="AL127">
            <v>600</v>
          </cell>
          <cell r="AM127">
            <v>589.36800000000005</v>
          </cell>
          <cell r="AP127">
            <v>589.36800000000005</v>
          </cell>
          <cell r="AQ127">
            <v>0</v>
          </cell>
          <cell r="AU127">
            <v>589.36800000000005</v>
          </cell>
          <cell r="AV127">
            <v>0</v>
          </cell>
          <cell r="AY127">
            <v>0</v>
          </cell>
          <cell r="AZ127">
            <v>0</v>
          </cell>
          <cell r="BC127">
            <v>0</v>
          </cell>
          <cell r="BF127">
            <v>0</v>
          </cell>
          <cell r="BG127">
            <v>0</v>
          </cell>
          <cell r="BH127">
            <v>0</v>
          </cell>
        </row>
        <row r="128">
          <cell r="A128">
            <v>4</v>
          </cell>
          <cell r="B128" t="str">
            <v>Đường vào Trụ sở làm việc các cơ quan thành phố Kon Tum</v>
          </cell>
          <cell r="C128" t="str">
            <v>Ban QLDA ĐTXD TP</v>
          </cell>
          <cell r="D128" t="str">
            <v>UBND Phường Đăk Cấm</v>
          </cell>
          <cell r="E128" t="str">
            <v>B</v>
          </cell>
          <cell r="F128" t="str">
            <v>Giao thông, Hạ tầng</v>
          </cell>
          <cell r="G128">
            <v>7894825</v>
          </cell>
          <cell r="H128" t="str">
            <v>P. Duy Tân</v>
          </cell>
          <cell r="I128" t="str">
            <v>2021-2026</v>
          </cell>
          <cell r="J128">
            <v>2021</v>
          </cell>
          <cell r="L128" t="str">
            <v>3432-23/12/2020</v>
          </cell>
          <cell r="M128">
            <v>129774</v>
          </cell>
          <cell r="P128">
            <v>96191</v>
          </cell>
          <cell r="R128" t="str">
            <v>Phường Duy Tân</v>
          </cell>
          <cell r="S128" t="str">
            <v>Phường Đăk Cấm</v>
          </cell>
          <cell r="T128" t="str">
            <v>UBND Phường Đăk Cấm</v>
          </cell>
          <cell r="U128">
            <v>0</v>
          </cell>
          <cell r="Y128">
            <v>108932</v>
          </cell>
          <cell r="AB128">
            <v>108932</v>
          </cell>
          <cell r="AC128">
            <v>81241</v>
          </cell>
          <cell r="AD128">
            <v>27691</v>
          </cell>
          <cell r="AF128">
            <v>91410.73</v>
          </cell>
          <cell r="AI128">
            <v>91410.73</v>
          </cell>
          <cell r="AJ128">
            <v>81240.73</v>
          </cell>
          <cell r="AK128">
            <v>10170</v>
          </cell>
          <cell r="AM128">
            <v>86700.573741</v>
          </cell>
          <cell r="AP128">
            <v>86700.573741</v>
          </cell>
          <cell r="AQ128">
            <v>81240.729183000003</v>
          </cell>
          <cell r="AR128">
            <v>81240.729183000003</v>
          </cell>
          <cell r="AT128">
            <v>5459.8445579999998</v>
          </cell>
          <cell r="AV128">
            <v>4710</v>
          </cell>
          <cell r="AY128">
            <v>4710</v>
          </cell>
          <cell r="AZ128">
            <v>0</v>
          </cell>
          <cell r="BA128">
            <v>4710</v>
          </cell>
          <cell r="BC128">
            <v>0</v>
          </cell>
          <cell r="BF128">
            <v>0</v>
          </cell>
          <cell r="BG128">
            <v>0</v>
          </cell>
          <cell r="BH128">
            <v>0</v>
          </cell>
          <cell r="BL128">
            <v>6425.6906419999996</v>
          </cell>
          <cell r="BO128">
            <v>6425.6906419999996</v>
          </cell>
          <cell r="BP128">
            <v>6425.6906419999996</v>
          </cell>
          <cell r="BQ128">
            <v>0</v>
          </cell>
          <cell r="BS128">
            <v>6425.6906419999996</v>
          </cell>
          <cell r="BT128">
            <v>11231</v>
          </cell>
          <cell r="BV128">
            <v>11231</v>
          </cell>
        </row>
        <row r="129">
          <cell r="A129">
            <v>5</v>
          </cell>
          <cell r="B129" t="str">
            <v>Đảm bảo an toàn giao thông trên tuyến Tỉnh lộ 666 cũ (đường Nguyễn Chí Thanh), đoạn qua địa bàn xã Vinh Quang, phường Ngô Mây, thành phố Kon Tum</v>
          </cell>
          <cell r="C129" t="str">
            <v>Phòng QLĐT</v>
          </cell>
          <cell r="D129" t="str">
            <v>UBND Phường Đăk Cấm</v>
          </cell>
          <cell r="E129" t="str">
            <v>C</v>
          </cell>
          <cell r="F129" t="str">
            <v>Hạ tầng</v>
          </cell>
          <cell r="G129">
            <v>7946979</v>
          </cell>
          <cell r="H129" t="str">
            <v>P. Ngô Mây 
và xã Vinh Quang</v>
          </cell>
          <cell r="L129" t="str">
            <v>857-30/3/2021</v>
          </cell>
          <cell r="M129">
            <v>2291</v>
          </cell>
          <cell r="P129">
            <v>2291</v>
          </cell>
          <cell r="R129" t="str">
            <v>Phường Ngô Mây 
và xã Vinh Quang</v>
          </cell>
          <cell r="S129" t="str">
            <v>Phường Đăk Cấm</v>
          </cell>
          <cell r="T129" t="str">
            <v>UBND Phường Đăk Cấm</v>
          </cell>
          <cell r="U129">
            <v>0</v>
          </cell>
          <cell r="Y129">
            <v>2176</v>
          </cell>
          <cell r="AB129">
            <v>2176</v>
          </cell>
          <cell r="AC129">
            <v>0</v>
          </cell>
          <cell r="AD129">
            <v>2176</v>
          </cell>
          <cell r="AF129">
            <v>2006.2190000000001</v>
          </cell>
          <cell r="AI129">
            <v>2006.2190000000001</v>
          </cell>
          <cell r="AJ129">
            <v>0</v>
          </cell>
          <cell r="AK129">
            <v>2006.2190000000001</v>
          </cell>
          <cell r="AM129">
            <v>2006.2181310000001</v>
          </cell>
          <cell r="AP129">
            <v>2006.2181310000001</v>
          </cell>
          <cell r="AQ129">
            <v>0</v>
          </cell>
          <cell r="AT129">
            <v>2006.2181310000001</v>
          </cell>
          <cell r="AV129">
            <v>0</v>
          </cell>
          <cell r="AY129">
            <v>0</v>
          </cell>
          <cell r="AZ129">
            <v>0</v>
          </cell>
          <cell r="BA129">
            <v>0</v>
          </cell>
          <cell r="BC129">
            <v>0</v>
          </cell>
          <cell r="BF129">
            <v>0</v>
          </cell>
          <cell r="BG129">
            <v>0</v>
          </cell>
          <cell r="BH129">
            <v>0</v>
          </cell>
        </row>
        <row r="130">
          <cell r="A130">
            <v>6</v>
          </cell>
          <cell r="B130" t="str">
            <v>Mái che khu giết mổ gia súc tập trung trên địa bàn thành phố Kon Tum và điện chiếu sáng đến khu giết mổ.</v>
          </cell>
          <cell r="C130" t="str">
            <v>Ban QLDA ĐTXD TP</v>
          </cell>
          <cell r="D130" t="str">
            <v>UBND Phường Đăk Cấm</v>
          </cell>
          <cell r="E130" t="str">
            <v>C</v>
          </cell>
          <cell r="F130" t="str">
            <v>Dân dụng</v>
          </cell>
          <cell r="G130">
            <v>7937942</v>
          </cell>
          <cell r="H130" t="str">
            <v>P. Ngô Mây</v>
          </cell>
          <cell r="I130">
            <v>2022</v>
          </cell>
          <cell r="J130">
            <v>2022</v>
          </cell>
          <cell r="L130" t="str">
            <v>4529-03/12/2021;4899-20/12/2022</v>
          </cell>
          <cell r="M130">
            <v>4629</v>
          </cell>
          <cell r="P130">
            <v>4629</v>
          </cell>
          <cell r="Q130" t="str">
            <v>2190-18/9/2024</v>
          </cell>
          <cell r="R130" t="str">
            <v>P. Ngô Mây</v>
          </cell>
          <cell r="S130" t="str">
            <v>Phường Đăk Cấm</v>
          </cell>
          <cell r="T130" t="str">
            <v>UBND Phường Đăk Cấm</v>
          </cell>
          <cell r="U130">
            <v>0</v>
          </cell>
          <cell r="Y130">
            <v>4629</v>
          </cell>
          <cell r="AB130">
            <v>4629</v>
          </cell>
          <cell r="AC130">
            <v>0</v>
          </cell>
          <cell r="AD130">
            <v>4629</v>
          </cell>
          <cell r="AF130">
            <v>4431</v>
          </cell>
          <cell r="AI130">
            <v>4431</v>
          </cell>
          <cell r="AJ130">
            <v>0</v>
          </cell>
          <cell r="AK130">
            <v>4431</v>
          </cell>
          <cell r="AM130">
            <v>4430.7175000000007</v>
          </cell>
          <cell r="AP130">
            <v>4430.7175000000007</v>
          </cell>
          <cell r="AQ130">
            <v>0</v>
          </cell>
          <cell r="AT130">
            <v>4430.7175000000007</v>
          </cell>
          <cell r="AV130">
            <v>0</v>
          </cell>
          <cell r="AY130">
            <v>0</v>
          </cell>
          <cell r="AZ130">
            <v>0</v>
          </cell>
          <cell r="BA130">
            <v>0</v>
          </cell>
          <cell r="BC130">
            <v>0</v>
          </cell>
          <cell r="BF130">
            <v>0</v>
          </cell>
          <cell r="BG130">
            <v>0</v>
          </cell>
          <cell r="BH130">
            <v>0</v>
          </cell>
        </row>
        <row r="131">
          <cell r="A131">
            <v>7</v>
          </cell>
          <cell r="B131" t="str">
            <v>Chỉnh trang đô thị đầu tư hạ tầng Khu đô thị mới phía Bắc Duy Tân, thành phố Kon Tum</v>
          </cell>
          <cell r="C131" t="str">
            <v>Ban QLDA ĐTXD TP</v>
          </cell>
          <cell r="D131" t="str">
            <v>UBND Phường Đăk Cấm</v>
          </cell>
          <cell r="E131" t="str">
            <v>C</v>
          </cell>
          <cell r="F131" t="str">
            <v>Đầu tư xây dựng công trình hạ tầng</v>
          </cell>
          <cell r="G131">
            <v>7937945</v>
          </cell>
          <cell r="H131" t="str">
            <v>P. Duy Tân</v>
          </cell>
          <cell r="I131" t="str">
            <v>2026-2027</v>
          </cell>
          <cell r="L131" t="str">
            <v>4794-20/12/2021</v>
          </cell>
          <cell r="M131">
            <v>10940</v>
          </cell>
          <cell r="P131">
            <v>10940</v>
          </cell>
          <cell r="R131" t="str">
            <v>P. Duy Tân</v>
          </cell>
          <cell r="S131" t="str">
            <v>Phường Đăk Cấm</v>
          </cell>
          <cell r="T131" t="str">
            <v>UBND Phường Đăk Cấm</v>
          </cell>
          <cell r="U131">
            <v>0</v>
          </cell>
          <cell r="Y131">
            <v>10940</v>
          </cell>
          <cell r="AB131">
            <v>10940</v>
          </cell>
          <cell r="AC131">
            <v>9611</v>
          </cell>
          <cell r="AD131">
            <v>1329</v>
          </cell>
          <cell r="AF131">
            <v>61</v>
          </cell>
          <cell r="AI131">
            <v>61</v>
          </cell>
          <cell r="AJ131">
            <v>0</v>
          </cell>
          <cell r="AK131">
            <v>61</v>
          </cell>
          <cell r="AM131">
            <v>0</v>
          </cell>
          <cell r="AP131">
            <v>0</v>
          </cell>
          <cell r="AQ131">
            <v>0</v>
          </cell>
          <cell r="AT131">
            <v>0</v>
          </cell>
          <cell r="AV131">
            <v>9672</v>
          </cell>
          <cell r="AY131">
            <v>9672</v>
          </cell>
          <cell r="AZ131">
            <v>9611</v>
          </cell>
          <cell r="BA131">
            <v>61</v>
          </cell>
          <cell r="BC131">
            <v>9654.0054330000003</v>
          </cell>
          <cell r="BF131">
            <v>9654.0054330000003</v>
          </cell>
          <cell r="BG131">
            <v>9610.8294330000008</v>
          </cell>
          <cell r="BH131">
            <v>9610.8294330000008</v>
          </cell>
          <cell r="BJ131">
            <v>43.176000000000002</v>
          </cell>
          <cell r="BT131">
            <v>1268</v>
          </cell>
          <cell r="BV131">
            <v>1268</v>
          </cell>
        </row>
        <row r="132">
          <cell r="A132">
            <v>8</v>
          </cell>
          <cell r="B132" t="str">
            <v>Nhà bia tưởng niệm các Anh hùng liệt sĩ, tổ dân phố 2, phường Duy Tân, thành phố Kon Tum; Hạng mục: Sửa chữa nhà bia tưởng niệm, cổng, tường rào và các hạng mục phụ trợ.</v>
          </cell>
          <cell r="C132" t="str">
            <v>UBND P. Duy Tân</v>
          </cell>
          <cell r="D132" t="str">
            <v>UBND Phường Đăk Cấm</v>
          </cell>
          <cell r="E132" t="str">
            <v>C</v>
          </cell>
          <cell r="F132" t="str">
            <v>Hạ tầng</v>
          </cell>
          <cell r="G132">
            <v>7964710</v>
          </cell>
          <cell r="H132" t="str">
            <v>P. Duy Tân</v>
          </cell>
          <cell r="L132" t="str">
            <v>2013-02/6/2022</v>
          </cell>
          <cell r="M132">
            <v>490</v>
          </cell>
          <cell r="P132">
            <v>490</v>
          </cell>
          <cell r="R132" t="str">
            <v>Phường Duy Tân</v>
          </cell>
          <cell r="S132" t="str">
            <v>Phường Đăk Cấm</v>
          </cell>
          <cell r="T132" t="str">
            <v>UBND Phường Đăk Cấm</v>
          </cell>
          <cell r="U132">
            <v>0</v>
          </cell>
          <cell r="Y132">
            <v>490</v>
          </cell>
          <cell r="AB132">
            <v>490</v>
          </cell>
          <cell r="AC132">
            <v>0</v>
          </cell>
          <cell r="AD132">
            <v>490</v>
          </cell>
          <cell r="AF132">
            <v>471.35899999999998</v>
          </cell>
          <cell r="AI132">
            <v>471.35899999999998</v>
          </cell>
          <cell r="AJ132">
            <v>0</v>
          </cell>
          <cell r="AK132">
            <v>471.35899999999998</v>
          </cell>
          <cell r="AM132">
            <v>471.25810000000001</v>
          </cell>
          <cell r="AP132">
            <v>471.25810000000001</v>
          </cell>
          <cell r="AQ132">
            <v>0</v>
          </cell>
          <cell r="AT132">
            <v>471.25810000000001</v>
          </cell>
          <cell r="AV132">
            <v>0</v>
          </cell>
          <cell r="AY132">
            <v>0</v>
          </cell>
          <cell r="AZ132">
            <v>0</v>
          </cell>
          <cell r="BA132">
            <v>0</v>
          </cell>
          <cell r="BC132">
            <v>0</v>
          </cell>
          <cell r="BF132">
            <v>0</v>
          </cell>
          <cell r="BG132">
            <v>0</v>
          </cell>
          <cell r="BH132">
            <v>0</v>
          </cell>
        </row>
        <row r="133">
          <cell r="A133">
            <v>9</v>
          </cell>
          <cell r="B133" t="str">
            <v>Cổng chào cửa ngõ thành phố Kon Tum (Phía Bắc và phía Nam)</v>
          </cell>
          <cell r="C133" t="str">
            <v>Ban QLDA ĐTXD TP</v>
          </cell>
          <cell r="D133" t="str">
            <v>UBND phường Đắk Cấm</v>
          </cell>
          <cell r="E133" t="str">
            <v>C</v>
          </cell>
          <cell r="F133" t="str">
            <v>Hạ tầng</v>
          </cell>
          <cell r="G133">
            <v>7894824</v>
          </cell>
          <cell r="H133" t="str">
            <v>TP. Kon Tum</v>
          </cell>
          <cell r="I133" t="str">
            <v>2021-2022</v>
          </cell>
          <cell r="J133">
            <v>2021</v>
          </cell>
          <cell r="L133" t="str">
            <v>203-25/01/2021</v>
          </cell>
          <cell r="M133">
            <v>8800</v>
          </cell>
          <cell r="O133">
            <v>4000</v>
          </cell>
          <cell r="P133">
            <v>8800</v>
          </cell>
          <cell r="Q133" t="str">
            <v>2737-22/7/2022</v>
          </cell>
          <cell r="R133" t="str">
            <v>TP. Kon Tum</v>
          </cell>
          <cell r="S133" t="str">
            <v>Phường Đăk Cấm</v>
          </cell>
          <cell r="T133" t="str">
            <v>UBND Phường Đăk Cấm</v>
          </cell>
          <cell r="U133">
            <v>0</v>
          </cell>
          <cell r="Y133">
            <v>6644</v>
          </cell>
          <cell r="AB133">
            <v>6644</v>
          </cell>
          <cell r="AC133">
            <v>0</v>
          </cell>
          <cell r="AD133">
            <v>6644</v>
          </cell>
          <cell r="AF133">
            <v>6644</v>
          </cell>
          <cell r="AI133">
            <v>6644</v>
          </cell>
          <cell r="AJ133">
            <v>0</v>
          </cell>
          <cell r="AK133">
            <v>2644</v>
          </cell>
          <cell r="AL133">
            <v>4000</v>
          </cell>
          <cell r="AM133">
            <v>4645</v>
          </cell>
          <cell r="AO133">
            <v>4000</v>
          </cell>
          <cell r="AP133">
            <v>645</v>
          </cell>
          <cell r="AQ133">
            <v>0</v>
          </cell>
          <cell r="AT133">
            <v>645</v>
          </cell>
          <cell r="AV133">
            <v>1999</v>
          </cell>
          <cell r="AY133">
            <v>1999</v>
          </cell>
          <cell r="AZ133">
            <v>0</v>
          </cell>
          <cell r="BA133">
            <v>1999</v>
          </cell>
          <cell r="BC133">
            <v>1998.72</v>
          </cell>
          <cell r="BF133">
            <v>1998.72</v>
          </cell>
          <cell r="BG133">
            <v>0</v>
          </cell>
          <cell r="BH133">
            <v>0</v>
          </cell>
          <cell r="BJ133">
            <v>1998.72</v>
          </cell>
          <cell r="BT133">
            <v>0</v>
          </cell>
          <cell r="BU133">
            <v>0</v>
          </cell>
          <cell r="BV133">
            <v>0</v>
          </cell>
          <cell r="BW133">
            <v>0</v>
          </cell>
        </row>
        <row r="134">
          <cell r="A134">
            <v>10</v>
          </cell>
          <cell r="B134" t="str">
            <v>Đầu tư cơ sở hạ tầng kỹ thuật Cụm công nghiệp -Tiểu thủ công nghiệp phường Ngô Mây và xã Đăk Cấm, thành phố Kon Tum</v>
          </cell>
          <cell r="C134" t="str">
            <v>Ban QLDA ĐTXD TP</v>
          </cell>
          <cell r="D134" t="str">
            <v>UBND Phường Đăk Cấm</v>
          </cell>
          <cell r="E134" t="str">
            <v>B</v>
          </cell>
          <cell r="F134" t="str">
            <v>Hạ tầng kỹ thuật</v>
          </cell>
          <cell r="G134">
            <v>7961755</v>
          </cell>
          <cell r="H134" t="str">
            <v>P. Ngô Mây và xã Đăk Cấm</v>
          </cell>
          <cell r="I134" t="str">
            <v>2022-2025</v>
          </cell>
          <cell r="J134">
            <v>2022</v>
          </cell>
          <cell r="L134" t="str">
            <v>2309-28/6/2022; 4336-14/11/2022;218-19/01/2023</v>
          </cell>
          <cell r="M134">
            <v>105400</v>
          </cell>
          <cell r="P134">
            <v>75400</v>
          </cell>
          <cell r="R134" t="str">
            <v>P. Ngô Mây và xã Đăk Cấm</v>
          </cell>
          <cell r="S134" t="str">
            <v>Phường Đăk Cấm</v>
          </cell>
          <cell r="T134" t="str">
            <v>UBND Phường Đăk Cấm</v>
          </cell>
          <cell r="U134">
            <v>0</v>
          </cell>
          <cell r="Y134">
            <v>60322</v>
          </cell>
          <cell r="AB134">
            <v>60322</v>
          </cell>
          <cell r="AC134">
            <v>41722</v>
          </cell>
          <cell r="AD134">
            <v>18600</v>
          </cell>
          <cell r="AF134">
            <v>30877.722000000002</v>
          </cell>
          <cell r="AI134">
            <v>30877.722000000002</v>
          </cell>
          <cell r="AJ134">
            <v>19600</v>
          </cell>
          <cell r="AK134">
            <v>11277.722</v>
          </cell>
          <cell r="AM134">
            <v>18808.17136</v>
          </cell>
          <cell r="AP134">
            <v>18808.17136</v>
          </cell>
          <cell r="AQ134">
            <v>15924.899160000001</v>
          </cell>
          <cell r="AR134">
            <v>15924.899160000001</v>
          </cell>
          <cell r="AT134">
            <v>2883.2721999999999</v>
          </cell>
          <cell r="AV134">
            <v>30515</v>
          </cell>
          <cell r="AY134">
            <v>30515</v>
          </cell>
          <cell r="AZ134">
            <v>22122</v>
          </cell>
          <cell r="BA134">
            <v>8393</v>
          </cell>
          <cell r="BC134">
            <v>22122</v>
          </cell>
          <cell r="BF134">
            <v>22122</v>
          </cell>
          <cell r="BG134">
            <v>22122</v>
          </cell>
          <cell r="BH134">
            <v>22122</v>
          </cell>
          <cell r="BT134">
            <v>55000</v>
          </cell>
          <cell r="BV134">
            <v>55000</v>
          </cell>
        </row>
        <row r="135">
          <cell r="A135">
            <v>11</v>
          </cell>
          <cell r="B135" t="str">
            <v>Đầu tư xây dựng cầu tràn dân sinh trên địa bàn xã Đăk Cấm, thành phố Kon Tum</v>
          </cell>
          <cell r="C135" t="str">
            <v>Phòng QLĐT</v>
          </cell>
          <cell r="D135" t="str">
            <v>UBND Phường Đăk Cấm</v>
          </cell>
          <cell r="E135" t="str">
            <v>C</v>
          </cell>
          <cell r="F135" t="str">
            <v>Giao thông</v>
          </cell>
          <cell r="G135">
            <v>7974954</v>
          </cell>
          <cell r="H135" t="str">
            <v>Xã Đăk Cấm</v>
          </cell>
          <cell r="L135" t="str">
            <v>820- 15/3/2022</v>
          </cell>
          <cell r="M135">
            <v>5300</v>
          </cell>
          <cell r="P135">
            <v>2300</v>
          </cell>
          <cell r="R135" t="str">
            <v>Xã Đăk Cấm</v>
          </cell>
          <cell r="S135" t="str">
            <v>Phường Đăk Cấm</v>
          </cell>
          <cell r="T135" t="str">
            <v>UBND Phường Đăk Cấm</v>
          </cell>
          <cell r="U135">
            <v>0</v>
          </cell>
          <cell r="Y135">
            <v>3937</v>
          </cell>
          <cell r="AB135">
            <v>3937</v>
          </cell>
          <cell r="AC135">
            <v>0</v>
          </cell>
          <cell r="AD135">
            <v>937</v>
          </cell>
          <cell r="AE135">
            <v>3000</v>
          </cell>
          <cell r="AF135">
            <v>3761</v>
          </cell>
          <cell r="AI135">
            <v>3761</v>
          </cell>
          <cell r="AJ135">
            <v>0</v>
          </cell>
          <cell r="AK135">
            <v>761</v>
          </cell>
          <cell r="AL135">
            <v>3000</v>
          </cell>
          <cell r="AM135">
            <v>3760.0568709999998</v>
          </cell>
          <cell r="AP135">
            <v>3760.0568709999998</v>
          </cell>
          <cell r="AQ135">
            <v>0</v>
          </cell>
          <cell r="AT135">
            <v>760.056871</v>
          </cell>
          <cell r="AU135">
            <v>3000</v>
          </cell>
          <cell r="AV135">
            <v>0</v>
          </cell>
          <cell r="AY135">
            <v>0</v>
          </cell>
          <cell r="AZ135">
            <v>0</v>
          </cell>
          <cell r="BA135">
            <v>0</v>
          </cell>
          <cell r="BC135">
            <v>0</v>
          </cell>
          <cell r="BF135">
            <v>0</v>
          </cell>
          <cell r="BG135">
            <v>0</v>
          </cell>
          <cell r="BH135">
            <v>0</v>
          </cell>
        </row>
        <row r="136">
          <cell r="A136">
            <v>12</v>
          </cell>
          <cell r="B136" t="str">
            <v>Chỉnh trang đô thị dọc tuyến đường Hồ Chí Minh tại thôn Thanh Trung, phường Ngô Mây, thành phố Kon Tum</v>
          </cell>
          <cell r="C136" t="str">
            <v>Ban QLDA ĐTXD TP</v>
          </cell>
          <cell r="D136" t="str">
            <v>UBND Phường Đăk Cấm</v>
          </cell>
          <cell r="E136" t="str">
            <v>B</v>
          </cell>
          <cell r="F136" t="str">
            <v>Giao thông, hạ tầng</v>
          </cell>
          <cell r="G136">
            <v>7747703</v>
          </cell>
          <cell r="H136" t="str">
            <v>P. Ngô Mây</v>
          </cell>
          <cell r="I136" t="str">
            <v>2022-2026</v>
          </cell>
          <cell r="J136" t="str">
            <v>Chưa bố trí vốn</v>
          </cell>
          <cell r="L136" t="str">
            <v xml:space="preserve"> 4374-28/12/2021;4454-27/11/2021</v>
          </cell>
          <cell r="M136">
            <v>102889</v>
          </cell>
          <cell r="P136">
            <v>102889</v>
          </cell>
          <cell r="R136" t="str">
            <v>P. Ngô Mây</v>
          </cell>
          <cell r="S136" t="str">
            <v>Phường Đăk Cấm</v>
          </cell>
          <cell r="T136" t="str">
            <v>UBND Phường Đăk Cấm</v>
          </cell>
          <cell r="U136">
            <v>0</v>
          </cell>
          <cell r="Y136">
            <v>35000</v>
          </cell>
          <cell r="AB136">
            <v>35000</v>
          </cell>
          <cell r="AC136">
            <v>0</v>
          </cell>
          <cell r="AD136">
            <v>35000</v>
          </cell>
          <cell r="AF136">
            <v>8850</v>
          </cell>
          <cell r="AI136">
            <v>8850</v>
          </cell>
          <cell r="AJ136">
            <v>0</v>
          </cell>
          <cell r="AK136">
            <v>8850</v>
          </cell>
          <cell r="AM136">
            <v>3839.6695300000001</v>
          </cell>
          <cell r="AP136">
            <v>3839.6695300000001</v>
          </cell>
          <cell r="AQ136">
            <v>0</v>
          </cell>
          <cell r="AT136">
            <v>3839.6695300000001</v>
          </cell>
          <cell r="AV136">
            <v>5000</v>
          </cell>
          <cell r="AY136">
            <v>5000</v>
          </cell>
          <cell r="AZ136">
            <v>0</v>
          </cell>
          <cell r="BA136">
            <v>5000</v>
          </cell>
          <cell r="BC136">
            <v>0</v>
          </cell>
          <cell r="BF136">
            <v>0</v>
          </cell>
          <cell r="BG136">
            <v>0</v>
          </cell>
          <cell r="BH136">
            <v>0</v>
          </cell>
          <cell r="BL136">
            <v>10.33047</v>
          </cell>
          <cell r="BO136">
            <v>10.33047</v>
          </cell>
          <cell r="BP136">
            <v>10.33047</v>
          </cell>
          <cell r="BS136">
            <v>10.33047</v>
          </cell>
          <cell r="BT136">
            <v>93943</v>
          </cell>
          <cell r="BV136">
            <v>93943</v>
          </cell>
        </row>
        <row r="137">
          <cell r="A137">
            <v>13</v>
          </cell>
          <cell r="B137" t="str">
            <v>Đầu tư cơ sở hạ tầng khu tái định cư kết hợp với mở rộng, phát triển khu dân cư phía Bắc phường Duy Tân, thành phố Kon Tum</v>
          </cell>
          <cell r="C137" t="str">
            <v>Ban QLDA ĐTXD TP</v>
          </cell>
          <cell r="D137" t="str">
            <v>UBND Phường Đăk Cấm</v>
          </cell>
          <cell r="E137" t="str">
            <v>C</v>
          </cell>
          <cell r="F137" t="str">
            <v>Giao thông, hạ tầng</v>
          </cell>
          <cell r="G137">
            <v>7894822</v>
          </cell>
          <cell r="H137" t="str">
            <v>P. Duy Tân</v>
          </cell>
          <cell r="I137" t="str">
            <v>2021-2026</v>
          </cell>
          <cell r="J137">
            <v>2021</v>
          </cell>
          <cell r="L137" t="str">
            <v>3130-03/12/2020</v>
          </cell>
          <cell r="M137">
            <v>30232</v>
          </cell>
          <cell r="P137">
            <v>30232</v>
          </cell>
          <cell r="R137" t="str">
            <v>P. Duy Tân</v>
          </cell>
          <cell r="S137" t="str">
            <v>Phường Đăk Cấm</v>
          </cell>
          <cell r="T137" t="str">
            <v>UBND Phường Đăk Cấm</v>
          </cell>
          <cell r="U137">
            <v>0</v>
          </cell>
          <cell r="Y137">
            <v>20000</v>
          </cell>
          <cell r="AB137">
            <v>20000</v>
          </cell>
          <cell r="AC137">
            <v>0</v>
          </cell>
          <cell r="AD137">
            <v>20000</v>
          </cell>
          <cell r="AF137">
            <v>14718.612999999999</v>
          </cell>
          <cell r="AI137">
            <v>14718.612999999999</v>
          </cell>
          <cell r="AJ137">
            <v>0</v>
          </cell>
          <cell r="AK137">
            <v>14718.612999999999</v>
          </cell>
          <cell r="AM137">
            <v>8766.5409849999996</v>
          </cell>
          <cell r="AP137">
            <v>8766.5409849999996</v>
          </cell>
          <cell r="AQ137">
            <v>0</v>
          </cell>
          <cell r="AT137">
            <v>8766.5409849999996</v>
          </cell>
          <cell r="AV137">
            <v>4156</v>
          </cell>
          <cell r="AY137">
            <v>4156</v>
          </cell>
          <cell r="AZ137">
            <v>0</v>
          </cell>
          <cell r="BA137">
            <v>4156</v>
          </cell>
          <cell r="BC137">
            <v>2442.317</v>
          </cell>
          <cell r="BF137">
            <v>2442.317</v>
          </cell>
          <cell r="BG137">
            <v>0</v>
          </cell>
          <cell r="BH137">
            <v>0</v>
          </cell>
          <cell r="BJ137">
            <v>2442.317</v>
          </cell>
          <cell r="BL137">
            <v>1002.453024</v>
          </cell>
          <cell r="BO137">
            <v>1002.453024</v>
          </cell>
          <cell r="BP137">
            <v>71.630073000000039</v>
          </cell>
          <cell r="BS137">
            <v>71.630073000000039</v>
          </cell>
          <cell r="BT137">
            <v>15514</v>
          </cell>
          <cell r="BV137">
            <v>15514</v>
          </cell>
        </row>
        <row r="138">
          <cell r="A138">
            <v>14</v>
          </cell>
          <cell r="B138" t="str">
            <v>Đầu tư xây dựng trụ sở làm việc các cơ quan thành phố Kon Tum</v>
          </cell>
          <cell r="C138" t="str">
            <v>Ban QLDA ĐTXD TP</v>
          </cell>
          <cell r="D138" t="str">
            <v>UBND Phường Đăk Cấm</v>
          </cell>
          <cell r="E138" t="str">
            <v>B</v>
          </cell>
          <cell r="F138" t="str">
            <v>Trụ sở</v>
          </cell>
          <cell r="G138">
            <v>7895336</v>
          </cell>
          <cell r="H138" t="str">
            <v>P. Duy Tân và xã Đăk Cấm</v>
          </cell>
          <cell r="I138">
            <v>2021</v>
          </cell>
          <cell r="J138">
            <v>2021</v>
          </cell>
          <cell r="L138" t="str">
            <v>1589-03/7/2020;4337-14/11/2022</v>
          </cell>
          <cell r="M138">
            <v>176396</v>
          </cell>
          <cell r="P138">
            <v>176396</v>
          </cell>
          <cell r="R138" t="str">
            <v>P. Duy Tân và xã Đăk Cấm</v>
          </cell>
          <cell r="S138" t="str">
            <v>Phường Đăk Cấm</v>
          </cell>
          <cell r="T138" t="str">
            <v>UBND Phường Đăk Cấm</v>
          </cell>
          <cell r="U138">
            <v>0</v>
          </cell>
          <cell r="Y138">
            <v>176396</v>
          </cell>
          <cell r="AB138">
            <v>176396</v>
          </cell>
          <cell r="AC138">
            <v>0</v>
          </cell>
          <cell r="AD138">
            <v>176396</v>
          </cell>
          <cell r="AF138">
            <v>13487</v>
          </cell>
          <cell r="AI138">
            <v>13487</v>
          </cell>
          <cell r="AJ138">
            <v>0</v>
          </cell>
          <cell r="AK138">
            <v>13487</v>
          </cell>
          <cell r="AM138">
            <v>12809.1103</v>
          </cell>
          <cell r="AP138">
            <v>12809.1103</v>
          </cell>
          <cell r="AQ138">
            <v>0</v>
          </cell>
          <cell r="AT138">
            <v>12809.1103</v>
          </cell>
          <cell r="AV138">
            <v>40000</v>
          </cell>
          <cell r="AY138">
            <v>40000</v>
          </cell>
          <cell r="AZ138">
            <v>0</v>
          </cell>
          <cell r="BA138">
            <v>40000</v>
          </cell>
          <cell r="BC138">
            <v>23334.523478999999</v>
          </cell>
          <cell r="BF138">
            <v>23334.523478999999</v>
          </cell>
          <cell r="BG138">
            <v>0</v>
          </cell>
          <cell r="BH138">
            <v>0</v>
          </cell>
          <cell r="BJ138">
            <v>23334.523478999999</v>
          </cell>
          <cell r="BT138">
            <v>83200</v>
          </cell>
          <cell r="BV138">
            <v>83200</v>
          </cell>
        </row>
        <row r="139">
          <cell r="A139">
            <v>15</v>
          </cell>
          <cell r="B139" t="str">
            <v>Trồng hoa giải phân cách đường Võ Nguyên Giáp (đoạn gần ngã 3 Trung tín), thành phố Kon Tum.</v>
          </cell>
          <cell r="C139" t="str">
            <v>Phòng QLĐT</v>
          </cell>
          <cell r="D139" t="str">
            <v>UBND Phường Đăk Cấm</v>
          </cell>
          <cell r="E139" t="str">
            <v>C</v>
          </cell>
          <cell r="F139" t="str">
            <v>Hạ tầng</v>
          </cell>
          <cell r="G139">
            <v>7910098</v>
          </cell>
          <cell r="H139" t="str">
            <v>P. Ngô Mây
 và xã Đăk Cấm</v>
          </cell>
          <cell r="L139" t="str">
            <v>857-30/3/2021;2641-6/8/2021</v>
          </cell>
          <cell r="M139">
            <v>1122.721</v>
          </cell>
          <cell r="R139" t="str">
            <v>P. Ngô Mây
 và xã Đăk Cấm</v>
          </cell>
          <cell r="S139" t="str">
            <v>Phường Đăk Cấm</v>
          </cell>
          <cell r="T139" t="str">
            <v>UBND Phường Đăk Cấm</v>
          </cell>
          <cell r="U139">
            <v>0</v>
          </cell>
          <cell r="Y139">
            <v>1060.069</v>
          </cell>
          <cell r="AB139">
            <v>1060.069</v>
          </cell>
          <cell r="AC139">
            <v>0</v>
          </cell>
          <cell r="AE139">
            <v>1060.069</v>
          </cell>
          <cell r="AF139">
            <v>1058</v>
          </cell>
          <cell r="AI139">
            <v>1058</v>
          </cell>
          <cell r="AJ139">
            <v>0</v>
          </cell>
          <cell r="AL139">
            <v>1058</v>
          </cell>
          <cell r="AM139">
            <v>1057.0400000000002</v>
          </cell>
          <cell r="AP139">
            <v>1057.0400000000002</v>
          </cell>
          <cell r="AQ139">
            <v>0</v>
          </cell>
          <cell r="AU139">
            <v>1057.0400000000002</v>
          </cell>
          <cell r="AV139">
            <v>0</v>
          </cell>
          <cell r="AY139">
            <v>0</v>
          </cell>
          <cell r="AZ139">
            <v>0</v>
          </cell>
          <cell r="BC139">
            <v>0</v>
          </cell>
          <cell r="BF139">
            <v>0</v>
          </cell>
          <cell r="BG139">
            <v>0</v>
          </cell>
          <cell r="BH139">
            <v>0</v>
          </cell>
        </row>
        <row r="140">
          <cell r="A140">
            <v>16</v>
          </cell>
          <cell r="B140" t="str">
            <v>Lắp đặt hệ thống điện chiếu sáng công lộ tại đường Võ Nguyên Giáp, thành phố Kon Tum (đoạn đường có giải phân cách).</v>
          </cell>
          <cell r="C140" t="str">
            <v>Phòng QLĐT</v>
          </cell>
          <cell r="D140" t="str">
            <v>UBND Phường Đăk Cấm</v>
          </cell>
          <cell r="E140" t="str">
            <v>C</v>
          </cell>
          <cell r="F140" t="str">
            <v>Hạ tầng</v>
          </cell>
          <cell r="G140">
            <v>7908292</v>
          </cell>
          <cell r="H140" t="str">
            <v>P. Ngô Mây 
và xã Đăk Cấm</v>
          </cell>
          <cell r="L140" t="str">
            <v>855-30/3/2021</v>
          </cell>
          <cell r="M140">
            <v>3286</v>
          </cell>
          <cell r="R140" t="str">
            <v>P. Ngô Mây 
và xã Đăk Cấm</v>
          </cell>
          <cell r="S140" t="str">
            <v>Phường Đăk Cấm</v>
          </cell>
          <cell r="T140" t="str">
            <v>UBND Phường Đăk Cấm</v>
          </cell>
          <cell r="U140">
            <v>0</v>
          </cell>
          <cell r="Y140">
            <v>3240</v>
          </cell>
          <cell r="AB140">
            <v>3240</v>
          </cell>
          <cell r="AC140">
            <v>0</v>
          </cell>
          <cell r="AE140">
            <v>3240</v>
          </cell>
          <cell r="AF140">
            <v>3240</v>
          </cell>
          <cell r="AI140">
            <v>3240</v>
          </cell>
          <cell r="AJ140">
            <v>0</v>
          </cell>
          <cell r="AL140">
            <v>3240</v>
          </cell>
          <cell r="AM140">
            <v>3239.180527</v>
          </cell>
          <cell r="AP140">
            <v>3239.180527</v>
          </cell>
          <cell r="AQ140">
            <v>0</v>
          </cell>
          <cell r="AU140">
            <v>3239.180527</v>
          </cell>
          <cell r="AV140">
            <v>0</v>
          </cell>
          <cell r="AY140">
            <v>0</v>
          </cell>
          <cell r="AZ140">
            <v>0</v>
          </cell>
          <cell r="BC140">
            <v>0</v>
          </cell>
          <cell r="BF140">
            <v>0</v>
          </cell>
          <cell r="BG140">
            <v>0</v>
          </cell>
          <cell r="BH140">
            <v>0</v>
          </cell>
        </row>
        <row r="141">
          <cell r="A141">
            <v>17</v>
          </cell>
          <cell r="B141" t="str">
            <v>Trường tiểu học Lê Văn Tám, thành phố Kon Tum; hạng mục: Nhà học 08 phòng và một số hạng mục phụ trợ.</v>
          </cell>
          <cell r="C141" t="str">
            <v>Phòng Giáo dục -ĐT</v>
          </cell>
          <cell r="D141" t="str">
            <v>UBND Phường Đăk Cấm</v>
          </cell>
          <cell r="E141" t="str">
            <v>C</v>
          </cell>
          <cell r="F141" t="str">
            <v>Giáo dục</v>
          </cell>
          <cell r="G141">
            <v>7897743</v>
          </cell>
          <cell r="H141" t="str">
            <v>P.
 Ngô Mây</v>
          </cell>
          <cell r="L141" t="str">
            <v>861-30/3/2021</v>
          </cell>
          <cell r="M141">
            <v>5800</v>
          </cell>
          <cell r="R141" t="str">
            <v>Phường
 Ngô Mây</v>
          </cell>
          <cell r="S141" t="str">
            <v>Phường Đăk Cấm</v>
          </cell>
          <cell r="T141" t="str">
            <v>UBND Phường Đăk Cấm</v>
          </cell>
          <cell r="U141">
            <v>0</v>
          </cell>
          <cell r="Y141">
            <v>5797</v>
          </cell>
          <cell r="AB141">
            <v>5797</v>
          </cell>
          <cell r="AC141">
            <v>0</v>
          </cell>
          <cell r="AE141">
            <v>5797</v>
          </cell>
          <cell r="AF141">
            <v>5797</v>
          </cell>
          <cell r="AI141">
            <v>5797</v>
          </cell>
          <cell r="AJ141">
            <v>0</v>
          </cell>
          <cell r="AL141">
            <v>5797</v>
          </cell>
          <cell r="AM141">
            <v>5784.4505509999999</v>
          </cell>
          <cell r="AP141">
            <v>5784.4505509999999</v>
          </cell>
          <cell r="AQ141">
            <v>0</v>
          </cell>
          <cell r="AU141">
            <v>5784.4505509999999</v>
          </cell>
          <cell r="AV141">
            <v>0</v>
          </cell>
          <cell r="AY141">
            <v>0</v>
          </cell>
          <cell r="AZ141">
            <v>0</v>
          </cell>
          <cell r="BC141">
            <v>0</v>
          </cell>
          <cell r="BF141">
            <v>0</v>
          </cell>
          <cell r="BG141">
            <v>0</v>
          </cell>
          <cell r="BH141">
            <v>0</v>
          </cell>
        </row>
        <row r="142">
          <cell r="A142">
            <v>18</v>
          </cell>
          <cell r="B142" t="str">
            <v>Trường THCS Nguyễn Huệ, thành phố Kon Tum, Hạng mục: Cải tạo, sửa chữa hàng rào</v>
          </cell>
          <cell r="C142" t="str">
            <v>Ban QLDA ĐTXD TP</v>
          </cell>
          <cell r="D142" t="str">
            <v>UBND Phường Đăk Cấm</v>
          </cell>
          <cell r="E142" t="str">
            <v>C</v>
          </cell>
          <cell r="F142" t="str">
            <v>Giáo dục</v>
          </cell>
          <cell r="G142">
            <v>8025516</v>
          </cell>
          <cell r="H142" t="str">
            <v>Xã Đăk cấm</v>
          </cell>
          <cell r="I142" t="str">
            <v>2022-2023</v>
          </cell>
          <cell r="J142">
            <v>2022</v>
          </cell>
          <cell r="L142" t="str">
            <v>714-10/4/2023;22245-31/10/2023</v>
          </cell>
          <cell r="M142">
            <v>450</v>
          </cell>
          <cell r="Q142" t="str">
            <v>911-23/4/2024</v>
          </cell>
          <cell r="R142" t="str">
            <v>Xã Đăk cấm</v>
          </cell>
          <cell r="S142" t="str">
            <v>Phường Đăk Cấm</v>
          </cell>
          <cell r="T142" t="str">
            <v>UBND Phường Đăk Cấm</v>
          </cell>
          <cell r="U142">
            <v>0</v>
          </cell>
          <cell r="Y142">
            <v>450</v>
          </cell>
          <cell r="AB142">
            <v>450</v>
          </cell>
          <cell r="AC142">
            <v>0</v>
          </cell>
          <cell r="AE142">
            <v>450</v>
          </cell>
          <cell r="AF142">
            <v>421.27199999999999</v>
          </cell>
          <cell r="AI142">
            <v>421.27199999999999</v>
          </cell>
          <cell r="AJ142">
            <v>0</v>
          </cell>
          <cell r="AL142">
            <v>421.27199999999999</v>
          </cell>
          <cell r="AM142">
            <v>421.27199999999999</v>
          </cell>
          <cell r="AP142">
            <v>421.27199999999999</v>
          </cell>
          <cell r="AQ142">
            <v>0</v>
          </cell>
          <cell r="AU142">
            <v>421.27199999999999</v>
          </cell>
          <cell r="AV142">
            <v>0</v>
          </cell>
          <cell r="AY142">
            <v>0</v>
          </cell>
          <cell r="AZ142">
            <v>0</v>
          </cell>
          <cell r="BC142">
            <v>0</v>
          </cell>
          <cell r="BF142">
            <v>0</v>
          </cell>
          <cell r="BG142">
            <v>0</v>
          </cell>
          <cell r="BH142">
            <v>0</v>
          </cell>
          <cell r="BT142">
            <v>0</v>
          </cell>
          <cell r="BV142">
            <v>0</v>
          </cell>
        </row>
        <row r="143">
          <cell r="A143">
            <v>19</v>
          </cell>
          <cell r="B143" t="str">
            <v>Nâng cấp, cải tạo hệ thống xử lý nước thải của Lò giết mổ gia súc tập trung trên địa bàn thành phố Kon Tum.</v>
          </cell>
          <cell r="C143" t="str">
            <v>Ban QLDA ĐTXD TP</v>
          </cell>
          <cell r="D143" t="str">
            <v>UBND Phường Đăk Cấm</v>
          </cell>
          <cell r="E143" t="str">
            <v>C</v>
          </cell>
          <cell r="F143" t="str">
            <v>Hạ tầng 
kỹ thuật</v>
          </cell>
          <cell r="G143">
            <v>8098453</v>
          </cell>
          <cell r="H143" t="str">
            <v>P. Ngô Mây</v>
          </cell>
          <cell r="I143" t="str">
            <v>2024-2025</v>
          </cell>
          <cell r="J143">
            <v>2024</v>
          </cell>
          <cell r="L143" t="str">
            <v>1681/QĐ-UBND -17/7/2024 ; 1521/QĐ-UBND, ngày 18/4/2025</v>
          </cell>
          <cell r="M143">
            <v>4950</v>
          </cell>
          <cell r="R143" t="str">
            <v>P Ngô Mây</v>
          </cell>
          <cell r="S143" t="str">
            <v>Phường Đăk Cấm</v>
          </cell>
          <cell r="T143" t="str">
            <v>UBND Phường Đăk Cấm</v>
          </cell>
          <cell r="U143">
            <v>0</v>
          </cell>
          <cell r="Y143">
            <v>4933.2800000000007</v>
          </cell>
          <cell r="AB143">
            <v>4933.2800000000007</v>
          </cell>
          <cell r="AC143">
            <v>0</v>
          </cell>
          <cell r="AE143">
            <v>4933.2800000000007</v>
          </cell>
          <cell r="AF143">
            <v>3033.2799999999997</v>
          </cell>
          <cell r="AI143">
            <v>3033.2799999999997</v>
          </cell>
          <cell r="AJ143">
            <v>0</v>
          </cell>
          <cell r="AL143">
            <v>3033.2799999999997</v>
          </cell>
          <cell r="AM143">
            <v>3033.28</v>
          </cell>
          <cell r="AP143">
            <v>3033.28</v>
          </cell>
          <cell r="AQ143">
            <v>0</v>
          </cell>
          <cell r="AU143">
            <v>3033.28</v>
          </cell>
          <cell r="AV143">
            <v>1900</v>
          </cell>
          <cell r="AY143">
            <v>1900</v>
          </cell>
          <cell r="AZ143">
            <v>0</v>
          </cell>
          <cell r="BB143">
            <v>1900</v>
          </cell>
          <cell r="BC143">
            <v>1827.665</v>
          </cell>
          <cell r="BF143">
            <v>1827.665</v>
          </cell>
          <cell r="BG143">
            <v>0</v>
          </cell>
          <cell r="BH143">
            <v>0</v>
          </cell>
          <cell r="BK143">
            <v>1827.665</v>
          </cell>
          <cell r="BT143">
            <v>0</v>
          </cell>
          <cell r="BV143">
            <v>0</v>
          </cell>
        </row>
        <row r="144">
          <cell r="A144">
            <v>20</v>
          </cell>
          <cell r="B144" t="str">
            <v>Đường Ngô Thì Nhậm (đoạn Urê - Đinh Công Tráng), phường Duy Tân, thành phố Kon Tum</v>
          </cell>
          <cell r="C144" t="str">
            <v>Ban QLDA ĐTXD TP</v>
          </cell>
          <cell r="D144" t="str">
            <v>UBND Phường Đăk Cấm</v>
          </cell>
          <cell r="E144" t="str">
            <v>C</v>
          </cell>
          <cell r="F144" t="str">
            <v>Giao
 thông, hạ tầng</v>
          </cell>
          <cell r="G144">
            <v>7919921</v>
          </cell>
          <cell r="H144" t="str">
            <v>P. Duy Tân</v>
          </cell>
          <cell r="I144" t="str">
            <v>2023-2025</v>
          </cell>
          <cell r="J144">
            <v>2023</v>
          </cell>
          <cell r="L144" t="str">
            <v>2903-13/11/2020;1576-31/7/2023</v>
          </cell>
          <cell r="M144">
            <v>34022</v>
          </cell>
          <cell r="O144">
            <v>32320</v>
          </cell>
          <cell r="Q144" t="str">
            <v>2381-27/6/2025</v>
          </cell>
          <cell r="R144" t="str">
            <v>P. Duy Tân</v>
          </cell>
          <cell r="S144" t="str">
            <v>Phường Đăk Cấm</v>
          </cell>
          <cell r="T144" t="str">
            <v>UBND Phường Đăk Cấm</v>
          </cell>
          <cell r="U144">
            <v>0</v>
          </cell>
          <cell r="Y144">
            <v>7693</v>
          </cell>
          <cell r="AB144">
            <v>7693</v>
          </cell>
          <cell r="AC144">
            <v>7693</v>
          </cell>
          <cell r="AF144">
            <v>6491</v>
          </cell>
          <cell r="AI144">
            <v>6491</v>
          </cell>
          <cell r="AJ144">
            <v>6491</v>
          </cell>
          <cell r="AM144">
            <v>7410.6525670000001</v>
          </cell>
          <cell r="AP144">
            <v>7410.6525670000001</v>
          </cell>
          <cell r="AQ144">
            <v>7410.6525670000001</v>
          </cell>
          <cell r="AR144">
            <v>7410.6525670000001</v>
          </cell>
          <cell r="AV144">
            <v>1202</v>
          </cell>
          <cell r="AY144">
            <v>1202</v>
          </cell>
          <cell r="AZ144">
            <v>1202</v>
          </cell>
          <cell r="BC144">
            <v>0</v>
          </cell>
          <cell r="BG144">
            <v>1197.024467</v>
          </cell>
          <cell r="BH144">
            <v>1197.024467</v>
          </cell>
          <cell r="BL144">
            <v>312.90480000000002</v>
          </cell>
          <cell r="BN144">
            <v>312.90480000000002</v>
          </cell>
          <cell r="BP144">
            <v>312.90480000000002</v>
          </cell>
          <cell r="BR144">
            <v>312.90480000000002</v>
          </cell>
          <cell r="BT144">
            <v>26558</v>
          </cell>
          <cell r="BV144">
            <v>26558</v>
          </cell>
        </row>
        <row r="145">
          <cell r="A145">
            <v>21</v>
          </cell>
          <cell r="B145" t="str">
            <v>Đường Phan Đình Giót nối dài đường vào Trụ sở làm việc các cơ quan thành phố Kon Tum</v>
          </cell>
          <cell r="C145" t="str">
            <v>Ban QLDA ĐTXD TP</v>
          </cell>
          <cell r="D145" t="str">
            <v>UBND Phường Đăk Cấm</v>
          </cell>
          <cell r="E145" t="str">
            <v>C</v>
          </cell>
          <cell r="F145" t="str">
            <v>Giao thông</v>
          </cell>
          <cell r="G145">
            <v>7930647</v>
          </cell>
          <cell r="H145" t="str">
            <v>P. Duy Tân</v>
          </cell>
          <cell r="I145" t="str">
            <v>2026-2030</v>
          </cell>
          <cell r="J145" t="str">
            <v>Chưa bố trí vốn</v>
          </cell>
          <cell r="L145" t="str">
            <v>378-14/5/2021</v>
          </cell>
          <cell r="M145">
            <v>90300</v>
          </cell>
          <cell r="P145">
            <v>60300</v>
          </cell>
          <cell r="R145" t="str">
            <v>P. Duy Tân</v>
          </cell>
          <cell r="S145" t="str">
            <v>Phường Đăk Cấm</v>
          </cell>
          <cell r="T145" t="str">
            <v>UBND Phường Đăk Cấm</v>
          </cell>
          <cell r="U145">
            <v>0</v>
          </cell>
          <cell r="Y145">
            <v>20000</v>
          </cell>
          <cell r="AB145">
            <v>20000</v>
          </cell>
          <cell r="AC145">
            <v>0</v>
          </cell>
          <cell r="AD145">
            <v>20000</v>
          </cell>
          <cell r="AF145">
            <v>5</v>
          </cell>
          <cell r="AI145">
            <v>5</v>
          </cell>
          <cell r="AJ145">
            <v>0</v>
          </cell>
          <cell r="AK145">
            <v>5</v>
          </cell>
          <cell r="AM145">
            <v>4.6890000000000001</v>
          </cell>
          <cell r="AP145">
            <v>4.6890000000000001</v>
          </cell>
          <cell r="AQ145">
            <v>0</v>
          </cell>
          <cell r="AT145">
            <v>4.6890000000000001</v>
          </cell>
          <cell r="AV145">
            <v>0</v>
          </cell>
          <cell r="AY145">
            <v>0</v>
          </cell>
          <cell r="AZ145">
            <v>0</v>
          </cell>
          <cell r="BA145">
            <v>0</v>
          </cell>
          <cell r="BC145">
            <v>0</v>
          </cell>
          <cell r="BF145">
            <v>0</v>
          </cell>
          <cell r="BG145">
            <v>0</v>
          </cell>
          <cell r="BT145">
            <v>60000</v>
          </cell>
          <cell r="BV145">
            <v>60000</v>
          </cell>
        </row>
        <row r="146">
          <cell r="A146">
            <v>22</v>
          </cell>
          <cell r="B146" t="str">
            <v>Chỉnh trang đô thị phía Bắc phường Duy Tân, thành phố Kon Tum</v>
          </cell>
          <cell r="C146" t="str">
            <v>Ban QLDA ĐTXD TP</v>
          </cell>
          <cell r="D146" t="str">
            <v>UBND Phường Đăk Cấm</v>
          </cell>
          <cell r="E146" t="str">
            <v>B</v>
          </cell>
          <cell r="F146" t="str">
            <v>Hạ tầng</v>
          </cell>
          <cell r="G146">
            <v>7894823</v>
          </cell>
          <cell r="H146" t="str">
            <v>P. Duy Tân</v>
          </cell>
          <cell r="L146" t="str">
            <v>1591-03/7/2020;864-30/3/2021</v>
          </cell>
          <cell r="M146">
            <v>424064</v>
          </cell>
          <cell r="P146">
            <v>424064</v>
          </cell>
          <cell r="R146" t="str">
            <v>P. Duy Tân</v>
          </cell>
          <cell r="S146" t="str">
            <v>Phường Đăk Cấm</v>
          </cell>
          <cell r="T146" t="str">
            <v>UBND Phường Đăk Cấm</v>
          </cell>
          <cell r="U146">
            <v>0</v>
          </cell>
          <cell r="Y146">
            <v>5000</v>
          </cell>
          <cell r="AB146">
            <v>5000</v>
          </cell>
          <cell r="AC146">
            <v>0</v>
          </cell>
          <cell r="AD146">
            <v>5000</v>
          </cell>
          <cell r="AF146">
            <v>3766</v>
          </cell>
          <cell r="AI146">
            <v>3766</v>
          </cell>
          <cell r="AJ146">
            <v>0</v>
          </cell>
          <cell r="AK146">
            <v>3766</v>
          </cell>
          <cell r="AM146">
            <v>2765.88067</v>
          </cell>
          <cell r="AP146">
            <v>2765.88067</v>
          </cell>
          <cell r="AQ146">
            <v>0</v>
          </cell>
          <cell r="AT146">
            <v>2765.88067</v>
          </cell>
          <cell r="AV146">
            <v>1000</v>
          </cell>
          <cell r="AY146">
            <v>1000</v>
          </cell>
          <cell r="AZ146">
            <v>0</v>
          </cell>
          <cell r="BA146">
            <v>1000</v>
          </cell>
          <cell r="BC146">
            <v>0</v>
          </cell>
          <cell r="BF146">
            <v>0</v>
          </cell>
          <cell r="BG146">
            <v>0</v>
          </cell>
          <cell r="BT146">
            <v>400000</v>
          </cell>
          <cell r="BV146">
            <v>400000</v>
          </cell>
        </row>
        <row r="147">
          <cell r="A147" t="str">
            <v>*</v>
          </cell>
          <cell r="B147" t="str">
            <v>Dự án chuẩn bị đầu tư (chưa bố trí vốn thực hiện)</v>
          </cell>
          <cell r="H147">
            <v>0</v>
          </cell>
          <cell r="M147">
            <v>2118004.165</v>
          </cell>
          <cell r="N147">
            <v>0</v>
          </cell>
          <cell r="O147">
            <v>12621</v>
          </cell>
          <cell r="P147">
            <v>2072072.165</v>
          </cell>
          <cell r="Q147">
            <v>0</v>
          </cell>
          <cell r="R147">
            <v>0</v>
          </cell>
          <cell r="S147">
            <v>0</v>
          </cell>
          <cell r="T147">
            <v>0</v>
          </cell>
          <cell r="U147">
            <v>0</v>
          </cell>
          <cell r="V147">
            <v>0</v>
          </cell>
          <cell r="W147">
            <v>0</v>
          </cell>
          <cell r="X147">
            <v>0</v>
          </cell>
          <cell r="Y147">
            <v>14670</v>
          </cell>
          <cell r="Z147">
            <v>0</v>
          </cell>
          <cell r="AA147">
            <v>0</v>
          </cell>
          <cell r="AB147">
            <v>14670</v>
          </cell>
          <cell r="AC147">
            <v>0</v>
          </cell>
          <cell r="AD147">
            <v>14670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row>
        <row r="148">
          <cell r="A148">
            <v>1</v>
          </cell>
          <cell r="B148" t="str">
            <v>Đầu tư nâng cấp đường Lê Đức Thọ (đường quy hoạch số 10 cũ), phường Ngô Mây, thành phố Kon Tum.</v>
          </cell>
          <cell r="C148" t="str">
            <v>Ban QLDA ĐTXD TP</v>
          </cell>
          <cell r="D148" t="str">
            <v>UBND Phường Đăk Cấm</v>
          </cell>
          <cell r="E148" t="str">
            <v>C</v>
          </cell>
          <cell r="F148" t="str">
            <v>Giao thông</v>
          </cell>
          <cell r="G148">
            <v>7930650</v>
          </cell>
          <cell r="H148" t="str">
            <v>P. Ngô Mây</v>
          </cell>
          <cell r="J148" t="str">
            <v>Chưa bố trí vốn</v>
          </cell>
          <cell r="L148" t="str">
            <v>4443-26/11/2021</v>
          </cell>
          <cell r="M148">
            <v>5089</v>
          </cell>
          <cell r="R148" t="str">
            <v>P. Ngô Mây</v>
          </cell>
          <cell r="S148" t="str">
            <v>Phường Đăk Cấm</v>
          </cell>
          <cell r="T148" t="str">
            <v>UBND Phường Đăk Cấm</v>
          </cell>
          <cell r="U148">
            <v>0</v>
          </cell>
          <cell r="Y148">
            <v>4835</v>
          </cell>
          <cell r="AB148">
            <v>4835</v>
          </cell>
          <cell r="AC148">
            <v>0</v>
          </cell>
          <cell r="AD148">
            <v>4835</v>
          </cell>
          <cell r="AF148">
            <v>0</v>
          </cell>
          <cell r="AI148">
            <v>0</v>
          </cell>
          <cell r="AJ148">
            <v>0</v>
          </cell>
          <cell r="AK148">
            <v>0</v>
          </cell>
          <cell r="AM148">
            <v>0</v>
          </cell>
          <cell r="AP148">
            <v>0</v>
          </cell>
          <cell r="AQ148">
            <v>0</v>
          </cell>
          <cell r="AT148">
            <v>0</v>
          </cell>
          <cell r="AV148">
            <v>0</v>
          </cell>
          <cell r="AY148">
            <v>0</v>
          </cell>
          <cell r="AZ148">
            <v>0</v>
          </cell>
          <cell r="BA148">
            <v>0</v>
          </cell>
          <cell r="BC148">
            <v>0</v>
          </cell>
          <cell r="BF148">
            <v>0</v>
          </cell>
          <cell r="BG148">
            <v>0</v>
          </cell>
          <cell r="BH148">
            <v>0</v>
          </cell>
        </row>
        <row r="149">
          <cell r="A149">
            <v>2</v>
          </cell>
          <cell r="B149" t="str">
            <v>Nâng cấp đường Lương Ngọc Tốn (Đoạn Trần Khánh Dư -Bùi Hữu Nghĩa), phường Duy Tân, thành phố Kon Tum</v>
          </cell>
          <cell r="C149" t="str">
            <v>Ban QLDA ĐTXD TP</v>
          </cell>
          <cell r="D149" t="str">
            <v>UBND Phường Đăk Cấm</v>
          </cell>
          <cell r="E149" t="str">
            <v>C</v>
          </cell>
          <cell r="F149" t="str">
            <v>Giao thông</v>
          </cell>
          <cell r="H149" t="str">
            <v>P. Duy Tân</v>
          </cell>
          <cell r="I149" t="str">
            <v>2026-2030</v>
          </cell>
          <cell r="J149" t="str">
            <v>Chưa bố trí vốn</v>
          </cell>
          <cell r="L149" t="str">
            <v>2218-21/6/2022</v>
          </cell>
          <cell r="M149">
            <v>1193</v>
          </cell>
          <cell r="P149">
            <v>1193</v>
          </cell>
          <cell r="R149" t="str">
            <v>P. Duy Tân</v>
          </cell>
          <cell r="S149" t="str">
            <v>Phường Đăk Cấm</v>
          </cell>
          <cell r="T149" t="str">
            <v>UBND Phường Đăk Cấm</v>
          </cell>
          <cell r="U149">
            <v>0</v>
          </cell>
          <cell r="Y149">
            <v>1193</v>
          </cell>
          <cell r="AB149">
            <v>1193</v>
          </cell>
          <cell r="AC149">
            <v>0</v>
          </cell>
          <cell r="AD149">
            <v>1193</v>
          </cell>
          <cell r="AF149">
            <v>0</v>
          </cell>
          <cell r="AI149">
            <v>0</v>
          </cell>
          <cell r="AJ149">
            <v>0</v>
          </cell>
          <cell r="AK149">
            <v>0</v>
          </cell>
          <cell r="AM149">
            <v>0</v>
          </cell>
          <cell r="AP149">
            <v>0</v>
          </cell>
          <cell r="AQ149">
            <v>0</v>
          </cell>
          <cell r="AT149">
            <v>0</v>
          </cell>
          <cell r="AV149">
            <v>0</v>
          </cell>
          <cell r="AY149">
            <v>0</v>
          </cell>
          <cell r="AZ149">
            <v>0</v>
          </cell>
          <cell r="BA149">
            <v>0</v>
          </cell>
          <cell r="BC149">
            <v>0</v>
          </cell>
          <cell r="BF149">
            <v>0</v>
          </cell>
          <cell r="BG149">
            <v>0</v>
          </cell>
          <cell r="BH149">
            <v>0</v>
          </cell>
        </row>
        <row r="150">
          <cell r="A150">
            <v>3</v>
          </cell>
          <cell r="B150" t="str">
            <v xml:space="preserve">Đường Trục chính, Cụm CN-TTCN Thanh Trung, P. Ngô Mây, TP. Kon Tum </v>
          </cell>
          <cell r="C150" t="str">
            <v>Ban QLDA ĐTXD TP</v>
          </cell>
          <cell r="D150" t="str">
            <v>UBND Phường Đăk Cấm</v>
          </cell>
          <cell r="E150" t="str">
            <v>C</v>
          </cell>
          <cell r="F150" t="str">
            <v>Giao
 thông, hạ tầng</v>
          </cell>
          <cell r="G150">
            <v>7918928</v>
          </cell>
          <cell r="H150" t="str">
            <v>P. Ngô Mây</v>
          </cell>
          <cell r="I150" t="str">
            <v>Chưa triển khai</v>
          </cell>
          <cell r="J150" t="str">
            <v>Chưa bố trí vốn</v>
          </cell>
          <cell r="L150" t="str">
            <v>3109-01/12/2020</v>
          </cell>
          <cell r="M150">
            <v>12621</v>
          </cell>
          <cell r="O150">
            <v>12621</v>
          </cell>
          <cell r="R150" t="str">
            <v>Phường Ngô Mây</v>
          </cell>
          <cell r="S150" t="str">
            <v>Phường Đăk Cấm</v>
          </cell>
          <cell r="T150" t="str">
            <v>UBND Phường Đăk Cấm</v>
          </cell>
          <cell r="U150">
            <v>0</v>
          </cell>
          <cell r="Y150">
            <v>0</v>
          </cell>
          <cell r="AB150">
            <v>0</v>
          </cell>
          <cell r="AC150">
            <v>0</v>
          </cell>
          <cell r="AF150">
            <v>0</v>
          </cell>
          <cell r="AI150">
            <v>0</v>
          </cell>
          <cell r="AJ150">
            <v>0</v>
          </cell>
          <cell r="AM150">
            <v>0</v>
          </cell>
          <cell r="AO150">
            <v>0</v>
          </cell>
          <cell r="AP150">
            <v>0</v>
          </cell>
          <cell r="AQ150">
            <v>0</v>
          </cell>
          <cell r="AV150">
            <v>0</v>
          </cell>
          <cell r="AY150">
            <v>0</v>
          </cell>
          <cell r="AZ150">
            <v>0</v>
          </cell>
          <cell r="BC150">
            <v>0</v>
          </cell>
          <cell r="BG150">
            <v>0</v>
          </cell>
          <cell r="BH150">
            <v>0</v>
          </cell>
          <cell r="BL150">
            <v>0</v>
          </cell>
          <cell r="BP150">
            <v>0</v>
          </cell>
        </row>
        <row r="151">
          <cell r="A151">
            <v>4</v>
          </cell>
          <cell r="B151" t="str">
            <v>Đường Trần Huy Liệu, phường Duy Tân, thành phố Kon Tum; hạng mục: Mặt đường và hệ thống thoát nước</v>
          </cell>
          <cell r="C151" t="str">
            <v>Ban QLDA ĐTXD TP</v>
          </cell>
          <cell r="D151" t="str">
            <v>UBND Phường Đăk Cấm</v>
          </cell>
          <cell r="E151" t="str">
            <v>C</v>
          </cell>
          <cell r="F151" t="str">
            <v>Giao thông,</v>
          </cell>
          <cell r="G151">
            <v>7918934</v>
          </cell>
          <cell r="H151" t="str">
            <v>P. Duy Tân</v>
          </cell>
          <cell r="I151" t="str">
            <v>2026-2030</v>
          </cell>
          <cell r="J151" t="str">
            <v>Chưa bố trí vốn</v>
          </cell>
          <cell r="L151" t="str">
            <v>3094-01/12/2020</v>
          </cell>
          <cell r="M151">
            <v>2667</v>
          </cell>
          <cell r="P151">
            <v>2667</v>
          </cell>
          <cell r="R151" t="str">
            <v>P. Duy Tân</v>
          </cell>
          <cell r="S151" t="str">
            <v>Phường Đăk Cấm</v>
          </cell>
          <cell r="T151" t="str">
            <v>UBND Phường Đăk Cấm</v>
          </cell>
          <cell r="U151">
            <v>0</v>
          </cell>
          <cell r="Y151">
            <v>0</v>
          </cell>
          <cell r="AB151">
            <v>0</v>
          </cell>
          <cell r="AC151">
            <v>0</v>
          </cell>
          <cell r="AF151">
            <v>0</v>
          </cell>
          <cell r="AI151">
            <v>0</v>
          </cell>
          <cell r="AJ151">
            <v>0</v>
          </cell>
          <cell r="AM151">
            <v>0</v>
          </cell>
          <cell r="AP151">
            <v>0</v>
          </cell>
          <cell r="AQ151">
            <v>0</v>
          </cell>
          <cell r="AR151">
            <v>0</v>
          </cell>
          <cell r="AV151">
            <v>0</v>
          </cell>
          <cell r="AY151">
            <v>0</v>
          </cell>
          <cell r="AZ151">
            <v>0</v>
          </cell>
          <cell r="BC151">
            <v>0</v>
          </cell>
          <cell r="BF151">
            <v>0</v>
          </cell>
          <cell r="BG151">
            <v>0</v>
          </cell>
          <cell r="BH151">
            <v>0</v>
          </cell>
        </row>
        <row r="152">
          <cell r="A152">
            <v>5</v>
          </cell>
          <cell r="B152" t="str">
            <v>Đường Trương Hán Siêu (đoạn Hàm Nghi - Ure)</v>
          </cell>
          <cell r="C152" t="str">
            <v>Ban QLDA ĐTXD TP</v>
          </cell>
          <cell r="D152" t="str">
            <v>UBND Phường Đăk Cấm</v>
          </cell>
          <cell r="E152" t="str">
            <v>C</v>
          </cell>
          <cell r="F152" t="str">
            <v>Giao thông,</v>
          </cell>
          <cell r="G152">
            <v>7919919</v>
          </cell>
          <cell r="H152" t="str">
            <v>P. Duy Tân</v>
          </cell>
          <cell r="I152" t="str">
            <v>2026-2030</v>
          </cell>
          <cell r="J152" t="str">
            <v>Chưa bố trí vốn</v>
          </cell>
          <cell r="L152" t="str">
            <v>3095-01/12/2020</v>
          </cell>
          <cell r="M152">
            <v>3007</v>
          </cell>
          <cell r="P152">
            <v>3007</v>
          </cell>
          <cell r="R152" t="str">
            <v>P. Duy Tân</v>
          </cell>
          <cell r="S152" t="str">
            <v>Phường Đăk Cấm</v>
          </cell>
          <cell r="T152" t="str">
            <v>UBND Phường Đăk Cấm</v>
          </cell>
          <cell r="U152">
            <v>0</v>
          </cell>
          <cell r="Y152">
            <v>0</v>
          </cell>
          <cell r="AB152">
            <v>0</v>
          </cell>
          <cell r="AC152">
            <v>0</v>
          </cell>
          <cell r="AF152">
            <v>0</v>
          </cell>
          <cell r="AI152">
            <v>0</v>
          </cell>
          <cell r="AJ152">
            <v>0</v>
          </cell>
          <cell r="AM152">
            <v>0</v>
          </cell>
          <cell r="AP152">
            <v>0</v>
          </cell>
          <cell r="AQ152">
            <v>0</v>
          </cell>
          <cell r="AR152">
            <v>0</v>
          </cell>
          <cell r="AV152">
            <v>0</v>
          </cell>
          <cell r="AY152">
            <v>0</v>
          </cell>
          <cell r="AZ152">
            <v>0</v>
          </cell>
          <cell r="BC152">
            <v>0</v>
          </cell>
          <cell r="BF152">
            <v>0</v>
          </cell>
          <cell r="BG152">
            <v>0</v>
          </cell>
          <cell r="BH152">
            <v>0</v>
          </cell>
        </row>
        <row r="153">
          <cell r="A153">
            <v>6</v>
          </cell>
          <cell r="B153" t="str">
            <v>Đường Lương Ngọc Tốn (đoạn Duy Tân - Trần Khánh Dư)</v>
          </cell>
          <cell r="C153" t="str">
            <v>Ban QLDA ĐTXD TP</v>
          </cell>
          <cell r="D153" t="str">
            <v>UBND Phường Đăk Cấm</v>
          </cell>
          <cell r="E153" t="str">
            <v>C</v>
          </cell>
          <cell r="F153" t="str">
            <v>Giao thông,</v>
          </cell>
          <cell r="H153" t="str">
            <v>P. Duy Tân</v>
          </cell>
          <cell r="I153" t="str">
            <v>2026-2030</v>
          </cell>
          <cell r="J153" t="str">
            <v>Chưa bố trí vốn</v>
          </cell>
          <cell r="L153" t="str">
            <v>3093-01/12/2020</v>
          </cell>
          <cell r="M153">
            <v>7042</v>
          </cell>
          <cell r="P153">
            <v>7042</v>
          </cell>
          <cell r="R153" t="str">
            <v>P. Duy Tân</v>
          </cell>
          <cell r="S153" t="str">
            <v>Phường Đăk Cấm</v>
          </cell>
          <cell r="T153" t="str">
            <v>UBND Phường Đăk Cấm</v>
          </cell>
          <cell r="U153">
            <v>0</v>
          </cell>
          <cell r="Y153">
            <v>7042</v>
          </cell>
          <cell r="AB153">
            <v>7042</v>
          </cell>
          <cell r="AC153">
            <v>0</v>
          </cell>
          <cell r="AD153">
            <v>7042</v>
          </cell>
          <cell r="AF153">
            <v>0</v>
          </cell>
          <cell r="AI153">
            <v>0</v>
          </cell>
          <cell r="AJ153">
            <v>0</v>
          </cell>
          <cell r="AK153">
            <v>0</v>
          </cell>
          <cell r="AM153">
            <v>0</v>
          </cell>
          <cell r="AP153">
            <v>0</v>
          </cell>
          <cell r="AQ153">
            <v>0</v>
          </cell>
          <cell r="AT153">
            <v>0</v>
          </cell>
          <cell r="AV153">
            <v>0</v>
          </cell>
          <cell r="AY153">
            <v>0</v>
          </cell>
          <cell r="AZ153">
            <v>0</v>
          </cell>
          <cell r="BA153">
            <v>0</v>
          </cell>
          <cell r="BC153">
            <v>0</v>
          </cell>
          <cell r="BF153">
            <v>0</v>
          </cell>
          <cell r="BG153">
            <v>0</v>
          </cell>
        </row>
        <row r="154">
          <cell r="A154">
            <v>7</v>
          </cell>
          <cell r="B154" t="str">
            <v>Đường Bùi Hữu Nghĩa (đoạn Ure - Đặng Xuân Phong)</v>
          </cell>
          <cell r="C154" t="str">
            <v>Ban QLDA ĐTXD TP</v>
          </cell>
          <cell r="D154" t="str">
            <v>UBND Phường Đăk Cấm</v>
          </cell>
          <cell r="E154" t="str">
            <v>C</v>
          </cell>
          <cell r="F154" t="str">
            <v>Giao thông,</v>
          </cell>
          <cell r="H154" t="str">
            <v>P. Duy Tân</v>
          </cell>
          <cell r="I154" t="str">
            <v>2026-2030</v>
          </cell>
          <cell r="J154" t="str">
            <v>Chưa bố trí vốn</v>
          </cell>
          <cell r="L154" t="str">
            <v>3092-01/12/2020</v>
          </cell>
          <cell r="M154">
            <v>10231.165000000001</v>
          </cell>
          <cell r="P154">
            <v>10231.165000000001</v>
          </cell>
          <cell r="R154" t="str">
            <v>P. Duy Tân</v>
          </cell>
          <cell r="S154" t="str">
            <v>Phường Đăk Cấm</v>
          </cell>
          <cell r="T154" t="str">
            <v>UBND Phường Đăk Cấm</v>
          </cell>
          <cell r="U154">
            <v>0</v>
          </cell>
          <cell r="Y154">
            <v>0</v>
          </cell>
          <cell r="AB154">
            <v>0</v>
          </cell>
          <cell r="AC154">
            <v>0</v>
          </cell>
          <cell r="AD154">
            <v>0</v>
          </cell>
          <cell r="AF154">
            <v>0</v>
          </cell>
          <cell r="AI154">
            <v>0</v>
          </cell>
          <cell r="AJ154">
            <v>0</v>
          </cell>
          <cell r="AK154">
            <v>0</v>
          </cell>
          <cell r="AM154">
            <v>0</v>
          </cell>
          <cell r="AP154">
            <v>0</v>
          </cell>
          <cell r="AQ154">
            <v>0</v>
          </cell>
          <cell r="AT154">
            <v>0</v>
          </cell>
          <cell r="AV154">
            <v>0</v>
          </cell>
          <cell r="AY154">
            <v>0</v>
          </cell>
          <cell r="AZ154">
            <v>0</v>
          </cell>
          <cell r="BA154">
            <v>0</v>
          </cell>
          <cell r="BC154">
            <v>0</v>
          </cell>
          <cell r="BF154">
            <v>0</v>
          </cell>
          <cell r="BG154">
            <v>0</v>
          </cell>
        </row>
        <row r="155">
          <cell r="A155">
            <v>8</v>
          </cell>
          <cell r="B155" t="str">
            <v>Trường Mầm non Hoa Sữa, thành phố Kon Tum, hạng mục: Nhà học 08 phòng, nhà hiệu bộ, bếp ăn và các hạng mục phụ trợ.</v>
          </cell>
          <cell r="C155" t="str">
            <v>Ban QLDA ĐTXD TP</v>
          </cell>
          <cell r="D155" t="str">
            <v>UBND Phường Đăk Cấm</v>
          </cell>
          <cell r="E155" t="str">
            <v>C</v>
          </cell>
          <cell r="F155" t="str">
            <v>Giáo dục</v>
          </cell>
          <cell r="G155">
            <v>7918935</v>
          </cell>
          <cell r="H155" t="str">
            <v>P. Ngô Mây</v>
          </cell>
          <cell r="I155" t="str">
            <v>2026-2030</v>
          </cell>
          <cell r="J155" t="str">
            <v>Chưa bố trí vốn</v>
          </cell>
          <cell r="L155" t="str">
            <v>4335-11/11/2022;1466-11/7/2023</v>
          </cell>
          <cell r="M155">
            <v>14960</v>
          </cell>
          <cell r="P155">
            <v>14960</v>
          </cell>
          <cell r="R155" t="str">
            <v>P. Ngô Mây</v>
          </cell>
          <cell r="S155" t="str">
            <v>Phường Đăk Cấm</v>
          </cell>
          <cell r="T155" t="str">
            <v>UBND Phường Đăk Cấm</v>
          </cell>
          <cell r="U155">
            <v>0</v>
          </cell>
          <cell r="Y155">
            <v>1000</v>
          </cell>
          <cell r="AB155">
            <v>1000</v>
          </cell>
          <cell r="AC155">
            <v>0</v>
          </cell>
          <cell r="AD155">
            <v>1000</v>
          </cell>
          <cell r="AF155">
            <v>0</v>
          </cell>
          <cell r="AI155">
            <v>0</v>
          </cell>
          <cell r="AJ155">
            <v>0</v>
          </cell>
          <cell r="AK155">
            <v>0</v>
          </cell>
          <cell r="AM155">
            <v>0</v>
          </cell>
          <cell r="AP155">
            <v>0</v>
          </cell>
          <cell r="AQ155">
            <v>0</v>
          </cell>
          <cell r="AT155">
            <v>0</v>
          </cell>
          <cell r="AV155">
            <v>0</v>
          </cell>
          <cell r="AY155">
            <v>0</v>
          </cell>
          <cell r="AZ155">
            <v>0</v>
          </cell>
          <cell r="BA155">
            <v>0</v>
          </cell>
          <cell r="BC155">
            <v>0</v>
          </cell>
          <cell r="BF155">
            <v>0</v>
          </cell>
          <cell r="BG155">
            <v>0</v>
          </cell>
        </row>
        <row r="156">
          <cell r="A156">
            <v>9</v>
          </cell>
          <cell r="B156" t="str">
            <v>Nhà làm việc Ban Chỉ huy Quân sự phường Ngô Mây, thành phố Kon Tum</v>
          </cell>
          <cell r="C156" t="str">
            <v>UBND P. Ngô Mây</v>
          </cell>
          <cell r="D156" t="str">
            <v>UBND Phường Đăk Cấm</v>
          </cell>
          <cell r="E156" t="str">
            <v>C</v>
          </cell>
          <cell r="F156" t="str">
            <v>Hạ tầng</v>
          </cell>
          <cell r="H156" t="str">
            <v>P. Ngô Mây</v>
          </cell>
          <cell r="L156" t="str">
            <v>244-6/2/2023</v>
          </cell>
          <cell r="M156">
            <v>900</v>
          </cell>
          <cell r="P156">
            <v>600</v>
          </cell>
          <cell r="R156" t="str">
            <v>P. Ngô Mây</v>
          </cell>
          <cell r="S156" t="str">
            <v>Phường Đăk Cấm</v>
          </cell>
          <cell r="T156" t="str">
            <v>UBND Phường Đăk Cấm</v>
          </cell>
          <cell r="U156">
            <v>0</v>
          </cell>
          <cell r="Y156">
            <v>600</v>
          </cell>
          <cell r="AB156">
            <v>600</v>
          </cell>
          <cell r="AC156">
            <v>0</v>
          </cell>
          <cell r="AD156">
            <v>600</v>
          </cell>
          <cell r="AF156">
            <v>0</v>
          </cell>
          <cell r="AI156">
            <v>0</v>
          </cell>
          <cell r="AJ156">
            <v>0</v>
          </cell>
          <cell r="AK156">
            <v>0</v>
          </cell>
          <cell r="AM156">
            <v>0</v>
          </cell>
          <cell r="AP156">
            <v>0</v>
          </cell>
          <cell r="AQ156">
            <v>0</v>
          </cell>
          <cell r="AT156">
            <v>0</v>
          </cell>
          <cell r="AV156">
            <v>0</v>
          </cell>
          <cell r="AY156">
            <v>0</v>
          </cell>
          <cell r="AZ156">
            <v>0</v>
          </cell>
          <cell r="BA156">
            <v>0</v>
          </cell>
          <cell r="BC156">
            <v>0</v>
          </cell>
          <cell r="BF156">
            <v>0</v>
          </cell>
          <cell r="BG156">
            <v>0</v>
          </cell>
        </row>
        <row r="157">
          <cell r="A157">
            <v>10</v>
          </cell>
          <cell r="B157" t="str">
            <v>Đầu tư cơ sở hạ tầng phát triển khu dân cư phía Tây xã Đăk Cấm kết hợp với TTCN thành phố Kon Tum</v>
          </cell>
          <cell r="C157" t="str">
            <v>Ban QLDA ĐTXD TP</v>
          </cell>
          <cell r="D157" t="str">
            <v>UBND Phường Đăk Cấm</v>
          </cell>
          <cell r="E157" t="str">
            <v>B</v>
          </cell>
          <cell r="F157" t="str">
            <v>Hạ tầng</v>
          </cell>
          <cell r="G157">
            <v>7897128</v>
          </cell>
          <cell r="H157" t="str">
            <v>Xã Đăk Cấm</v>
          </cell>
          <cell r="L157" t="str">
            <v>5731-20/12/2019</v>
          </cell>
          <cell r="M157">
            <v>279212</v>
          </cell>
          <cell r="P157">
            <v>251290</v>
          </cell>
          <cell r="R157" t="str">
            <v>Xã Đăk Cấm</v>
          </cell>
          <cell r="S157" t="str">
            <v>Phường Đăk Cấm</v>
          </cell>
          <cell r="T157" t="str">
            <v>UBND Phường Đăk Cấm</v>
          </cell>
          <cell r="U157">
            <v>0</v>
          </cell>
          <cell r="Y157">
            <v>0</v>
          </cell>
          <cell r="AB157">
            <v>0</v>
          </cell>
          <cell r="AC157">
            <v>0</v>
          </cell>
          <cell r="AD157">
            <v>0</v>
          </cell>
          <cell r="AF157">
            <v>0</v>
          </cell>
          <cell r="AI157">
            <v>0</v>
          </cell>
          <cell r="AJ157">
            <v>0</v>
          </cell>
          <cell r="AK157">
            <v>0</v>
          </cell>
          <cell r="AM157">
            <v>0</v>
          </cell>
          <cell r="AP157">
            <v>0</v>
          </cell>
          <cell r="AQ157">
            <v>0</v>
          </cell>
          <cell r="AT157">
            <v>0</v>
          </cell>
          <cell r="AV157">
            <v>0</v>
          </cell>
          <cell r="AY157">
            <v>0</v>
          </cell>
          <cell r="AZ157">
            <v>0</v>
          </cell>
          <cell r="BA157">
            <v>0</v>
          </cell>
          <cell r="BC157">
            <v>0</v>
          </cell>
          <cell r="BF157">
            <v>0</v>
          </cell>
          <cell r="BG157">
            <v>0</v>
          </cell>
        </row>
        <row r="158">
          <cell r="A158">
            <v>11</v>
          </cell>
          <cell r="B158" t="str">
            <v>Chỉnh trang đô thị dọc tuyến tránh đường Hồ Chí Minh tại thôn Thanh Trung, phường Ngô Mây, thành phố Kon Tum</v>
          </cell>
          <cell r="C158" t="str">
            <v>Ban QLDA ĐTXD TP</v>
          </cell>
          <cell r="D158" t="str">
            <v>UBND Phường Đăk Cấm</v>
          </cell>
          <cell r="E158" t="str">
            <v>B</v>
          </cell>
          <cell r="F158" t="str">
            <v>Giao thông,</v>
          </cell>
          <cell r="H158" t="str">
            <v>P. Ngô Mây</v>
          </cell>
          <cell r="I158" t="str">
            <v>2026-2030</v>
          </cell>
          <cell r="J158" t="str">
            <v>Chưa bố trí vốn</v>
          </cell>
          <cell r="L158" t="str">
            <v xml:space="preserve"> 4372-28/12/2018;3465-30/9/2020;4454-27/11/2021</v>
          </cell>
          <cell r="M158">
            <v>217203</v>
          </cell>
          <cell r="P158">
            <v>217203</v>
          </cell>
          <cell r="R158" t="str">
            <v>P. Ngô Mây</v>
          </cell>
          <cell r="S158" t="str">
            <v>Phường Đăk Cấm</v>
          </cell>
          <cell r="T158" t="str">
            <v>UBND Phường Đăk Cấm</v>
          </cell>
          <cell r="U158">
            <v>0</v>
          </cell>
          <cell r="Y158">
            <v>0</v>
          </cell>
          <cell r="AB158">
            <v>0</v>
          </cell>
          <cell r="AC158">
            <v>0</v>
          </cell>
          <cell r="AD158">
            <v>0</v>
          </cell>
          <cell r="AF158">
            <v>0</v>
          </cell>
          <cell r="AI158">
            <v>0</v>
          </cell>
          <cell r="AJ158">
            <v>0</v>
          </cell>
          <cell r="AK158">
            <v>0</v>
          </cell>
          <cell r="AM158">
            <v>0</v>
          </cell>
          <cell r="AP158">
            <v>0</v>
          </cell>
          <cell r="AQ158">
            <v>0</v>
          </cell>
          <cell r="AT158">
            <v>0</v>
          </cell>
          <cell r="AV158">
            <v>0</v>
          </cell>
          <cell r="AY158">
            <v>0</v>
          </cell>
          <cell r="AZ158">
            <v>0</v>
          </cell>
          <cell r="BA158">
            <v>0</v>
          </cell>
          <cell r="BC158">
            <v>0</v>
          </cell>
          <cell r="BF158">
            <v>0</v>
          </cell>
          <cell r="BG158">
            <v>0</v>
          </cell>
        </row>
        <row r="159">
          <cell r="A159">
            <v>12</v>
          </cell>
          <cell r="B159" t="str">
            <v>Chỉnh trang đô thị đầu tư cơ sở hạ tầng kết hợp khai thác quỹ đất khu đất dọc hai bên đường Võ Nguyên Giáp đến nút giao Tỉnh lộ 671 xã Đăk Cấm, thành phố Kon Tum, tỉnh Kon Tum</v>
          </cell>
          <cell r="C159" t="str">
            <v>Ban QLDA ĐTXD TP</v>
          </cell>
          <cell r="D159" t="str">
            <v>UBND Phường Đăk Cấm</v>
          </cell>
          <cell r="F159" t="str">
            <v>Hạ tầng</v>
          </cell>
          <cell r="H159" t="str">
            <v>Xã Đăk Cấm</v>
          </cell>
          <cell r="L159" t="str">
            <v>4793-20/12/2021</v>
          </cell>
          <cell r="M159">
            <v>1499940</v>
          </cell>
          <cell r="P159">
            <v>1499940</v>
          </cell>
          <cell r="R159" t="str">
            <v>Xã Đăk Cấm</v>
          </cell>
          <cell r="S159" t="str">
            <v>Phường Đăk Cấm</v>
          </cell>
          <cell r="T159" t="str">
            <v>UBND Phường Đăk Cấm</v>
          </cell>
          <cell r="U159">
            <v>0</v>
          </cell>
          <cell r="Y159">
            <v>0</v>
          </cell>
          <cell r="AB159">
            <v>0</v>
          </cell>
          <cell r="AC159">
            <v>0</v>
          </cell>
          <cell r="AD159">
            <v>0</v>
          </cell>
          <cell r="AF159">
            <v>0</v>
          </cell>
          <cell r="AI159">
            <v>0</v>
          </cell>
          <cell r="AJ159">
            <v>0</v>
          </cell>
          <cell r="AK159">
            <v>0</v>
          </cell>
          <cell r="AM159">
            <v>0</v>
          </cell>
          <cell r="AP159">
            <v>0</v>
          </cell>
          <cell r="AQ159">
            <v>0</v>
          </cell>
          <cell r="AT159">
            <v>0</v>
          </cell>
          <cell r="AV159">
            <v>0</v>
          </cell>
          <cell r="AY159">
            <v>0</v>
          </cell>
          <cell r="AZ159">
            <v>0</v>
          </cell>
          <cell r="BA159">
            <v>0</v>
          </cell>
          <cell r="BC159">
            <v>0</v>
          </cell>
          <cell r="BF159">
            <v>0</v>
          </cell>
          <cell r="BG159">
            <v>0</v>
          </cell>
        </row>
        <row r="160">
          <cell r="A160">
            <v>13</v>
          </cell>
          <cell r="B160" t="str">
            <v>Đầu tư cơ sở hạ tầng khai thác quỹ đất khu vực phía Bắc phường Ngô Mây, thành phố Kon Tum</v>
          </cell>
          <cell r="C160" t="str">
            <v>Ban QLDA ĐTXD TP</v>
          </cell>
          <cell r="D160" t="str">
            <v>UBND Phường Đăk Cấm</v>
          </cell>
          <cell r="F160" t="str">
            <v>Hạ tầng</v>
          </cell>
          <cell r="H160" t="str">
            <v>Phường Ngô Mây</v>
          </cell>
          <cell r="L160" t="str">
            <v>4795-20/12/2021</v>
          </cell>
          <cell r="M160">
            <v>63939</v>
          </cell>
          <cell r="P160">
            <v>63939</v>
          </cell>
          <cell r="R160" t="str">
            <v>Phường Ngô Mây</v>
          </cell>
          <cell r="S160" t="str">
            <v>Phường Đăk Cấm</v>
          </cell>
          <cell r="T160" t="str">
            <v>UBND Phường Đăk Cấm</v>
          </cell>
          <cell r="U160">
            <v>0</v>
          </cell>
          <cell r="Y160">
            <v>0</v>
          </cell>
          <cell r="AB160">
            <v>0</v>
          </cell>
          <cell r="AC160">
            <v>0</v>
          </cell>
          <cell r="AD160">
            <v>0</v>
          </cell>
          <cell r="AF160">
            <v>0</v>
          </cell>
          <cell r="AI160">
            <v>0</v>
          </cell>
          <cell r="AJ160">
            <v>0</v>
          </cell>
          <cell r="AK160">
            <v>0</v>
          </cell>
          <cell r="AM160">
            <v>0</v>
          </cell>
          <cell r="AP160">
            <v>0</v>
          </cell>
          <cell r="AQ160">
            <v>0</v>
          </cell>
          <cell r="AT160">
            <v>0</v>
          </cell>
          <cell r="AV160">
            <v>0</v>
          </cell>
          <cell r="AY160">
            <v>0</v>
          </cell>
          <cell r="AZ160">
            <v>0</v>
          </cell>
          <cell r="BA160">
            <v>0</v>
          </cell>
          <cell r="BC160">
            <v>0</v>
          </cell>
          <cell r="BF160">
            <v>0</v>
          </cell>
          <cell r="BG160">
            <v>0</v>
          </cell>
        </row>
        <row r="161">
          <cell r="A161" t="str">
            <v>IV</v>
          </cell>
          <cell r="B161" t="str">
            <v>Xã Đăk Rơ Wa</v>
          </cell>
          <cell r="H161">
            <v>0</v>
          </cell>
          <cell r="M161">
            <v>531943.31000000006</v>
          </cell>
          <cell r="N161">
            <v>0</v>
          </cell>
          <cell r="O161">
            <v>5730</v>
          </cell>
          <cell r="P161">
            <v>461628.08500000002</v>
          </cell>
          <cell r="Q161">
            <v>0</v>
          </cell>
          <cell r="R161">
            <v>0</v>
          </cell>
          <cell r="S161">
            <v>0</v>
          </cell>
          <cell r="T161">
            <v>0</v>
          </cell>
          <cell r="U161">
            <v>0</v>
          </cell>
          <cell r="V161">
            <v>0</v>
          </cell>
          <cell r="W161">
            <v>0</v>
          </cell>
          <cell r="X161">
            <v>0</v>
          </cell>
          <cell r="Y161">
            <v>296660.65100000001</v>
          </cell>
          <cell r="Z161">
            <v>0</v>
          </cell>
          <cell r="AA161">
            <v>0</v>
          </cell>
          <cell r="AB161">
            <v>296660.65100000001</v>
          </cell>
          <cell r="AC161">
            <v>69750</v>
          </cell>
          <cell r="AD161">
            <v>213726</v>
          </cell>
          <cell r="AE161">
            <v>13184.651</v>
          </cell>
          <cell r="AF161">
            <v>196975.53700000004</v>
          </cell>
          <cell r="AG161">
            <v>0</v>
          </cell>
          <cell r="AH161">
            <v>0</v>
          </cell>
          <cell r="AI161">
            <v>196975.53700000004</v>
          </cell>
          <cell r="AJ161">
            <v>59154.620999999999</v>
          </cell>
          <cell r="AK161">
            <v>119754.91600000001</v>
          </cell>
          <cell r="AL161">
            <v>18066</v>
          </cell>
          <cell r="AM161">
            <v>166028.502576</v>
          </cell>
          <cell r="AN161">
            <v>0</v>
          </cell>
          <cell r="AO161">
            <v>9433.6561000000002</v>
          </cell>
          <cell r="AP161">
            <v>156594.84647600001</v>
          </cell>
          <cell r="AQ161">
            <v>53429.798179000012</v>
          </cell>
          <cell r="AR161">
            <v>53429.798179000012</v>
          </cell>
          <cell r="AS161">
            <v>0</v>
          </cell>
          <cell r="AT161">
            <v>94767.682816999994</v>
          </cell>
          <cell r="AU161">
            <v>8397.3654800000004</v>
          </cell>
          <cell r="AV161">
            <v>39655.650999999998</v>
          </cell>
          <cell r="AW161">
            <v>0</v>
          </cell>
          <cell r="AX161">
            <v>0</v>
          </cell>
          <cell r="AY161">
            <v>39655.650999999998</v>
          </cell>
          <cell r="AZ161">
            <v>13042</v>
          </cell>
          <cell r="BA161">
            <v>23407</v>
          </cell>
          <cell r="BB161">
            <v>3206.6509999999998</v>
          </cell>
          <cell r="BC161">
            <v>15376.052877</v>
          </cell>
          <cell r="BD161">
            <v>0</v>
          </cell>
          <cell r="BE161">
            <v>0</v>
          </cell>
          <cell r="BF161">
            <v>15376.052877</v>
          </cell>
          <cell r="BG161">
            <v>12779.176600000001</v>
          </cell>
          <cell r="BH161">
            <v>12779.176600000001</v>
          </cell>
          <cell r="BI161">
            <v>0</v>
          </cell>
          <cell r="BJ161">
            <v>2390.225277</v>
          </cell>
          <cell r="BK161">
            <v>3206.6509999999998</v>
          </cell>
          <cell r="BL161">
            <v>2516.158504</v>
          </cell>
          <cell r="BM161">
            <v>0</v>
          </cell>
          <cell r="BN161">
            <v>0</v>
          </cell>
          <cell r="BO161">
            <v>2516.158504</v>
          </cell>
          <cell r="BP161">
            <v>1628.237496</v>
          </cell>
          <cell r="BQ161">
            <v>0</v>
          </cell>
          <cell r="BR161">
            <v>0</v>
          </cell>
          <cell r="BS161">
            <v>1628.237496</v>
          </cell>
          <cell r="BT161">
            <v>171965</v>
          </cell>
          <cell r="BU161">
            <v>0</v>
          </cell>
          <cell r="BV161">
            <v>171965</v>
          </cell>
          <cell r="BW161">
            <v>0</v>
          </cell>
          <cell r="BX161">
            <v>0</v>
          </cell>
        </row>
        <row r="162">
          <cell r="A162" t="str">
            <v>*</v>
          </cell>
          <cell r="B162" t="str">
            <v>Dự án chuyển từ từ giai đoạn 2016-2020 sang</v>
          </cell>
          <cell r="H162">
            <v>0</v>
          </cell>
          <cell r="M162">
            <v>0</v>
          </cell>
          <cell r="N162">
            <v>0</v>
          </cell>
          <cell r="O162">
            <v>0</v>
          </cell>
          <cell r="P162">
            <v>0</v>
          </cell>
          <cell r="Q162">
            <v>0</v>
          </cell>
          <cell r="R162">
            <v>0</v>
          </cell>
          <cell r="S162">
            <v>0</v>
          </cell>
          <cell r="T162">
            <v>0</v>
          </cell>
          <cell r="U162">
            <v>0</v>
          </cell>
          <cell r="V162">
            <v>0</v>
          </cell>
          <cell r="W162">
            <v>0</v>
          </cell>
          <cell r="X162">
            <v>0</v>
          </cell>
          <cell r="Y162">
            <v>5884.6509999999998</v>
          </cell>
          <cell r="Z162">
            <v>0</v>
          </cell>
          <cell r="AA162">
            <v>0</v>
          </cell>
          <cell r="AB162">
            <v>5884.6509999999998</v>
          </cell>
          <cell r="AC162">
            <v>0</v>
          </cell>
          <cell r="AD162">
            <v>0</v>
          </cell>
          <cell r="AE162">
            <v>5884.6509999999998</v>
          </cell>
          <cell r="AF162">
            <v>2678</v>
          </cell>
          <cell r="AG162">
            <v>0</v>
          </cell>
          <cell r="AH162">
            <v>0</v>
          </cell>
          <cell r="AI162">
            <v>2678</v>
          </cell>
          <cell r="AJ162">
            <v>0</v>
          </cell>
          <cell r="AK162">
            <v>0</v>
          </cell>
          <cell r="AL162">
            <v>2678</v>
          </cell>
          <cell r="AM162">
            <v>2677.9920000000002</v>
          </cell>
          <cell r="AN162">
            <v>0</v>
          </cell>
          <cell r="AO162">
            <v>0</v>
          </cell>
          <cell r="AP162">
            <v>2677.9920000000002</v>
          </cell>
          <cell r="AQ162">
            <v>0</v>
          </cell>
          <cell r="AR162">
            <v>0</v>
          </cell>
          <cell r="AS162">
            <v>0</v>
          </cell>
          <cell r="AT162">
            <v>0</v>
          </cell>
          <cell r="AU162">
            <v>2677.9920000000002</v>
          </cell>
          <cell r="AV162">
            <v>3206.6509999999998</v>
          </cell>
          <cell r="AW162">
            <v>0</v>
          </cell>
          <cell r="AX162">
            <v>0</v>
          </cell>
          <cell r="AY162">
            <v>3206.6509999999998</v>
          </cell>
          <cell r="AZ162">
            <v>0</v>
          </cell>
          <cell r="BA162">
            <v>0</v>
          </cell>
          <cell r="BB162">
            <v>3206.6509999999998</v>
          </cell>
          <cell r="BC162">
            <v>3206.6509999999998</v>
          </cell>
          <cell r="BD162">
            <v>0</v>
          </cell>
          <cell r="BE162">
            <v>0</v>
          </cell>
          <cell r="BF162">
            <v>3206.6509999999998</v>
          </cell>
          <cell r="BG162">
            <v>0</v>
          </cell>
          <cell r="BH162">
            <v>0</v>
          </cell>
          <cell r="BI162">
            <v>0</v>
          </cell>
          <cell r="BJ162">
            <v>0</v>
          </cell>
          <cell r="BK162">
            <v>3206.6509999999998</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row>
        <row r="163">
          <cell r="A163">
            <v>1</v>
          </cell>
          <cell r="B163" t="str">
            <v>Đầu tư cơ sở hạ tầng thuộc Đề án tái định cư, giãn dân các làng đồng bào dân tộc thiểu số nội thành, thành phố Kon Tum (Hạng mục: Hệ thống cấp nước sinh hoạt)</v>
          </cell>
          <cell r="C163" t="str">
            <v>Ban QLDA ĐTXD TP</v>
          </cell>
          <cell r="D163" t="str">
            <v>UBND xã Đăk Rơ Wa</v>
          </cell>
          <cell r="E163" t="str">
            <v>C</v>
          </cell>
          <cell r="F163" t="str">
            <v>Hạ tầng kỹ thuật</v>
          </cell>
          <cell r="G163">
            <v>7568774</v>
          </cell>
          <cell r="H163" t="str">
            <v>Xã Hòa Bình</v>
          </cell>
          <cell r="J163" t="str">
            <v>Chưa bố trí vốn</v>
          </cell>
          <cell r="L163" t="str">
            <v>1118-30/10/2015</v>
          </cell>
          <cell r="Q163" t="str">
            <v>3816-10/10/2022</v>
          </cell>
          <cell r="R163" t="str">
            <v>Xã Hòa Bình</v>
          </cell>
          <cell r="S163" t="str">
            <v>Xã Đăk Rơ Wa</v>
          </cell>
          <cell r="T163" t="str">
            <v>UBND xã Đăk Rơ Wa</v>
          </cell>
          <cell r="U163">
            <v>0</v>
          </cell>
          <cell r="Y163">
            <v>209</v>
          </cell>
          <cell r="AB163">
            <v>209</v>
          </cell>
          <cell r="AC163">
            <v>0</v>
          </cell>
          <cell r="AE163">
            <v>209</v>
          </cell>
          <cell r="AF163">
            <v>209</v>
          </cell>
          <cell r="AI163">
            <v>209</v>
          </cell>
          <cell r="AJ163">
            <v>0</v>
          </cell>
          <cell r="AL163">
            <v>209</v>
          </cell>
          <cell r="AM163">
            <v>208.99199999999999</v>
          </cell>
          <cell r="AP163">
            <v>208.99199999999999</v>
          </cell>
          <cell r="AQ163">
            <v>0</v>
          </cell>
          <cell r="AU163">
            <v>208.99199999999999</v>
          </cell>
          <cell r="AV163">
            <v>0</v>
          </cell>
          <cell r="AY163">
            <v>0</v>
          </cell>
          <cell r="AZ163">
            <v>0</v>
          </cell>
          <cell r="BC163">
            <v>0</v>
          </cell>
          <cell r="BF163">
            <v>0</v>
          </cell>
          <cell r="BG163">
            <v>0</v>
          </cell>
          <cell r="BT163">
            <v>0</v>
          </cell>
          <cell r="BU163">
            <v>0</v>
          </cell>
          <cell r="BV163">
            <v>0</v>
          </cell>
          <cell r="BW163">
            <v>0</v>
          </cell>
        </row>
        <row r="164">
          <cell r="A164">
            <v>2</v>
          </cell>
          <cell r="B164" t="str">
            <v>Đầu tư cơ sở hạ tầng phát triển du lịch cộng đồng làng Kon Ktu xã Đăk Rơ Wa</v>
          </cell>
          <cell r="C164" t="str">
            <v>Ban QLDA ĐTXD TP</v>
          </cell>
          <cell r="D164" t="str">
            <v>UBND xã Đăk Rơ Wa</v>
          </cell>
          <cell r="E164" t="str">
            <v>C</v>
          </cell>
          <cell r="F164" t="str">
            <v>Hạ tầng kỹ thuật</v>
          </cell>
          <cell r="G164">
            <v>7539875</v>
          </cell>
          <cell r="H164" t="str">
            <v>Xã Đăk Rơ Wa</v>
          </cell>
          <cell r="J164" t="str">
            <v>Chưa bố trí vốn</v>
          </cell>
          <cell r="L164" t="str">
            <v>3226a-05/10/2015</v>
          </cell>
          <cell r="Q164" t="str">
            <v>2106-12/6/2025</v>
          </cell>
          <cell r="R164" t="str">
            <v>Xã Đăk Rơ Wa</v>
          </cell>
          <cell r="S164" t="str">
            <v>Xã Đăk Rơ Wa</v>
          </cell>
          <cell r="T164" t="str">
            <v>UBND xã Đăk Rơ Wa</v>
          </cell>
          <cell r="U164">
            <v>0</v>
          </cell>
          <cell r="Y164">
            <v>366</v>
          </cell>
          <cell r="AB164">
            <v>366</v>
          </cell>
          <cell r="AC164">
            <v>0</v>
          </cell>
          <cell r="AE164">
            <v>366</v>
          </cell>
          <cell r="AF164">
            <v>366</v>
          </cell>
          <cell r="AI164">
            <v>366</v>
          </cell>
          <cell r="AJ164">
            <v>0</v>
          </cell>
          <cell r="AL164">
            <v>366</v>
          </cell>
          <cell r="AM164">
            <v>366</v>
          </cell>
          <cell r="AP164">
            <v>366</v>
          </cell>
          <cell r="AQ164">
            <v>0</v>
          </cell>
          <cell r="AU164">
            <v>366</v>
          </cell>
          <cell r="AV164">
            <v>0</v>
          </cell>
          <cell r="AY164">
            <v>0</v>
          </cell>
          <cell r="AZ164">
            <v>0</v>
          </cell>
          <cell r="BC164">
            <v>0</v>
          </cell>
          <cell r="BF164">
            <v>0</v>
          </cell>
          <cell r="BG164">
            <v>0</v>
          </cell>
          <cell r="BT164">
            <v>0</v>
          </cell>
          <cell r="BU164">
            <v>0</v>
          </cell>
          <cell r="BV164">
            <v>0</v>
          </cell>
          <cell r="BW164">
            <v>0</v>
          </cell>
        </row>
        <row r="165">
          <cell r="A165">
            <v>3</v>
          </cell>
          <cell r="B165" t="str">
            <v>Đường vào khu sản xuất gạch ngói thôn 5, xã Hòa Bình, thành phố Kon Tum</v>
          </cell>
          <cell r="C165" t="str">
            <v>Ban QLDA ĐTXD TP</v>
          </cell>
          <cell r="D165" t="str">
            <v>UBND xã Đăk Rơ Wa</v>
          </cell>
          <cell r="E165" t="str">
            <v>C</v>
          </cell>
          <cell r="F165" t="str">
            <v>Giao thông</v>
          </cell>
          <cell r="G165">
            <v>7438659</v>
          </cell>
          <cell r="H165" t="str">
            <v>Xã Hòa Bình</v>
          </cell>
          <cell r="I165" t="str">
            <v>2014-2016</v>
          </cell>
          <cell r="J165">
            <v>2014</v>
          </cell>
          <cell r="L165" t="str">
            <v>870-31/10/2013</v>
          </cell>
          <cell r="Q165" t="str">
            <v>593-12/6/2019</v>
          </cell>
          <cell r="R165" t="str">
            <v>Xã Hòa Bình</v>
          </cell>
          <cell r="S165" t="str">
            <v>Xã Đăk Rơ Wa</v>
          </cell>
          <cell r="T165" t="str">
            <v>UBND xã Đăk Rơ Wa</v>
          </cell>
          <cell r="U165">
            <v>0</v>
          </cell>
          <cell r="Y165">
            <v>5309.6509999999998</v>
          </cell>
          <cell r="AB165">
            <v>5309.6509999999998</v>
          </cell>
          <cell r="AC165">
            <v>0</v>
          </cell>
          <cell r="AE165">
            <v>5309.6509999999998</v>
          </cell>
          <cell r="AF165">
            <v>2103</v>
          </cell>
          <cell r="AI165">
            <v>2103</v>
          </cell>
          <cell r="AJ165">
            <v>0</v>
          </cell>
          <cell r="AL165">
            <v>2103</v>
          </cell>
          <cell r="AM165">
            <v>2103</v>
          </cell>
          <cell r="AP165">
            <v>2103</v>
          </cell>
          <cell r="AQ165">
            <v>0</v>
          </cell>
          <cell r="AU165">
            <v>2103</v>
          </cell>
          <cell r="AV165">
            <v>3206.6509999999998</v>
          </cell>
          <cell r="AY165">
            <v>3206.6509999999998</v>
          </cell>
          <cell r="AZ165">
            <v>0</v>
          </cell>
          <cell r="BB165">
            <v>3206.6509999999998</v>
          </cell>
          <cell r="BC165">
            <v>3206.6509999999998</v>
          </cell>
          <cell r="BF165">
            <v>3206.6509999999998</v>
          </cell>
          <cell r="BG165">
            <v>0</v>
          </cell>
          <cell r="BK165">
            <v>3206.6509999999998</v>
          </cell>
          <cell r="BT165">
            <v>0</v>
          </cell>
          <cell r="BU165">
            <v>0</v>
          </cell>
          <cell r="BV165">
            <v>0</v>
          </cell>
          <cell r="BW165">
            <v>0</v>
          </cell>
        </row>
        <row r="166">
          <cell r="A166" t="str">
            <v>*</v>
          </cell>
          <cell r="B166" t="str">
            <v>Dự án khởi công giai đoạn 2021-2025</v>
          </cell>
          <cell r="H166">
            <v>0</v>
          </cell>
          <cell r="M166">
            <v>410293.31</v>
          </cell>
          <cell r="N166">
            <v>0</v>
          </cell>
          <cell r="O166">
            <v>5730</v>
          </cell>
          <cell r="P166">
            <v>361654.08500000002</v>
          </cell>
          <cell r="Q166">
            <v>0</v>
          </cell>
          <cell r="R166">
            <v>0</v>
          </cell>
          <cell r="S166">
            <v>0</v>
          </cell>
          <cell r="T166">
            <v>0</v>
          </cell>
          <cell r="U166">
            <v>0</v>
          </cell>
          <cell r="V166">
            <v>0</v>
          </cell>
          <cell r="W166">
            <v>0</v>
          </cell>
          <cell r="X166">
            <v>0</v>
          </cell>
          <cell r="Y166">
            <v>245671</v>
          </cell>
          <cell r="Z166">
            <v>0</v>
          </cell>
          <cell r="AA166">
            <v>0</v>
          </cell>
          <cell r="AB166">
            <v>245671</v>
          </cell>
          <cell r="AC166">
            <v>69750</v>
          </cell>
          <cell r="AD166">
            <v>168621</v>
          </cell>
          <cell r="AE166">
            <v>7300</v>
          </cell>
          <cell r="AF166">
            <v>194297.53700000004</v>
          </cell>
          <cell r="AG166">
            <v>0</v>
          </cell>
          <cell r="AH166">
            <v>0</v>
          </cell>
          <cell r="AI166">
            <v>194297.53700000004</v>
          </cell>
          <cell r="AJ166">
            <v>59154.620999999999</v>
          </cell>
          <cell r="AK166">
            <v>119754.91600000001</v>
          </cell>
          <cell r="AL166">
            <v>15388</v>
          </cell>
          <cell r="AM166">
            <v>163350.510576</v>
          </cell>
          <cell r="AN166">
            <v>0</v>
          </cell>
          <cell r="AO166">
            <v>9433.6561000000002</v>
          </cell>
          <cell r="AP166">
            <v>153916.85447600001</v>
          </cell>
          <cell r="AQ166">
            <v>53429.798179000012</v>
          </cell>
          <cell r="AR166">
            <v>53429.798179000012</v>
          </cell>
          <cell r="AS166">
            <v>0</v>
          </cell>
          <cell r="AT166">
            <v>94767.682816999994</v>
          </cell>
          <cell r="AU166">
            <v>5719.3734800000002</v>
          </cell>
          <cell r="AV166">
            <v>36449</v>
          </cell>
          <cell r="AW166">
            <v>0</v>
          </cell>
          <cell r="AX166">
            <v>0</v>
          </cell>
          <cell r="AY166">
            <v>36449</v>
          </cell>
          <cell r="AZ166">
            <v>13042</v>
          </cell>
          <cell r="BA166">
            <v>23407</v>
          </cell>
          <cell r="BB166">
            <v>0</v>
          </cell>
          <cell r="BC166">
            <v>12169.401877</v>
          </cell>
          <cell r="BD166">
            <v>0</v>
          </cell>
          <cell r="BE166">
            <v>0</v>
          </cell>
          <cell r="BF166">
            <v>12169.401877</v>
          </cell>
          <cell r="BG166">
            <v>12779.176600000001</v>
          </cell>
          <cell r="BH166">
            <v>12779.176600000001</v>
          </cell>
          <cell r="BI166">
            <v>0</v>
          </cell>
          <cell r="BJ166">
            <v>2390.225277</v>
          </cell>
          <cell r="BK166">
            <v>0</v>
          </cell>
          <cell r="BL166">
            <v>2516.158504</v>
          </cell>
          <cell r="BM166">
            <v>0</v>
          </cell>
          <cell r="BN166">
            <v>0</v>
          </cell>
          <cell r="BO166">
            <v>2516.158504</v>
          </cell>
          <cell r="BP166">
            <v>1628.237496</v>
          </cell>
          <cell r="BQ166">
            <v>0</v>
          </cell>
          <cell r="BR166">
            <v>0</v>
          </cell>
          <cell r="BS166">
            <v>1628.237496</v>
          </cell>
          <cell r="BT166">
            <v>171965</v>
          </cell>
          <cell r="BU166">
            <v>0</v>
          </cell>
          <cell r="BV166">
            <v>171965</v>
          </cell>
          <cell r="BW166">
            <v>0</v>
          </cell>
          <cell r="BX166">
            <v>0</v>
          </cell>
        </row>
        <row r="167">
          <cell r="A167">
            <v>1</v>
          </cell>
          <cell r="B167" t="str">
            <v>Trường TH-THCS xã Chư Hreng, thành phố Kon Tum</v>
          </cell>
          <cell r="C167" t="str">
            <v>Ban QLDA TP</v>
          </cell>
          <cell r="D167" t="str">
            <v>UBND xã Đăk Rơ Wa</v>
          </cell>
          <cell r="E167" t="str">
            <v>C</v>
          </cell>
          <cell r="F167" t="str">
            <v>Giáo dục</v>
          </cell>
          <cell r="G167">
            <v>7884027</v>
          </cell>
          <cell r="H167" t="str">
            <v>Xã Chư Hreng</v>
          </cell>
          <cell r="I167" t="str">
            <v>2021-2022</v>
          </cell>
          <cell r="J167">
            <v>2021</v>
          </cell>
          <cell r="L167" t="str">
            <v>3045-
01/12/2020</v>
          </cell>
          <cell r="M167">
            <v>11400</v>
          </cell>
          <cell r="P167">
            <v>11400</v>
          </cell>
          <cell r="Q167" t="str">
            <v>3646-30/9/2022</v>
          </cell>
          <cell r="R167" t="str">
            <v>Xã Chư Hreng</v>
          </cell>
          <cell r="S167" t="str">
            <v>Xã Đăk Rơ Wa</v>
          </cell>
          <cell r="T167" t="str">
            <v>UBND xã Đăk Rơ Wa</v>
          </cell>
          <cell r="U167">
            <v>0</v>
          </cell>
          <cell r="Y167">
            <v>10620</v>
          </cell>
          <cell r="AB167">
            <v>10620</v>
          </cell>
          <cell r="AC167">
            <v>10620</v>
          </cell>
          <cell r="AF167">
            <v>10619.620999999999</v>
          </cell>
          <cell r="AI167">
            <v>10619.620999999999</v>
          </cell>
          <cell r="AJ167">
            <v>10619.620999999999</v>
          </cell>
          <cell r="AM167">
            <v>10619.620999999999</v>
          </cell>
          <cell r="AP167">
            <v>10619.620999999999</v>
          </cell>
          <cell r="AQ167">
            <v>10619.620999999999</v>
          </cell>
          <cell r="AR167">
            <v>10619.620999999999</v>
          </cell>
          <cell r="AV167">
            <v>0</v>
          </cell>
          <cell r="AY167">
            <v>0</v>
          </cell>
          <cell r="AZ167">
            <v>0</v>
          </cell>
          <cell r="BC167">
            <v>0</v>
          </cell>
          <cell r="BF167">
            <v>0</v>
          </cell>
          <cell r="BG167">
            <v>0</v>
          </cell>
          <cell r="BH167">
            <v>0</v>
          </cell>
        </row>
        <row r="168">
          <cell r="A168">
            <v>2</v>
          </cell>
          <cell r="B168" t="str">
            <v>Danh mục dự án nhóm C quy mô nhỏ xây dựng nông thôn mới trên địa bàn xã Chư Hreng, thành phố Kon Tum</v>
          </cell>
          <cell r="C168" t="str">
            <v>UBND xã Chư Hreng</v>
          </cell>
          <cell r="D168" t="str">
            <v>UBND xã Đăk Rơ Wa</v>
          </cell>
          <cell r="E168" t="str">
            <v>C</v>
          </cell>
          <cell r="F168" t="str">
            <v>Hạ tầng</v>
          </cell>
          <cell r="H168" t="str">
            <v>Xã Chư Hreng</v>
          </cell>
          <cell r="L168" t="str">
            <v>3133-03/12/2020; 863-
30/3/2021</v>
          </cell>
          <cell r="M168">
            <v>4821</v>
          </cell>
          <cell r="P168">
            <v>4012</v>
          </cell>
          <cell r="R168" t="str">
            <v>Xã Chư Hreng</v>
          </cell>
          <cell r="S168" t="str">
            <v>Xã Đăk Rơ Wa</v>
          </cell>
          <cell r="T168" t="str">
            <v>UBND xã Đăk Rơ Wa</v>
          </cell>
          <cell r="U168">
            <v>0</v>
          </cell>
          <cell r="Y168">
            <v>3556</v>
          </cell>
          <cell r="AB168">
            <v>3556</v>
          </cell>
          <cell r="AC168">
            <v>3556</v>
          </cell>
          <cell r="AF168">
            <v>3556</v>
          </cell>
          <cell r="AI168">
            <v>3556</v>
          </cell>
          <cell r="AJ168">
            <v>3556</v>
          </cell>
          <cell r="AM168">
            <v>3458.397997</v>
          </cell>
          <cell r="AP168">
            <v>3458.397997</v>
          </cell>
          <cell r="AQ168">
            <v>3458.397997</v>
          </cell>
          <cell r="AR168">
            <v>3458.397997</v>
          </cell>
          <cell r="AV168">
            <v>0</v>
          </cell>
          <cell r="AY168">
            <v>0</v>
          </cell>
          <cell r="AZ168">
            <v>0</v>
          </cell>
          <cell r="BC168">
            <v>0</v>
          </cell>
          <cell r="BF168">
            <v>0</v>
          </cell>
          <cell r="BG168">
            <v>0</v>
          </cell>
          <cell r="BH168">
            <v>0</v>
          </cell>
        </row>
        <row r="169">
          <cell r="A169">
            <v>3</v>
          </cell>
          <cell r="B169" t="str">
            <v>Trường mầm non Nắng Hồng, thành phố Kon Tum</v>
          </cell>
          <cell r="C169" t="str">
            <v>Ban QLDA TP</v>
          </cell>
          <cell r="D169" t="str">
            <v>UBND xã Đăk Rơ Wa</v>
          </cell>
          <cell r="E169" t="str">
            <v>C</v>
          </cell>
          <cell r="F169" t="str">
            <v>Giáo dục</v>
          </cell>
          <cell r="G169">
            <v>7920781</v>
          </cell>
          <cell r="H169" t="str">
            <v>Xã Đăk Blà</v>
          </cell>
          <cell r="I169" t="str">
            <v>2022-2024</v>
          </cell>
          <cell r="J169">
            <v>2022</v>
          </cell>
          <cell r="L169" t="str">
            <v xml:space="preserve">3047-
01/12/2020;760-10/3/2022; 1812-30/7/2022 </v>
          </cell>
          <cell r="M169">
            <v>14990</v>
          </cell>
          <cell r="P169">
            <v>14990</v>
          </cell>
          <cell r="R169" t="str">
            <v>Xã Đăk Blà</v>
          </cell>
          <cell r="S169" t="str">
            <v>Xã Đăk Rơ Wa</v>
          </cell>
          <cell r="T169" t="str">
            <v>UBND xã Đăk Rơ Wa</v>
          </cell>
          <cell r="U169">
            <v>0</v>
          </cell>
          <cell r="Y169">
            <v>14640</v>
          </cell>
          <cell r="AB169">
            <v>14640</v>
          </cell>
          <cell r="AC169">
            <v>14640</v>
          </cell>
          <cell r="AF169">
            <v>12499</v>
          </cell>
          <cell r="AI169">
            <v>12499</v>
          </cell>
          <cell r="AJ169">
            <v>12499</v>
          </cell>
          <cell r="AM169">
            <v>7047.2170999999998</v>
          </cell>
          <cell r="AP169">
            <v>7047.2170999999998</v>
          </cell>
          <cell r="AQ169">
            <v>7047.2170999999998</v>
          </cell>
          <cell r="AR169">
            <v>7047.2170999999998</v>
          </cell>
          <cell r="AV169">
            <v>5401</v>
          </cell>
          <cell r="AY169">
            <v>5401</v>
          </cell>
          <cell r="AZ169">
            <v>5401</v>
          </cell>
          <cell r="BC169">
            <v>5138.5830000000005</v>
          </cell>
          <cell r="BF169">
            <v>5138.5830000000005</v>
          </cell>
          <cell r="BG169">
            <v>5138.5830000000005</v>
          </cell>
          <cell r="BH169">
            <v>5138.5830000000005</v>
          </cell>
          <cell r="BL169">
            <v>1549.288</v>
          </cell>
          <cell r="BO169">
            <v>1549.288</v>
          </cell>
          <cell r="BP169">
            <v>1549.288</v>
          </cell>
          <cell r="BS169">
            <v>1549.288</v>
          </cell>
        </row>
        <row r="170">
          <cell r="A170">
            <v>4</v>
          </cell>
          <cell r="B170" t="str">
            <v>Trường TH-THCS Đăk Blà (Cơ sở Tiểu học), thành phố Kon Tum</v>
          </cell>
          <cell r="C170" t="str">
            <v>Ban QLDA TP</v>
          </cell>
          <cell r="D170" t="str">
            <v>UBND xã Đăk Rơ Wa</v>
          </cell>
          <cell r="E170" t="str">
            <v>C</v>
          </cell>
          <cell r="F170" t="str">
            <v>Giáo dục</v>
          </cell>
          <cell r="G170">
            <v>7920780</v>
          </cell>
          <cell r="H170" t="str">
            <v>Xã Đăk Blà</v>
          </cell>
          <cell r="I170" t="str">
            <v>2022-2023</v>
          </cell>
          <cell r="J170">
            <v>2022</v>
          </cell>
          <cell r="L170" t="str">
            <v>3048-
01/12/2020</v>
          </cell>
          <cell r="M170">
            <v>8200</v>
          </cell>
          <cell r="P170">
            <v>8200</v>
          </cell>
          <cell r="Q170" t="str">
            <v>2238-31/10/2023</v>
          </cell>
          <cell r="R170" t="str">
            <v>Xã Đăk Blà</v>
          </cell>
          <cell r="S170" t="str">
            <v>Xã Đăk Rơ Wa</v>
          </cell>
          <cell r="T170" t="str">
            <v>UBND xã Đăk Rơ Wa</v>
          </cell>
          <cell r="U170">
            <v>0</v>
          </cell>
          <cell r="Y170">
            <v>8075</v>
          </cell>
          <cell r="AB170">
            <v>8075</v>
          </cell>
          <cell r="AC170">
            <v>8075</v>
          </cell>
          <cell r="AF170">
            <v>8069</v>
          </cell>
          <cell r="AI170">
            <v>8069</v>
          </cell>
          <cell r="AJ170">
            <v>8069</v>
          </cell>
          <cell r="AM170">
            <v>8067.2960000000003</v>
          </cell>
          <cell r="AP170">
            <v>8067.2960000000003</v>
          </cell>
          <cell r="AQ170">
            <v>8067.2960000000003</v>
          </cell>
          <cell r="AR170">
            <v>8067.2960000000003</v>
          </cell>
          <cell r="AV170">
            <v>0</v>
          </cell>
          <cell r="AY170">
            <v>0</v>
          </cell>
          <cell r="AZ170">
            <v>0</v>
          </cell>
          <cell r="BC170">
            <v>0</v>
          </cell>
          <cell r="BF170">
            <v>0</v>
          </cell>
          <cell r="BG170">
            <v>0</v>
          </cell>
          <cell r="BH170">
            <v>0</v>
          </cell>
        </row>
        <row r="171">
          <cell r="A171">
            <v>5</v>
          </cell>
          <cell r="B171" t="str">
            <v>Tiểu dự án bồi thường giải phóng mặt bằng xây dựng Trường bắn, thao trường huấn luyện của lực lượng vũ trang thành phố Kon Tum</v>
          </cell>
          <cell r="C171" t="str">
            <v>Ban CHQS Thành phố</v>
          </cell>
          <cell r="D171" t="str">
            <v>UBND xã Đăk Rơ Wa</v>
          </cell>
          <cell r="E171" t="str">
            <v>C</v>
          </cell>
          <cell r="F171" t="str">
            <v>Hạ tầng</v>
          </cell>
          <cell r="H171" t="str">
            <v>Xã Chư Hreng</v>
          </cell>
          <cell r="I171" t="str">
            <v>2023-2025</v>
          </cell>
          <cell r="L171" t="str">
            <v>1427-7/7/2023</v>
          </cell>
          <cell r="M171">
            <v>4321</v>
          </cell>
          <cell r="P171">
            <v>4321</v>
          </cell>
          <cell r="R171" t="str">
            <v>Xã Chư Hreng</v>
          </cell>
          <cell r="S171" t="str">
            <v>Xã Đăk Rơ Wa</v>
          </cell>
          <cell r="T171" t="str">
            <v>UBND xã Đăk Rơ Wa</v>
          </cell>
          <cell r="U171">
            <v>0</v>
          </cell>
          <cell r="Y171">
            <v>2285</v>
          </cell>
          <cell r="AB171">
            <v>2285</v>
          </cell>
          <cell r="AC171">
            <v>2285</v>
          </cell>
          <cell r="AF171">
            <v>1500</v>
          </cell>
          <cell r="AI171">
            <v>1500</v>
          </cell>
          <cell r="AJ171">
            <v>1500</v>
          </cell>
          <cell r="AM171">
            <v>1344.8160820000001</v>
          </cell>
          <cell r="AP171">
            <v>1344.8160820000001</v>
          </cell>
          <cell r="AQ171">
            <v>1344.8160820000001</v>
          </cell>
          <cell r="AR171">
            <v>1344.8160820000001</v>
          </cell>
          <cell r="AV171">
            <v>0</v>
          </cell>
          <cell r="AY171">
            <v>0</v>
          </cell>
          <cell r="AZ171">
            <v>0</v>
          </cell>
          <cell r="BC171">
            <v>0</v>
          </cell>
          <cell r="BF171">
            <v>0</v>
          </cell>
          <cell r="BG171">
            <v>0</v>
          </cell>
          <cell r="BH171">
            <v>0</v>
          </cell>
        </row>
        <row r="172">
          <cell r="A172">
            <v>6</v>
          </cell>
          <cell r="B172" t="str">
            <v xml:space="preserve">Trường TH-THCS Đăk Rơ Wa (cơ sở cấp Tiểu học), thành phố Kon Tum; hạng mục: Nhà học 02 phòng và một số hạng mục phụ trợ.  </v>
          </cell>
          <cell r="C172" t="str">
            <v>Phòng Giáo dục và ĐT</v>
          </cell>
          <cell r="D172" t="str">
            <v>Xã ĐăkRơWa</v>
          </cell>
          <cell r="E172" t="str">
            <v>C</v>
          </cell>
          <cell r="F172" t="str">
            <v>Giáo dục</v>
          </cell>
          <cell r="G172">
            <v>7963351</v>
          </cell>
          <cell r="H172" t="str">
            <v>Xã Đăk rơ wa</v>
          </cell>
          <cell r="L172" t="str">
            <v>816-15/3/2022</v>
          </cell>
          <cell r="M172">
            <v>1500</v>
          </cell>
          <cell r="P172">
            <v>1400</v>
          </cell>
          <cell r="R172" t="str">
            <v>Xã Đăk rơ wa</v>
          </cell>
          <cell r="S172" t="str">
            <v>Xã Đăk Rơ Wa</v>
          </cell>
          <cell r="T172" t="str">
            <v>UBND xã Đăk Rơ Wa</v>
          </cell>
          <cell r="U172">
            <v>0</v>
          </cell>
          <cell r="Y172">
            <v>1404</v>
          </cell>
          <cell r="AB172">
            <v>1404</v>
          </cell>
          <cell r="AC172">
            <v>0</v>
          </cell>
          <cell r="AD172">
            <v>4</v>
          </cell>
          <cell r="AE172">
            <v>1400</v>
          </cell>
          <cell r="AF172">
            <v>1404</v>
          </cell>
          <cell r="AI172">
            <v>1404</v>
          </cell>
          <cell r="AJ172">
            <v>0</v>
          </cell>
          <cell r="AK172">
            <v>4</v>
          </cell>
          <cell r="AL172">
            <v>1400</v>
          </cell>
          <cell r="AM172">
            <v>1400.0040000000001</v>
          </cell>
          <cell r="AP172">
            <v>1400.0040000000001</v>
          </cell>
          <cell r="AQ172">
            <v>0</v>
          </cell>
          <cell r="AT172">
            <v>0</v>
          </cell>
          <cell r="AU172">
            <v>1400.0040000000001</v>
          </cell>
          <cell r="AV172">
            <v>0</v>
          </cell>
          <cell r="AY172">
            <v>0</v>
          </cell>
          <cell r="AZ172">
            <v>0</v>
          </cell>
          <cell r="BA172">
            <v>0</v>
          </cell>
          <cell r="BC172">
            <v>0</v>
          </cell>
          <cell r="BF172">
            <v>0</v>
          </cell>
          <cell r="BG172">
            <v>0</v>
          </cell>
          <cell r="BH172">
            <v>0</v>
          </cell>
        </row>
        <row r="173">
          <cell r="A173">
            <v>7</v>
          </cell>
          <cell r="B173" t="str">
            <v>Trường tiểu học Bế Văn Đàn, thành phố Kon Tum</v>
          </cell>
          <cell r="C173" t="str">
            <v>Ban QLDA ĐTXD TP</v>
          </cell>
          <cell r="D173" t="str">
            <v>UBND xã Đăk Rơ Wa</v>
          </cell>
          <cell r="E173" t="str">
            <v>C</v>
          </cell>
          <cell r="F173" t="str">
            <v>Lĩnh vực giáo dực</v>
          </cell>
          <cell r="G173">
            <v>7920778</v>
          </cell>
          <cell r="H173" t="str">
            <v>Xã Đăk Blà</v>
          </cell>
          <cell r="I173" t="str">
            <v>2022-2023</v>
          </cell>
          <cell r="J173">
            <v>2022</v>
          </cell>
          <cell r="L173" t="str">
            <v>3049-
01/12/2020;1807-30/7/2024</v>
          </cell>
          <cell r="M173">
            <v>20300</v>
          </cell>
          <cell r="P173">
            <v>19285</v>
          </cell>
          <cell r="Q173" t="str">
            <v>998-14/3/2025</v>
          </cell>
          <cell r="R173" t="str">
            <v>Xã Đăk Blà</v>
          </cell>
          <cell r="S173" t="str">
            <v>Xã Đăk Rơ Wa</v>
          </cell>
          <cell r="T173" t="str">
            <v>UBND xã Đăk Rơ Wa</v>
          </cell>
          <cell r="U173">
            <v>0</v>
          </cell>
          <cell r="Y173">
            <v>18947</v>
          </cell>
          <cell r="AB173">
            <v>18947</v>
          </cell>
          <cell r="AC173">
            <v>9731</v>
          </cell>
          <cell r="AD173">
            <v>9216</v>
          </cell>
          <cell r="AF173">
            <v>18947</v>
          </cell>
          <cell r="AI173">
            <v>18947</v>
          </cell>
          <cell r="AJ173">
            <v>9731</v>
          </cell>
          <cell r="AK173">
            <v>6258</v>
          </cell>
          <cell r="AL173">
            <v>2958</v>
          </cell>
          <cell r="AM173">
            <v>18935.325400000002</v>
          </cell>
          <cell r="AO173">
            <v>2946.3254000000002</v>
          </cell>
          <cell r="AP173">
            <v>15989</v>
          </cell>
          <cell r="AQ173">
            <v>9731</v>
          </cell>
          <cell r="AR173">
            <v>9731</v>
          </cell>
          <cell r="AT173">
            <v>6258</v>
          </cell>
          <cell r="AV173">
            <v>1828</v>
          </cell>
          <cell r="AY173">
            <v>1828</v>
          </cell>
          <cell r="AZ173">
            <v>1828</v>
          </cell>
          <cell r="BC173">
            <v>1827.5935999999999</v>
          </cell>
          <cell r="BF173">
            <v>1827.5935999999999</v>
          </cell>
          <cell r="BG173">
            <v>1827.5935999999999</v>
          </cell>
          <cell r="BH173">
            <v>1827.5935999999999</v>
          </cell>
        </row>
        <row r="174">
          <cell r="A174">
            <v>8</v>
          </cell>
          <cell r="B174" t="str">
            <v>Đường từ Quốc lộ 24 đi khu sản xuất thuộc thôn Kon Jơ Drẻ, xã Đăk Blà, thành phố Kon Tum</v>
          </cell>
          <cell r="C174" t="str">
            <v>Ban QLDA ĐTXD TP</v>
          </cell>
          <cell r="D174" t="str">
            <v>UBND xã Đăk Rơ Wa</v>
          </cell>
          <cell r="E174" t="str">
            <v>C</v>
          </cell>
          <cell r="F174" t="str">
            <v>Giao thông</v>
          </cell>
          <cell r="G174">
            <v>7919916</v>
          </cell>
          <cell r="H174" t="str">
            <v>Xã Đăk Blà</v>
          </cell>
          <cell r="I174" t="str">
            <v>2022-2023</v>
          </cell>
          <cell r="J174">
            <v>2022</v>
          </cell>
          <cell r="L174" t="str">
            <v>3105-
01/12/2020</v>
          </cell>
          <cell r="M174">
            <v>10057.299999999999</v>
          </cell>
          <cell r="P174">
            <v>10057.299999999999</v>
          </cell>
          <cell r="Q174" t="str">
            <v>1968-28/9/2023</v>
          </cell>
          <cell r="R174" t="str">
            <v>Xã Đăk Blà</v>
          </cell>
          <cell r="S174" t="str">
            <v>Xã Đăk Rơ Wa</v>
          </cell>
          <cell r="T174" t="str">
            <v>UBND xã Đăk Rơ Wa</v>
          </cell>
          <cell r="U174">
            <v>0</v>
          </cell>
          <cell r="Y174">
            <v>8428</v>
          </cell>
          <cell r="AB174">
            <v>8428</v>
          </cell>
          <cell r="AC174">
            <v>4209</v>
          </cell>
          <cell r="AD174">
            <v>4219</v>
          </cell>
          <cell r="AF174">
            <v>8430</v>
          </cell>
          <cell r="AI174">
            <v>8430</v>
          </cell>
          <cell r="AJ174">
            <v>4209</v>
          </cell>
          <cell r="AK174">
            <v>4221</v>
          </cell>
          <cell r="AM174">
            <v>8429.3230000000003</v>
          </cell>
          <cell r="AP174">
            <v>8429.3230000000003</v>
          </cell>
          <cell r="AQ174">
            <v>4209</v>
          </cell>
          <cell r="AR174">
            <v>4209</v>
          </cell>
          <cell r="AT174">
            <v>4220.3230000000003</v>
          </cell>
          <cell r="AV174">
            <v>0</v>
          </cell>
          <cell r="AY174">
            <v>0</v>
          </cell>
          <cell r="AZ174">
            <v>0</v>
          </cell>
          <cell r="BC174">
            <v>0</v>
          </cell>
          <cell r="BF174">
            <v>0</v>
          </cell>
          <cell r="BG174">
            <v>0</v>
          </cell>
          <cell r="BH174">
            <v>0</v>
          </cell>
        </row>
        <row r="175">
          <cell r="A175">
            <v>9</v>
          </cell>
          <cell r="B175" t="str">
            <v>Xây dựng làng du lịch cộng đồng Kon Jơ Dri,
 xã Đăk Rơ Wa, thành phố Kon Tum</v>
          </cell>
          <cell r="C175" t="str">
            <v>UBND xã Đăk rơ wa</v>
          </cell>
          <cell r="D175" t="str">
            <v>UBND xã Đăk Rơ Wa</v>
          </cell>
          <cell r="E175" t="str">
            <v>C</v>
          </cell>
          <cell r="F175" t="str">
            <v>Hạ tầng</v>
          </cell>
          <cell r="G175">
            <v>7949394</v>
          </cell>
          <cell r="H175" t="str">
            <v>Xã Đăk Rơ wa</v>
          </cell>
          <cell r="L175" t="str">
            <v>3742-18/10/2021</v>
          </cell>
          <cell r="M175">
            <v>1116</v>
          </cell>
          <cell r="P175">
            <v>1116</v>
          </cell>
          <cell r="R175" t="str">
            <v>Xã Đăk Rơ wa</v>
          </cell>
          <cell r="S175" t="str">
            <v>Xã Đăk Rơ Wa</v>
          </cell>
          <cell r="T175" t="str">
            <v>UBND xã Đăk Rơ Wa</v>
          </cell>
          <cell r="U175">
            <v>0</v>
          </cell>
          <cell r="Y175">
            <v>1000</v>
          </cell>
          <cell r="AB175">
            <v>1000</v>
          </cell>
          <cell r="AC175">
            <v>1000</v>
          </cell>
          <cell r="AF175">
            <v>1000</v>
          </cell>
          <cell r="AI175">
            <v>1000</v>
          </cell>
          <cell r="AJ175">
            <v>1000</v>
          </cell>
          <cell r="AM175">
            <v>981.07100000000003</v>
          </cell>
          <cell r="AP175">
            <v>981.07100000000003</v>
          </cell>
          <cell r="AQ175">
            <v>981.07100000000003</v>
          </cell>
          <cell r="AR175">
            <v>981.07100000000003</v>
          </cell>
          <cell r="AV175">
            <v>0</v>
          </cell>
          <cell r="AY175">
            <v>0</v>
          </cell>
          <cell r="AZ175">
            <v>0</v>
          </cell>
          <cell r="BC175">
            <v>0</v>
          </cell>
          <cell r="BF175">
            <v>0</v>
          </cell>
          <cell r="BG175">
            <v>0</v>
          </cell>
          <cell r="BH175">
            <v>0</v>
          </cell>
        </row>
        <row r="176">
          <cell r="A176">
            <v>10</v>
          </cell>
          <cell r="B176" t="str">
            <v>Đường liên xã từ trụ sở UBND xã ChưHreng qua khu giãn dân xã Hòa Bình, thành phố Kon Tum</v>
          </cell>
          <cell r="C176" t="str">
            <v>Ban QLDA ĐTXD TP</v>
          </cell>
          <cell r="D176" t="str">
            <v>UBND xã Đăk Rơ Wa</v>
          </cell>
          <cell r="E176" t="str">
            <v>C</v>
          </cell>
          <cell r="F176" t="str">
            <v>Giao thông</v>
          </cell>
          <cell r="G176">
            <v>7920783</v>
          </cell>
          <cell r="H176" t="str">
            <v>Xã Chư Hreng</v>
          </cell>
          <cell r="I176">
            <v>2022</v>
          </cell>
          <cell r="J176">
            <v>2022</v>
          </cell>
          <cell r="L176" t="str">
            <v>3107-
01/12/2020</v>
          </cell>
          <cell r="M176">
            <v>13044</v>
          </cell>
          <cell r="P176">
            <v>13044</v>
          </cell>
          <cell r="Q176" t="str">
            <v>551-22/3/2023</v>
          </cell>
          <cell r="R176" t="str">
            <v>Xã Chư Hreng</v>
          </cell>
          <cell r="S176" t="str">
            <v>Xã Đăk Rơ Wa</v>
          </cell>
          <cell r="T176" t="str">
            <v>UBND xã Đăk Rơ Wa</v>
          </cell>
          <cell r="U176">
            <v>0</v>
          </cell>
          <cell r="Y176">
            <v>3430</v>
          </cell>
          <cell r="AB176">
            <v>3430</v>
          </cell>
          <cell r="AC176">
            <v>0</v>
          </cell>
          <cell r="AD176">
            <v>3430</v>
          </cell>
          <cell r="AF176">
            <v>3400</v>
          </cell>
          <cell r="AI176">
            <v>3400</v>
          </cell>
          <cell r="AJ176">
            <v>0</v>
          </cell>
          <cell r="AK176">
            <v>3400</v>
          </cell>
          <cell r="AM176">
            <v>3399.3330000000001</v>
          </cell>
          <cell r="AP176">
            <v>3399.3330000000001</v>
          </cell>
          <cell r="AQ176">
            <v>0</v>
          </cell>
          <cell r="AT176">
            <v>3399.3330000000001</v>
          </cell>
          <cell r="AV176">
            <v>0</v>
          </cell>
          <cell r="AY176">
            <v>0</v>
          </cell>
          <cell r="AZ176">
            <v>0</v>
          </cell>
          <cell r="BA176">
            <v>0</v>
          </cell>
          <cell r="BC176">
            <v>0</v>
          </cell>
          <cell r="BF176">
            <v>0</v>
          </cell>
          <cell r="BG176">
            <v>0</v>
          </cell>
          <cell r="BH176">
            <v>0</v>
          </cell>
        </row>
        <row r="177">
          <cell r="A177">
            <v>11</v>
          </cell>
          <cell r="B177" t="str">
            <v>Đường từ Quốc lộ 24 đi khu sản xuất thuộc thôn Kon Gur, xã Đăk Blà, thành phố KonTum</v>
          </cell>
          <cell r="C177" t="str">
            <v>Ban QLDA ĐTXD TP</v>
          </cell>
          <cell r="D177" t="str">
            <v>UBND xã Đăk Rơ Wa</v>
          </cell>
          <cell r="E177" t="str">
            <v>C</v>
          </cell>
          <cell r="F177" t="str">
            <v>Giao thông</v>
          </cell>
          <cell r="G177">
            <v>7920782</v>
          </cell>
          <cell r="H177" t="str">
            <v>Xã Đăk Blà</v>
          </cell>
          <cell r="I177">
            <v>2022</v>
          </cell>
          <cell r="J177">
            <v>2022</v>
          </cell>
          <cell r="L177" t="str">
            <v>3106-
01/12/2020</v>
          </cell>
          <cell r="M177">
            <v>4962.1000000000004</v>
          </cell>
          <cell r="P177">
            <v>4962.1000000000004</v>
          </cell>
          <cell r="Q177" t="str">
            <v>616-29/3/2023</v>
          </cell>
          <cell r="R177" t="str">
            <v>Xã Đăk Blà</v>
          </cell>
          <cell r="S177" t="str">
            <v>Xã Đăk Rơ Wa</v>
          </cell>
          <cell r="T177" t="str">
            <v>UBND xã Đăk Rơ Wa</v>
          </cell>
          <cell r="U177">
            <v>0</v>
          </cell>
          <cell r="Y177">
            <v>3807</v>
          </cell>
          <cell r="AB177">
            <v>3807</v>
          </cell>
          <cell r="AC177">
            <v>1850</v>
          </cell>
          <cell r="AD177">
            <v>1957</v>
          </cell>
          <cell r="AF177">
            <v>1957</v>
          </cell>
          <cell r="AI177">
            <v>1957</v>
          </cell>
          <cell r="AJ177">
            <v>0</v>
          </cell>
          <cell r="AK177">
            <v>1957</v>
          </cell>
          <cell r="AM177">
            <v>1956.569</v>
          </cell>
          <cell r="AP177">
            <v>1956.569</v>
          </cell>
          <cell r="AQ177">
            <v>0</v>
          </cell>
          <cell r="AT177">
            <v>1956.569</v>
          </cell>
          <cell r="AV177">
            <v>0</v>
          </cell>
          <cell r="AY177">
            <v>0</v>
          </cell>
          <cell r="AZ177">
            <v>0</v>
          </cell>
          <cell r="BA177">
            <v>0</v>
          </cell>
          <cell r="BC177">
            <v>0</v>
          </cell>
          <cell r="BF177">
            <v>0</v>
          </cell>
          <cell r="BG177">
            <v>0</v>
          </cell>
          <cell r="BH177">
            <v>0</v>
          </cell>
        </row>
        <row r="178">
          <cell r="A178">
            <v>12</v>
          </cell>
          <cell r="B178" t="str">
            <v>Nâng cấp, cải tạo Trụ sở làm việc Đảng ủy-HĐND-UBND xã Chư Hreng</v>
          </cell>
          <cell r="C178" t="str">
            <v>Ban QLDA ĐTXD TP</v>
          </cell>
          <cell r="D178" t="str">
            <v>UBND xã Đăk Rơ Wa</v>
          </cell>
          <cell r="E178" t="str">
            <v>C</v>
          </cell>
          <cell r="F178" t="str">
            <v>xây dựng công trình dân dụng</v>
          </cell>
          <cell r="G178">
            <v>7894826</v>
          </cell>
          <cell r="H178" t="str">
            <v>Xã Chư Hreng</v>
          </cell>
          <cell r="I178" t="str">
            <v>2021-2021</v>
          </cell>
          <cell r="J178">
            <v>2021</v>
          </cell>
          <cell r="L178" t="str">
            <v>3046-
01/12/2020</v>
          </cell>
          <cell r="M178">
            <v>6500</v>
          </cell>
          <cell r="P178">
            <v>6500</v>
          </cell>
          <cell r="Q178" t="str">
            <v>2724-20/7/2022</v>
          </cell>
          <cell r="R178" t="str">
            <v>Xã Chư Hreng</v>
          </cell>
          <cell r="S178" t="str">
            <v>Xã Đăk Rơ Wa</v>
          </cell>
          <cell r="T178" t="str">
            <v>UBND xã Đăk Rơ Wa</v>
          </cell>
          <cell r="U178">
            <v>0</v>
          </cell>
          <cell r="Y178">
            <v>5938</v>
          </cell>
          <cell r="AB178">
            <v>5938</v>
          </cell>
          <cell r="AC178">
            <v>0</v>
          </cell>
          <cell r="AD178">
            <v>5938</v>
          </cell>
          <cell r="AF178">
            <v>5937.2350000000006</v>
          </cell>
          <cell r="AI178">
            <v>5937.2350000000006</v>
          </cell>
          <cell r="AJ178">
            <v>0</v>
          </cell>
          <cell r="AK178">
            <v>5937.2350000000006</v>
          </cell>
          <cell r="AM178">
            <v>5937.2349999999997</v>
          </cell>
          <cell r="AP178">
            <v>5937.2349999999997</v>
          </cell>
          <cell r="AQ178">
            <v>0</v>
          </cell>
          <cell r="AT178">
            <v>5937.2349999999997</v>
          </cell>
          <cell r="AV178">
            <v>0</v>
          </cell>
          <cell r="AY178">
            <v>0</v>
          </cell>
          <cell r="AZ178">
            <v>0</v>
          </cell>
          <cell r="BA178">
            <v>0</v>
          </cell>
          <cell r="BC178">
            <v>0</v>
          </cell>
          <cell r="BF178">
            <v>0</v>
          </cell>
          <cell r="BG178">
            <v>0</v>
          </cell>
          <cell r="BH178">
            <v>0</v>
          </cell>
        </row>
        <row r="179">
          <cell r="A179">
            <v>13</v>
          </cell>
          <cell r="B179" t="str">
            <v>Cống thoát nước đường nội thôn số 3 
thôn Kon Klor 2, xã Đăk Rơ Wa, thành phố Kon Tum (Đoạn từ nhà A Bao đến khu sản xuất).</v>
          </cell>
          <cell r="C179" t="str">
            <v>UBND xã Đăk rơ wa</v>
          </cell>
          <cell r="D179" t="str">
            <v>UBND xã Đăk Rơ Wa</v>
          </cell>
          <cell r="E179" t="str">
            <v>C</v>
          </cell>
          <cell r="F179" t="str">
            <v>Hạ tầng</v>
          </cell>
          <cell r="G179">
            <v>7949393</v>
          </cell>
          <cell r="H179" t="str">
            <v>Xã Đăk Rơ Wa</v>
          </cell>
          <cell r="L179" t="str">
            <v>854-30/3/2021</v>
          </cell>
          <cell r="M179">
            <v>1215.1849999999999</v>
          </cell>
          <cell r="P179">
            <v>1215.1849999999999</v>
          </cell>
          <cell r="R179" t="str">
            <v>Xã Đăk Rơ Wa</v>
          </cell>
          <cell r="S179" t="str">
            <v>Xã Đăk Rơ Wa</v>
          </cell>
          <cell r="T179" t="str">
            <v>UBND xã Đăk Rơ Wa</v>
          </cell>
          <cell r="U179">
            <v>0</v>
          </cell>
          <cell r="Y179">
            <v>965</v>
          </cell>
          <cell r="AB179">
            <v>965</v>
          </cell>
          <cell r="AC179">
            <v>0</v>
          </cell>
          <cell r="AD179">
            <v>965</v>
          </cell>
          <cell r="AF179">
            <v>857.18700000000001</v>
          </cell>
          <cell r="AI179">
            <v>857.18700000000001</v>
          </cell>
          <cell r="AJ179">
            <v>0</v>
          </cell>
          <cell r="AK179">
            <v>857.18700000000001</v>
          </cell>
          <cell r="AM179">
            <v>857.18700000000001</v>
          </cell>
          <cell r="AP179">
            <v>857.18700000000001</v>
          </cell>
          <cell r="AQ179">
            <v>0</v>
          </cell>
          <cell r="AT179">
            <v>857.18700000000001</v>
          </cell>
          <cell r="AV179">
            <v>0</v>
          </cell>
          <cell r="AY179">
            <v>0</v>
          </cell>
          <cell r="AZ179">
            <v>0</v>
          </cell>
          <cell r="BA179">
            <v>0</v>
          </cell>
          <cell r="BC179">
            <v>0</v>
          </cell>
          <cell r="BF179">
            <v>0</v>
          </cell>
          <cell r="BG179">
            <v>0</v>
          </cell>
          <cell r="BH179">
            <v>0</v>
          </cell>
        </row>
        <row r="180">
          <cell r="A180">
            <v>14</v>
          </cell>
          <cell r="B180" t="str">
            <v>Dự án giãn dân các hộ đồng bào dân tộc thiểu số gắn với thực hiện tái định canh, định cư, phát triển khu sản xuất nông nghiệp tại xã Đăk Blà, thành phố kon Tum</v>
          </cell>
          <cell r="C180" t="str">
            <v>Ban QLDA ĐTXD TP</v>
          </cell>
          <cell r="D180" t="str">
            <v>UBND xã Đăk Rơ Wa</v>
          </cell>
          <cell r="E180" t="str">
            <v>B</v>
          </cell>
          <cell r="F180" t="str">
            <v>Đầu tư xây dựng công trình hạ tầng</v>
          </cell>
          <cell r="G180">
            <v>7843830</v>
          </cell>
          <cell r="H180" t="str">
            <v>Xã Đăk Blà</v>
          </cell>
          <cell r="I180" t="str">
            <v>2026-2030</v>
          </cell>
          <cell r="L180" t="str">
            <v>3173-07/12/2020; 1701-04/6/2021</v>
          </cell>
          <cell r="M180">
            <v>115420</v>
          </cell>
          <cell r="P180">
            <v>85420</v>
          </cell>
          <cell r="R180" t="str">
            <v>Xã Đăk Blà</v>
          </cell>
          <cell r="S180" t="str">
            <v>Xã Đăk Rơ Wa</v>
          </cell>
          <cell r="T180" t="str">
            <v>UBND xã Đăk Rơ Wa</v>
          </cell>
          <cell r="U180">
            <v>0</v>
          </cell>
          <cell r="Y180">
            <v>3600</v>
          </cell>
          <cell r="AB180">
            <v>3600</v>
          </cell>
          <cell r="AC180">
            <v>0</v>
          </cell>
          <cell r="AD180">
            <v>3600</v>
          </cell>
          <cell r="AF180">
            <v>3247</v>
          </cell>
          <cell r="AI180">
            <v>3247</v>
          </cell>
          <cell r="AJ180">
            <v>0</v>
          </cell>
          <cell r="AK180">
            <v>3247</v>
          </cell>
          <cell r="AM180">
            <v>2746.1579999999999</v>
          </cell>
          <cell r="AP180">
            <v>2746.1579999999999</v>
          </cell>
          <cell r="AQ180">
            <v>0</v>
          </cell>
          <cell r="AT180">
            <v>2746.1579999999999</v>
          </cell>
          <cell r="AV180">
            <v>500</v>
          </cell>
          <cell r="AY180">
            <v>500</v>
          </cell>
          <cell r="AZ180">
            <v>0</v>
          </cell>
          <cell r="BA180">
            <v>500</v>
          </cell>
          <cell r="BC180">
            <v>0</v>
          </cell>
          <cell r="BF180">
            <v>0</v>
          </cell>
          <cell r="BG180">
            <v>0</v>
          </cell>
          <cell r="BH180">
            <v>0</v>
          </cell>
          <cell r="BT180">
            <v>111673</v>
          </cell>
          <cell r="BV180">
            <v>111673</v>
          </cell>
        </row>
        <row r="181">
          <cell r="A181">
            <v>15</v>
          </cell>
          <cell r="B181" t="str">
            <v>Đường đi khu sản xuất thôn Kon Jơ Dri, xã Đăk Rơ Wa, thành phố Kon Tum</v>
          </cell>
          <cell r="C181" t="str">
            <v>Phòng Quản lý đô thị</v>
          </cell>
          <cell r="D181" t="str">
            <v>UBND xã Đăk Rơ Wa</v>
          </cell>
          <cell r="E181" t="str">
            <v>C</v>
          </cell>
          <cell r="F181" t="str">
            <v>Giao thông</v>
          </cell>
          <cell r="G181">
            <v>7949894</v>
          </cell>
          <cell r="H181" t="str">
            <v>Xã Đăk Rơ Wa</v>
          </cell>
          <cell r="L181" t="str">
            <v>2634-6/8/2021</v>
          </cell>
          <cell r="M181">
            <v>7177</v>
          </cell>
          <cell r="P181">
            <v>7177</v>
          </cell>
          <cell r="R181" t="str">
            <v>Xã Đăk Rơ Wa</v>
          </cell>
          <cell r="S181" t="str">
            <v>Xã Đăk Rơ Wa</v>
          </cell>
          <cell r="T181" t="str">
            <v>UBND xã Đăk Rơ Wa</v>
          </cell>
          <cell r="U181">
            <v>0</v>
          </cell>
          <cell r="Y181">
            <v>6914</v>
          </cell>
          <cell r="AB181">
            <v>6914</v>
          </cell>
          <cell r="AC181">
            <v>0</v>
          </cell>
          <cell r="AD181">
            <v>6914</v>
          </cell>
          <cell r="AF181">
            <v>6914</v>
          </cell>
          <cell r="AI181">
            <v>6914</v>
          </cell>
          <cell r="AJ181">
            <v>0</v>
          </cell>
          <cell r="AK181">
            <v>6914</v>
          </cell>
          <cell r="AM181">
            <v>6778.6766420000004</v>
          </cell>
          <cell r="AP181">
            <v>6778.6766420000004</v>
          </cell>
          <cell r="AQ181">
            <v>0</v>
          </cell>
          <cell r="AT181">
            <v>6778.6766420000004</v>
          </cell>
          <cell r="AV181">
            <v>0</v>
          </cell>
          <cell r="AY181">
            <v>0</v>
          </cell>
          <cell r="AZ181">
            <v>0</v>
          </cell>
          <cell r="BA181">
            <v>0</v>
          </cell>
          <cell r="BC181">
            <v>0</v>
          </cell>
          <cell r="BF181">
            <v>0</v>
          </cell>
          <cell r="BG181">
            <v>0</v>
          </cell>
          <cell r="BH181">
            <v>0</v>
          </cell>
        </row>
        <row r="182">
          <cell r="A182">
            <v>16</v>
          </cell>
          <cell r="B182" t="str">
            <v>Đường đi khu sản xuất thôn Kon Tum Kơ Pơng 2, xã Đăk Rơ Wa, thành phố Kon Tum</v>
          </cell>
          <cell r="C182" t="str">
            <v>Phòng Quản lý đô thị</v>
          </cell>
          <cell r="D182" t="str">
            <v>UBND xã Đăk Rơ Wa</v>
          </cell>
          <cell r="E182" t="str">
            <v>C</v>
          </cell>
          <cell r="F182" t="str">
            <v>Giao thông</v>
          </cell>
          <cell r="G182">
            <v>7950280</v>
          </cell>
          <cell r="H182" t="str">
            <v>Xã Đăk Rơ Wa</v>
          </cell>
          <cell r="L182" t="str">
            <v>2638-6/8/2021</v>
          </cell>
          <cell r="M182">
            <v>5489</v>
          </cell>
          <cell r="P182">
            <v>5489</v>
          </cell>
          <cell r="R182" t="str">
            <v>Xã Đăk Rơ Wa</v>
          </cell>
          <cell r="S182" t="str">
            <v>Xã Đăk Rơ Wa</v>
          </cell>
          <cell r="T182" t="str">
            <v>UBND xã Đăk Rơ Wa</v>
          </cell>
          <cell r="U182">
            <v>0</v>
          </cell>
          <cell r="Y182">
            <v>5359</v>
          </cell>
          <cell r="AB182">
            <v>5359</v>
          </cell>
          <cell r="AC182">
            <v>0</v>
          </cell>
          <cell r="AD182">
            <v>5359</v>
          </cell>
          <cell r="AF182">
            <v>5359</v>
          </cell>
          <cell r="AI182">
            <v>5359</v>
          </cell>
          <cell r="AJ182">
            <v>0</v>
          </cell>
          <cell r="AK182">
            <v>5359</v>
          </cell>
          <cell r="AM182">
            <v>5349.3539529999998</v>
          </cell>
          <cell r="AP182">
            <v>5349.3539529999998</v>
          </cell>
          <cell r="AQ182">
            <v>0</v>
          </cell>
          <cell r="AT182">
            <v>5349.3539529999998</v>
          </cell>
          <cell r="AV182">
            <v>0</v>
          </cell>
          <cell r="AY182">
            <v>0</v>
          </cell>
          <cell r="AZ182">
            <v>0</v>
          </cell>
          <cell r="BA182">
            <v>0</v>
          </cell>
          <cell r="BC182">
            <v>0</v>
          </cell>
          <cell r="BF182">
            <v>0</v>
          </cell>
          <cell r="BG182">
            <v>0</v>
          </cell>
          <cell r="BH182">
            <v>0</v>
          </cell>
        </row>
        <row r="183">
          <cell r="A183">
            <v>17</v>
          </cell>
          <cell r="B183" t="str">
            <v>Phương án hỗ trợ trồng rừng sản xuất trên đất trống, đồi trọc trên địa bàn thành phố Kon Tum năm 2021</v>
          </cell>
          <cell r="C183" t="str">
            <v>Phòng Kinh tế</v>
          </cell>
          <cell r="D183" t="str">
            <v>UBND xã Đăk Rơ Wa</v>
          </cell>
          <cell r="E183" t="str">
            <v>C</v>
          </cell>
          <cell r="F183" t="str">
            <v>Lâm nghiệp</v>
          </cell>
          <cell r="G183">
            <v>7921923</v>
          </cell>
          <cell r="H183" t="str">
            <v>Xã Chư Hreng</v>
          </cell>
          <cell r="L183" t="str">
            <v>2818-21/8/2021</v>
          </cell>
          <cell r="M183">
            <v>8513.625</v>
          </cell>
          <cell r="O183">
            <v>630</v>
          </cell>
          <cell r="P183">
            <v>3500</v>
          </cell>
          <cell r="R183" t="str">
            <v>Xã Chư Hreng</v>
          </cell>
          <cell r="S183" t="str">
            <v>Xã Đăk Rơ Wa</v>
          </cell>
          <cell r="T183" t="str">
            <v>UBND xã Đăk Rơ Wa</v>
          </cell>
          <cell r="U183">
            <v>0</v>
          </cell>
          <cell r="Y183">
            <v>2594</v>
          </cell>
          <cell r="AB183">
            <v>2594</v>
          </cell>
          <cell r="AC183">
            <v>0</v>
          </cell>
          <cell r="AD183">
            <v>2594</v>
          </cell>
          <cell r="AF183">
            <v>1680.289</v>
          </cell>
          <cell r="AI183">
            <v>1680.289</v>
          </cell>
          <cell r="AJ183">
            <v>0</v>
          </cell>
          <cell r="AK183">
            <v>1050.289</v>
          </cell>
          <cell r="AL183">
            <v>630</v>
          </cell>
          <cell r="AM183">
            <v>1592.632222</v>
          </cell>
          <cell r="AO183">
            <v>630</v>
          </cell>
          <cell r="AP183">
            <v>962.63222199999996</v>
          </cell>
          <cell r="AQ183">
            <v>0</v>
          </cell>
          <cell r="AT183">
            <v>962.63222199999996</v>
          </cell>
          <cell r="AV183">
            <v>0</v>
          </cell>
          <cell r="AY183">
            <v>0</v>
          </cell>
          <cell r="AZ183">
            <v>0</v>
          </cell>
          <cell r="BA183">
            <v>0</v>
          </cell>
          <cell r="BC183">
            <v>0</v>
          </cell>
          <cell r="BF183">
            <v>0</v>
          </cell>
          <cell r="BG183">
            <v>0</v>
          </cell>
          <cell r="BH183">
            <v>0</v>
          </cell>
        </row>
        <row r="184">
          <cell r="A184">
            <v>18</v>
          </cell>
          <cell r="B184" t="str">
            <v>Điểm trao đổi hàng hoá, sản phẩm nông nghiệp
 của người dân địa phương trên địa bàn xã Đăk Blà.</v>
          </cell>
          <cell r="C184" t="str">
            <v>UBND xã Đăk Blà</v>
          </cell>
          <cell r="D184" t="str">
            <v>UBND xã Đăk Rơ Wa</v>
          </cell>
          <cell r="E184" t="str">
            <v>C</v>
          </cell>
          <cell r="F184" t="str">
            <v>Hạ tầng</v>
          </cell>
          <cell r="G184">
            <v>7939764</v>
          </cell>
          <cell r="H184" t="str">
            <v>Xã Đăk Blà</v>
          </cell>
          <cell r="L184" t="str">
            <v>3741-18/10/2021</v>
          </cell>
          <cell r="M184">
            <v>960</v>
          </cell>
          <cell r="P184">
            <v>960</v>
          </cell>
          <cell r="R184" t="str">
            <v>Xã Đăk Blà</v>
          </cell>
          <cell r="S184" t="str">
            <v>Xã Đăk Rơ Wa</v>
          </cell>
          <cell r="T184" t="str">
            <v>UBND xã Đăk Rơ Wa</v>
          </cell>
          <cell r="U184">
            <v>0</v>
          </cell>
          <cell r="Y184">
            <v>955</v>
          </cell>
          <cell r="AB184">
            <v>955</v>
          </cell>
          <cell r="AC184">
            <v>0</v>
          </cell>
          <cell r="AD184">
            <v>955</v>
          </cell>
          <cell r="AF184">
            <v>954</v>
          </cell>
          <cell r="AI184">
            <v>954</v>
          </cell>
          <cell r="AJ184">
            <v>0</v>
          </cell>
          <cell r="AK184">
            <v>954</v>
          </cell>
          <cell r="AM184">
            <v>953.65812400000004</v>
          </cell>
          <cell r="AP184">
            <v>953.65812400000004</v>
          </cell>
          <cell r="AQ184">
            <v>0</v>
          </cell>
          <cell r="AT184">
            <v>953.65812400000004</v>
          </cell>
          <cell r="AV184">
            <v>0</v>
          </cell>
          <cell r="AY184">
            <v>0</v>
          </cell>
          <cell r="AZ184">
            <v>0</v>
          </cell>
          <cell r="BA184">
            <v>0</v>
          </cell>
          <cell r="BC184">
            <v>0</v>
          </cell>
          <cell r="BF184">
            <v>0</v>
          </cell>
          <cell r="BG184">
            <v>0</v>
          </cell>
          <cell r="BH184">
            <v>0</v>
          </cell>
        </row>
        <row r="185">
          <cell r="A185">
            <v>19</v>
          </cell>
          <cell r="B185" t="str">
            <v>Đường đi khu sản xuất và phát triển du lịch núi ChưHreng, thôn KonHraKlah, xã ChưHreng, thành phố Kon Tum, tỉnh Kon Tum.</v>
          </cell>
          <cell r="C185" t="str">
            <v>Ban QLDA ĐTXD TP</v>
          </cell>
          <cell r="D185" t="str">
            <v>UBND xã Đăk Rơ Wa</v>
          </cell>
          <cell r="E185" t="str">
            <v>C</v>
          </cell>
          <cell r="F185" t="str">
            <v>Giao thông</v>
          </cell>
          <cell r="G185">
            <v>7937943</v>
          </cell>
          <cell r="H185" t="str">
            <v>Xã Chư Hreng</v>
          </cell>
          <cell r="I185" t="str">
            <v>2022-2026</v>
          </cell>
          <cell r="J185">
            <v>2022</v>
          </cell>
          <cell r="L185" t="str">
            <v>4796-20/12/2021;2034-06/6/2022</v>
          </cell>
          <cell r="M185">
            <v>27546</v>
          </cell>
          <cell r="P185">
            <v>27546</v>
          </cell>
          <cell r="R185" t="str">
            <v>Xã Chư Hreng</v>
          </cell>
          <cell r="S185" t="str">
            <v>Xã Đăk Rơ Wa</v>
          </cell>
          <cell r="T185" t="str">
            <v>UBND xã Đăk Rơ Wa</v>
          </cell>
          <cell r="U185">
            <v>0</v>
          </cell>
          <cell r="Y185">
            <v>27546</v>
          </cell>
          <cell r="AB185">
            <v>27546</v>
          </cell>
          <cell r="AC185">
            <v>2813</v>
          </cell>
          <cell r="AD185">
            <v>24733</v>
          </cell>
          <cell r="AF185">
            <v>23765.709000000003</v>
          </cell>
          <cell r="AI185">
            <v>23765.709000000003</v>
          </cell>
          <cell r="AJ185">
            <v>0</v>
          </cell>
          <cell r="AK185">
            <v>23765.709000000003</v>
          </cell>
          <cell r="AM185">
            <v>10788.7088</v>
          </cell>
          <cell r="AP185">
            <v>10788.7088</v>
          </cell>
          <cell r="AQ185">
            <v>0</v>
          </cell>
          <cell r="AT185">
            <v>10788.7088</v>
          </cell>
          <cell r="AV185">
            <v>15790</v>
          </cell>
          <cell r="AY185">
            <v>15790</v>
          </cell>
          <cell r="AZ185">
            <v>2813</v>
          </cell>
          <cell r="BA185">
            <v>12977</v>
          </cell>
          <cell r="BC185">
            <v>2965.4872</v>
          </cell>
          <cell r="BF185">
            <v>2965.4872</v>
          </cell>
          <cell r="BG185">
            <v>2813</v>
          </cell>
          <cell r="BH185">
            <v>2813</v>
          </cell>
          <cell r="BJ185">
            <v>152.4872</v>
          </cell>
          <cell r="BT185">
            <v>13792</v>
          </cell>
          <cell r="BV185">
            <v>13792</v>
          </cell>
        </row>
        <row r="186">
          <cell r="A186">
            <v>20</v>
          </cell>
          <cell r="B186" t="str">
            <v>Hỗ trợ trồng rừng sản xuất trên đất trống, đồi trọc trên địa bàn thành phố Kon Tum năm 2022</v>
          </cell>
          <cell r="C186" t="str">
            <v>Phòng Kinh tế</v>
          </cell>
          <cell r="D186" t="str">
            <v>UBND xã Đăk Rơ Wa</v>
          </cell>
          <cell r="E186" t="str">
            <v>C</v>
          </cell>
          <cell r="F186" t="str">
            <v>Lâm nghiệp</v>
          </cell>
          <cell r="G186">
            <v>7966862</v>
          </cell>
          <cell r="H186" t="str">
            <v>Xã Chư Hreng</v>
          </cell>
          <cell r="L186" t="str">
            <v>2216-21/6/2022</v>
          </cell>
          <cell r="M186">
            <v>7752.6</v>
          </cell>
          <cell r="P186">
            <v>6411</v>
          </cell>
          <cell r="R186" t="str">
            <v>Xã Chư Hreng</v>
          </cell>
          <cell r="S186" t="str">
            <v>Xã Đăk Rơ Wa</v>
          </cell>
          <cell r="T186" t="str">
            <v>UBND xã Đăk Rơ Wa</v>
          </cell>
          <cell r="U186">
            <v>0</v>
          </cell>
          <cell r="Y186">
            <v>6669</v>
          </cell>
          <cell r="AB186">
            <v>6669</v>
          </cell>
          <cell r="AC186">
            <v>0</v>
          </cell>
          <cell r="AD186">
            <v>6411</v>
          </cell>
          <cell r="AE186">
            <v>258</v>
          </cell>
          <cell r="AF186">
            <v>258</v>
          </cell>
          <cell r="AI186">
            <v>258</v>
          </cell>
          <cell r="AJ186">
            <v>0</v>
          </cell>
          <cell r="AK186">
            <v>0</v>
          </cell>
          <cell r="AL186">
            <v>258</v>
          </cell>
          <cell r="AM186">
            <v>84.83377999999999</v>
          </cell>
          <cell r="AP186">
            <v>84.83377999999999</v>
          </cell>
          <cell r="AQ186">
            <v>0</v>
          </cell>
          <cell r="AT186">
            <v>0</v>
          </cell>
          <cell r="AU186">
            <v>84.83377999999999</v>
          </cell>
          <cell r="AV186">
            <v>0</v>
          </cell>
          <cell r="AY186">
            <v>0</v>
          </cell>
          <cell r="AZ186">
            <v>0</v>
          </cell>
          <cell r="BA186">
            <v>0</v>
          </cell>
          <cell r="BC186">
            <v>0</v>
          </cell>
          <cell r="BF186">
            <v>0</v>
          </cell>
          <cell r="BG186">
            <v>0</v>
          </cell>
          <cell r="BH186">
            <v>0</v>
          </cell>
        </row>
        <row r="187">
          <cell r="A187">
            <v>21</v>
          </cell>
          <cell r="B187" t="str">
            <v>Sửa chữa Cống tràn số 01, số 02 thôn Kon Drei, 
xã Đăk Blà do ảnh hưởng mưa bão năm 2021</v>
          </cell>
          <cell r="C187" t="str">
            <v>Phòng Kinh tế</v>
          </cell>
          <cell r="D187" t="str">
            <v>UBND xã Đăk Rơ Wa</v>
          </cell>
          <cell r="E187" t="str">
            <v>C</v>
          </cell>
          <cell r="F187" t="str">
            <v>Hạ tầng</v>
          </cell>
          <cell r="G187">
            <v>7970022</v>
          </cell>
          <cell r="H187" t="str">
            <v>Xã Đăk Blà</v>
          </cell>
          <cell r="L187" t="str">
            <v>2223-21/6/2022</v>
          </cell>
          <cell r="M187">
            <v>4200</v>
          </cell>
          <cell r="P187">
            <v>4200</v>
          </cell>
          <cell r="R187" t="str">
            <v>Xã Đăk Blà</v>
          </cell>
          <cell r="S187" t="str">
            <v>Xã Đăk Rơ Wa</v>
          </cell>
          <cell r="T187" t="str">
            <v>UBND xã Đăk Rơ Wa</v>
          </cell>
          <cell r="U187">
            <v>0</v>
          </cell>
          <cell r="Y187">
            <v>4200</v>
          </cell>
          <cell r="AB187">
            <v>4200</v>
          </cell>
          <cell r="AC187">
            <v>0</v>
          </cell>
          <cell r="AD187">
            <v>4200</v>
          </cell>
          <cell r="AF187">
            <v>4129</v>
          </cell>
          <cell r="AI187">
            <v>4129</v>
          </cell>
          <cell r="AJ187">
            <v>0</v>
          </cell>
          <cell r="AK187">
            <v>4129</v>
          </cell>
          <cell r="AM187">
            <v>4094.38967</v>
          </cell>
          <cell r="AP187">
            <v>4094.38967</v>
          </cell>
          <cell r="AQ187">
            <v>0</v>
          </cell>
          <cell r="AT187">
            <v>4094.38967</v>
          </cell>
          <cell r="AV187">
            <v>0</v>
          </cell>
          <cell r="AY187">
            <v>0</v>
          </cell>
          <cell r="AZ187">
            <v>0</v>
          </cell>
          <cell r="BA187">
            <v>0</v>
          </cell>
          <cell r="BC187">
            <v>0</v>
          </cell>
          <cell r="BF187">
            <v>0</v>
          </cell>
          <cell r="BG187">
            <v>0</v>
          </cell>
          <cell r="BH187">
            <v>0</v>
          </cell>
        </row>
        <row r="188">
          <cell r="A188">
            <v>22</v>
          </cell>
          <cell r="B188" t="str">
            <v>Trường TH-THCS Đăk Blà (cơ sở cấp Tiểu học), thành phố Kon Tum; Hạng mục: Nhà vệ sinh</v>
          </cell>
          <cell r="C188" t="str">
            <v>Phòng Giáo dục và ĐT</v>
          </cell>
          <cell r="D188" t="str">
            <v>UBND xã Đăk Rơ Wa</v>
          </cell>
          <cell r="F188" t="str">
            <v>Giáo dục</v>
          </cell>
          <cell r="G188">
            <v>8022805</v>
          </cell>
          <cell r="H188" t="str">
            <v>Xã Đăk Blà</v>
          </cell>
          <cell r="L188" t="str">
            <v>246-06/2/2023</v>
          </cell>
          <cell r="M188">
            <v>500</v>
          </cell>
          <cell r="P188">
            <v>273</v>
          </cell>
          <cell r="R188" t="str">
            <v>Xã Đăk Blà</v>
          </cell>
          <cell r="S188" t="str">
            <v>Xã Đăk Rơ Wa</v>
          </cell>
          <cell r="T188" t="str">
            <v>UBND xã Đăk Rơ Wa</v>
          </cell>
          <cell r="U188">
            <v>0</v>
          </cell>
          <cell r="Y188">
            <v>273</v>
          </cell>
          <cell r="AB188">
            <v>273</v>
          </cell>
          <cell r="AC188">
            <v>0</v>
          </cell>
          <cell r="AD188">
            <v>273</v>
          </cell>
          <cell r="AF188">
            <v>243</v>
          </cell>
          <cell r="AI188">
            <v>243</v>
          </cell>
          <cell r="AJ188">
            <v>0</v>
          </cell>
          <cell r="AK188">
            <v>243</v>
          </cell>
          <cell r="AM188">
            <v>241.069726</v>
          </cell>
          <cell r="AP188">
            <v>241.069726</v>
          </cell>
          <cell r="AQ188">
            <v>0</v>
          </cell>
          <cell r="AT188">
            <v>241.069726</v>
          </cell>
          <cell r="AV188">
            <v>0</v>
          </cell>
          <cell r="AY188">
            <v>0</v>
          </cell>
          <cell r="AZ188">
            <v>0</v>
          </cell>
          <cell r="BA188">
            <v>0</v>
          </cell>
          <cell r="BC188">
            <v>0</v>
          </cell>
          <cell r="BF188">
            <v>0</v>
          </cell>
          <cell r="BG188">
            <v>0</v>
          </cell>
          <cell r="BH188">
            <v>0</v>
          </cell>
        </row>
        <row r="189">
          <cell r="A189">
            <v>23</v>
          </cell>
          <cell r="B189" t="str">
            <v>Đường từ Trường tiểu học KơPaKơLơng đến khu sản xuất thuộc thôn Kon Mơ Nay Kơ Tu 2, xã Đăk Blà, thành phố Kon Tum</v>
          </cell>
          <cell r="C189" t="str">
            <v>Ban QLDA ĐTXD TP</v>
          </cell>
          <cell r="D189" t="str">
            <v>UBND xã Đăk Rơ Wa</v>
          </cell>
          <cell r="E189" t="str">
            <v>C</v>
          </cell>
          <cell r="F189" t="str">
            <v>Giao thông</v>
          </cell>
          <cell r="G189">
            <v>7920772</v>
          </cell>
          <cell r="H189" t="str">
            <v>Xã Đăk Blà</v>
          </cell>
          <cell r="I189">
            <v>2022</v>
          </cell>
          <cell r="J189">
            <v>2022</v>
          </cell>
          <cell r="L189" t="str">
            <v>3104-
01/12/2020</v>
          </cell>
          <cell r="M189">
            <v>7199.5</v>
          </cell>
          <cell r="P189">
            <v>7199.5</v>
          </cell>
          <cell r="Q189" t="str">
            <v>1180-8/6/2023</v>
          </cell>
          <cell r="R189" t="str">
            <v>Xã Đăk Blà</v>
          </cell>
          <cell r="S189" t="str">
            <v>Xã Đăk Rơ Wa</v>
          </cell>
          <cell r="T189" t="str">
            <v>UBND xã Đăk Rơ Wa</v>
          </cell>
          <cell r="U189">
            <v>0</v>
          </cell>
          <cell r="Y189">
            <v>4288</v>
          </cell>
          <cell r="AB189">
            <v>4288</v>
          </cell>
          <cell r="AC189">
            <v>0</v>
          </cell>
          <cell r="AD189">
            <v>4288</v>
          </cell>
          <cell r="AF189">
            <v>4295</v>
          </cell>
          <cell r="AI189">
            <v>4295</v>
          </cell>
          <cell r="AJ189">
            <v>0</v>
          </cell>
          <cell r="AK189">
            <v>4295</v>
          </cell>
          <cell r="AM189">
            <v>4294.8567999999996</v>
          </cell>
          <cell r="AP189">
            <v>4294.8567999999996</v>
          </cell>
          <cell r="AQ189">
            <v>0</v>
          </cell>
          <cell r="AT189">
            <v>4294.8567999999996</v>
          </cell>
          <cell r="AV189">
            <v>0</v>
          </cell>
          <cell r="AY189">
            <v>0</v>
          </cell>
          <cell r="AZ189">
            <v>0</v>
          </cell>
          <cell r="BA189">
            <v>0</v>
          </cell>
          <cell r="BC189">
            <v>0</v>
          </cell>
          <cell r="BF189">
            <v>0</v>
          </cell>
          <cell r="BG189">
            <v>0</v>
          </cell>
          <cell r="BH189">
            <v>0</v>
          </cell>
          <cell r="BT189">
            <v>0</v>
          </cell>
          <cell r="BU189">
            <v>0</v>
          </cell>
          <cell r="BV189">
            <v>0</v>
          </cell>
          <cell r="BW189">
            <v>0</v>
          </cell>
        </row>
        <row r="190">
          <cell r="A190">
            <v>24</v>
          </cell>
          <cell r="B190" t="str">
            <v>Đường từ Quốc lộ 24 đi khu sản xuất thuộc thôn Kon Rơ Lang, xã Đăk Blà, thành phố Kon Tum</v>
          </cell>
          <cell r="C190" t="str">
            <v>Ban QLDA ĐTXD TP</v>
          </cell>
          <cell r="D190" t="str">
            <v>UBND xã Đăk Rơ Wa</v>
          </cell>
          <cell r="E190" t="str">
            <v>C</v>
          </cell>
          <cell r="F190" t="str">
            <v>Giao thông</v>
          </cell>
          <cell r="G190">
            <v>7919915</v>
          </cell>
          <cell r="H190" t="str">
            <v>Xã Đăk Blà</v>
          </cell>
          <cell r="I190" t="str">
            <v>2022-2023</v>
          </cell>
          <cell r="J190">
            <v>2022</v>
          </cell>
          <cell r="L190" t="str">
            <v>3103-
01/12/2020</v>
          </cell>
          <cell r="M190">
            <v>6166</v>
          </cell>
          <cell r="P190">
            <v>6166</v>
          </cell>
          <cell r="Q190" t="str">
            <v>1981-29/9/2023</v>
          </cell>
          <cell r="R190" t="str">
            <v>Xã Đăk Blà</v>
          </cell>
          <cell r="S190" t="str">
            <v>Xã Đăk Rơ Wa</v>
          </cell>
          <cell r="T190" t="str">
            <v>UBND xã Đăk Rơ Wa</v>
          </cell>
          <cell r="U190">
            <v>0</v>
          </cell>
          <cell r="Y190">
            <v>5289</v>
          </cell>
          <cell r="AB190">
            <v>5289</v>
          </cell>
          <cell r="AC190">
            <v>0</v>
          </cell>
          <cell r="AD190">
            <v>5289</v>
          </cell>
          <cell r="AF190">
            <v>5289</v>
          </cell>
          <cell r="AI190">
            <v>5289</v>
          </cell>
          <cell r="AJ190">
            <v>0</v>
          </cell>
          <cell r="AK190">
            <v>5289</v>
          </cell>
          <cell r="AM190">
            <v>5288.4259099999999</v>
          </cell>
          <cell r="AP190">
            <v>5288.4259099999999</v>
          </cell>
          <cell r="AQ190">
            <v>0</v>
          </cell>
          <cell r="AT190">
            <v>5288.4259099999999</v>
          </cell>
          <cell r="AV190">
            <v>0</v>
          </cell>
          <cell r="AY190">
            <v>0</v>
          </cell>
          <cell r="AZ190">
            <v>0</v>
          </cell>
          <cell r="BA190">
            <v>0</v>
          </cell>
          <cell r="BC190">
            <v>0</v>
          </cell>
          <cell r="BF190">
            <v>0</v>
          </cell>
          <cell r="BG190">
            <v>0</v>
          </cell>
          <cell r="BH190">
            <v>0</v>
          </cell>
          <cell r="BT190">
            <v>0</v>
          </cell>
          <cell r="BU190">
            <v>0</v>
          </cell>
          <cell r="BV190">
            <v>0</v>
          </cell>
          <cell r="BW190">
            <v>0</v>
          </cell>
        </row>
        <row r="191">
          <cell r="A191">
            <v>25</v>
          </cell>
          <cell r="B191" t="str">
            <v>Trường TH-THCS Đăk Blà (cơ sở THCS), thành phố KonTum</v>
          </cell>
          <cell r="C191" t="str">
            <v>Ban QLDA ĐTXD TP</v>
          </cell>
          <cell r="D191" t="str">
            <v>UBND xã Đăk Rơ Wa</v>
          </cell>
          <cell r="E191" t="str">
            <v>C</v>
          </cell>
          <cell r="F191" t="str">
            <v>Giáo dục</v>
          </cell>
          <cell r="G191">
            <v>7920779</v>
          </cell>
          <cell r="H191" t="str">
            <v>Xã Đăk Blà</v>
          </cell>
          <cell r="I191" t="str">
            <v>2022-2023</v>
          </cell>
          <cell r="J191">
            <v>2022</v>
          </cell>
          <cell r="L191" t="str">
            <v>3050-
01/12/2020; 1806-29/7/2024</v>
          </cell>
          <cell r="M191">
            <v>17900</v>
          </cell>
          <cell r="P191">
            <v>17900</v>
          </cell>
          <cell r="Q191" t="str">
            <v>826-16/4/2024</v>
          </cell>
          <cell r="R191" t="str">
            <v>Xã Đăk Blà</v>
          </cell>
          <cell r="S191" t="str">
            <v>Xã Đăk Rơ Wa</v>
          </cell>
          <cell r="T191" t="str">
            <v>UBND xã Đăk Rơ Wa</v>
          </cell>
          <cell r="U191">
            <v>0</v>
          </cell>
          <cell r="Y191">
            <v>17650</v>
          </cell>
          <cell r="AB191">
            <v>17650</v>
          </cell>
          <cell r="AC191">
            <v>7480</v>
          </cell>
          <cell r="AD191">
            <v>10170</v>
          </cell>
          <cell r="AF191">
            <v>16868.580000000002</v>
          </cell>
          <cell r="AI191">
            <v>16868.580000000002</v>
          </cell>
          <cell r="AJ191">
            <v>7480</v>
          </cell>
          <cell r="AK191">
            <v>4888.58</v>
          </cell>
          <cell r="AL191">
            <v>4500</v>
          </cell>
          <cell r="AM191">
            <v>15723.958999999999</v>
          </cell>
          <cell r="AO191">
            <v>4500</v>
          </cell>
          <cell r="AP191">
            <v>11223.958999999999</v>
          </cell>
          <cell r="AQ191">
            <v>7480.3789999999999</v>
          </cell>
          <cell r="AR191">
            <v>7480.3789999999999</v>
          </cell>
          <cell r="AT191">
            <v>3743.58</v>
          </cell>
          <cell r="AV191">
            <v>1145</v>
          </cell>
          <cell r="AY191">
            <v>1145</v>
          </cell>
          <cell r="AZ191">
            <v>0</v>
          </cell>
          <cell r="BA191">
            <v>1145</v>
          </cell>
          <cell r="BC191">
            <v>0</v>
          </cell>
          <cell r="BF191">
            <v>0</v>
          </cell>
          <cell r="BG191">
            <v>0</v>
          </cell>
          <cell r="BH191">
            <v>0</v>
          </cell>
          <cell r="BT191">
            <v>1100</v>
          </cell>
          <cell r="BV191">
            <v>1100</v>
          </cell>
        </row>
        <row r="192">
          <cell r="A192">
            <v>26</v>
          </cell>
          <cell r="B192" t="str">
            <v>Trường TH-THCS Đăkrơwa (cơ sở THCS), thành phố Kon Tum</v>
          </cell>
          <cell r="C192" t="str">
            <v>Ban QLDA ĐTXD TP</v>
          </cell>
          <cell r="D192" t="str">
            <v>UBND xã Đăk Rơ Wa</v>
          </cell>
          <cell r="E192" t="str">
            <v>C</v>
          </cell>
          <cell r="F192" t="str">
            <v>Giáo dục</v>
          </cell>
          <cell r="G192">
            <v>7919918</v>
          </cell>
          <cell r="H192" t="str">
            <v>Xã Đăk Rơ Wa</v>
          </cell>
          <cell r="I192" t="str">
            <v>2022-2023</v>
          </cell>
          <cell r="J192">
            <v>2022</v>
          </cell>
          <cell r="L192" t="str">
            <v>3052-
01/12/2020; 1803-29/7/2024</v>
          </cell>
          <cell r="M192">
            <v>8200</v>
          </cell>
          <cell r="P192">
            <v>8200</v>
          </cell>
          <cell r="Q192" t="str">
            <v>814-15/4/2024</v>
          </cell>
          <cell r="R192" t="str">
            <v>Xã Đăk Rơ Wa</v>
          </cell>
          <cell r="S192" t="str">
            <v>Xã Đăk Rơ Wa</v>
          </cell>
          <cell r="T192" t="str">
            <v>UBND xã Đăk Rơ Wa</v>
          </cell>
          <cell r="U192">
            <v>0</v>
          </cell>
          <cell r="Y192">
            <v>8200</v>
          </cell>
          <cell r="AB192">
            <v>8200</v>
          </cell>
          <cell r="AC192">
            <v>0</v>
          </cell>
          <cell r="AD192">
            <v>8200</v>
          </cell>
          <cell r="AF192">
            <v>7000</v>
          </cell>
          <cell r="AI192">
            <v>7000</v>
          </cell>
          <cell r="AJ192">
            <v>0</v>
          </cell>
          <cell r="AK192">
            <v>7000</v>
          </cell>
          <cell r="AM192">
            <v>5554.6550000000007</v>
          </cell>
          <cell r="AP192">
            <v>5554.6550000000007</v>
          </cell>
          <cell r="AQ192">
            <v>0</v>
          </cell>
          <cell r="AT192">
            <v>5554.6550000000007</v>
          </cell>
          <cell r="AV192">
            <v>1445</v>
          </cell>
          <cell r="AY192">
            <v>1445</v>
          </cell>
          <cell r="AZ192">
            <v>0</v>
          </cell>
          <cell r="BA192">
            <v>1445</v>
          </cell>
          <cell r="BC192">
            <v>0</v>
          </cell>
          <cell r="BF192">
            <v>0</v>
          </cell>
          <cell r="BG192">
            <v>0</v>
          </cell>
          <cell r="BH192">
            <v>0</v>
          </cell>
          <cell r="BT192">
            <v>1400</v>
          </cell>
          <cell r="BV192">
            <v>1400</v>
          </cell>
        </row>
        <row r="193">
          <cell r="A193">
            <v>27</v>
          </cell>
          <cell r="B193" t="str">
            <v>Danh mục dự án nhóm C quy mô nhỏ xây dựng nông thôn mới trên địa bàn xã Đăk Blà, thành phố Kon Tum</v>
          </cell>
          <cell r="C193" t="str">
            <v>UBND xã Đăk Blà</v>
          </cell>
          <cell r="D193" t="str">
            <v>UBND xã Đăk Rơ Wa</v>
          </cell>
          <cell r="E193" t="str">
            <v>C</v>
          </cell>
          <cell r="F193" t="str">
            <v>Hạ tầng</v>
          </cell>
          <cell r="H193" t="str">
            <v>Xã Đăk Blà</v>
          </cell>
          <cell r="L193" t="str">
            <v>4483-29/11/2021</v>
          </cell>
          <cell r="M193">
            <v>4500</v>
          </cell>
          <cell r="P193">
            <v>4066</v>
          </cell>
          <cell r="R193" t="str">
            <v>Xã Đăk Blà</v>
          </cell>
          <cell r="S193" t="str">
            <v>Xã Đăk Rơ Wa</v>
          </cell>
          <cell r="T193" t="str">
            <v>UBND xã Đăk Rơ Wa</v>
          </cell>
          <cell r="U193">
            <v>0</v>
          </cell>
          <cell r="Y193">
            <v>4066</v>
          </cell>
          <cell r="AB193">
            <v>4066</v>
          </cell>
          <cell r="AC193">
            <v>0</v>
          </cell>
          <cell r="AD193">
            <v>4066</v>
          </cell>
          <cell r="AF193">
            <v>1766.546</v>
          </cell>
          <cell r="AI193">
            <v>1766.546</v>
          </cell>
          <cell r="AJ193">
            <v>0</v>
          </cell>
          <cell r="AK193">
            <v>1766.546</v>
          </cell>
          <cell r="AM193">
            <v>1766.546</v>
          </cell>
          <cell r="AP193">
            <v>1766.546</v>
          </cell>
          <cell r="AQ193">
            <v>0</v>
          </cell>
          <cell r="AT193">
            <v>1766.546</v>
          </cell>
          <cell r="AV193">
            <v>0</v>
          </cell>
          <cell r="AY193">
            <v>0</v>
          </cell>
          <cell r="AZ193">
            <v>0</v>
          </cell>
          <cell r="BA193">
            <v>0</v>
          </cell>
          <cell r="BC193">
            <v>0</v>
          </cell>
          <cell r="BF193">
            <v>0</v>
          </cell>
          <cell r="BG193">
            <v>0</v>
          </cell>
          <cell r="BH193">
            <v>0</v>
          </cell>
        </row>
        <row r="194">
          <cell r="A194">
            <v>28</v>
          </cell>
          <cell r="B194" t="str">
            <v>Nghĩa trang nhân dân xã Đăk Blà, thành phố Kon Tum; Hạng mục: Đường giao thông nội bộ, Cổng vào nghĩa trang và các hạng mục phụ trợ khác</v>
          </cell>
          <cell r="C194" t="str">
            <v>UBND xã Đăk Blà</v>
          </cell>
          <cell r="D194" t="str">
            <v>UBND xã Đăk Rơ Wa</v>
          </cell>
          <cell r="E194" t="str">
            <v>C</v>
          </cell>
          <cell r="F194" t="str">
            <v>Hạ tầng</v>
          </cell>
          <cell r="G194">
            <v>7942562</v>
          </cell>
          <cell r="H194" t="str">
            <v>Xã Đăk Blà</v>
          </cell>
          <cell r="L194" t="str">
            <v>4475-29/11/2021</v>
          </cell>
          <cell r="M194">
            <v>1570</v>
          </cell>
          <cell r="P194">
            <v>1492</v>
          </cell>
          <cell r="R194" t="str">
            <v>Xã Đăk Blà</v>
          </cell>
          <cell r="S194" t="str">
            <v>Xã Đăk Rơ Wa</v>
          </cell>
          <cell r="T194" t="str">
            <v>UBND xã Đăk Rơ Wa</v>
          </cell>
          <cell r="U194">
            <v>0</v>
          </cell>
          <cell r="Y194">
            <v>1526</v>
          </cell>
          <cell r="AB194">
            <v>1526</v>
          </cell>
          <cell r="AC194">
            <v>0</v>
          </cell>
          <cell r="AD194">
            <v>1526</v>
          </cell>
          <cell r="AF194">
            <v>1526.37</v>
          </cell>
          <cell r="AI194">
            <v>1526.37</v>
          </cell>
          <cell r="AJ194">
            <v>0</v>
          </cell>
          <cell r="AK194">
            <v>1526.37</v>
          </cell>
          <cell r="AM194">
            <v>1191.3699999999999</v>
          </cell>
          <cell r="AP194">
            <v>1191.3699999999999</v>
          </cell>
          <cell r="AQ194">
            <v>0</v>
          </cell>
          <cell r="AT194">
            <v>1191.3699999999999</v>
          </cell>
          <cell r="AV194">
            <v>0</v>
          </cell>
          <cell r="AY194">
            <v>0</v>
          </cell>
          <cell r="AZ194">
            <v>0</v>
          </cell>
          <cell r="BA194">
            <v>0</v>
          </cell>
          <cell r="BC194">
            <v>0</v>
          </cell>
          <cell r="BF194">
            <v>0</v>
          </cell>
          <cell r="BG194">
            <v>0</v>
          </cell>
          <cell r="BH194">
            <v>0</v>
          </cell>
        </row>
        <row r="195">
          <cell r="A195">
            <v>29</v>
          </cell>
          <cell r="B195" t="str">
            <v>Trường Tiểu học Nguyễn Bá Ngọc, thành phố Kon Tum, hạng mục: Nhà học 05 phòng và các hạng mục phụ trợ.</v>
          </cell>
          <cell r="C195" t="str">
            <v>Phòng GD&amp;ĐT</v>
          </cell>
          <cell r="D195" t="str">
            <v>UBND xã Đăk Rơ Wa</v>
          </cell>
          <cell r="E195" t="str">
            <v>C</v>
          </cell>
          <cell r="F195" t="str">
            <v>Giáo dục</v>
          </cell>
          <cell r="G195">
            <v>7963350</v>
          </cell>
          <cell r="H195" t="str">
            <v>Xã Hòa Bình</v>
          </cell>
          <cell r="L195" t="str">
            <v>835-16/3/2022</v>
          </cell>
          <cell r="M195">
            <v>4494</v>
          </cell>
          <cell r="P195">
            <v>1994</v>
          </cell>
          <cell r="R195" t="str">
            <v>Xã Hòa Bình</v>
          </cell>
          <cell r="S195" t="str">
            <v>Xã Đăk Rơ Wa</v>
          </cell>
          <cell r="T195" t="str">
            <v>UBND xã Đăk Rơ Wa</v>
          </cell>
          <cell r="U195">
            <v>0</v>
          </cell>
          <cell r="Y195">
            <v>4494</v>
          </cell>
          <cell r="AB195">
            <v>4494</v>
          </cell>
          <cell r="AC195">
            <v>0</v>
          </cell>
          <cell r="AD195">
            <v>1994</v>
          </cell>
          <cell r="AE195">
            <v>2500</v>
          </cell>
          <cell r="AF195">
            <v>4344</v>
          </cell>
          <cell r="AI195">
            <v>4344</v>
          </cell>
          <cell r="AJ195">
            <v>0</v>
          </cell>
          <cell r="AK195">
            <v>1844</v>
          </cell>
          <cell r="AL195">
            <v>2500</v>
          </cell>
          <cell r="AM195">
            <v>4343.5789999999997</v>
          </cell>
          <cell r="AP195">
            <v>4343.5789999999997</v>
          </cell>
          <cell r="AQ195">
            <v>0</v>
          </cell>
          <cell r="AT195">
            <v>1843.579</v>
          </cell>
          <cell r="AU195">
            <v>2500</v>
          </cell>
          <cell r="AV195">
            <v>0</v>
          </cell>
          <cell r="AY195">
            <v>0</v>
          </cell>
          <cell r="AZ195">
            <v>0</v>
          </cell>
          <cell r="BA195">
            <v>0</v>
          </cell>
          <cell r="BC195">
            <v>0</v>
          </cell>
          <cell r="BF195">
            <v>0</v>
          </cell>
          <cell r="BG195">
            <v>0</v>
          </cell>
          <cell r="BH195">
            <v>0</v>
          </cell>
        </row>
        <row r="196">
          <cell r="A196">
            <v>30</v>
          </cell>
          <cell r="B196" t="str">
            <v>Đầu tư cơ sở hạ tầng khu tái định cư các công trình trên địa bàn thành phố Kon Tum kết hợp với mở rộng, phát triển khu dân cư</v>
          </cell>
          <cell r="C196" t="str">
            <v>Ban QLDA ĐTXD TP</v>
          </cell>
          <cell r="D196" t="str">
            <v>UBND xã Đăk Rơ Wa</v>
          </cell>
          <cell r="E196" t="str">
            <v>C</v>
          </cell>
          <cell r="F196" t="str">
            <v>Hạ tầng 
kỹ thuật</v>
          </cell>
          <cell r="G196">
            <v>7775361</v>
          </cell>
          <cell r="H196" t="str">
            <v>Xã Đăk Bla</v>
          </cell>
          <cell r="I196" t="str">
            <v>2022-2026</v>
          </cell>
          <cell r="J196">
            <v>2022</v>
          </cell>
          <cell r="L196" t="str">
            <v>2995-31/7/2019; 1588-3/7/2020; 2511-2/8/2021</v>
          </cell>
          <cell r="M196">
            <v>70838</v>
          </cell>
          <cell r="P196">
            <v>70838</v>
          </cell>
          <cell r="Q196" t="str">
            <v>1631-29/4/2022 (GĐ1)</v>
          </cell>
          <cell r="R196" t="str">
            <v>Xã Đăk Bla</v>
          </cell>
          <cell r="S196" t="str">
            <v>Xã Đăk Rơ Wa</v>
          </cell>
          <cell r="T196" t="str">
            <v>UBND xã Đăk Rơ Wa</v>
          </cell>
          <cell r="U196">
            <v>0</v>
          </cell>
          <cell r="Y196">
            <v>50000</v>
          </cell>
          <cell r="AB196">
            <v>50000</v>
          </cell>
          <cell r="AC196">
            <v>0</v>
          </cell>
          <cell r="AD196">
            <v>50000</v>
          </cell>
          <cell r="AF196">
            <v>23849</v>
          </cell>
          <cell r="AI196">
            <v>23849</v>
          </cell>
          <cell r="AJ196">
            <v>0</v>
          </cell>
          <cell r="AK196">
            <v>23849</v>
          </cell>
          <cell r="AM196">
            <v>16541.375970000001</v>
          </cell>
          <cell r="AP196">
            <v>16541.375970000001</v>
          </cell>
          <cell r="AQ196">
            <v>0</v>
          </cell>
          <cell r="AT196">
            <v>16541.375970000001</v>
          </cell>
          <cell r="AV196">
            <v>6340</v>
          </cell>
          <cell r="AY196">
            <v>6340</v>
          </cell>
          <cell r="AZ196">
            <v>0</v>
          </cell>
          <cell r="BA196">
            <v>6340</v>
          </cell>
          <cell r="BC196">
            <v>2237.738077</v>
          </cell>
          <cell r="BF196">
            <v>2237.738077</v>
          </cell>
          <cell r="BG196">
            <v>0</v>
          </cell>
          <cell r="BH196">
            <v>0</v>
          </cell>
          <cell r="BJ196">
            <v>2237.738077</v>
          </cell>
          <cell r="BL196">
            <v>966.87050399999998</v>
          </cell>
          <cell r="BO196">
            <v>966.87050399999998</v>
          </cell>
          <cell r="BP196">
            <v>78.949495999999996</v>
          </cell>
          <cell r="BS196">
            <v>78.949495999999996</v>
          </cell>
          <cell r="BT196">
            <v>44000</v>
          </cell>
          <cell r="BV196">
            <v>44000</v>
          </cell>
        </row>
        <row r="197">
          <cell r="A197">
            <v>31</v>
          </cell>
          <cell r="B197" t="str">
            <v>Đầu tư kết cấu hạ tầng, gắn với khai thác quỹ đất phát triển khu dân cư thôn Kon Gur, xã Đăk Blà, thành phố Kon Tum</v>
          </cell>
          <cell r="C197" t="str">
            <v>UBND xã Đăk Bla</v>
          </cell>
          <cell r="D197" t="str">
            <v>UBND xã Đăk Rơ Wa</v>
          </cell>
          <cell r="E197" t="str">
            <v>C</v>
          </cell>
          <cell r="F197" t="str">
            <v>Hạ tầng</v>
          </cell>
          <cell r="H197" t="str">
            <v>Xã Đăk Blà</v>
          </cell>
          <cell r="L197" t="str">
            <v>2215-21/6/2022</v>
          </cell>
          <cell r="M197">
            <v>2320</v>
          </cell>
          <cell r="P197">
            <v>2320</v>
          </cell>
          <cell r="R197" t="str">
            <v>Xã Đăk Blà</v>
          </cell>
          <cell r="S197" t="str">
            <v>Xã Đăk Rơ Wa</v>
          </cell>
          <cell r="T197" t="str">
            <v>UBND xã Đăk Rơ Wa</v>
          </cell>
          <cell r="U197">
            <v>0</v>
          </cell>
          <cell r="Y197">
            <v>2320</v>
          </cell>
          <cell r="AB197">
            <v>2320</v>
          </cell>
          <cell r="AC197">
            <v>0</v>
          </cell>
          <cell r="AD197">
            <v>2320</v>
          </cell>
          <cell r="AF197">
            <v>1000</v>
          </cell>
          <cell r="AI197">
            <v>1000</v>
          </cell>
          <cell r="AJ197">
            <v>0</v>
          </cell>
          <cell r="AK197">
            <v>1000</v>
          </cell>
          <cell r="AM197">
            <v>0</v>
          </cell>
          <cell r="AP197">
            <v>0</v>
          </cell>
          <cell r="AQ197">
            <v>0</v>
          </cell>
          <cell r="AT197">
            <v>0</v>
          </cell>
          <cell r="AV197">
            <v>1000</v>
          </cell>
          <cell r="AY197">
            <v>1000</v>
          </cell>
          <cell r="AZ197">
            <v>0</v>
          </cell>
          <cell r="BA197">
            <v>1000</v>
          </cell>
          <cell r="BC197">
            <v>0</v>
          </cell>
          <cell r="BF197">
            <v>0</v>
          </cell>
          <cell r="BG197">
            <v>0</v>
          </cell>
          <cell r="BH197">
            <v>0</v>
          </cell>
          <cell r="BL197">
            <v>0</v>
          </cell>
          <cell r="BP197">
            <v>0</v>
          </cell>
        </row>
        <row r="198">
          <cell r="A198">
            <v>32</v>
          </cell>
          <cell r="B198" t="str">
            <v>Trường MN Nắng Hồng, xã Đăk Blà (điểm trường thôn Kon Drei) xã Đăk Blà, thành phố Kon Tum; Hạng mục: Nhà học 2 phòng và hạng mục phụ trợ khác</v>
          </cell>
          <cell r="C198" t="str">
            <v>UBND xã Đăk Blà</v>
          </cell>
          <cell r="D198" t="str">
            <v>UBND xã Đăk Rơ Wa</v>
          </cell>
          <cell r="E198" t="str">
            <v>C</v>
          </cell>
          <cell r="F198" t="str">
            <v>Giáo dục</v>
          </cell>
          <cell r="G198">
            <v>7902444</v>
          </cell>
          <cell r="H198" t="str">
            <v>Xã Đăk Blà</v>
          </cell>
          <cell r="L198" t="str">
            <v>202-25/01/2021</v>
          </cell>
          <cell r="M198">
            <v>1176</v>
          </cell>
          <cell r="R198" t="str">
            <v>Xã Đăk Blà</v>
          </cell>
          <cell r="S198" t="str">
            <v>Xã Đăk Rơ Wa</v>
          </cell>
          <cell r="T198" t="str">
            <v>UBND xã Đăk Rơ Wa</v>
          </cell>
          <cell r="U198">
            <v>0</v>
          </cell>
          <cell r="Y198">
            <v>1142</v>
          </cell>
          <cell r="AB198">
            <v>1142</v>
          </cell>
          <cell r="AC198">
            <v>0</v>
          </cell>
          <cell r="AE198">
            <v>1142</v>
          </cell>
          <cell r="AF198">
            <v>1142</v>
          </cell>
          <cell r="AI198">
            <v>1142</v>
          </cell>
          <cell r="AJ198">
            <v>0</v>
          </cell>
          <cell r="AL198">
            <v>1142</v>
          </cell>
          <cell r="AM198">
            <v>1141.5247999999999</v>
          </cell>
          <cell r="AP198">
            <v>1141.5247999999999</v>
          </cell>
          <cell r="AQ198">
            <v>0</v>
          </cell>
          <cell r="AU198">
            <v>1141.5247999999999</v>
          </cell>
          <cell r="AV198">
            <v>0</v>
          </cell>
          <cell r="AY198">
            <v>0</v>
          </cell>
          <cell r="AZ198">
            <v>0</v>
          </cell>
          <cell r="BC198">
            <v>0</v>
          </cell>
          <cell r="BF198">
            <v>0</v>
          </cell>
          <cell r="BG198">
            <v>0</v>
          </cell>
          <cell r="BH198">
            <v>0</v>
          </cell>
        </row>
        <row r="199">
          <cell r="A199">
            <v>33</v>
          </cell>
          <cell r="B199" t="str">
            <v>Nhà làm việc Ban Chỉ huy Quân sự xã Chư Hreng, thành phố Kon Tum</v>
          </cell>
          <cell r="C199" t="str">
            <v>UBND xã Chư Hreng</v>
          </cell>
          <cell r="D199" t="str">
            <v>UBND xã Đăk Rơ Wa</v>
          </cell>
          <cell r="E199" t="str">
            <v>C</v>
          </cell>
          <cell r="F199" t="str">
            <v>Hạ tầng</v>
          </cell>
          <cell r="G199">
            <v>8035644</v>
          </cell>
          <cell r="H199" t="str">
            <v>Xã Hòa Bình</v>
          </cell>
          <cell r="L199" t="str">
            <v>29-6/01/2023</v>
          </cell>
          <cell r="M199">
            <v>845</v>
          </cell>
          <cell r="R199" t="str">
            <v>Xã Hòa Bình</v>
          </cell>
          <cell r="S199" t="str">
            <v>Xã Đăk Rơ Wa</v>
          </cell>
          <cell r="T199" t="str">
            <v>UBND xã Đăk Rơ Wa</v>
          </cell>
          <cell r="U199">
            <v>0</v>
          </cell>
          <cell r="Y199">
            <v>600</v>
          </cell>
          <cell r="AB199">
            <v>600</v>
          </cell>
          <cell r="AC199">
            <v>0</v>
          </cell>
          <cell r="AE199">
            <v>600</v>
          </cell>
          <cell r="AF199">
            <v>600</v>
          </cell>
          <cell r="AI199">
            <v>600</v>
          </cell>
          <cell r="AJ199">
            <v>0</v>
          </cell>
          <cell r="AL199">
            <v>600</v>
          </cell>
          <cell r="AM199">
            <v>593.01089999999999</v>
          </cell>
          <cell r="AP199">
            <v>593.01089999999999</v>
          </cell>
          <cell r="AQ199">
            <v>0</v>
          </cell>
          <cell r="AU199">
            <v>593.01089999999999</v>
          </cell>
          <cell r="AV199">
            <v>0</v>
          </cell>
          <cell r="AY199">
            <v>0</v>
          </cell>
          <cell r="AZ199">
            <v>0</v>
          </cell>
          <cell r="BC199">
            <v>0</v>
          </cell>
          <cell r="BF199">
            <v>0</v>
          </cell>
          <cell r="BG199">
            <v>0</v>
          </cell>
          <cell r="BH199">
            <v>0</v>
          </cell>
        </row>
        <row r="200">
          <cell r="A200">
            <v>34</v>
          </cell>
          <cell r="B200" t="str">
            <v>Trường TH-THCS Đăkrơwa (cơ sở Tiểu học), thành phố Kon Tum</v>
          </cell>
          <cell r="C200" t="str">
            <v>Ban QLDA ĐTXD TP</v>
          </cell>
          <cell r="D200" t="str">
            <v>UBND xã Đăk Rơ Wa</v>
          </cell>
          <cell r="E200" t="str">
            <v>C</v>
          </cell>
          <cell r="F200" t="str">
            <v>Giáo dục</v>
          </cell>
          <cell r="G200">
            <v>7917917</v>
          </cell>
          <cell r="H200" t="str">
            <v>Xã Đăk Rơ Wa</v>
          </cell>
          <cell r="I200" t="str">
            <v>2022-2023</v>
          </cell>
          <cell r="J200">
            <v>2022</v>
          </cell>
          <cell r="L200" t="str">
            <v>3051-
01/12/2020</v>
          </cell>
          <cell r="M200">
            <v>3700</v>
          </cell>
          <cell r="O200">
            <v>3700</v>
          </cell>
          <cell r="R200" t="str">
            <v>Xã Đăk Rơ Wa</v>
          </cell>
          <cell r="S200" t="str">
            <v>Xã Đăk Rơ Wa</v>
          </cell>
          <cell r="T200" t="str">
            <v>UBND xã Đăk Rơ Wa</v>
          </cell>
          <cell r="U200">
            <v>0</v>
          </cell>
          <cell r="Y200">
            <v>3491</v>
          </cell>
          <cell r="AB200">
            <v>3491</v>
          </cell>
          <cell r="AC200">
            <v>3491</v>
          </cell>
          <cell r="AF200">
            <v>491</v>
          </cell>
          <cell r="AI200">
            <v>491</v>
          </cell>
          <cell r="AJ200">
            <v>491</v>
          </cell>
          <cell r="AM200">
            <v>491</v>
          </cell>
          <cell r="AP200">
            <v>491</v>
          </cell>
          <cell r="AQ200">
            <v>491</v>
          </cell>
          <cell r="AR200">
            <v>491</v>
          </cell>
          <cell r="AV200">
            <v>3000</v>
          </cell>
          <cell r="AY200">
            <v>3000</v>
          </cell>
          <cell r="AZ200">
            <v>3000</v>
          </cell>
          <cell r="BC200">
            <v>0</v>
          </cell>
          <cell r="BG200">
            <v>3000</v>
          </cell>
          <cell r="BH200">
            <v>3000</v>
          </cell>
          <cell r="BL200">
            <v>0</v>
          </cell>
          <cell r="BP200">
            <v>0</v>
          </cell>
        </row>
        <row r="201">
          <cell r="A201">
            <v>35</v>
          </cell>
          <cell r="B201" t="str">
            <v xml:space="preserve">Khắc phục sạt lở Cống thoát nước đường bê tông số 02, thôn Kon Tum K’Nâm, xã Đăk Rơ Wa do ảnh hưởng mưa bão năm 2021. </v>
          </cell>
          <cell r="C201" t="str">
            <v>Phòng Kinh tế</v>
          </cell>
          <cell r="D201" t="str">
            <v>UBND xã Đăk Rơ Wa</v>
          </cell>
          <cell r="E201" t="str">
            <v>C</v>
          </cell>
          <cell r="F201" t="str">
            <v>Thủy lợi</v>
          </cell>
          <cell r="G201">
            <v>7970126</v>
          </cell>
          <cell r="H201" t="str">
            <v>Xã Đăk Rơ Wa</v>
          </cell>
          <cell r="L201" t="str">
            <v>2213-21/6/2022</v>
          </cell>
          <cell r="M201">
            <v>1400</v>
          </cell>
          <cell r="O201">
            <v>1400</v>
          </cell>
          <cell r="R201" t="str">
            <v>Xã Đăk Rơ Wa</v>
          </cell>
          <cell r="S201" t="str">
            <v>Xã Đăk Rơ Wa</v>
          </cell>
          <cell r="T201" t="str">
            <v>UBND xã Đăk Rơ Wa</v>
          </cell>
          <cell r="U201">
            <v>0</v>
          </cell>
          <cell r="Y201">
            <v>1400</v>
          </cell>
          <cell r="AB201">
            <v>1400</v>
          </cell>
          <cell r="AC201">
            <v>0</v>
          </cell>
          <cell r="AE201">
            <v>1400</v>
          </cell>
          <cell r="AF201">
            <v>1400</v>
          </cell>
          <cell r="AI201">
            <v>1400</v>
          </cell>
          <cell r="AJ201">
            <v>0</v>
          </cell>
          <cell r="AL201">
            <v>1400</v>
          </cell>
          <cell r="AM201">
            <v>1357.3307</v>
          </cell>
          <cell r="AO201">
            <v>1357.3307</v>
          </cell>
          <cell r="AP201">
            <v>0</v>
          </cell>
          <cell r="AQ201">
            <v>0</v>
          </cell>
          <cell r="AV201">
            <v>0</v>
          </cell>
          <cell r="AY201">
            <v>0</v>
          </cell>
          <cell r="AZ201">
            <v>0</v>
          </cell>
          <cell r="BC201">
            <v>0</v>
          </cell>
          <cell r="BG201">
            <v>0</v>
          </cell>
          <cell r="BH201">
            <v>0</v>
          </cell>
          <cell r="BL201">
            <v>0</v>
          </cell>
          <cell r="BP201">
            <v>0</v>
          </cell>
        </row>
        <row r="202">
          <cell r="A202" t="str">
            <v>*</v>
          </cell>
          <cell r="B202" t="str">
            <v>Dự án chuẩn bị đầu tư (chưa bố trí vốn thực hiện)</v>
          </cell>
          <cell r="H202">
            <v>0</v>
          </cell>
          <cell r="M202">
            <v>121650</v>
          </cell>
          <cell r="N202">
            <v>0</v>
          </cell>
          <cell r="O202">
            <v>0</v>
          </cell>
          <cell r="P202">
            <v>99974</v>
          </cell>
          <cell r="Q202">
            <v>0</v>
          </cell>
          <cell r="R202">
            <v>0</v>
          </cell>
          <cell r="S202">
            <v>0</v>
          </cell>
          <cell r="T202">
            <v>0</v>
          </cell>
          <cell r="U202">
            <v>0</v>
          </cell>
          <cell r="V202">
            <v>0</v>
          </cell>
          <cell r="W202">
            <v>0</v>
          </cell>
          <cell r="X202">
            <v>0</v>
          </cell>
          <cell r="Y202">
            <v>45105</v>
          </cell>
          <cell r="Z202">
            <v>0</v>
          </cell>
          <cell r="AA202">
            <v>0</v>
          </cell>
          <cell r="AB202">
            <v>45105</v>
          </cell>
          <cell r="AC202">
            <v>0</v>
          </cell>
          <cell r="AD202">
            <v>45105</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row>
        <row r="203">
          <cell r="A203">
            <v>1</v>
          </cell>
          <cell r="B203" t="str">
            <v>Danh mục dự án nhóm C quy mô nhỏ xây dựng nông thôn mới trên địa bàn xã Đăk Rơ Wa, thành phố Kon Tum</v>
          </cell>
          <cell r="C203" t="str">
            <v>UBND xã Đăk rơ wa</v>
          </cell>
          <cell r="D203" t="str">
            <v>UBND xã Đăk Rơ Wa</v>
          </cell>
          <cell r="E203" t="str">
            <v>C</v>
          </cell>
          <cell r="F203" t="str">
            <v>Hạ tầng</v>
          </cell>
          <cell r="H203" t="str">
            <v>Xã Đăk Rơ Wa</v>
          </cell>
          <cell r="L203" t="str">
            <v>2633-6/8/2021;709-07/3/2022</v>
          </cell>
          <cell r="M203">
            <v>5769</v>
          </cell>
          <cell r="P203">
            <v>5147</v>
          </cell>
          <cell r="R203" t="str">
            <v>Xã Đăk Rơ Wa</v>
          </cell>
          <cell r="S203" t="str">
            <v>Xã Đăk Rơ Wa</v>
          </cell>
          <cell r="T203" t="str">
            <v>UBND xã Đăk Rơ Wa</v>
          </cell>
          <cell r="U203">
            <v>0</v>
          </cell>
          <cell r="Y203">
            <v>5147</v>
          </cell>
          <cell r="AB203">
            <v>5147</v>
          </cell>
          <cell r="AC203">
            <v>0</v>
          </cell>
          <cell r="AD203">
            <v>5147</v>
          </cell>
          <cell r="AF203">
            <v>0</v>
          </cell>
          <cell r="AI203">
            <v>0</v>
          </cell>
          <cell r="AJ203">
            <v>0</v>
          </cell>
          <cell r="AK203">
            <v>0</v>
          </cell>
          <cell r="AM203">
            <v>0</v>
          </cell>
          <cell r="AP203">
            <v>0</v>
          </cell>
          <cell r="AQ203">
            <v>0</v>
          </cell>
          <cell r="AT203">
            <v>0</v>
          </cell>
          <cell r="AV203">
            <v>0</v>
          </cell>
          <cell r="AY203">
            <v>0</v>
          </cell>
          <cell r="AZ203">
            <v>0</v>
          </cell>
          <cell r="BA203">
            <v>0</v>
          </cell>
          <cell r="BC203">
            <v>0</v>
          </cell>
          <cell r="BF203">
            <v>0</v>
          </cell>
          <cell r="BG203">
            <v>0</v>
          </cell>
          <cell r="BH203">
            <v>0</v>
          </cell>
        </row>
        <row r="204">
          <cell r="A204">
            <v>2</v>
          </cell>
          <cell r="B204" t="str">
            <v>Đầu tu tuyến đường quy hoạch ký hiệu D7 thuộc đồ án quy hoạch phân khu (tỷ lệ1/2000) khu thương mại, dịch vụ và dân cư cửa ngõ phí Đông, thành phố Kon Tum</v>
          </cell>
          <cell r="C204" t="str">
            <v>Ban QLDA ĐTXD TP</v>
          </cell>
          <cell r="D204" t="str">
            <v>UBND xã Đăk Rơ Wa</v>
          </cell>
          <cell r="E204" t="str">
            <v>C</v>
          </cell>
          <cell r="F204" t="str">
            <v>Giao thông,</v>
          </cell>
          <cell r="H204" t="str">
            <v>Xã Đăk Blà</v>
          </cell>
          <cell r="I204" t="str">
            <v>2026-2030</v>
          </cell>
          <cell r="J204" t="str">
            <v>Chưa bố trí vốn</v>
          </cell>
          <cell r="L204" t="str">
            <v>NQ40-11/7/2024;441-24/7/2024</v>
          </cell>
          <cell r="M204">
            <v>28363</v>
          </cell>
          <cell r="P204">
            <v>8363</v>
          </cell>
          <cell r="R204" t="str">
            <v>Xã Đăk Blà</v>
          </cell>
          <cell r="S204" t="str">
            <v>Xã Đăk Rơ Wa</v>
          </cell>
          <cell r="T204" t="str">
            <v>UBND xã Đăk Rơ Wa</v>
          </cell>
          <cell r="U204">
            <v>0</v>
          </cell>
          <cell r="Y204">
            <v>1000</v>
          </cell>
          <cell r="AB204">
            <v>1000</v>
          </cell>
          <cell r="AC204">
            <v>0</v>
          </cell>
          <cell r="AD204">
            <v>1000</v>
          </cell>
          <cell r="AF204">
            <v>0</v>
          </cell>
          <cell r="AI204">
            <v>0</v>
          </cell>
          <cell r="AJ204">
            <v>0</v>
          </cell>
          <cell r="AK204">
            <v>0</v>
          </cell>
          <cell r="AM204">
            <v>0</v>
          </cell>
          <cell r="AP204">
            <v>0</v>
          </cell>
          <cell r="AQ204">
            <v>0</v>
          </cell>
          <cell r="AT204">
            <v>0</v>
          </cell>
          <cell r="AV204">
            <v>0</v>
          </cell>
          <cell r="AY204">
            <v>0</v>
          </cell>
          <cell r="AZ204">
            <v>0</v>
          </cell>
          <cell r="BA204">
            <v>0</v>
          </cell>
          <cell r="BC204">
            <v>0</v>
          </cell>
          <cell r="BF204">
            <v>0</v>
          </cell>
          <cell r="BG204">
            <v>0</v>
          </cell>
        </row>
        <row r="205">
          <cell r="A205">
            <v>3</v>
          </cell>
          <cell r="B205" t="str">
            <v>Đường số 01, Cụm CN-TTCN xã Hòa Bình, TP. Kon Tum.</v>
          </cell>
          <cell r="C205" t="str">
            <v>Ban QLDA ĐTXD TP</v>
          </cell>
          <cell r="D205" t="str">
            <v>UBND xã Đăk Rơ Wa</v>
          </cell>
          <cell r="E205" t="str">
            <v>C</v>
          </cell>
          <cell r="F205" t="str">
            <v>Giao thông,</v>
          </cell>
          <cell r="G205">
            <v>7918927</v>
          </cell>
          <cell r="H205" t="str">
            <v>Xã Hòa Bình</v>
          </cell>
          <cell r="I205" t="str">
            <v>2026-2030</v>
          </cell>
          <cell r="J205" t="str">
            <v>Chưa bố trí vốn</v>
          </cell>
          <cell r="L205" t="str">
            <v>3108-
01/12/2020</v>
          </cell>
          <cell r="M205">
            <v>13929</v>
          </cell>
          <cell r="P205">
            <v>13929</v>
          </cell>
          <cell r="R205" t="str">
            <v>Xã Hòa Bình</v>
          </cell>
          <cell r="S205" t="str">
            <v>Xã Đăk Rơ Wa</v>
          </cell>
          <cell r="T205" t="str">
            <v>UBND xã Đăk Rơ Wa</v>
          </cell>
          <cell r="U205">
            <v>0</v>
          </cell>
          <cell r="Y205">
            <v>13232</v>
          </cell>
          <cell r="AB205">
            <v>13232</v>
          </cell>
          <cell r="AC205">
            <v>0</v>
          </cell>
          <cell r="AD205">
            <v>13232</v>
          </cell>
          <cell r="AF205">
            <v>0</v>
          </cell>
          <cell r="AI205">
            <v>0</v>
          </cell>
          <cell r="AJ205">
            <v>0</v>
          </cell>
          <cell r="AK205">
            <v>0</v>
          </cell>
          <cell r="AM205">
            <v>0</v>
          </cell>
          <cell r="AP205">
            <v>0</v>
          </cell>
          <cell r="AQ205">
            <v>0</v>
          </cell>
          <cell r="AT205">
            <v>0</v>
          </cell>
          <cell r="AV205">
            <v>0</v>
          </cell>
          <cell r="AY205">
            <v>0</v>
          </cell>
          <cell r="AZ205">
            <v>0</v>
          </cell>
          <cell r="BA205">
            <v>0</v>
          </cell>
          <cell r="BC205">
            <v>0</v>
          </cell>
          <cell r="BF205">
            <v>0</v>
          </cell>
          <cell r="BG205">
            <v>0</v>
          </cell>
        </row>
        <row r="206">
          <cell r="A206">
            <v>4</v>
          </cell>
          <cell r="B206" t="str">
            <v>Sửa chữa, nâng cấp Đường từ dốc Trà Lét vào thôn 5, xã Hòa Bình, thành phố Kon Tum</v>
          </cell>
          <cell r="C206" t="str">
            <v>Ban QLDA ĐTXD TP</v>
          </cell>
          <cell r="D206" t="str">
            <v>UBND xã Đăk Rơ Wa</v>
          </cell>
          <cell r="E206" t="str">
            <v>C</v>
          </cell>
          <cell r="F206" t="str">
            <v>Giao thông</v>
          </cell>
          <cell r="H206" t="str">
            <v>Xã Hòa Bình</v>
          </cell>
          <cell r="I206" t="str">
            <v>2026-2030</v>
          </cell>
          <cell r="J206" t="str">
            <v>Chưa bố trí vốn</v>
          </cell>
          <cell r="L206" t="str">
            <v>3059-
01/12/2020;1556-28/7/23</v>
          </cell>
          <cell r="M206">
            <v>18502</v>
          </cell>
          <cell r="P206">
            <v>18000</v>
          </cell>
          <cell r="R206" t="str">
            <v>Xã Hòa Bình</v>
          </cell>
          <cell r="S206" t="str">
            <v>Xã Đăk Rơ Wa</v>
          </cell>
          <cell r="T206" t="str">
            <v>UBND xã Đăk Rơ Wa</v>
          </cell>
          <cell r="U206">
            <v>0</v>
          </cell>
          <cell r="Y206">
            <v>5000</v>
          </cell>
          <cell r="AB206">
            <v>5000</v>
          </cell>
          <cell r="AC206">
            <v>0</v>
          </cell>
          <cell r="AD206">
            <v>5000</v>
          </cell>
          <cell r="AF206">
            <v>0</v>
          </cell>
          <cell r="AI206">
            <v>0</v>
          </cell>
          <cell r="AJ206">
            <v>0</v>
          </cell>
          <cell r="AK206">
            <v>0</v>
          </cell>
          <cell r="AM206">
            <v>0</v>
          </cell>
          <cell r="AP206">
            <v>0</v>
          </cell>
          <cell r="AQ206">
            <v>0</v>
          </cell>
          <cell r="AT206">
            <v>0</v>
          </cell>
          <cell r="AV206">
            <v>0</v>
          </cell>
          <cell r="AY206">
            <v>0</v>
          </cell>
          <cell r="AZ206">
            <v>0</v>
          </cell>
          <cell r="BA206">
            <v>0</v>
          </cell>
          <cell r="BC206">
            <v>0</v>
          </cell>
          <cell r="BF206">
            <v>0</v>
          </cell>
          <cell r="BG206">
            <v>0</v>
          </cell>
        </row>
        <row r="207">
          <cell r="A207">
            <v>5</v>
          </cell>
          <cell r="B207" t="str">
            <v>Đường từ Quốc lộ 14 đến đập Đăk Yên, xã Hòa Bình, thành phố Kon Tum</v>
          </cell>
          <cell r="C207" t="str">
            <v>Ban QLDA ĐTXD TP</v>
          </cell>
          <cell r="D207" t="str">
            <v>UBND xã Đăk Rơ Wa</v>
          </cell>
          <cell r="E207" t="str">
            <v>C</v>
          </cell>
          <cell r="F207" t="str">
            <v>Giao thông</v>
          </cell>
          <cell r="H207" t="str">
            <v>Xã Hòa Bình</v>
          </cell>
          <cell r="I207" t="str">
            <v>2026-2030</v>
          </cell>
          <cell r="J207" t="str">
            <v>Chưa bố trí vốn</v>
          </cell>
          <cell r="L207" t="str">
            <v>3060-
01/12/2020</v>
          </cell>
          <cell r="M207">
            <v>8536</v>
          </cell>
          <cell r="P207">
            <v>8536</v>
          </cell>
          <cell r="R207" t="str">
            <v>Xã Hòa Bình</v>
          </cell>
          <cell r="S207" t="str">
            <v>Xã Đăk Rơ Wa</v>
          </cell>
          <cell r="T207" t="str">
            <v>UBND xã Đăk Rơ Wa</v>
          </cell>
          <cell r="U207">
            <v>0</v>
          </cell>
          <cell r="Y207">
            <v>0</v>
          </cell>
          <cell r="AB207">
            <v>0</v>
          </cell>
          <cell r="AC207">
            <v>0</v>
          </cell>
          <cell r="AD207">
            <v>0</v>
          </cell>
          <cell r="AF207">
            <v>0</v>
          </cell>
          <cell r="AI207">
            <v>0</v>
          </cell>
          <cell r="AJ207">
            <v>0</v>
          </cell>
          <cell r="AK207">
            <v>0</v>
          </cell>
          <cell r="AM207">
            <v>0</v>
          </cell>
          <cell r="AP207">
            <v>0</v>
          </cell>
          <cell r="AQ207">
            <v>0</v>
          </cell>
          <cell r="AT207">
            <v>0</v>
          </cell>
          <cell r="AV207">
            <v>0</v>
          </cell>
          <cell r="AY207">
            <v>0</v>
          </cell>
          <cell r="AZ207">
            <v>0</v>
          </cell>
          <cell r="BA207">
            <v>0</v>
          </cell>
          <cell r="BC207">
            <v>0</v>
          </cell>
          <cell r="BF207">
            <v>0</v>
          </cell>
          <cell r="BG207">
            <v>0</v>
          </cell>
        </row>
        <row r="208">
          <cell r="A208">
            <v>6</v>
          </cell>
          <cell r="B208" t="str">
            <v>Hệ thống đường dây 22kV và điện chiếu sáng tuyến đường đi khu sản xuất thôn Kon Hra Klah, xã Chư Hreng, thành phố Kon Tum.</v>
          </cell>
          <cell r="C208" t="str">
            <v>Ban QLDA ĐTXD TP</v>
          </cell>
          <cell r="D208" t="str">
            <v>UBND xã Đăk Rơ Wa</v>
          </cell>
          <cell r="E208" t="str">
            <v>C</v>
          </cell>
          <cell r="F208" t="str">
            <v>Hạ tầng
 kỹ thuật</v>
          </cell>
          <cell r="G208">
            <v>7971425</v>
          </cell>
          <cell r="H208" t="str">
            <v>Xã Chư Hreng</v>
          </cell>
          <cell r="I208" t="str">
            <v>2026-2030</v>
          </cell>
          <cell r="J208" t="str">
            <v>Chưa bố trí vốn</v>
          </cell>
          <cell r="L208" t="str">
            <v>3244-31/8/2022</v>
          </cell>
          <cell r="M208">
            <v>9000</v>
          </cell>
          <cell r="P208">
            <v>9000</v>
          </cell>
          <cell r="R208" t="str">
            <v>Xã Chư Hreng</v>
          </cell>
          <cell r="S208" t="str">
            <v>Xã Đăk Rơ Wa</v>
          </cell>
          <cell r="T208" t="str">
            <v>UBND xã Đăk Rơ Wa</v>
          </cell>
          <cell r="U208">
            <v>0</v>
          </cell>
          <cell r="Y208">
            <v>8550</v>
          </cell>
          <cell r="AB208">
            <v>8550</v>
          </cell>
          <cell r="AC208">
            <v>0</v>
          </cell>
          <cell r="AD208">
            <v>8550</v>
          </cell>
          <cell r="AF208">
            <v>0</v>
          </cell>
          <cell r="AI208">
            <v>0</v>
          </cell>
          <cell r="AJ208">
            <v>0</v>
          </cell>
          <cell r="AK208">
            <v>0</v>
          </cell>
          <cell r="AM208">
            <v>0</v>
          </cell>
          <cell r="AP208">
            <v>0</v>
          </cell>
          <cell r="AQ208">
            <v>0</v>
          </cell>
          <cell r="AT208">
            <v>0</v>
          </cell>
          <cell r="AV208">
            <v>0</v>
          </cell>
          <cell r="AY208">
            <v>0</v>
          </cell>
          <cell r="AZ208">
            <v>0</v>
          </cell>
          <cell r="BA208">
            <v>0</v>
          </cell>
          <cell r="BC208">
            <v>0</v>
          </cell>
          <cell r="BF208">
            <v>0</v>
          </cell>
          <cell r="BG208">
            <v>0</v>
          </cell>
        </row>
        <row r="209">
          <cell r="A209">
            <v>7</v>
          </cell>
          <cell r="B209" t="str">
            <v>Nhà làm việc Ban Chỉ huy Quân sự xã Hòa Bình, thành phố Kon Tum</v>
          </cell>
          <cell r="C209" t="str">
            <v>UBND xã Hoà Bình</v>
          </cell>
          <cell r="D209" t="str">
            <v>UBND xã Đăk Rơ Wa</v>
          </cell>
          <cell r="E209" t="str">
            <v>C</v>
          </cell>
          <cell r="F209" t="str">
            <v>Hạ tầng</v>
          </cell>
          <cell r="H209" t="str">
            <v>Xã Hoà Bình</v>
          </cell>
          <cell r="L209" t="str">
            <v>30-6/01/2023</v>
          </cell>
          <cell r="M209">
            <v>600</v>
          </cell>
          <cell r="P209">
            <v>600</v>
          </cell>
          <cell r="R209" t="str">
            <v>Xã Hoà Bình</v>
          </cell>
          <cell r="S209" t="str">
            <v>Xã Đăk Rơ Wa</v>
          </cell>
          <cell r="T209" t="str">
            <v>UBND xã Đăk Rơ Wa</v>
          </cell>
          <cell r="U209">
            <v>0</v>
          </cell>
          <cell r="Y209">
            <v>600</v>
          </cell>
          <cell r="AB209">
            <v>600</v>
          </cell>
          <cell r="AC209">
            <v>0</v>
          </cell>
          <cell r="AD209">
            <v>600</v>
          </cell>
          <cell r="AF209">
            <v>0</v>
          </cell>
          <cell r="AI209">
            <v>0</v>
          </cell>
          <cell r="AJ209">
            <v>0</v>
          </cell>
          <cell r="AK209">
            <v>0</v>
          </cell>
          <cell r="AM209">
            <v>0</v>
          </cell>
          <cell r="AP209">
            <v>0</v>
          </cell>
          <cell r="AQ209">
            <v>0</v>
          </cell>
          <cell r="AT209">
            <v>0</v>
          </cell>
          <cell r="AV209">
            <v>0</v>
          </cell>
          <cell r="AY209">
            <v>0</v>
          </cell>
          <cell r="AZ209">
            <v>0</v>
          </cell>
          <cell r="BA209">
            <v>0</v>
          </cell>
          <cell r="BC209">
            <v>0</v>
          </cell>
          <cell r="BF209">
            <v>0</v>
          </cell>
          <cell r="BG209">
            <v>0</v>
          </cell>
        </row>
        <row r="210">
          <cell r="A210">
            <v>8</v>
          </cell>
          <cell r="B210" t="str">
            <v>Hệ thống điện chiếu sáng đường vào làng du lịch cộng đồng Kon Kơ Tu, xã Đăk Rơ Wa, thành phố Kon Tum</v>
          </cell>
          <cell r="C210" t="str">
            <v>Ban QLDA ĐTXD TP</v>
          </cell>
          <cell r="D210" t="str">
            <v>UBND xã Đăk Rơ Wa</v>
          </cell>
          <cell r="E210" t="str">
            <v>C</v>
          </cell>
          <cell r="F210" t="str">
            <v>Hạ tầng
 kỹ thuật</v>
          </cell>
          <cell r="G210">
            <v>8037459</v>
          </cell>
          <cell r="H210" t="str">
            <v>Xã Đăk Rơ Wa</v>
          </cell>
          <cell r="I210" t="str">
            <v>2026-2030</v>
          </cell>
          <cell r="J210" t="str">
            <v>Chưa bố trí vốn</v>
          </cell>
          <cell r="L210" t="str">
            <v>1425-7/7/2023</v>
          </cell>
          <cell r="M210">
            <v>1800</v>
          </cell>
          <cell r="P210">
            <v>1800</v>
          </cell>
          <cell r="R210" t="str">
            <v>Xã Đăk Rơ Wa</v>
          </cell>
          <cell r="S210" t="str">
            <v>Xã Đăk Rơ Wa</v>
          </cell>
          <cell r="T210" t="str">
            <v>UBND xã Đăk Rơ Wa</v>
          </cell>
          <cell r="U210">
            <v>0</v>
          </cell>
          <cell r="Y210">
            <v>1800</v>
          </cell>
          <cell r="AB210">
            <v>1800</v>
          </cell>
          <cell r="AC210">
            <v>0</v>
          </cell>
          <cell r="AD210">
            <v>1800</v>
          </cell>
          <cell r="AF210">
            <v>0</v>
          </cell>
          <cell r="AI210">
            <v>0</v>
          </cell>
          <cell r="AJ210">
            <v>0</v>
          </cell>
          <cell r="AK210">
            <v>0</v>
          </cell>
          <cell r="AM210">
            <v>0</v>
          </cell>
          <cell r="AP210">
            <v>0</v>
          </cell>
          <cell r="AQ210">
            <v>0</v>
          </cell>
          <cell r="AT210">
            <v>0</v>
          </cell>
          <cell r="AV210">
            <v>0</v>
          </cell>
          <cell r="AY210">
            <v>0</v>
          </cell>
          <cell r="AZ210">
            <v>0</v>
          </cell>
          <cell r="BA210">
            <v>0</v>
          </cell>
          <cell r="BC210">
            <v>0</v>
          </cell>
          <cell r="BF210">
            <v>0</v>
          </cell>
          <cell r="BG210">
            <v>0</v>
          </cell>
          <cell r="BL210">
            <v>0</v>
          </cell>
          <cell r="BP210">
            <v>0</v>
          </cell>
        </row>
        <row r="211">
          <cell r="A211">
            <v>9</v>
          </cell>
          <cell r="B211" t="str">
            <v>Đầu tư kết cấu hạ tầng, gắn với khai thác quỹ đất phát triển khu dân cư thôn Kon Mơ Nay Kơ Tu 1, xã Đăk Blà, thành phố Kon Tum</v>
          </cell>
          <cell r="C211" t="str">
            <v>UBND xã Đăk Bla</v>
          </cell>
          <cell r="D211" t="str">
            <v>UBND xã Đăk Rơ Wa</v>
          </cell>
          <cell r="E211" t="str">
            <v>C</v>
          </cell>
          <cell r="F211" t="str">
            <v>Hạ tầng</v>
          </cell>
          <cell r="H211" t="str">
            <v>Xã Đăk Blà</v>
          </cell>
          <cell r="L211" t="str">
            <v>2290-20/6/2022;3840-12/10/2022</v>
          </cell>
          <cell r="M211">
            <v>9328</v>
          </cell>
          <cell r="P211">
            <v>8776</v>
          </cell>
          <cell r="R211" t="str">
            <v>Xã Đăk Blà</v>
          </cell>
          <cell r="S211" t="str">
            <v>Xã Đăk Rơ Wa</v>
          </cell>
          <cell r="T211" t="str">
            <v>UBND xã Đăk Rơ Wa</v>
          </cell>
          <cell r="U211">
            <v>0</v>
          </cell>
          <cell r="Y211">
            <v>8776</v>
          </cell>
          <cell r="AB211">
            <v>8776</v>
          </cell>
          <cell r="AC211">
            <v>0</v>
          </cell>
          <cell r="AD211">
            <v>8776</v>
          </cell>
          <cell r="AF211">
            <v>0</v>
          </cell>
          <cell r="AI211">
            <v>0</v>
          </cell>
          <cell r="AJ211">
            <v>0</v>
          </cell>
          <cell r="AK211">
            <v>0</v>
          </cell>
          <cell r="AM211">
            <v>0</v>
          </cell>
          <cell r="AP211">
            <v>0</v>
          </cell>
          <cell r="AQ211">
            <v>0</v>
          </cell>
          <cell r="AT211">
            <v>0</v>
          </cell>
          <cell r="AV211">
            <v>0</v>
          </cell>
          <cell r="AY211">
            <v>0</v>
          </cell>
          <cell r="AZ211">
            <v>0</v>
          </cell>
          <cell r="BA211">
            <v>0</v>
          </cell>
          <cell r="BC211">
            <v>0</v>
          </cell>
          <cell r="BF211">
            <v>0</v>
          </cell>
          <cell r="BG211">
            <v>0</v>
          </cell>
          <cell r="BL211">
            <v>0</v>
          </cell>
          <cell r="BP211">
            <v>0</v>
          </cell>
        </row>
        <row r="212">
          <cell r="A212">
            <v>10</v>
          </cell>
          <cell r="B212" t="str">
            <v>Đầu tư cơ sở hạ tầng phát triển khu dân
 cư thôn Kon Mơ Nay Kơ Tu 1, xã Đăk Blà, thành phố Kon Tum (khu 2)</v>
          </cell>
          <cell r="C212" t="str">
            <v>Ban QLDA ĐTXD TP</v>
          </cell>
          <cell r="D212" t="str">
            <v>UBND xã Đăk Rơ Wa</v>
          </cell>
          <cell r="E212" t="str">
            <v>C</v>
          </cell>
          <cell r="F212" t="str">
            <v>Hạ tầng
 kỹ thuật</v>
          </cell>
          <cell r="H212" t="str">
            <v>Xã Đăk Blà</v>
          </cell>
          <cell r="I212" t="str">
            <v>2026-2030</v>
          </cell>
          <cell r="J212" t="str">
            <v>Chưa bố trí vốn</v>
          </cell>
          <cell r="L212" t="str">
            <v>3115-22/8/2022</v>
          </cell>
          <cell r="M212">
            <v>25823</v>
          </cell>
          <cell r="P212">
            <v>25823</v>
          </cell>
          <cell r="R212" t="str">
            <v>Xã Đăk Blà</v>
          </cell>
          <cell r="S212" t="str">
            <v>Xã Đăk Rơ Wa</v>
          </cell>
          <cell r="T212" t="str">
            <v>UBND xã Đăk Rơ Wa</v>
          </cell>
          <cell r="U212">
            <v>0</v>
          </cell>
          <cell r="Y212">
            <v>1000</v>
          </cell>
          <cell r="AB212">
            <v>1000</v>
          </cell>
          <cell r="AC212">
            <v>0</v>
          </cell>
          <cell r="AD212">
            <v>1000</v>
          </cell>
          <cell r="AF212">
            <v>0</v>
          </cell>
          <cell r="AI212">
            <v>0</v>
          </cell>
          <cell r="AJ212">
            <v>0</v>
          </cell>
          <cell r="AK212">
            <v>0</v>
          </cell>
          <cell r="AM212">
            <v>0</v>
          </cell>
          <cell r="AP212">
            <v>0</v>
          </cell>
          <cell r="AQ212">
            <v>0</v>
          </cell>
          <cell r="AT212">
            <v>0</v>
          </cell>
          <cell r="AV212">
            <v>0</v>
          </cell>
          <cell r="AY212">
            <v>0</v>
          </cell>
          <cell r="AZ212">
            <v>0</v>
          </cell>
          <cell r="BA212">
            <v>0</v>
          </cell>
          <cell r="BC212">
            <v>0</v>
          </cell>
          <cell r="BF212">
            <v>0</v>
          </cell>
          <cell r="BG212">
            <v>0</v>
          </cell>
          <cell r="BL212">
            <v>0</v>
          </cell>
          <cell r="BP212">
            <v>0</v>
          </cell>
        </row>
        <row r="213">
          <cell r="A213" t="str">
            <v>V</v>
          </cell>
          <cell r="B213" t="str">
            <v>Xã Ia Chim</v>
          </cell>
          <cell r="M213">
            <v>114660.39199999999</v>
          </cell>
          <cell r="N213">
            <v>0</v>
          </cell>
          <cell r="O213">
            <v>12251</v>
          </cell>
          <cell r="P213">
            <v>99682.4</v>
          </cell>
          <cell r="Q213">
            <v>0</v>
          </cell>
          <cell r="R213">
            <v>0</v>
          </cell>
          <cell r="S213">
            <v>0</v>
          </cell>
          <cell r="T213">
            <v>0</v>
          </cell>
          <cell r="U213">
            <v>0</v>
          </cell>
          <cell r="V213">
            <v>0</v>
          </cell>
          <cell r="W213">
            <v>0</v>
          </cell>
          <cell r="X213">
            <v>0</v>
          </cell>
          <cell r="Y213">
            <v>76423</v>
          </cell>
          <cell r="Z213">
            <v>0</v>
          </cell>
          <cell r="AA213">
            <v>0</v>
          </cell>
          <cell r="AB213">
            <v>76423</v>
          </cell>
          <cell r="AC213">
            <v>13400</v>
          </cell>
          <cell r="AD213">
            <v>61031</v>
          </cell>
          <cell r="AE213">
            <v>1992</v>
          </cell>
          <cell r="AF213">
            <v>58990.020000000004</v>
          </cell>
          <cell r="AG213">
            <v>0</v>
          </cell>
          <cell r="AH213">
            <v>0</v>
          </cell>
          <cell r="AI213">
            <v>58990.020000000004</v>
          </cell>
          <cell r="AJ213">
            <v>13400</v>
          </cell>
          <cell r="AK213">
            <v>42856.020000000004</v>
          </cell>
          <cell r="AL213">
            <v>2734</v>
          </cell>
          <cell r="AM213">
            <v>49863.638428999999</v>
          </cell>
          <cell r="AN213">
            <v>0</v>
          </cell>
          <cell r="AO213">
            <v>740.89958200000001</v>
          </cell>
          <cell r="AP213">
            <v>49122.738847000001</v>
          </cell>
          <cell r="AQ213">
            <v>12022.821</v>
          </cell>
          <cell r="AR213">
            <v>12022.821</v>
          </cell>
          <cell r="AS213">
            <v>0</v>
          </cell>
          <cell r="AT213">
            <v>35127.532947</v>
          </cell>
          <cell r="AU213">
            <v>1972.3849</v>
          </cell>
          <cell r="AV213">
            <v>7720.77</v>
          </cell>
          <cell r="AW213">
            <v>0</v>
          </cell>
          <cell r="AX213">
            <v>0</v>
          </cell>
          <cell r="AY213">
            <v>7720.77</v>
          </cell>
          <cell r="AZ213">
            <v>0</v>
          </cell>
          <cell r="BA213">
            <v>7720.77</v>
          </cell>
          <cell r="BB213">
            <v>0</v>
          </cell>
          <cell r="BC213">
            <v>2696.368211</v>
          </cell>
          <cell r="BD213">
            <v>0</v>
          </cell>
          <cell r="BE213">
            <v>0</v>
          </cell>
          <cell r="BF213">
            <v>2696.368211</v>
          </cell>
          <cell r="BG213">
            <v>0</v>
          </cell>
          <cell r="BH213">
            <v>0</v>
          </cell>
          <cell r="BI213">
            <v>0</v>
          </cell>
          <cell r="BJ213">
            <v>2696.368211</v>
          </cell>
          <cell r="BK213">
            <v>0</v>
          </cell>
          <cell r="BL213">
            <v>0</v>
          </cell>
          <cell r="BM213">
            <v>0</v>
          </cell>
          <cell r="BN213">
            <v>0</v>
          </cell>
          <cell r="BO213">
            <v>0</v>
          </cell>
          <cell r="BP213">
            <v>0</v>
          </cell>
          <cell r="BQ213">
            <v>0</v>
          </cell>
          <cell r="BR213">
            <v>0</v>
          </cell>
          <cell r="BS213">
            <v>0</v>
          </cell>
          <cell r="BT213">
            <v>10277</v>
          </cell>
          <cell r="BU213">
            <v>0</v>
          </cell>
          <cell r="BV213">
            <v>10277</v>
          </cell>
          <cell r="BW213">
            <v>0</v>
          </cell>
          <cell r="BX213">
            <v>0</v>
          </cell>
        </row>
        <row r="214">
          <cell r="A214" t="str">
            <v>*</v>
          </cell>
          <cell r="B214" t="str">
            <v>Dự án chuyển từ từ giai đoạn 2016-2020 sang</v>
          </cell>
          <cell r="M214">
            <v>1159</v>
          </cell>
          <cell r="N214">
            <v>0</v>
          </cell>
          <cell r="O214">
            <v>0</v>
          </cell>
          <cell r="P214">
            <v>604</v>
          </cell>
          <cell r="Q214">
            <v>0</v>
          </cell>
          <cell r="U214">
            <v>0</v>
          </cell>
          <cell r="V214">
            <v>0</v>
          </cell>
          <cell r="W214">
            <v>0</v>
          </cell>
          <cell r="X214">
            <v>0</v>
          </cell>
          <cell r="Y214">
            <v>604</v>
          </cell>
          <cell r="Z214">
            <v>0</v>
          </cell>
          <cell r="AA214">
            <v>0</v>
          </cell>
          <cell r="AB214">
            <v>604</v>
          </cell>
          <cell r="AC214">
            <v>0</v>
          </cell>
          <cell r="AD214">
            <v>604</v>
          </cell>
          <cell r="AE214">
            <v>0</v>
          </cell>
          <cell r="AF214">
            <v>604</v>
          </cell>
          <cell r="AG214">
            <v>0</v>
          </cell>
          <cell r="AH214">
            <v>0</v>
          </cell>
          <cell r="AI214">
            <v>604</v>
          </cell>
          <cell r="AJ214">
            <v>0</v>
          </cell>
          <cell r="AK214">
            <v>604</v>
          </cell>
          <cell r="AL214">
            <v>0</v>
          </cell>
          <cell r="AM214">
            <v>603.42200000000003</v>
          </cell>
          <cell r="AN214">
            <v>0</v>
          </cell>
          <cell r="AO214">
            <v>0</v>
          </cell>
          <cell r="AP214">
            <v>603.42200000000003</v>
          </cell>
          <cell r="AQ214">
            <v>0</v>
          </cell>
          <cell r="AR214">
            <v>0</v>
          </cell>
          <cell r="AS214">
            <v>0</v>
          </cell>
          <cell r="AT214">
            <v>603.42200000000003</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row>
        <row r="215">
          <cell r="A215">
            <v>1</v>
          </cell>
          <cell r="B215" t="str">
            <v>Bê tông hóa các tuyến đường giao thông thuộc khu đất đấu giá thôn Ia Hội, xã Đăk Năng</v>
          </cell>
          <cell r="C215" t="str">
            <v>UBND xã Đăk Năng</v>
          </cell>
          <cell r="D215" t="str">
            <v>UBND xã Ia Chim</v>
          </cell>
          <cell r="E215" t="str">
            <v>C</v>
          </cell>
          <cell r="F215" t="str">
            <v>Giao thông</v>
          </cell>
          <cell r="G215">
            <v>7868830</v>
          </cell>
          <cell r="H215" t="str">
            <v>xã Đăk Năng</v>
          </cell>
          <cell r="L215" t="str">
            <v>2517-16/7/2019</v>
          </cell>
          <cell r="M215">
            <v>1159</v>
          </cell>
          <cell r="P215">
            <v>604</v>
          </cell>
          <cell r="R215" t="str">
            <v>xã Đăk Năng</v>
          </cell>
          <cell r="S215" t="str">
            <v>Xã Iachim</v>
          </cell>
          <cell r="T215" t="str">
            <v>UBND xã Ia Chim</v>
          </cell>
          <cell r="U215">
            <v>0</v>
          </cell>
          <cell r="Y215">
            <v>604</v>
          </cell>
          <cell r="AB215">
            <v>604</v>
          </cell>
          <cell r="AC215">
            <v>0</v>
          </cell>
          <cell r="AD215">
            <v>604</v>
          </cell>
          <cell r="AF215">
            <v>604</v>
          </cell>
          <cell r="AI215">
            <v>604</v>
          </cell>
          <cell r="AJ215">
            <v>0</v>
          </cell>
          <cell r="AK215">
            <v>604</v>
          </cell>
          <cell r="AM215">
            <v>603.42200000000003</v>
          </cell>
          <cell r="AP215">
            <v>603.42200000000003</v>
          </cell>
          <cell r="AQ215">
            <v>0</v>
          </cell>
          <cell r="AT215">
            <v>603.42200000000003</v>
          </cell>
          <cell r="AV215">
            <v>0</v>
          </cell>
          <cell r="AY215">
            <v>0</v>
          </cell>
          <cell r="AZ215">
            <v>0</v>
          </cell>
          <cell r="BA215">
            <v>0</v>
          </cell>
          <cell r="BC215">
            <v>0</v>
          </cell>
          <cell r="BF215">
            <v>0</v>
          </cell>
          <cell r="BG215">
            <v>0</v>
          </cell>
        </row>
        <row r="216">
          <cell r="A216" t="str">
            <v>*</v>
          </cell>
          <cell r="B216" t="str">
            <v>Dự án khởi công giai đoạn 2021-2025</v>
          </cell>
          <cell r="H216">
            <v>0</v>
          </cell>
          <cell r="M216">
            <v>83271.191999999995</v>
          </cell>
          <cell r="N216">
            <v>0</v>
          </cell>
          <cell r="O216">
            <v>12251</v>
          </cell>
          <cell r="P216">
            <v>68848.2</v>
          </cell>
          <cell r="Q216">
            <v>0</v>
          </cell>
          <cell r="R216">
            <v>0</v>
          </cell>
          <cell r="S216">
            <v>0</v>
          </cell>
          <cell r="T216">
            <v>0</v>
          </cell>
          <cell r="U216">
            <v>0</v>
          </cell>
          <cell r="V216">
            <v>0</v>
          </cell>
          <cell r="W216">
            <v>0</v>
          </cell>
          <cell r="X216">
            <v>0</v>
          </cell>
          <cell r="Y216">
            <v>64686</v>
          </cell>
          <cell r="Z216">
            <v>0</v>
          </cell>
          <cell r="AA216">
            <v>0</v>
          </cell>
          <cell r="AB216">
            <v>64686</v>
          </cell>
          <cell r="AC216">
            <v>13400</v>
          </cell>
          <cell r="AD216">
            <v>49294</v>
          </cell>
          <cell r="AE216">
            <v>1992</v>
          </cell>
          <cell r="AF216">
            <v>58386.020000000004</v>
          </cell>
          <cell r="AG216">
            <v>0</v>
          </cell>
          <cell r="AH216">
            <v>0</v>
          </cell>
          <cell r="AI216">
            <v>58386.020000000004</v>
          </cell>
          <cell r="AJ216">
            <v>13400</v>
          </cell>
          <cell r="AK216">
            <v>42252.020000000004</v>
          </cell>
          <cell r="AL216">
            <v>2734</v>
          </cell>
          <cell r="AM216">
            <v>49260.216429</v>
          </cell>
          <cell r="AN216">
            <v>0</v>
          </cell>
          <cell r="AO216">
            <v>740.89958200000001</v>
          </cell>
          <cell r="AP216">
            <v>48519.316847000002</v>
          </cell>
          <cell r="AQ216">
            <v>12022.821</v>
          </cell>
          <cell r="AR216">
            <v>12022.821</v>
          </cell>
          <cell r="AS216">
            <v>0</v>
          </cell>
          <cell r="AT216">
            <v>34524.110947000001</v>
          </cell>
          <cell r="AU216">
            <v>1972.3849</v>
          </cell>
          <cell r="AV216">
            <v>7720.77</v>
          </cell>
          <cell r="AW216">
            <v>0</v>
          </cell>
          <cell r="AX216">
            <v>0</v>
          </cell>
          <cell r="AY216">
            <v>7720.77</v>
          </cell>
          <cell r="AZ216">
            <v>0</v>
          </cell>
          <cell r="BA216">
            <v>7720.77</v>
          </cell>
          <cell r="BB216">
            <v>0</v>
          </cell>
          <cell r="BC216">
            <v>2696.368211</v>
          </cell>
          <cell r="BD216">
            <v>0</v>
          </cell>
          <cell r="BE216">
            <v>0</v>
          </cell>
          <cell r="BF216">
            <v>2696.368211</v>
          </cell>
          <cell r="BG216">
            <v>0</v>
          </cell>
          <cell r="BH216">
            <v>0</v>
          </cell>
          <cell r="BI216">
            <v>0</v>
          </cell>
          <cell r="BJ216">
            <v>2696.368211</v>
          </cell>
          <cell r="BK216">
            <v>0</v>
          </cell>
          <cell r="BL216">
            <v>0</v>
          </cell>
          <cell r="BM216">
            <v>0</v>
          </cell>
          <cell r="BN216">
            <v>0</v>
          </cell>
          <cell r="BO216">
            <v>0</v>
          </cell>
          <cell r="BP216">
            <v>0</v>
          </cell>
          <cell r="BQ216">
            <v>0</v>
          </cell>
          <cell r="BR216">
            <v>0</v>
          </cell>
          <cell r="BS216">
            <v>0</v>
          </cell>
          <cell r="BT216">
            <v>10277</v>
          </cell>
          <cell r="BU216">
            <v>0</v>
          </cell>
          <cell r="BV216">
            <v>10277</v>
          </cell>
          <cell r="BW216">
            <v>0</v>
          </cell>
          <cell r="BX216">
            <v>0</v>
          </cell>
        </row>
        <row r="217">
          <cell r="A217">
            <v>1</v>
          </cell>
          <cell r="B217" t="str">
            <v>Trường TH-THCS xã Đoàn Kết, thành phố Kon Tum</v>
          </cell>
          <cell r="C217" t="str">
            <v>Ban QLDA ĐTXD TP</v>
          </cell>
          <cell r="D217" t="str">
            <v>UBND xã Ia Chim</v>
          </cell>
          <cell r="E217" t="str">
            <v>C</v>
          </cell>
          <cell r="F217" t="str">
            <v>Lĩnh vực giáo dực</v>
          </cell>
          <cell r="G217">
            <v>7914543</v>
          </cell>
          <cell r="H217" t="str">
            <v>Xã Đoàn Kết</v>
          </cell>
          <cell r="I217" t="str">
            <v>2022-2023</v>
          </cell>
          <cell r="J217">
            <v>2022</v>
          </cell>
          <cell r="L217" t="str">
            <v>3128-
03/12/2020;1809-30/7/2024</v>
          </cell>
          <cell r="M217">
            <v>9800</v>
          </cell>
          <cell r="P217">
            <v>9800</v>
          </cell>
          <cell r="Q217" t="str">
            <v>997-14/3/2025</v>
          </cell>
          <cell r="R217" t="str">
            <v>Xã Đoàn Kết</v>
          </cell>
          <cell r="S217" t="str">
            <v>Xã Iachim</v>
          </cell>
          <cell r="T217" t="str">
            <v>UBND xã Ia Chim</v>
          </cell>
          <cell r="U217">
            <v>0</v>
          </cell>
          <cell r="Y217">
            <v>9360</v>
          </cell>
          <cell r="AB217">
            <v>9360</v>
          </cell>
          <cell r="AC217">
            <v>2050</v>
          </cell>
          <cell r="AD217">
            <v>7310</v>
          </cell>
          <cell r="AF217">
            <v>9360</v>
          </cell>
          <cell r="AI217">
            <v>9360</v>
          </cell>
          <cell r="AJ217">
            <v>2050</v>
          </cell>
          <cell r="AK217">
            <v>7310</v>
          </cell>
          <cell r="AM217">
            <v>9332.8209999999999</v>
          </cell>
          <cell r="AP217">
            <v>9332.8209999999999</v>
          </cell>
          <cell r="AQ217">
            <v>2022.8209999999999</v>
          </cell>
          <cell r="AR217">
            <v>2022.8209999999999</v>
          </cell>
          <cell r="AT217">
            <v>7310</v>
          </cell>
          <cell r="AV217">
            <v>0</v>
          </cell>
          <cell r="AY217">
            <v>0</v>
          </cell>
          <cell r="AZ217">
            <v>0</v>
          </cell>
          <cell r="BC217">
            <v>0</v>
          </cell>
          <cell r="BF217">
            <v>0</v>
          </cell>
          <cell r="BG217">
            <v>0</v>
          </cell>
          <cell r="BH217">
            <v>0</v>
          </cell>
        </row>
        <row r="218">
          <cell r="A218">
            <v>2</v>
          </cell>
          <cell r="B218" t="str">
            <v>Đường từ thôn Tân An, xã Ia Chim đi xã Hòa Bình, thành phố Kon Tum</v>
          </cell>
          <cell r="C218" t="str">
            <v>Ban QLDA ĐTXD TP</v>
          </cell>
          <cell r="D218" t="str">
            <v>UBND xã Ia Chim</v>
          </cell>
          <cell r="E218" t="str">
            <v>C</v>
          </cell>
          <cell r="F218" t="str">
            <v>Giao thông</v>
          </cell>
          <cell r="G218">
            <v>7914540</v>
          </cell>
          <cell r="H218" t="str">
            <v>Xã Ia Chim</v>
          </cell>
          <cell r="I218" t="str">
            <v>2023-2026</v>
          </cell>
          <cell r="J218">
            <v>2023</v>
          </cell>
          <cell r="L218" t="str">
            <v>3063-
01/12/2020;722-08/3/2022;1810-307/7/2024</v>
          </cell>
          <cell r="M218">
            <v>17252</v>
          </cell>
          <cell r="P218">
            <v>17252</v>
          </cell>
          <cell r="R218" t="str">
            <v>Xã Ia Chim</v>
          </cell>
          <cell r="S218" t="str">
            <v>Xã Iachim</v>
          </cell>
          <cell r="T218" t="str">
            <v>UBND xã Ia Chim</v>
          </cell>
          <cell r="U218">
            <v>0</v>
          </cell>
          <cell r="Y218">
            <v>17000</v>
          </cell>
          <cell r="AB218">
            <v>17000</v>
          </cell>
          <cell r="AC218">
            <v>5000</v>
          </cell>
          <cell r="AD218">
            <v>12000</v>
          </cell>
          <cell r="AF218">
            <v>12000</v>
          </cell>
          <cell r="AI218">
            <v>12000</v>
          </cell>
          <cell r="AJ218">
            <v>5000</v>
          </cell>
          <cell r="AK218">
            <v>7000</v>
          </cell>
          <cell r="AM218">
            <v>5000</v>
          </cell>
          <cell r="AP218">
            <v>5000</v>
          </cell>
          <cell r="AQ218">
            <v>5000</v>
          </cell>
          <cell r="AR218">
            <v>5000</v>
          </cell>
          <cell r="AT218">
            <v>0</v>
          </cell>
          <cell r="AV218">
            <v>7000</v>
          </cell>
          <cell r="AY218">
            <v>7000</v>
          </cell>
          <cell r="AZ218">
            <v>0</v>
          </cell>
          <cell r="BA218">
            <v>7000</v>
          </cell>
          <cell r="BC218">
            <v>1975.598211</v>
          </cell>
          <cell r="BF218">
            <v>1975.598211</v>
          </cell>
          <cell r="BG218">
            <v>0</v>
          </cell>
          <cell r="BH218">
            <v>0</v>
          </cell>
          <cell r="BJ218">
            <v>1975.598211</v>
          </cell>
          <cell r="BT218">
            <v>10277</v>
          </cell>
          <cell r="BV218">
            <v>10277</v>
          </cell>
        </row>
        <row r="219">
          <cell r="A219">
            <v>3</v>
          </cell>
          <cell r="B219" t="str">
            <v>Sửa chữa, nâng cấp đường giao thông từ Trung tâm xã Ia Chim đi xã Đăk Năng, thành phố Kon Tum</v>
          </cell>
          <cell r="C219" t="str">
            <v>Ban QLDA ĐTXD TP</v>
          </cell>
          <cell r="D219" t="str">
            <v>UBND xã Ia Chim</v>
          </cell>
          <cell r="E219" t="str">
            <v>C</v>
          </cell>
          <cell r="F219" t="str">
            <v>Giao thông</v>
          </cell>
          <cell r="G219">
            <v>7894828</v>
          </cell>
          <cell r="H219" t="str">
            <v>Xã Ia Chim</v>
          </cell>
          <cell r="I219">
            <v>2021</v>
          </cell>
          <cell r="J219">
            <v>2021</v>
          </cell>
          <cell r="L219" t="str">
            <v>3064-01/12/2020</v>
          </cell>
          <cell r="M219">
            <v>9884</v>
          </cell>
          <cell r="P219">
            <v>9884</v>
          </cell>
          <cell r="Q219" t="str">
            <v>1658-1/5/2022</v>
          </cell>
          <cell r="R219" t="str">
            <v>Xã Ia Chim</v>
          </cell>
          <cell r="S219" t="str">
            <v>Xã Iachim</v>
          </cell>
          <cell r="T219" t="str">
            <v>UBND xã Ia Chim</v>
          </cell>
          <cell r="U219">
            <v>0</v>
          </cell>
          <cell r="Y219">
            <v>7689</v>
          </cell>
          <cell r="AB219">
            <v>7689</v>
          </cell>
          <cell r="AC219">
            <v>0</v>
          </cell>
          <cell r="AD219">
            <v>7689</v>
          </cell>
          <cell r="AF219">
            <v>7687.9589999999998</v>
          </cell>
          <cell r="AI219">
            <v>7687.9589999999998</v>
          </cell>
          <cell r="AJ219">
            <v>0</v>
          </cell>
          <cell r="AK219">
            <v>7687.9589999999998</v>
          </cell>
          <cell r="AM219">
            <v>7687.4690000000001</v>
          </cell>
          <cell r="AP219">
            <v>7687.4690000000001</v>
          </cell>
          <cell r="AQ219">
            <v>0</v>
          </cell>
          <cell r="AT219">
            <v>7687.4690000000001</v>
          </cell>
          <cell r="AV219">
            <v>0</v>
          </cell>
          <cell r="AY219">
            <v>0</v>
          </cell>
          <cell r="AZ219">
            <v>0</v>
          </cell>
          <cell r="BA219">
            <v>0</v>
          </cell>
          <cell r="BC219">
            <v>0</v>
          </cell>
          <cell r="BF219">
            <v>0</v>
          </cell>
          <cell r="BG219">
            <v>0</v>
          </cell>
          <cell r="BH219">
            <v>0</v>
          </cell>
          <cell r="BT219">
            <v>0</v>
          </cell>
          <cell r="BU219">
            <v>0</v>
          </cell>
          <cell r="BV219">
            <v>0</v>
          </cell>
          <cell r="BW219">
            <v>0</v>
          </cell>
        </row>
        <row r="220">
          <cell r="A220">
            <v>4</v>
          </cell>
          <cell r="B220" t="str">
            <v>Đường từ Hội trường thôn Ngô Thạnh đến nhà Ông Điệp, xã Đăk Năng thành phố Kon Tum; Hạng mục: Nền, mặt nền đường và hệ thống thoát nước</v>
          </cell>
          <cell r="C220" t="str">
            <v>UBND xã Đăk Năng</v>
          </cell>
          <cell r="D220" t="str">
            <v>UBND xã Ia Chim</v>
          </cell>
          <cell r="E220" t="str">
            <v>C</v>
          </cell>
          <cell r="F220" t="str">
            <v>Giao thông</v>
          </cell>
          <cell r="G220">
            <v>7893541</v>
          </cell>
          <cell r="H220" t="str">
            <v>Xã Đăk Năng</v>
          </cell>
          <cell r="L220" t="str">
            <v>3437-23/12/2020</v>
          </cell>
          <cell r="M220">
            <v>580</v>
          </cell>
          <cell r="P220">
            <v>580</v>
          </cell>
          <cell r="R220" t="str">
            <v>Xã Đăk Năng</v>
          </cell>
          <cell r="S220" t="str">
            <v>Xã Iachim</v>
          </cell>
          <cell r="T220" t="str">
            <v>UBND xã Ia Chim</v>
          </cell>
          <cell r="U220">
            <v>0</v>
          </cell>
          <cell r="Y220">
            <v>464</v>
          </cell>
          <cell r="AB220">
            <v>464</v>
          </cell>
          <cell r="AC220">
            <v>0</v>
          </cell>
          <cell r="AD220">
            <v>464</v>
          </cell>
          <cell r="AF220">
            <v>464</v>
          </cell>
          <cell r="AI220">
            <v>464</v>
          </cell>
          <cell r="AJ220">
            <v>0</v>
          </cell>
          <cell r="AK220">
            <v>464</v>
          </cell>
          <cell r="AM220">
            <v>463.56920000000002</v>
          </cell>
          <cell r="AP220">
            <v>463.56920000000002</v>
          </cell>
          <cell r="AQ220">
            <v>0</v>
          </cell>
          <cell r="AT220">
            <v>463.56920000000002</v>
          </cell>
          <cell r="AV220">
            <v>0</v>
          </cell>
          <cell r="AY220">
            <v>0</v>
          </cell>
          <cell r="AZ220">
            <v>0</v>
          </cell>
          <cell r="BA220">
            <v>0</v>
          </cell>
          <cell r="BC220">
            <v>0</v>
          </cell>
          <cell r="BF220">
            <v>0</v>
          </cell>
          <cell r="BG220">
            <v>0</v>
          </cell>
          <cell r="BH220">
            <v>0</v>
          </cell>
        </row>
        <row r="221">
          <cell r="A221">
            <v>5</v>
          </cell>
          <cell r="B221" t="str">
            <v>Sửa chữa, nâng cấp đường giao thông liên xã Đăk Năng đi xã Ia Chim (đoạn từ đường vào Trụ sở UBND xã Đăk Năng đến cổng chào thôn Ia Hội), thành phố Kon Tum</v>
          </cell>
          <cell r="C221" t="str">
            <v>Ban QLDA ĐTXD TP</v>
          </cell>
          <cell r="D221" t="str">
            <v>UBND xã Ia Chim</v>
          </cell>
          <cell r="E221" t="str">
            <v>C</v>
          </cell>
          <cell r="F221" t="str">
            <v>Giao thông</v>
          </cell>
          <cell r="G221">
            <v>7912216</v>
          </cell>
          <cell r="H221" t="str">
            <v>Xã Đăk Năng</v>
          </cell>
          <cell r="I221" t="str">
            <v>2021-2022</v>
          </cell>
          <cell r="J221">
            <v>2021</v>
          </cell>
          <cell r="L221" t="str">
            <v>2635-6/8/2021</v>
          </cell>
          <cell r="M221">
            <v>10901</v>
          </cell>
          <cell r="P221">
            <v>10901</v>
          </cell>
          <cell r="Q221" t="str">
            <v>4614-25/12/2022</v>
          </cell>
          <cell r="R221" t="str">
            <v>Xã Đăk Năng</v>
          </cell>
          <cell r="S221" t="str">
            <v>Xã Iachim</v>
          </cell>
          <cell r="T221" t="str">
            <v>UBND xã Ia Chim</v>
          </cell>
          <cell r="U221">
            <v>0</v>
          </cell>
          <cell r="Y221">
            <v>4601</v>
          </cell>
          <cell r="AB221">
            <v>4601</v>
          </cell>
          <cell r="AC221">
            <v>0</v>
          </cell>
          <cell r="AD221">
            <v>4601</v>
          </cell>
          <cell r="AF221">
            <v>4601</v>
          </cell>
          <cell r="AI221">
            <v>4601</v>
          </cell>
          <cell r="AJ221">
            <v>0</v>
          </cell>
          <cell r="AK221">
            <v>4601</v>
          </cell>
          <cell r="AM221">
            <v>3905.8180000000002</v>
          </cell>
          <cell r="AP221">
            <v>3905.8180000000002</v>
          </cell>
          <cell r="AQ221">
            <v>0</v>
          </cell>
          <cell r="AT221">
            <v>3905.8180000000002</v>
          </cell>
          <cell r="AV221">
            <v>695</v>
          </cell>
          <cell r="AY221">
            <v>695</v>
          </cell>
          <cell r="AZ221">
            <v>0</v>
          </cell>
          <cell r="BA221">
            <v>695</v>
          </cell>
          <cell r="BC221">
            <v>695</v>
          </cell>
          <cell r="BF221">
            <v>695</v>
          </cell>
          <cell r="BG221">
            <v>0</v>
          </cell>
          <cell r="BH221">
            <v>0</v>
          </cell>
          <cell r="BJ221">
            <v>695</v>
          </cell>
          <cell r="BT221">
            <v>0</v>
          </cell>
          <cell r="BU221">
            <v>0</v>
          </cell>
          <cell r="BV221">
            <v>0</v>
          </cell>
          <cell r="BW221">
            <v>0</v>
          </cell>
        </row>
        <row r="222">
          <cell r="A222">
            <v>6</v>
          </cell>
          <cell r="B222" t="str">
            <v>Trường mầm non Hoa Mai, thành phố KonTum</v>
          </cell>
          <cell r="C222" t="str">
            <v>Ban QLDA ĐTXD TP</v>
          </cell>
          <cell r="D222" t="str">
            <v>UBND xã Ia Chim</v>
          </cell>
          <cell r="E222" t="str">
            <v>C</v>
          </cell>
          <cell r="F222" t="str">
            <v>Giáo dục</v>
          </cell>
          <cell r="G222">
            <v>7914541</v>
          </cell>
          <cell r="H222" t="str">
            <v>Xã Đoàn Kết</v>
          </cell>
          <cell r="I222" t="str">
            <v>2022-2023</v>
          </cell>
          <cell r="J222">
            <v>2022</v>
          </cell>
          <cell r="L222" t="str">
            <v>3127-
03/12/2020; 1813-30/7/2024</v>
          </cell>
          <cell r="M222">
            <v>9500</v>
          </cell>
          <cell r="P222">
            <v>9500</v>
          </cell>
          <cell r="Q222" t="str">
            <v>1505-18/4/2025</v>
          </cell>
          <cell r="R222" t="str">
            <v>Xã Đoàn Kết</v>
          </cell>
          <cell r="S222" t="str">
            <v>Xã Ia Chim</v>
          </cell>
          <cell r="T222" t="str">
            <v>UBND xã Ia Chim</v>
          </cell>
          <cell r="U222">
            <v>0</v>
          </cell>
          <cell r="Y222">
            <v>8081</v>
          </cell>
          <cell r="AB222">
            <v>8081</v>
          </cell>
          <cell r="AC222">
            <v>0</v>
          </cell>
          <cell r="AD222">
            <v>8081</v>
          </cell>
          <cell r="AF222">
            <v>7726.21</v>
          </cell>
          <cell r="AI222">
            <v>7726.21</v>
          </cell>
          <cell r="AJ222">
            <v>0</v>
          </cell>
          <cell r="AK222">
            <v>6984.21</v>
          </cell>
          <cell r="AL222">
            <v>742</v>
          </cell>
          <cell r="AM222">
            <v>7725.109582</v>
          </cell>
          <cell r="AO222">
            <v>740.89958200000001</v>
          </cell>
          <cell r="AP222">
            <v>6984.21</v>
          </cell>
          <cell r="AQ222">
            <v>0</v>
          </cell>
          <cell r="AT222">
            <v>6984.21</v>
          </cell>
          <cell r="AV222">
            <v>25.77</v>
          </cell>
          <cell r="AY222">
            <v>25.77</v>
          </cell>
          <cell r="AZ222">
            <v>0</v>
          </cell>
          <cell r="BA222">
            <v>25.77</v>
          </cell>
          <cell r="BC222">
            <v>25.77</v>
          </cell>
          <cell r="BF222">
            <v>25.77</v>
          </cell>
          <cell r="BG222">
            <v>0</v>
          </cell>
          <cell r="BH222">
            <v>0</v>
          </cell>
          <cell r="BJ222">
            <v>25.77</v>
          </cell>
          <cell r="BT222">
            <v>0</v>
          </cell>
          <cell r="BU222">
            <v>0</v>
          </cell>
          <cell r="BV222">
            <v>0</v>
          </cell>
          <cell r="BW222">
            <v>0</v>
          </cell>
        </row>
        <row r="223">
          <cell r="A223">
            <v>7</v>
          </cell>
          <cell r="B223" t="str">
            <v>Chợ xã Ia Chim, thành phố Kon Tum</v>
          </cell>
          <cell r="C223" t="str">
            <v>UBND xã Iachim</v>
          </cell>
          <cell r="D223" t="str">
            <v>UBND xã Ia Chim</v>
          </cell>
          <cell r="E223" t="str">
            <v>C</v>
          </cell>
          <cell r="F223" t="str">
            <v>Hạ tầng</v>
          </cell>
          <cell r="G223">
            <v>7907531</v>
          </cell>
          <cell r="H223" t="str">
            <v>Xã Ia Chim</v>
          </cell>
          <cell r="L223" t="str">
            <v>3129-
03/12/2020</v>
          </cell>
          <cell r="M223">
            <v>7660</v>
          </cell>
          <cell r="P223">
            <v>7660</v>
          </cell>
          <cell r="R223" t="str">
            <v>Xã Ia Chim</v>
          </cell>
          <cell r="S223" t="str">
            <v>Xã Ia Chim</v>
          </cell>
          <cell r="T223" t="str">
            <v>UBND xã Ia Chim</v>
          </cell>
          <cell r="U223">
            <v>0</v>
          </cell>
          <cell r="Y223">
            <v>6015</v>
          </cell>
          <cell r="AB223">
            <v>6015</v>
          </cell>
          <cell r="AC223">
            <v>0</v>
          </cell>
          <cell r="AD223">
            <v>6015</v>
          </cell>
          <cell r="AF223">
            <v>5086.0659999999998</v>
          </cell>
          <cell r="AI223">
            <v>5086.0659999999998</v>
          </cell>
          <cell r="AJ223">
            <v>0</v>
          </cell>
          <cell r="AK223">
            <v>5086.0659999999998</v>
          </cell>
          <cell r="AM223">
            <v>5055.0717690000001</v>
          </cell>
          <cell r="AP223">
            <v>5055.0717690000001</v>
          </cell>
          <cell r="AQ223">
            <v>0</v>
          </cell>
          <cell r="AT223">
            <v>5055.0717690000001</v>
          </cell>
          <cell r="AV223">
            <v>0</v>
          </cell>
          <cell r="AY223">
            <v>0</v>
          </cell>
          <cell r="AZ223">
            <v>0</v>
          </cell>
          <cell r="BA223">
            <v>0</v>
          </cell>
          <cell r="BC223">
            <v>0</v>
          </cell>
          <cell r="BF223">
            <v>0</v>
          </cell>
          <cell r="BG223">
            <v>0</v>
          </cell>
          <cell r="BH223">
            <v>0</v>
          </cell>
        </row>
        <row r="224">
          <cell r="A224">
            <v>8</v>
          </cell>
          <cell r="B224" t="str">
            <v>Đường từ nhà Ông Duy đến tuyến đường L1 khu quy hoạch dân cư thôn IaHội, xã Đăk Năng thành phố Kon Tum; Hạng mục: Nền, mặt đường và hệ thống thoát nước</v>
          </cell>
          <cell r="C224" t="str">
            <v>UBND xã Đăk Năng</v>
          </cell>
          <cell r="D224" t="str">
            <v>UBND xã Ia Chim</v>
          </cell>
          <cell r="E224" t="str">
            <v>C</v>
          </cell>
          <cell r="F224" t="str">
            <v>Giao thông</v>
          </cell>
          <cell r="G224">
            <v>7893542</v>
          </cell>
          <cell r="H224" t="str">
            <v>Xã Đăk Năng</v>
          </cell>
          <cell r="L224" t="str">
            <v>3435-23/12/2020</v>
          </cell>
          <cell r="M224">
            <v>290</v>
          </cell>
          <cell r="P224">
            <v>290</v>
          </cell>
          <cell r="R224" t="str">
            <v>Xã Đăk Năng</v>
          </cell>
          <cell r="S224" t="str">
            <v>Xã Ia Chim</v>
          </cell>
          <cell r="T224" t="str">
            <v>UBND xã Ia Chim</v>
          </cell>
          <cell r="U224">
            <v>0</v>
          </cell>
          <cell r="Y224">
            <v>257</v>
          </cell>
          <cell r="AB224">
            <v>257</v>
          </cell>
          <cell r="AC224">
            <v>0</v>
          </cell>
          <cell r="AD224">
            <v>257</v>
          </cell>
          <cell r="AF224">
            <v>259</v>
          </cell>
          <cell r="AI224">
            <v>259</v>
          </cell>
          <cell r="AJ224">
            <v>0</v>
          </cell>
          <cell r="AK224">
            <v>259</v>
          </cell>
          <cell r="AM224">
            <v>258.392</v>
          </cell>
          <cell r="AP224">
            <v>258.392</v>
          </cell>
          <cell r="AQ224">
            <v>0</v>
          </cell>
          <cell r="AT224">
            <v>258.392</v>
          </cell>
          <cell r="AV224">
            <v>0</v>
          </cell>
          <cell r="AY224">
            <v>0</v>
          </cell>
          <cell r="AZ224">
            <v>0</v>
          </cell>
          <cell r="BA224">
            <v>0</v>
          </cell>
          <cell r="BC224">
            <v>0</v>
          </cell>
          <cell r="BF224">
            <v>0</v>
          </cell>
          <cell r="BG224">
            <v>0</v>
          </cell>
          <cell r="BH224">
            <v>0</v>
          </cell>
        </row>
        <row r="225">
          <cell r="A225">
            <v>9</v>
          </cell>
          <cell r="B225" t="str">
            <v>Đường từ Trạm Y tế xã đến ngã 3 đường liên thôn thôn IaHội, xã Đăk Năng, thành phố Kon Tum; Hạng mục: nền, mặt đường và hệ thống thoát nước</v>
          </cell>
          <cell r="C225" t="str">
            <v>UBND xã Đăk Năng</v>
          </cell>
          <cell r="D225" t="str">
            <v>UBND xã Ia Chim</v>
          </cell>
          <cell r="E225" t="str">
            <v>C</v>
          </cell>
          <cell r="F225" t="str">
            <v>Giao thông</v>
          </cell>
          <cell r="G225">
            <v>7893539</v>
          </cell>
          <cell r="H225" t="str">
            <v>Xã Đăk Năng</v>
          </cell>
          <cell r="L225" t="str">
            <v>3436-23/12/2020</v>
          </cell>
          <cell r="M225">
            <v>2200</v>
          </cell>
          <cell r="P225">
            <v>2200</v>
          </cell>
          <cell r="R225" t="str">
            <v>Xã Đăk Năng</v>
          </cell>
          <cell r="S225" t="str">
            <v>Xã Ia Chim</v>
          </cell>
          <cell r="T225" t="str">
            <v>UBND xã Ia Chim</v>
          </cell>
          <cell r="U225">
            <v>0</v>
          </cell>
          <cell r="Y225">
            <v>2097</v>
          </cell>
          <cell r="AB225">
            <v>2097</v>
          </cell>
          <cell r="AC225">
            <v>0</v>
          </cell>
          <cell r="AD225">
            <v>2097</v>
          </cell>
          <cell r="AF225">
            <v>2097</v>
          </cell>
          <cell r="AI225">
            <v>2097</v>
          </cell>
          <cell r="AJ225">
            <v>0</v>
          </cell>
          <cell r="AK225">
            <v>2097</v>
          </cell>
          <cell r="AM225">
            <v>2096.7968719999999</v>
          </cell>
          <cell r="AP225">
            <v>2096.7968719999999</v>
          </cell>
          <cell r="AQ225">
            <v>0</v>
          </cell>
          <cell r="AT225">
            <v>2096.7968719999999</v>
          </cell>
          <cell r="AV225">
            <v>0</v>
          </cell>
          <cell r="AY225">
            <v>0</v>
          </cell>
          <cell r="AZ225">
            <v>0</v>
          </cell>
          <cell r="BA225">
            <v>0</v>
          </cell>
          <cell r="BC225">
            <v>0</v>
          </cell>
          <cell r="BF225">
            <v>0</v>
          </cell>
          <cell r="BG225">
            <v>0</v>
          </cell>
          <cell r="BH225">
            <v>0</v>
          </cell>
        </row>
        <row r="226">
          <cell r="A226">
            <v>10</v>
          </cell>
          <cell r="B226" t="str">
            <v>Đường từ nhà Ông Thi đến tuyến L2 khu quy hoạch dân cư thôn IaHội, xã Đăk Năng thành phố Kon Tum; Hạng mục: Nền, mặt đường và hệ thống thoát nước</v>
          </cell>
          <cell r="C226" t="str">
            <v>UBND xã Đăk Năng</v>
          </cell>
          <cell r="D226" t="str">
            <v>UBND xã Ia Chim</v>
          </cell>
          <cell r="E226" t="str">
            <v>C</v>
          </cell>
          <cell r="F226" t="str">
            <v>Giao thông</v>
          </cell>
          <cell r="G226">
            <v>7893540</v>
          </cell>
          <cell r="H226" t="str">
            <v>Xã Đăk Năng</v>
          </cell>
          <cell r="L226" t="str">
            <v>3472-24/12/2020</v>
          </cell>
          <cell r="M226">
            <v>550</v>
          </cell>
          <cell r="P226">
            <v>550</v>
          </cell>
          <cell r="R226" t="str">
            <v>Xã Đăk Năng</v>
          </cell>
          <cell r="S226" t="str">
            <v>Xã Ia Chim</v>
          </cell>
          <cell r="T226" t="str">
            <v>UBND xã Ia Chim</v>
          </cell>
          <cell r="U226">
            <v>0</v>
          </cell>
          <cell r="Y226">
            <v>549</v>
          </cell>
          <cell r="AB226">
            <v>549</v>
          </cell>
          <cell r="AC226">
            <v>0</v>
          </cell>
          <cell r="AD226">
            <v>549</v>
          </cell>
          <cell r="AF226">
            <v>534</v>
          </cell>
          <cell r="AI226">
            <v>534</v>
          </cell>
          <cell r="AJ226">
            <v>0</v>
          </cell>
          <cell r="AK226">
            <v>534</v>
          </cell>
          <cell r="AM226">
            <v>534</v>
          </cell>
          <cell r="AP226">
            <v>534</v>
          </cell>
          <cell r="AQ226">
            <v>0</v>
          </cell>
          <cell r="AT226">
            <v>534</v>
          </cell>
          <cell r="AV226">
            <v>0</v>
          </cell>
          <cell r="AY226">
            <v>0</v>
          </cell>
          <cell r="AZ226">
            <v>0</v>
          </cell>
          <cell r="BA226">
            <v>0</v>
          </cell>
          <cell r="BC226">
            <v>0</v>
          </cell>
          <cell r="BF226">
            <v>0</v>
          </cell>
          <cell r="BG226">
            <v>0</v>
          </cell>
          <cell r="BH226">
            <v>0</v>
          </cell>
        </row>
        <row r="227">
          <cell r="A227">
            <v>11</v>
          </cell>
          <cell r="B227" t="str">
            <v>Sửa chữa tuyến đường GTNT thôn RơWăk, xã Đak Năng (đoạn vào nghĩa địa tập trung của UBND xã Đak Năng); hạng mục: Nền, mặt đường và các hạng mục phụ trợ</v>
          </cell>
          <cell r="C227" t="str">
            <v>UBND xã Đăk Năng</v>
          </cell>
          <cell r="D227" t="str">
            <v>UBND xã Ia Chim</v>
          </cell>
          <cell r="E227" t="str">
            <v>C</v>
          </cell>
          <cell r="F227" t="str">
            <v>Giao thông</v>
          </cell>
          <cell r="G227">
            <v>7939767</v>
          </cell>
          <cell r="H227" t="str">
            <v>Xã Đăk Năng</v>
          </cell>
          <cell r="L227" t="str">
            <v>4468-28/11/2021</v>
          </cell>
          <cell r="M227">
            <v>231.2</v>
          </cell>
          <cell r="P227">
            <v>231.2</v>
          </cell>
          <cell r="R227" t="str">
            <v>Xã Đăk Năng</v>
          </cell>
          <cell r="S227" t="str">
            <v>Xã Ia Chim</v>
          </cell>
          <cell r="T227" t="str">
            <v>UBND xã Ia Chim</v>
          </cell>
          <cell r="U227">
            <v>0</v>
          </cell>
          <cell r="Y227">
            <v>231</v>
          </cell>
          <cell r="AB227">
            <v>231</v>
          </cell>
          <cell r="AC227">
            <v>0</v>
          </cell>
          <cell r="AD227">
            <v>231</v>
          </cell>
          <cell r="AF227">
            <v>228.785</v>
          </cell>
          <cell r="AI227">
            <v>228.785</v>
          </cell>
          <cell r="AJ227">
            <v>0</v>
          </cell>
          <cell r="AK227">
            <v>228.785</v>
          </cell>
          <cell r="AM227">
            <v>228.78410600000001</v>
          </cell>
          <cell r="AP227">
            <v>228.78410600000001</v>
          </cell>
          <cell r="AQ227">
            <v>0</v>
          </cell>
          <cell r="AT227">
            <v>228.78410600000001</v>
          </cell>
          <cell r="AV227">
            <v>0</v>
          </cell>
          <cell r="AY227">
            <v>0</v>
          </cell>
          <cell r="AZ227">
            <v>0</v>
          </cell>
          <cell r="BA227">
            <v>0</v>
          </cell>
          <cell r="BC227">
            <v>0</v>
          </cell>
          <cell r="BF227">
            <v>0</v>
          </cell>
          <cell r="BG227">
            <v>0</v>
          </cell>
          <cell r="BH227">
            <v>0</v>
          </cell>
        </row>
        <row r="228">
          <cell r="A228">
            <v>12</v>
          </cell>
          <cell r="B228" t="str">
            <v>Cung cấp hệ thống điện để phục vụ sinh hoạt, sản xuất cho các hộ dân được giao đất tại Lô 15, 16 thôn Plei Sar, xã Iachim, thành phố Kon Tum</v>
          </cell>
          <cell r="C228" t="str">
            <v>UBND xã Iachim</v>
          </cell>
          <cell r="D228" t="str">
            <v>UBND xã Ia Chim</v>
          </cell>
          <cell r="E228" t="str">
            <v>C</v>
          </cell>
          <cell r="F228" t="str">
            <v>Hạ tầng</v>
          </cell>
          <cell r="G228">
            <v>7912219</v>
          </cell>
          <cell r="H228" t="str">
            <v>Xã Iachim</v>
          </cell>
          <cell r="L228" t="str">
            <v>200-25/01/2021</v>
          </cell>
          <cell r="M228">
            <v>510</v>
          </cell>
          <cell r="R228" t="str">
            <v>Xã Iachim</v>
          </cell>
          <cell r="S228" t="str">
            <v>Xã Ia Chim</v>
          </cell>
          <cell r="T228" t="str">
            <v>UBND xã Ia Chim</v>
          </cell>
          <cell r="U228">
            <v>0</v>
          </cell>
          <cell r="Y228">
            <v>419</v>
          </cell>
          <cell r="AB228">
            <v>419</v>
          </cell>
          <cell r="AC228">
            <v>0</v>
          </cell>
          <cell r="AE228">
            <v>419</v>
          </cell>
          <cell r="AF228">
            <v>419</v>
          </cell>
          <cell r="AI228">
            <v>419</v>
          </cell>
          <cell r="AJ228">
            <v>0</v>
          </cell>
          <cell r="AL228">
            <v>419</v>
          </cell>
          <cell r="AM228">
            <v>416.77820000000003</v>
          </cell>
          <cell r="AP228">
            <v>416.77820000000003</v>
          </cell>
          <cell r="AQ228">
            <v>0</v>
          </cell>
          <cell r="AU228">
            <v>416.77820000000003</v>
          </cell>
          <cell r="AV228">
            <v>0</v>
          </cell>
          <cell r="AY228">
            <v>0</v>
          </cell>
          <cell r="AZ228">
            <v>0</v>
          </cell>
          <cell r="BC228">
            <v>0</v>
          </cell>
          <cell r="BF228">
            <v>0</v>
          </cell>
          <cell r="BG228">
            <v>0</v>
          </cell>
          <cell r="BH228">
            <v>0</v>
          </cell>
        </row>
        <row r="229">
          <cell r="A229">
            <v>13</v>
          </cell>
          <cell r="B229" t="str">
            <v>Cung cấp nước sạch để phục vụ sinh hoạt, sản xuất cho các hộ dân được giao đất tại Lô 15, 16 thôn Plei Sar, xã Iachim, thành phố Kon Tum</v>
          </cell>
          <cell r="C229" t="str">
            <v>UBND xã Iachim</v>
          </cell>
          <cell r="D229" t="str">
            <v>UBND xã Ia Chim</v>
          </cell>
          <cell r="E229" t="str">
            <v>C</v>
          </cell>
          <cell r="F229" t="str">
            <v>Hạ tầng</v>
          </cell>
          <cell r="G229">
            <v>7912218</v>
          </cell>
          <cell r="H229" t="str">
            <v>Xã Iachim</v>
          </cell>
          <cell r="L229" t="str">
            <v>201-25/01/2021</v>
          </cell>
          <cell r="M229">
            <v>999.99199999999996</v>
          </cell>
          <cell r="R229" t="str">
            <v>Xã Iachim</v>
          </cell>
          <cell r="S229" t="str">
            <v>Xã Ia Chim</v>
          </cell>
          <cell r="T229" t="str">
            <v>UBND xã Ia Chim</v>
          </cell>
          <cell r="U229">
            <v>0</v>
          </cell>
          <cell r="Y229">
            <v>973</v>
          </cell>
          <cell r="AB229">
            <v>973</v>
          </cell>
          <cell r="AC229">
            <v>0</v>
          </cell>
          <cell r="AE229">
            <v>973</v>
          </cell>
          <cell r="AF229">
            <v>973</v>
          </cell>
          <cell r="AI229">
            <v>973</v>
          </cell>
          <cell r="AJ229">
            <v>0</v>
          </cell>
          <cell r="AL229">
            <v>973</v>
          </cell>
          <cell r="AM229">
            <v>969.88509999999997</v>
          </cell>
          <cell r="AP229">
            <v>969.88509999999997</v>
          </cell>
          <cell r="AQ229">
            <v>0</v>
          </cell>
          <cell r="AU229">
            <v>969.88509999999997</v>
          </cell>
          <cell r="AV229">
            <v>0</v>
          </cell>
          <cell r="AY229">
            <v>0</v>
          </cell>
          <cell r="AZ229">
            <v>0</v>
          </cell>
          <cell r="BC229">
            <v>0</v>
          </cell>
          <cell r="BF229">
            <v>0</v>
          </cell>
          <cell r="BG229">
            <v>0</v>
          </cell>
          <cell r="BH229">
            <v>0</v>
          </cell>
        </row>
        <row r="230">
          <cell r="A230">
            <v>14</v>
          </cell>
          <cell r="B230" t="str">
            <v>Nhà làm việc Ban Chỉ huy Quân sự xã Đoàn Kết, thành phố Kon Tum</v>
          </cell>
          <cell r="C230" t="str">
            <v>UBND xã Đoàn Kết</v>
          </cell>
          <cell r="D230" t="str">
            <v>UBND xã Ia Chim</v>
          </cell>
          <cell r="E230" t="str">
            <v>C</v>
          </cell>
          <cell r="F230" t="str">
            <v>Hạ tầng</v>
          </cell>
          <cell r="G230">
            <v>8023607</v>
          </cell>
          <cell r="H230" t="str">
            <v>Xã Đoàn Kết</v>
          </cell>
          <cell r="L230" t="str">
            <v>15-05/01/2023</v>
          </cell>
          <cell r="M230">
            <v>600</v>
          </cell>
          <cell r="R230" t="str">
            <v>Xã Đoàn Kết</v>
          </cell>
          <cell r="S230" t="str">
            <v>Xã Ia Chim</v>
          </cell>
          <cell r="T230" t="str">
            <v>UBND xã Ia Chim</v>
          </cell>
          <cell r="U230">
            <v>0</v>
          </cell>
          <cell r="Y230">
            <v>600</v>
          </cell>
          <cell r="AB230">
            <v>600</v>
          </cell>
          <cell r="AC230">
            <v>0</v>
          </cell>
          <cell r="AE230">
            <v>600</v>
          </cell>
          <cell r="AF230">
            <v>600</v>
          </cell>
          <cell r="AI230">
            <v>600</v>
          </cell>
          <cell r="AJ230">
            <v>0</v>
          </cell>
          <cell r="AL230">
            <v>600</v>
          </cell>
          <cell r="AM230">
            <v>585.72159999999997</v>
          </cell>
          <cell r="AP230">
            <v>585.72159999999997</v>
          </cell>
          <cell r="AQ230">
            <v>0</v>
          </cell>
          <cell r="AU230">
            <v>585.72159999999997</v>
          </cell>
          <cell r="AV230">
            <v>0</v>
          </cell>
          <cell r="AY230">
            <v>0</v>
          </cell>
          <cell r="AZ230">
            <v>0</v>
          </cell>
          <cell r="BC230">
            <v>0</v>
          </cell>
          <cell r="BF230">
            <v>0</v>
          </cell>
          <cell r="BG230">
            <v>0</v>
          </cell>
          <cell r="BH230">
            <v>0</v>
          </cell>
        </row>
        <row r="231">
          <cell r="A231">
            <v>15</v>
          </cell>
          <cell r="B231" t="str">
            <v>Sửa chữa, nâng cấp đường giao thông liên xã Đăk Năng đi xã Ia Chim (đoạn từ đường vào Trụ sở UBND xã Đăk Năng đến cổng chào thôn Ia Hội), thành phố Kon Tum</v>
          </cell>
          <cell r="C231" t="str">
            <v>Ban QLDA ĐTXD TP</v>
          </cell>
          <cell r="D231" t="str">
            <v>UBND xã Ia Chim</v>
          </cell>
          <cell r="E231" t="str">
            <v>C</v>
          </cell>
          <cell r="F231" t="str">
            <v>Giao thông</v>
          </cell>
          <cell r="G231">
            <v>7912216</v>
          </cell>
          <cell r="H231" t="str">
            <v>Xã Đăk Năng</v>
          </cell>
          <cell r="I231" t="str">
            <v>2021-2022</v>
          </cell>
          <cell r="J231">
            <v>2021</v>
          </cell>
          <cell r="L231" t="str">
            <v>2635-6/8/2021</v>
          </cell>
          <cell r="M231">
            <v>10901</v>
          </cell>
          <cell r="O231">
            <v>10901</v>
          </cell>
          <cell r="Q231" t="str">
            <v>4946-25/12/2022</v>
          </cell>
          <cell r="R231" t="str">
            <v>Xã Đăk Năng</v>
          </cell>
          <cell r="S231" t="str">
            <v>Xã Ia Chim</v>
          </cell>
          <cell r="T231" t="str">
            <v>UBND xã Ia Chim</v>
          </cell>
          <cell r="U231">
            <v>0</v>
          </cell>
          <cell r="Y231">
            <v>5000</v>
          </cell>
          <cell r="AB231">
            <v>5000</v>
          </cell>
          <cell r="AC231">
            <v>5000</v>
          </cell>
          <cell r="AF231">
            <v>5000</v>
          </cell>
          <cell r="AI231">
            <v>5000</v>
          </cell>
          <cell r="AJ231">
            <v>5000</v>
          </cell>
          <cell r="AM231">
            <v>5000</v>
          </cell>
          <cell r="AP231">
            <v>5000</v>
          </cell>
          <cell r="AQ231">
            <v>5000</v>
          </cell>
          <cell r="AR231">
            <v>5000</v>
          </cell>
          <cell r="AV231">
            <v>0</v>
          </cell>
          <cell r="AY231">
            <v>0</v>
          </cell>
          <cell r="AZ231">
            <v>0</v>
          </cell>
          <cell r="BC231">
            <v>0</v>
          </cell>
          <cell r="BG231">
            <v>0</v>
          </cell>
          <cell r="BH231">
            <v>0</v>
          </cell>
          <cell r="BL231">
            <v>0</v>
          </cell>
          <cell r="BP231">
            <v>0</v>
          </cell>
        </row>
        <row r="232">
          <cell r="A232">
            <v>16</v>
          </cell>
          <cell r="B232" t="str">
            <v>Đường trục chính nội đồng thôn 7, xã Đoàn kết, thành phố Kon Tum (Đoạn từ đập Cà Tiên đến Trạm bơm Bà Nga)</v>
          </cell>
          <cell r="C232" t="str">
            <v>UBND xã Đoàn Kết</v>
          </cell>
          <cell r="D232" t="str">
            <v>UBND xã Ia Chim</v>
          </cell>
          <cell r="E232" t="str">
            <v>C</v>
          </cell>
          <cell r="F232" t="str">
            <v>Giao thông</v>
          </cell>
          <cell r="H232" t="str">
            <v>Xã Đoàn Kết</v>
          </cell>
          <cell r="L232" t="str">
            <v>2619-24/10/2023</v>
          </cell>
          <cell r="M232">
            <v>1412</v>
          </cell>
          <cell r="O232">
            <v>1350</v>
          </cell>
          <cell r="R232" t="str">
            <v>Xã Đoàn Kết</v>
          </cell>
          <cell r="S232" t="str">
            <v>Xã Ia Chim</v>
          </cell>
          <cell r="T232" t="str">
            <v>UBND xã Ia Chim</v>
          </cell>
          <cell r="U232">
            <v>0</v>
          </cell>
          <cell r="Y232">
            <v>1350</v>
          </cell>
          <cell r="AB232">
            <v>1350</v>
          </cell>
          <cell r="AC232">
            <v>1350</v>
          </cell>
          <cell r="AF232">
            <v>1350</v>
          </cell>
          <cell r="AI232">
            <v>1350</v>
          </cell>
          <cell r="AJ232">
            <v>1350</v>
          </cell>
          <cell r="AM232">
            <v>0</v>
          </cell>
          <cell r="AP232">
            <v>0</v>
          </cell>
          <cell r="AQ232">
            <v>0</v>
          </cell>
          <cell r="AR232">
            <v>0</v>
          </cell>
          <cell r="AV232">
            <v>0</v>
          </cell>
          <cell r="AY232">
            <v>0</v>
          </cell>
          <cell r="AZ232">
            <v>0</v>
          </cell>
          <cell r="BC232">
            <v>0</v>
          </cell>
          <cell r="BG232">
            <v>0</v>
          </cell>
          <cell r="BH232">
            <v>0</v>
          </cell>
          <cell r="BL232">
            <v>0</v>
          </cell>
          <cell r="BP232">
            <v>0</v>
          </cell>
        </row>
        <row r="233">
          <cell r="A233" t="str">
            <v>*</v>
          </cell>
          <cell r="B233" t="str">
            <v>Dự án chuẩn bị đầu tư (chưa bố trí vốn thực hiện)</v>
          </cell>
          <cell r="H233">
            <v>0</v>
          </cell>
          <cell r="M233">
            <v>30230.2</v>
          </cell>
          <cell r="N233">
            <v>0</v>
          </cell>
          <cell r="O233">
            <v>0</v>
          </cell>
          <cell r="P233">
            <v>30230.2</v>
          </cell>
          <cell r="Q233">
            <v>0</v>
          </cell>
          <cell r="R233">
            <v>0</v>
          </cell>
          <cell r="S233">
            <v>0</v>
          </cell>
          <cell r="T233">
            <v>0</v>
          </cell>
          <cell r="U233">
            <v>0</v>
          </cell>
          <cell r="V233">
            <v>0</v>
          </cell>
          <cell r="W233">
            <v>0</v>
          </cell>
          <cell r="X233">
            <v>0</v>
          </cell>
          <cell r="Y233">
            <v>11133</v>
          </cell>
          <cell r="Z233">
            <v>0</v>
          </cell>
          <cell r="AA233">
            <v>0</v>
          </cell>
          <cell r="AB233">
            <v>11133</v>
          </cell>
          <cell r="AC233">
            <v>0</v>
          </cell>
          <cell r="AD233">
            <v>11133</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row>
        <row r="234">
          <cell r="A234">
            <v>1</v>
          </cell>
          <cell r="B234" t="str">
            <v>Đường từ thôn Klâu Ngol Zố đi khu sản xuất, xã Ia Chim, thành phố Kon Tum</v>
          </cell>
          <cell r="C234" t="str">
            <v>Ban QLDA ĐTXD TP</v>
          </cell>
          <cell r="D234" t="str">
            <v>UBND xã Ia Chim</v>
          </cell>
          <cell r="E234" t="str">
            <v>C</v>
          </cell>
          <cell r="F234" t="str">
            <v>Giao thông</v>
          </cell>
          <cell r="H234" t="str">
            <v>Xã Ia Chim</v>
          </cell>
          <cell r="I234" t="str">
            <v>2026-2030</v>
          </cell>
          <cell r="J234" t="str">
            <v>Chưa bố trí vốn</v>
          </cell>
          <cell r="L234" t="str">
            <v>3061-
01/12/2020</v>
          </cell>
          <cell r="M234">
            <v>4963.2</v>
          </cell>
          <cell r="P234">
            <v>4963.2</v>
          </cell>
          <cell r="R234" t="str">
            <v>Xã Ia Chim</v>
          </cell>
          <cell r="S234" t="str">
            <v>Xã Ia Chim</v>
          </cell>
          <cell r="T234" t="str">
            <v>UBND xã Ia Chim</v>
          </cell>
          <cell r="U234">
            <v>0</v>
          </cell>
          <cell r="Y234">
            <v>0</v>
          </cell>
          <cell r="AB234">
            <v>0</v>
          </cell>
          <cell r="AC234">
            <v>0</v>
          </cell>
          <cell r="AD234">
            <v>0</v>
          </cell>
          <cell r="AF234">
            <v>0</v>
          </cell>
          <cell r="AI234">
            <v>0</v>
          </cell>
          <cell r="AJ234">
            <v>0</v>
          </cell>
          <cell r="AK234">
            <v>0</v>
          </cell>
          <cell r="AM234">
            <v>0</v>
          </cell>
          <cell r="AP234">
            <v>0</v>
          </cell>
          <cell r="AQ234">
            <v>0</v>
          </cell>
          <cell r="AT234">
            <v>0</v>
          </cell>
          <cell r="AV234">
            <v>0</v>
          </cell>
          <cell r="AY234">
            <v>0</v>
          </cell>
          <cell r="AZ234">
            <v>0</v>
          </cell>
          <cell r="BA234">
            <v>0</v>
          </cell>
          <cell r="BC234">
            <v>0</v>
          </cell>
          <cell r="BF234">
            <v>0</v>
          </cell>
          <cell r="BG234">
            <v>0</v>
          </cell>
        </row>
        <row r="235">
          <cell r="A235">
            <v>2</v>
          </cell>
          <cell r="B235" t="str">
            <v>Đường từ thôn Tân An, xã Ia Chim, thành phố Kon Tum đi xã Ia Phí huyện Chư Păh, tỉnh Gia Lai</v>
          </cell>
          <cell r="C235" t="str">
            <v>Ban QLDA ĐTXD TP</v>
          </cell>
          <cell r="D235" t="str">
            <v>UBND xã Ia Chim</v>
          </cell>
          <cell r="E235" t="str">
            <v>C</v>
          </cell>
          <cell r="F235" t="str">
            <v>Giao thông</v>
          </cell>
          <cell r="G235">
            <v>7920777</v>
          </cell>
          <cell r="H235" t="str">
            <v>Xã Ia Chim</v>
          </cell>
          <cell r="I235" t="str">
            <v>2026-2030</v>
          </cell>
          <cell r="J235" t="str">
            <v>Chưa bố trí vốn</v>
          </cell>
          <cell r="L235" t="str">
            <v>3062-
01/12/2020</v>
          </cell>
          <cell r="M235">
            <v>18175</v>
          </cell>
          <cell r="P235">
            <v>18175</v>
          </cell>
          <cell r="R235" t="str">
            <v>Xã Ia Chim</v>
          </cell>
          <cell r="S235" t="str">
            <v>Xã Ia Chim</v>
          </cell>
          <cell r="T235" t="str">
            <v>UBND xã Ia Chim</v>
          </cell>
          <cell r="U235">
            <v>0</v>
          </cell>
          <cell r="Y235">
            <v>4158</v>
          </cell>
          <cell r="AB235">
            <v>4158</v>
          </cell>
          <cell r="AC235">
            <v>0</v>
          </cell>
          <cell r="AD235">
            <v>4158</v>
          </cell>
          <cell r="AF235">
            <v>0</v>
          </cell>
          <cell r="AI235">
            <v>0</v>
          </cell>
          <cell r="AJ235">
            <v>0</v>
          </cell>
          <cell r="AK235">
            <v>0</v>
          </cell>
          <cell r="AM235">
            <v>0</v>
          </cell>
          <cell r="AP235">
            <v>0</v>
          </cell>
          <cell r="AQ235">
            <v>0</v>
          </cell>
          <cell r="AT235">
            <v>0</v>
          </cell>
          <cell r="AV235">
            <v>0</v>
          </cell>
          <cell r="AY235">
            <v>0</v>
          </cell>
          <cell r="AZ235">
            <v>0</v>
          </cell>
          <cell r="BA235">
            <v>0</v>
          </cell>
          <cell r="BC235">
            <v>0</v>
          </cell>
          <cell r="BF235">
            <v>0</v>
          </cell>
          <cell r="BG235">
            <v>0</v>
          </cell>
        </row>
        <row r="236">
          <cell r="A236">
            <v>3</v>
          </cell>
          <cell r="B236" t="str">
            <v>Cải tạo, mở rộng Nhà làm việc Ban Chỉ huy Quân sự xã Ia Chim, thành phố Kon Tum</v>
          </cell>
          <cell r="C236" t="str">
            <v>UBND xã Iachim</v>
          </cell>
          <cell r="D236" t="str">
            <v>UBND xã Ia Chim</v>
          </cell>
          <cell r="E236" t="str">
            <v>C</v>
          </cell>
          <cell r="F236" t="str">
            <v>Hạ tầng</v>
          </cell>
          <cell r="H236" t="str">
            <v>Xã Iachim</v>
          </cell>
          <cell r="L236" t="str">
            <v>245-6/2/2023</v>
          </cell>
          <cell r="M236">
            <v>600</v>
          </cell>
          <cell r="P236">
            <v>600</v>
          </cell>
          <cell r="R236" t="str">
            <v>Xã Iachim</v>
          </cell>
          <cell r="S236" t="str">
            <v>Xã Ia Chim</v>
          </cell>
          <cell r="T236" t="str">
            <v>UBND xã Ia Chim</v>
          </cell>
          <cell r="U236">
            <v>0</v>
          </cell>
          <cell r="Y236">
            <v>600</v>
          </cell>
          <cell r="AB236">
            <v>600</v>
          </cell>
          <cell r="AC236">
            <v>0</v>
          </cell>
          <cell r="AD236">
            <v>600</v>
          </cell>
          <cell r="AF236">
            <v>0</v>
          </cell>
          <cell r="AI236">
            <v>0</v>
          </cell>
          <cell r="AJ236">
            <v>0</v>
          </cell>
          <cell r="AK236">
            <v>0</v>
          </cell>
          <cell r="AM236">
            <v>0</v>
          </cell>
          <cell r="AP236">
            <v>0</v>
          </cell>
          <cell r="AQ236">
            <v>0</v>
          </cell>
          <cell r="AT236">
            <v>0</v>
          </cell>
          <cell r="AV236">
            <v>0</v>
          </cell>
          <cell r="AY236">
            <v>0</v>
          </cell>
          <cell r="AZ236">
            <v>0</v>
          </cell>
          <cell r="BA236">
            <v>0</v>
          </cell>
          <cell r="BC236">
            <v>0</v>
          </cell>
          <cell r="BF236">
            <v>0</v>
          </cell>
          <cell r="BG236">
            <v>0</v>
          </cell>
        </row>
        <row r="237">
          <cell r="A237">
            <v>4</v>
          </cell>
          <cell r="B237" t="str">
            <v>Nhà làm việc Ban Chỉ huy Quân sự xã Đăk Năng, thành phố Kon Tum</v>
          </cell>
          <cell r="C237" t="str">
            <v>UBND xã Đăk Năng</v>
          </cell>
          <cell r="D237" t="str">
            <v>UBND xã Ia Chim</v>
          </cell>
          <cell r="E237" t="str">
            <v>C</v>
          </cell>
          <cell r="F237" t="str">
            <v>Hạ tầng</v>
          </cell>
          <cell r="H237" t="str">
            <v>Xã Đăk Năng</v>
          </cell>
          <cell r="L237" t="str">
            <v>226-01/2/2023</v>
          </cell>
          <cell r="M237">
            <v>600</v>
          </cell>
          <cell r="P237">
            <v>600</v>
          </cell>
          <cell r="R237" t="str">
            <v>Xã Đăk Năng</v>
          </cell>
          <cell r="S237" t="str">
            <v>Xã Ia Chim</v>
          </cell>
          <cell r="T237" t="str">
            <v>UBND xã Ia Chim</v>
          </cell>
          <cell r="U237">
            <v>0</v>
          </cell>
          <cell r="Y237">
            <v>600</v>
          </cell>
          <cell r="AB237">
            <v>600</v>
          </cell>
          <cell r="AC237">
            <v>0</v>
          </cell>
          <cell r="AD237">
            <v>600</v>
          </cell>
          <cell r="AF237">
            <v>0</v>
          </cell>
          <cell r="AI237">
            <v>0</v>
          </cell>
          <cell r="AJ237">
            <v>0</v>
          </cell>
          <cell r="AK237">
            <v>0</v>
          </cell>
          <cell r="AM237">
            <v>0</v>
          </cell>
          <cell r="AP237">
            <v>0</v>
          </cell>
          <cell r="AQ237">
            <v>0</v>
          </cell>
          <cell r="AT237">
            <v>0</v>
          </cell>
          <cell r="AV237">
            <v>0</v>
          </cell>
          <cell r="AY237">
            <v>0</v>
          </cell>
          <cell r="AZ237">
            <v>0</v>
          </cell>
          <cell r="BA237">
            <v>0</v>
          </cell>
          <cell r="BC237">
            <v>0</v>
          </cell>
          <cell r="BF237">
            <v>0</v>
          </cell>
          <cell r="BG237">
            <v>0</v>
          </cell>
        </row>
        <row r="238">
          <cell r="A238">
            <v>5</v>
          </cell>
          <cell r="B238" t="str">
            <v>Nghĩa trang nhân dân tập trung xã Ia Chim, thành phố Kon Tum.</v>
          </cell>
          <cell r="C238" t="str">
            <v>UBND xã Iachim</v>
          </cell>
          <cell r="D238" t="str">
            <v>UBND xã Ia Chim</v>
          </cell>
          <cell r="E238" t="str">
            <v>C</v>
          </cell>
          <cell r="F238" t="str">
            <v>Hạ tầng</v>
          </cell>
          <cell r="H238" t="str">
            <v>Xã Iachim</v>
          </cell>
          <cell r="L238" t="str">
            <v>3721-18/10/2021;1353-27/6/2023</v>
          </cell>
          <cell r="M238">
            <v>3560</v>
          </cell>
          <cell r="P238">
            <v>3560</v>
          </cell>
          <cell r="R238" t="str">
            <v>Xã Iachim</v>
          </cell>
          <cell r="S238" t="str">
            <v>Xã Ia Chim</v>
          </cell>
          <cell r="T238" t="str">
            <v>UBND xã Ia Chim</v>
          </cell>
          <cell r="U238">
            <v>0</v>
          </cell>
          <cell r="Y238">
            <v>3560</v>
          </cell>
          <cell r="AB238">
            <v>3560</v>
          </cell>
          <cell r="AC238">
            <v>0</v>
          </cell>
          <cell r="AD238">
            <v>3560</v>
          </cell>
          <cell r="AF238">
            <v>0</v>
          </cell>
          <cell r="AI238">
            <v>0</v>
          </cell>
          <cell r="AJ238">
            <v>0</v>
          </cell>
          <cell r="AK238">
            <v>0</v>
          </cell>
          <cell r="AM238">
            <v>0</v>
          </cell>
          <cell r="AP238">
            <v>0</v>
          </cell>
          <cell r="AQ238">
            <v>0</v>
          </cell>
          <cell r="AT238">
            <v>0</v>
          </cell>
          <cell r="AV238">
            <v>0</v>
          </cell>
          <cell r="AY238">
            <v>0</v>
          </cell>
          <cell r="AZ238">
            <v>0</v>
          </cell>
          <cell r="BA238">
            <v>0</v>
          </cell>
          <cell r="BC238">
            <v>0</v>
          </cell>
          <cell r="BF238">
            <v>0</v>
          </cell>
          <cell r="BG238">
            <v>0</v>
          </cell>
        </row>
        <row r="239">
          <cell r="A239">
            <v>6</v>
          </cell>
          <cell r="B239" t="str">
            <v>Đầu tư cơ sở hạ tầng tại Khu đất bảng tin thôn Đăk Kia, xã Đoàn Kết, thành phố Kon Tum.</v>
          </cell>
          <cell r="C239" t="str">
            <v>UBND xã Đoàn Kết</v>
          </cell>
          <cell r="D239" t="str">
            <v>UBND xã Ia Chim</v>
          </cell>
          <cell r="E239" t="str">
            <v>C</v>
          </cell>
          <cell r="F239" t="str">
            <v>Hạ tầng</v>
          </cell>
          <cell r="H239" t="str">
            <v>Xã Đoàn Kết</v>
          </cell>
          <cell r="L239" t="str">
            <v>3246-31/8/2022</v>
          </cell>
          <cell r="M239">
            <v>2332</v>
          </cell>
          <cell r="P239">
            <v>2332</v>
          </cell>
          <cell r="R239" t="str">
            <v>Xã Đoàn Kết</v>
          </cell>
          <cell r="S239" t="str">
            <v>Xã Ia Chim</v>
          </cell>
          <cell r="T239" t="str">
            <v>UBND xã Ia Chim</v>
          </cell>
          <cell r="U239">
            <v>0</v>
          </cell>
          <cell r="Y239">
            <v>2215</v>
          </cell>
          <cell r="AB239">
            <v>2215</v>
          </cell>
          <cell r="AC239">
            <v>0</v>
          </cell>
          <cell r="AD239">
            <v>2215</v>
          </cell>
          <cell r="AF239">
            <v>0</v>
          </cell>
          <cell r="AI239">
            <v>0</v>
          </cell>
          <cell r="AJ239">
            <v>0</v>
          </cell>
          <cell r="AK239">
            <v>0</v>
          </cell>
          <cell r="AM239">
            <v>0</v>
          </cell>
          <cell r="AP239">
            <v>0</v>
          </cell>
          <cell r="AQ239">
            <v>0</v>
          </cell>
          <cell r="AT239">
            <v>0</v>
          </cell>
          <cell r="AV239">
            <v>0</v>
          </cell>
          <cell r="AY239">
            <v>0</v>
          </cell>
          <cell r="AZ239">
            <v>0</v>
          </cell>
          <cell r="BA239">
            <v>0</v>
          </cell>
          <cell r="BC239">
            <v>0</v>
          </cell>
          <cell r="BF239">
            <v>0</v>
          </cell>
          <cell r="BG239">
            <v>0</v>
          </cell>
        </row>
        <row r="240">
          <cell r="A240" t="str">
            <v>VI</v>
          </cell>
          <cell r="B240" t="str">
            <v>Xã Ngọc Bay</v>
          </cell>
          <cell r="M240">
            <v>129889.10016700001</v>
          </cell>
          <cell r="N240">
            <v>0</v>
          </cell>
          <cell r="O240">
            <v>5900</v>
          </cell>
          <cell r="P240">
            <v>119389.238</v>
          </cell>
          <cell r="Q240">
            <v>0</v>
          </cell>
          <cell r="R240">
            <v>0</v>
          </cell>
          <cell r="S240">
            <v>0</v>
          </cell>
          <cell r="T240">
            <v>0</v>
          </cell>
          <cell r="U240">
            <v>3300</v>
          </cell>
          <cell r="V240">
            <v>0</v>
          </cell>
          <cell r="W240">
            <v>0</v>
          </cell>
          <cell r="X240">
            <v>3300</v>
          </cell>
          <cell r="Y240">
            <v>98750</v>
          </cell>
          <cell r="Z240">
            <v>0</v>
          </cell>
          <cell r="AA240">
            <v>0</v>
          </cell>
          <cell r="AB240">
            <v>98750</v>
          </cell>
          <cell r="AC240">
            <v>19414</v>
          </cell>
          <cell r="AD240">
            <v>76036</v>
          </cell>
          <cell r="AE240">
            <v>3300</v>
          </cell>
          <cell r="AF240">
            <v>83326.378999999986</v>
          </cell>
          <cell r="AG240">
            <v>0</v>
          </cell>
          <cell r="AH240">
            <v>0</v>
          </cell>
          <cell r="AI240">
            <v>83326.378999999986</v>
          </cell>
          <cell r="AJ240">
            <v>17002.455999999998</v>
          </cell>
          <cell r="AK240">
            <v>63023.923000000003</v>
          </cell>
          <cell r="AL240">
            <v>3300</v>
          </cell>
          <cell r="AM240">
            <v>71095.501198999991</v>
          </cell>
          <cell r="AN240">
            <v>0</v>
          </cell>
          <cell r="AO240">
            <v>2239.0707000000002</v>
          </cell>
          <cell r="AP240">
            <v>68856.430499000009</v>
          </cell>
          <cell r="AQ240">
            <v>16960.416000000001</v>
          </cell>
          <cell r="AR240">
            <v>9951.777</v>
          </cell>
          <cell r="AS240">
            <v>7008.6390000000001</v>
          </cell>
          <cell r="AT240">
            <v>50938.215498999998</v>
          </cell>
          <cell r="AU240">
            <v>957.79899999999998</v>
          </cell>
          <cell r="AV240">
            <v>12070</v>
          </cell>
          <cell r="AW240">
            <v>0</v>
          </cell>
          <cell r="AX240">
            <v>0</v>
          </cell>
          <cell r="AY240">
            <v>12070</v>
          </cell>
          <cell r="AZ240">
            <v>0</v>
          </cell>
          <cell r="BA240">
            <v>12070</v>
          </cell>
          <cell r="BB240">
            <v>0</v>
          </cell>
          <cell r="BC240">
            <v>10510.586871</v>
          </cell>
          <cell r="BD240">
            <v>0</v>
          </cell>
          <cell r="BE240">
            <v>0</v>
          </cell>
          <cell r="BF240">
            <v>10510.586871</v>
          </cell>
          <cell r="BG240">
            <v>0</v>
          </cell>
          <cell r="BH240">
            <v>0</v>
          </cell>
          <cell r="BI240">
            <v>0</v>
          </cell>
          <cell r="BJ240">
            <v>10510.586871</v>
          </cell>
          <cell r="BK240">
            <v>0</v>
          </cell>
          <cell r="BL240">
            <v>0</v>
          </cell>
          <cell r="BM240">
            <v>0</v>
          </cell>
          <cell r="BN240">
            <v>0</v>
          </cell>
          <cell r="BO240">
            <v>0</v>
          </cell>
          <cell r="BP240">
            <v>0</v>
          </cell>
          <cell r="BQ240">
            <v>0</v>
          </cell>
          <cell r="BR240">
            <v>0</v>
          </cell>
          <cell r="BS240">
            <v>0</v>
          </cell>
          <cell r="BT240">
            <v>1400</v>
          </cell>
          <cell r="BU240">
            <v>0</v>
          </cell>
          <cell r="BV240">
            <v>1400</v>
          </cell>
          <cell r="BW240">
            <v>0</v>
          </cell>
          <cell r="BX240">
            <v>0</v>
          </cell>
        </row>
        <row r="241">
          <cell r="A241" t="str">
            <v>*</v>
          </cell>
          <cell r="B241" t="str">
            <v>Dự án chuyển từ từ giai đoạn 2016-2020 sang</v>
          </cell>
          <cell r="M241">
            <v>5500</v>
          </cell>
          <cell r="N241">
            <v>0</v>
          </cell>
          <cell r="O241">
            <v>0</v>
          </cell>
          <cell r="P241">
            <v>5500</v>
          </cell>
          <cell r="U241">
            <v>3300</v>
          </cell>
          <cell r="V241">
            <v>0</v>
          </cell>
          <cell r="W241">
            <v>0</v>
          </cell>
          <cell r="X241">
            <v>3300</v>
          </cell>
          <cell r="Y241">
            <v>1512</v>
          </cell>
          <cell r="Z241">
            <v>0</v>
          </cell>
          <cell r="AA241">
            <v>0</v>
          </cell>
          <cell r="AB241">
            <v>1512</v>
          </cell>
          <cell r="AC241">
            <v>0</v>
          </cell>
          <cell r="AD241">
            <v>1512</v>
          </cell>
          <cell r="AE241">
            <v>0</v>
          </cell>
          <cell r="AF241">
            <v>1511.9110000000001</v>
          </cell>
          <cell r="AG241">
            <v>0</v>
          </cell>
          <cell r="AH241">
            <v>0</v>
          </cell>
          <cell r="AI241">
            <v>1511.9110000000001</v>
          </cell>
          <cell r="AJ241">
            <v>0</v>
          </cell>
          <cell r="AK241">
            <v>1511.9110000000001</v>
          </cell>
          <cell r="AL241">
            <v>0</v>
          </cell>
          <cell r="AM241">
            <v>1511.9110000000001</v>
          </cell>
          <cell r="AN241">
            <v>0</v>
          </cell>
          <cell r="AO241">
            <v>0</v>
          </cell>
          <cell r="AP241">
            <v>1511.9110000000001</v>
          </cell>
          <cell r="AQ241">
            <v>0</v>
          </cell>
          <cell r="AR241">
            <v>0</v>
          </cell>
          <cell r="AS241">
            <v>0</v>
          </cell>
          <cell r="AT241">
            <v>1511.9110000000001</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row>
        <row r="242">
          <cell r="A242">
            <v>1</v>
          </cell>
          <cell r="B242" t="str">
            <v>Trường THCS Lê Quý Đôn, xã Kroong</v>
          </cell>
          <cell r="C242" t="str">
            <v>Ban QLDA ĐTXD TP</v>
          </cell>
          <cell r="D242" t="str">
            <v>UBND xã Ngok Bay</v>
          </cell>
          <cell r="E242" t="str">
            <v>C</v>
          </cell>
          <cell r="F242" t="str">
            <v>Lĩnh vực giáo dực</v>
          </cell>
          <cell r="G242">
            <v>7775358</v>
          </cell>
          <cell r="H242" t="str">
            <v>Xã Kroong</v>
          </cell>
          <cell r="I242" t="str">
            <v>2020-2021</v>
          </cell>
          <cell r="J242">
            <v>2020</v>
          </cell>
          <cell r="L242" t="str">
            <v>3000-31/7/2019</v>
          </cell>
          <cell r="M242">
            <v>5500</v>
          </cell>
          <cell r="P242">
            <v>5500</v>
          </cell>
          <cell r="Q242" t="str">
            <v>2751-2/8/2021</v>
          </cell>
          <cell r="R242" t="str">
            <v>Xã Kroong</v>
          </cell>
          <cell r="S242" t="str">
            <v>Xã Ngok Bay</v>
          </cell>
          <cell r="T242" t="str">
            <v>UBND xã Ngok Bay</v>
          </cell>
          <cell r="U242">
            <v>3300</v>
          </cell>
          <cell r="X242">
            <v>3300</v>
          </cell>
          <cell r="Y242">
            <v>1512</v>
          </cell>
          <cell r="AB242">
            <v>1512</v>
          </cell>
          <cell r="AC242">
            <v>0</v>
          </cell>
          <cell r="AD242">
            <v>1512</v>
          </cell>
          <cell r="AF242">
            <v>1511.9110000000001</v>
          </cell>
          <cell r="AI242">
            <v>1511.9110000000001</v>
          </cell>
          <cell r="AJ242">
            <v>0</v>
          </cell>
          <cell r="AK242">
            <v>1511.9110000000001</v>
          </cell>
          <cell r="AM242">
            <v>1511.9110000000001</v>
          </cell>
          <cell r="AP242">
            <v>1511.9110000000001</v>
          </cell>
          <cell r="AQ242">
            <v>0</v>
          </cell>
          <cell r="AT242">
            <v>1511.9110000000001</v>
          </cell>
          <cell r="AV242">
            <v>0</v>
          </cell>
          <cell r="AY242">
            <v>0</v>
          </cell>
          <cell r="AZ242">
            <v>0</v>
          </cell>
          <cell r="BA242">
            <v>0</v>
          </cell>
          <cell r="BC242">
            <v>0</v>
          </cell>
          <cell r="BF242">
            <v>0</v>
          </cell>
          <cell r="BG242">
            <v>0</v>
          </cell>
        </row>
        <row r="243">
          <cell r="A243" t="str">
            <v>*</v>
          </cell>
          <cell r="B243" t="str">
            <v>Dự án khởi công giai đoạn 2021-2025</v>
          </cell>
          <cell r="H243">
            <v>0</v>
          </cell>
          <cell r="M243">
            <v>98700.100167000011</v>
          </cell>
          <cell r="N243">
            <v>0</v>
          </cell>
          <cell r="O243">
            <v>5900</v>
          </cell>
          <cell r="P243">
            <v>88710.237999999998</v>
          </cell>
          <cell r="Q243">
            <v>0</v>
          </cell>
          <cell r="R243">
            <v>0</v>
          </cell>
          <cell r="S243">
            <v>0</v>
          </cell>
          <cell r="T243">
            <v>0</v>
          </cell>
          <cell r="U243">
            <v>0</v>
          </cell>
          <cell r="V243">
            <v>0</v>
          </cell>
          <cell r="W243">
            <v>0</v>
          </cell>
          <cell r="X243">
            <v>0</v>
          </cell>
          <cell r="Y243">
            <v>86492</v>
          </cell>
          <cell r="Z243">
            <v>0</v>
          </cell>
          <cell r="AA243">
            <v>0</v>
          </cell>
          <cell r="AB243">
            <v>86492</v>
          </cell>
          <cell r="AC243">
            <v>19414</v>
          </cell>
          <cell r="AD243">
            <v>63778</v>
          </cell>
          <cell r="AE243">
            <v>3300</v>
          </cell>
          <cell r="AF243">
            <v>81814.467999999993</v>
          </cell>
          <cell r="AG243">
            <v>0</v>
          </cell>
          <cell r="AH243">
            <v>0</v>
          </cell>
          <cell r="AI243">
            <v>81814.467999999993</v>
          </cell>
          <cell r="AJ243">
            <v>17002.455999999998</v>
          </cell>
          <cell r="AK243">
            <v>61512.012000000002</v>
          </cell>
          <cell r="AL243">
            <v>3300</v>
          </cell>
          <cell r="AM243">
            <v>69583.590198999998</v>
          </cell>
          <cell r="AN243">
            <v>0</v>
          </cell>
          <cell r="AO243">
            <v>2239.0707000000002</v>
          </cell>
          <cell r="AP243">
            <v>67344.519499000002</v>
          </cell>
          <cell r="AQ243">
            <v>16960.416000000001</v>
          </cell>
          <cell r="AR243">
            <v>9951.777</v>
          </cell>
          <cell r="AS243">
            <v>7008.6390000000001</v>
          </cell>
          <cell r="AT243">
            <v>49426.304498999998</v>
          </cell>
          <cell r="AU243">
            <v>957.79899999999998</v>
          </cell>
          <cell r="AV243">
            <v>12070</v>
          </cell>
          <cell r="AW243">
            <v>0</v>
          </cell>
          <cell r="AX243">
            <v>0</v>
          </cell>
          <cell r="AY243">
            <v>12070</v>
          </cell>
          <cell r="AZ243">
            <v>0</v>
          </cell>
          <cell r="BA243">
            <v>12070</v>
          </cell>
          <cell r="BB243">
            <v>0</v>
          </cell>
          <cell r="BC243">
            <v>10510.586871</v>
          </cell>
          <cell r="BD243">
            <v>0</v>
          </cell>
          <cell r="BE243">
            <v>0</v>
          </cell>
          <cell r="BF243">
            <v>10510.586871</v>
          </cell>
          <cell r="BG243">
            <v>0</v>
          </cell>
          <cell r="BH243">
            <v>0</v>
          </cell>
          <cell r="BI243">
            <v>0</v>
          </cell>
          <cell r="BJ243">
            <v>10510.586871</v>
          </cell>
          <cell r="BK243">
            <v>0</v>
          </cell>
          <cell r="BL243">
            <v>0</v>
          </cell>
          <cell r="BM243">
            <v>0</v>
          </cell>
          <cell r="BN243">
            <v>0</v>
          </cell>
          <cell r="BO243">
            <v>0</v>
          </cell>
          <cell r="BP243">
            <v>0</v>
          </cell>
          <cell r="BQ243">
            <v>0</v>
          </cell>
          <cell r="BR243">
            <v>0</v>
          </cell>
          <cell r="BS243">
            <v>0</v>
          </cell>
          <cell r="BT243">
            <v>1400</v>
          </cell>
          <cell r="BU243">
            <v>0</v>
          </cell>
          <cell r="BV243">
            <v>1400</v>
          </cell>
          <cell r="BW243">
            <v>0</v>
          </cell>
          <cell r="BX243">
            <v>0</v>
          </cell>
        </row>
        <row r="244">
          <cell r="A244">
            <v>1</v>
          </cell>
          <cell r="B244" t="str">
            <v>Trường TH-THCS Kroong (Cơ sở THCS), thành phố Kon Tum; Hạng mục: Nhà hiệu bộ</v>
          </cell>
          <cell r="C244" t="str">
            <v>Ban QLDA TP</v>
          </cell>
          <cell r="D244" t="str">
            <v>UBND xã Ngok Bay</v>
          </cell>
          <cell r="E244" t="str">
            <v>C</v>
          </cell>
          <cell r="F244" t="str">
            <v>Giáo dục</v>
          </cell>
          <cell r="G244">
            <v>7884028</v>
          </cell>
          <cell r="H244" t="str">
            <v>Xã Kroong</v>
          </cell>
          <cell r="I244" t="str">
            <v>2021-2022</v>
          </cell>
          <cell r="J244">
            <v>2021</v>
          </cell>
          <cell r="L244" t="str">
            <v>3054-
01/12/2020</v>
          </cell>
          <cell r="M244">
            <v>6900</v>
          </cell>
          <cell r="P244">
            <v>6900</v>
          </cell>
          <cell r="Q244" t="str">
            <v>3348-9/9/2022</v>
          </cell>
          <cell r="R244" t="str">
            <v>Xã Kroong</v>
          </cell>
          <cell r="S244" t="str">
            <v>Xã Ngok Bay</v>
          </cell>
          <cell r="T244" t="str">
            <v>UBND xã Ngok Bay</v>
          </cell>
          <cell r="U244">
            <v>0</v>
          </cell>
          <cell r="Y244">
            <v>6534</v>
          </cell>
          <cell r="AB244">
            <v>6534</v>
          </cell>
          <cell r="AC244">
            <v>6534</v>
          </cell>
          <cell r="AF244">
            <v>5052.5</v>
          </cell>
          <cell r="AI244">
            <v>5052.5</v>
          </cell>
          <cell r="AJ244">
            <v>5052.5</v>
          </cell>
          <cell r="AM244">
            <v>5052.1610000000001</v>
          </cell>
          <cell r="AP244">
            <v>5052.1610000000001</v>
          </cell>
          <cell r="AQ244">
            <v>5052.1610000000001</v>
          </cell>
          <cell r="AR244">
            <v>5052.1610000000001</v>
          </cell>
          <cell r="AV244">
            <v>0</v>
          </cell>
          <cell r="AY244">
            <v>0</v>
          </cell>
          <cell r="AZ244">
            <v>0</v>
          </cell>
          <cell r="BC244">
            <v>0</v>
          </cell>
          <cell r="BF244">
            <v>0</v>
          </cell>
          <cell r="BG244">
            <v>0</v>
          </cell>
          <cell r="BH244">
            <v>0</v>
          </cell>
        </row>
        <row r="245">
          <cell r="A245">
            <v>2</v>
          </cell>
          <cell r="B245" t="str">
            <v>Trường mầm non Vàng Anh, thành phố KonTum</v>
          </cell>
          <cell r="C245" t="str">
            <v>Ban QLDA TP</v>
          </cell>
          <cell r="D245" t="str">
            <v>UBND xã Ngok Bay</v>
          </cell>
          <cell r="E245" t="str">
            <v>C</v>
          </cell>
          <cell r="F245" t="str">
            <v>Giáo dục</v>
          </cell>
          <cell r="G245">
            <v>7884029</v>
          </cell>
          <cell r="H245" t="str">
            <v>Xã Kroong</v>
          </cell>
          <cell r="I245" t="str">
            <v>2021-2022</v>
          </cell>
          <cell r="J245">
            <v>2021</v>
          </cell>
          <cell r="L245" t="str">
            <v>3055-
01/12/2020</v>
          </cell>
          <cell r="M245">
            <v>6500</v>
          </cell>
          <cell r="P245">
            <v>6500</v>
          </cell>
          <cell r="Q245" t="str">
            <v>2843-2/8/2022</v>
          </cell>
          <cell r="R245" t="str">
            <v>Xã Kroong</v>
          </cell>
          <cell r="S245" t="str">
            <v>Xã Ngok Bay</v>
          </cell>
          <cell r="T245" t="str">
            <v>UBND xã Ngok Bay</v>
          </cell>
          <cell r="U245">
            <v>0</v>
          </cell>
          <cell r="Y245">
            <v>5810</v>
          </cell>
          <cell r="AB245">
            <v>5810</v>
          </cell>
          <cell r="AC245">
            <v>5810</v>
          </cell>
          <cell r="AF245">
            <v>4899.9560000000001</v>
          </cell>
          <cell r="AI245">
            <v>4899.9560000000001</v>
          </cell>
          <cell r="AJ245">
            <v>4899.9560000000001</v>
          </cell>
          <cell r="AM245">
            <v>4899.616</v>
          </cell>
          <cell r="AP245">
            <v>4899.616</v>
          </cell>
          <cell r="AQ245">
            <v>4899.616</v>
          </cell>
          <cell r="AR245">
            <v>4899.616</v>
          </cell>
          <cell r="AV245">
            <v>0</v>
          </cell>
          <cell r="AY245">
            <v>0</v>
          </cell>
          <cell r="AZ245">
            <v>0</v>
          </cell>
          <cell r="BC245">
            <v>0</v>
          </cell>
          <cell r="BF245">
            <v>0</v>
          </cell>
          <cell r="BG245">
            <v>0</v>
          </cell>
          <cell r="BH245">
            <v>0</v>
          </cell>
        </row>
        <row r="246">
          <cell r="A246">
            <v>3</v>
          </cell>
          <cell r="B246" t="str">
            <v>Nhà làm việc Ban Chỉ huy Quân sự xã Kroong, thành phố Kon Tum</v>
          </cell>
          <cell r="C246" t="str">
            <v>UBND xã Kroong</v>
          </cell>
          <cell r="D246" t="str">
            <v>UBND xã Ngok Bay</v>
          </cell>
          <cell r="E246" t="str">
            <v>C</v>
          </cell>
          <cell r="F246" t="str">
            <v>Hạ tầng</v>
          </cell>
          <cell r="G246">
            <v>8028243</v>
          </cell>
          <cell r="H246" t="str">
            <v>Xã Đăk Rơ Wa</v>
          </cell>
          <cell r="L246" t="str">
            <v>16-05/01/2023</v>
          </cell>
          <cell r="M246">
            <v>731.10799999999995</v>
          </cell>
          <cell r="R246" t="str">
            <v>Xã Đăk Rơ Wa</v>
          </cell>
          <cell r="S246" t="str">
            <v>Xã Ngok Bay</v>
          </cell>
          <cell r="T246" t="str">
            <v>UBND xã Ngok Bay</v>
          </cell>
          <cell r="U246">
            <v>0</v>
          </cell>
          <cell r="Y246">
            <v>600</v>
          </cell>
          <cell r="AB246">
            <v>600</v>
          </cell>
          <cell r="AC246">
            <v>0</v>
          </cell>
          <cell r="AE246">
            <v>600</v>
          </cell>
          <cell r="AF246">
            <v>600</v>
          </cell>
          <cell r="AI246">
            <v>600</v>
          </cell>
          <cell r="AJ246">
            <v>0</v>
          </cell>
          <cell r="AL246">
            <v>600</v>
          </cell>
          <cell r="AM246">
            <v>557.79899999999998</v>
          </cell>
          <cell r="AP246">
            <v>557.79899999999998</v>
          </cell>
          <cell r="AQ246">
            <v>0</v>
          </cell>
          <cell r="AU246">
            <v>557.79899999999998</v>
          </cell>
          <cell r="AV246">
            <v>0</v>
          </cell>
          <cell r="AY246">
            <v>0</v>
          </cell>
          <cell r="AZ246">
            <v>0</v>
          </cell>
          <cell r="BC246">
            <v>0</v>
          </cell>
          <cell r="BF246">
            <v>0</v>
          </cell>
          <cell r="BG246">
            <v>0</v>
          </cell>
          <cell r="BH246">
            <v>0</v>
          </cell>
        </row>
        <row r="247">
          <cell r="A247">
            <v>4</v>
          </cell>
          <cell r="B247" t="str">
            <v>Nâng cấp, cải tạo Trụ sở làm việc Đảng ủy - HĐND - UBND xã Kroong</v>
          </cell>
          <cell r="C247" t="str">
            <v>Ban QLDA ĐTXD TP</v>
          </cell>
          <cell r="D247" t="str">
            <v>UBND xã Ngok Bay</v>
          </cell>
          <cell r="E247" t="str">
            <v>C</v>
          </cell>
          <cell r="F247" t="str">
            <v>xây dựng công trình dân dụng</v>
          </cell>
          <cell r="G247">
            <v>7894827</v>
          </cell>
          <cell r="H247" t="str">
            <v>Xã Kroong</v>
          </cell>
          <cell r="I247" t="str">
            <v>2021-2022</v>
          </cell>
          <cell r="J247">
            <v>2021</v>
          </cell>
          <cell r="L247" t="str">
            <v>3132-
03/12/2020</v>
          </cell>
          <cell r="M247">
            <v>6700</v>
          </cell>
          <cell r="P247">
            <v>6700</v>
          </cell>
          <cell r="Q247" t="str">
            <v>4614-7/12/2022</v>
          </cell>
          <cell r="R247" t="str">
            <v>Xã Kroong</v>
          </cell>
          <cell r="S247" t="str">
            <v>Xã Ngok Bay</v>
          </cell>
          <cell r="T247" t="str">
            <v>UBND xã Ngok Bay</v>
          </cell>
          <cell r="U247">
            <v>0</v>
          </cell>
          <cell r="Y247">
            <v>6547</v>
          </cell>
          <cell r="AB247">
            <v>6547</v>
          </cell>
          <cell r="AC247">
            <v>0</v>
          </cell>
          <cell r="AD247">
            <v>6547</v>
          </cell>
          <cell r="AF247">
            <v>6547</v>
          </cell>
          <cell r="AI247">
            <v>6547</v>
          </cell>
          <cell r="AJ247">
            <v>0</v>
          </cell>
          <cell r="AK247">
            <v>6547</v>
          </cell>
          <cell r="AM247">
            <v>6546.9470000000001</v>
          </cell>
          <cell r="AP247">
            <v>6546.9470000000001</v>
          </cell>
          <cell r="AQ247">
            <v>0</v>
          </cell>
          <cell r="AT247">
            <v>6546.9470000000001</v>
          </cell>
          <cell r="AV247">
            <v>0</v>
          </cell>
          <cell r="AY247">
            <v>0</v>
          </cell>
          <cell r="AZ247">
            <v>0</v>
          </cell>
          <cell r="BA247">
            <v>0</v>
          </cell>
          <cell r="BC247">
            <v>0</v>
          </cell>
          <cell r="BF247">
            <v>0</v>
          </cell>
          <cell r="BG247">
            <v>0</v>
          </cell>
          <cell r="BH247">
            <v>0</v>
          </cell>
        </row>
        <row r="248">
          <cell r="A248">
            <v>5</v>
          </cell>
          <cell r="B248" t="str">
            <v>Đường đi khu sản xuất số 1 thôn Trung Nghĩa Đông, xã Kroong, thành phố Kon Tum</v>
          </cell>
          <cell r="C248" t="str">
            <v>Ban QLDA ĐTXD TP</v>
          </cell>
          <cell r="D248" t="str">
            <v>UBND xã Ngok Bay</v>
          </cell>
          <cell r="E248" t="str">
            <v>C</v>
          </cell>
          <cell r="F248" t="str">
            <v>Giao thông</v>
          </cell>
          <cell r="G248">
            <v>7893544</v>
          </cell>
          <cell r="H248" t="str">
            <v>Xã Kroong</v>
          </cell>
          <cell r="I248">
            <v>2021</v>
          </cell>
          <cell r="J248">
            <v>2021</v>
          </cell>
          <cell r="L248" t="str">
            <v>3088-
01/12/2020</v>
          </cell>
          <cell r="M248">
            <v>4573</v>
          </cell>
          <cell r="P248">
            <v>4573</v>
          </cell>
          <cell r="Q248" t="str">
            <v>667-4/3/2022</v>
          </cell>
          <cell r="R248" t="str">
            <v>Xã Kroong</v>
          </cell>
          <cell r="S248" t="str">
            <v>Xã Ngok Bay</v>
          </cell>
          <cell r="T248" t="str">
            <v>UBND xã Ngok Bay</v>
          </cell>
          <cell r="U248">
            <v>0</v>
          </cell>
          <cell r="Y248">
            <v>3740</v>
          </cell>
          <cell r="AB248">
            <v>3740</v>
          </cell>
          <cell r="AC248">
            <v>0</v>
          </cell>
          <cell r="AD248">
            <v>3740</v>
          </cell>
          <cell r="AF248">
            <v>3739.8209999999999</v>
          </cell>
          <cell r="AI248">
            <v>3739.8209999999999</v>
          </cell>
          <cell r="AJ248">
            <v>0</v>
          </cell>
          <cell r="AK248">
            <v>3739.8209999999999</v>
          </cell>
          <cell r="AM248">
            <v>3739.8209999999999</v>
          </cell>
          <cell r="AP248">
            <v>3739.8209999999999</v>
          </cell>
          <cell r="AQ248">
            <v>0</v>
          </cell>
          <cell r="AT248">
            <v>3739.8209999999999</v>
          </cell>
          <cell r="AV248">
            <v>0</v>
          </cell>
          <cell r="AY248">
            <v>0</v>
          </cell>
          <cell r="AZ248">
            <v>0</v>
          </cell>
          <cell r="BA248">
            <v>0</v>
          </cell>
          <cell r="BC248">
            <v>0</v>
          </cell>
          <cell r="BF248">
            <v>0</v>
          </cell>
          <cell r="BG248">
            <v>0</v>
          </cell>
          <cell r="BH248">
            <v>0</v>
          </cell>
          <cell r="BT248">
            <v>0</v>
          </cell>
          <cell r="BU248">
            <v>0</v>
          </cell>
          <cell r="BV248">
            <v>0</v>
          </cell>
          <cell r="BW248">
            <v>0</v>
          </cell>
        </row>
        <row r="249">
          <cell r="A249">
            <v>6</v>
          </cell>
          <cell r="B249" t="str">
            <v>Đường đi khu sản xuất số 2 thôn 2, xã Kroong, thành phố Kon Tum</v>
          </cell>
          <cell r="C249" t="str">
            <v>Ban QLDA ĐTXD TP</v>
          </cell>
          <cell r="D249" t="str">
            <v>UBND xã Ngok Bay</v>
          </cell>
          <cell r="E249" t="str">
            <v>C</v>
          </cell>
          <cell r="F249" t="str">
            <v>Giao thông</v>
          </cell>
          <cell r="G249">
            <v>7887784</v>
          </cell>
          <cell r="H249" t="str">
            <v>Xã Kroong</v>
          </cell>
          <cell r="I249">
            <v>2021</v>
          </cell>
          <cell r="J249">
            <v>2021</v>
          </cell>
          <cell r="L249" t="str">
            <v>3125-
03/12/2020</v>
          </cell>
          <cell r="M249">
            <v>1322.2</v>
          </cell>
          <cell r="P249">
            <v>1322.2</v>
          </cell>
          <cell r="Q249" t="str">
            <v>2658-9/8/2021</v>
          </cell>
          <cell r="R249" t="str">
            <v>Xã Kroong</v>
          </cell>
          <cell r="S249" t="str">
            <v>Xã Ngok Bay</v>
          </cell>
          <cell r="T249" t="str">
            <v>UBND xã Ngok Bay</v>
          </cell>
          <cell r="U249">
            <v>0</v>
          </cell>
          <cell r="Y249">
            <v>901</v>
          </cell>
          <cell r="AB249">
            <v>901</v>
          </cell>
          <cell r="AC249">
            <v>0</v>
          </cell>
          <cell r="AD249">
            <v>901</v>
          </cell>
          <cell r="AF249">
            <v>900.55200000000002</v>
          </cell>
          <cell r="AI249">
            <v>900.55200000000002</v>
          </cell>
          <cell r="AJ249">
            <v>0</v>
          </cell>
          <cell r="AK249">
            <v>900.55200000000002</v>
          </cell>
          <cell r="AM249">
            <v>900.55200000000002</v>
          </cell>
          <cell r="AP249">
            <v>900.55200000000002</v>
          </cell>
          <cell r="AQ249">
            <v>0</v>
          </cell>
          <cell r="AT249">
            <v>900.55200000000002</v>
          </cell>
          <cell r="AV249">
            <v>0</v>
          </cell>
          <cell r="AY249">
            <v>0</v>
          </cell>
          <cell r="AZ249">
            <v>0</v>
          </cell>
          <cell r="BA249">
            <v>0</v>
          </cell>
          <cell r="BC249">
            <v>0</v>
          </cell>
          <cell r="BF249">
            <v>0</v>
          </cell>
          <cell r="BG249">
            <v>0</v>
          </cell>
          <cell r="BH249">
            <v>0</v>
          </cell>
          <cell r="BT249">
            <v>0</v>
          </cell>
          <cell r="BU249">
            <v>0</v>
          </cell>
          <cell r="BV249">
            <v>0</v>
          </cell>
          <cell r="BW249">
            <v>0</v>
          </cell>
        </row>
        <row r="250">
          <cell r="A250">
            <v>7</v>
          </cell>
          <cell r="B250" t="str">
            <v>Đường đi khu sản xuất số 3 thôn 2, xã Kroong, thành phố Kon Tum</v>
          </cell>
          <cell r="C250" t="str">
            <v>Ban QLDA ĐTXD TP</v>
          </cell>
          <cell r="D250" t="str">
            <v>UBND xã Ngok Bay</v>
          </cell>
          <cell r="E250" t="str">
            <v>C</v>
          </cell>
          <cell r="F250" t="str">
            <v>Giao thông</v>
          </cell>
          <cell r="G250">
            <v>7887783</v>
          </cell>
          <cell r="H250" t="str">
            <v>Xã Kroong</v>
          </cell>
          <cell r="I250">
            <v>2021</v>
          </cell>
          <cell r="J250">
            <v>2021</v>
          </cell>
          <cell r="L250" t="str">
            <v>3126-
03/12/2020</v>
          </cell>
          <cell r="M250">
            <v>1466</v>
          </cell>
          <cell r="P250">
            <v>1466</v>
          </cell>
          <cell r="Q250" t="str">
            <v>2661-9/8/2021</v>
          </cell>
          <cell r="R250" t="str">
            <v>Xã Kroong</v>
          </cell>
          <cell r="S250" t="str">
            <v>Xã Ngok Bay</v>
          </cell>
          <cell r="T250" t="str">
            <v>UBND xã Ngok Bay</v>
          </cell>
          <cell r="U250">
            <v>0</v>
          </cell>
          <cell r="Y250">
            <v>997</v>
          </cell>
          <cell r="AB250">
            <v>997</v>
          </cell>
          <cell r="AC250">
            <v>0</v>
          </cell>
          <cell r="AD250">
            <v>997</v>
          </cell>
          <cell r="AF250">
            <v>996.34699999999998</v>
          </cell>
          <cell r="AI250">
            <v>996.34699999999998</v>
          </cell>
          <cell r="AJ250">
            <v>0</v>
          </cell>
          <cell r="AK250">
            <v>996.34699999999998</v>
          </cell>
          <cell r="AM250">
            <v>996.34699999999998</v>
          </cell>
          <cell r="AP250">
            <v>996.34699999999998</v>
          </cell>
          <cell r="AQ250">
            <v>0</v>
          </cell>
          <cell r="AT250">
            <v>996.34699999999998</v>
          </cell>
          <cell r="AV250">
            <v>0</v>
          </cell>
          <cell r="AY250">
            <v>0</v>
          </cell>
          <cell r="AZ250">
            <v>0</v>
          </cell>
          <cell r="BA250">
            <v>0</v>
          </cell>
          <cell r="BC250">
            <v>0</v>
          </cell>
          <cell r="BF250">
            <v>0</v>
          </cell>
          <cell r="BG250">
            <v>0</v>
          </cell>
          <cell r="BH250">
            <v>0</v>
          </cell>
          <cell r="BT250">
            <v>0</v>
          </cell>
          <cell r="BU250">
            <v>0</v>
          </cell>
          <cell r="BV250">
            <v>0</v>
          </cell>
          <cell r="BW250">
            <v>0</v>
          </cell>
        </row>
        <row r="251">
          <cell r="A251">
            <v>8</v>
          </cell>
          <cell r="B251" t="str">
            <v>Trường TH-THCS Kroong (cơ sở tiểu học), thành phố KonTum</v>
          </cell>
          <cell r="C251" t="str">
            <v>Ban QLDA ĐTXD TP</v>
          </cell>
          <cell r="D251" t="str">
            <v>UBND xã Ngok Bay</v>
          </cell>
          <cell r="E251" t="str">
            <v>C</v>
          </cell>
          <cell r="F251" t="str">
            <v>Giáo dục</v>
          </cell>
          <cell r="G251">
            <v>7885676</v>
          </cell>
          <cell r="H251" t="str">
            <v>Xã Kroong</v>
          </cell>
          <cell r="I251" t="str">
            <v>2021-2022</v>
          </cell>
          <cell r="J251">
            <v>2021</v>
          </cell>
          <cell r="L251" t="str">
            <v>3053-
01/12/2020</v>
          </cell>
          <cell r="M251">
            <v>10800</v>
          </cell>
          <cell r="P251">
            <v>10800</v>
          </cell>
          <cell r="Q251" t="str">
            <v>4030-24/10/2022</v>
          </cell>
          <cell r="R251" t="str">
            <v>Xã Kroong</v>
          </cell>
          <cell r="S251" t="str">
            <v>Xã Ngok Bay</v>
          </cell>
          <cell r="T251" t="str">
            <v>UBND xã Ngok Bay</v>
          </cell>
          <cell r="U251">
            <v>0</v>
          </cell>
          <cell r="Y251">
            <v>10270</v>
          </cell>
          <cell r="AB251">
            <v>10270</v>
          </cell>
          <cell r="AC251">
            <v>2940</v>
          </cell>
          <cell r="AD251">
            <v>7330</v>
          </cell>
          <cell r="AF251">
            <v>10269.57</v>
          </cell>
          <cell r="AI251">
            <v>10269.57</v>
          </cell>
          <cell r="AJ251">
            <v>2940</v>
          </cell>
          <cell r="AK251">
            <v>7329.57</v>
          </cell>
          <cell r="AM251">
            <v>10266.549999999999</v>
          </cell>
          <cell r="AP251">
            <v>10266.549999999999</v>
          </cell>
          <cell r="AQ251">
            <v>2936.98</v>
          </cell>
          <cell r="AS251">
            <v>2936.98</v>
          </cell>
          <cell r="AT251">
            <v>7329.57</v>
          </cell>
          <cell r="AV251">
            <v>0</v>
          </cell>
          <cell r="AY251">
            <v>0</v>
          </cell>
          <cell r="AZ251">
            <v>0</v>
          </cell>
          <cell r="BA251">
            <v>0</v>
          </cell>
          <cell r="BC251">
            <v>0</v>
          </cell>
          <cell r="BF251">
            <v>0</v>
          </cell>
          <cell r="BG251">
            <v>0</v>
          </cell>
          <cell r="BH251">
            <v>0</v>
          </cell>
          <cell r="BT251">
            <v>0</v>
          </cell>
          <cell r="BU251">
            <v>0</v>
          </cell>
          <cell r="BV251">
            <v>0</v>
          </cell>
          <cell r="BW251">
            <v>0</v>
          </cell>
        </row>
        <row r="252">
          <cell r="A252">
            <v>9</v>
          </cell>
          <cell r="B252" t="str">
            <v>Trường tiểu học Đặng Trần Côn, thành phố KonTum</v>
          </cell>
          <cell r="C252" t="str">
            <v>Ban QLDA ĐTXD TP</v>
          </cell>
          <cell r="D252" t="str">
            <v>UBND xã Ngok Bay</v>
          </cell>
          <cell r="E252" t="str">
            <v>C</v>
          </cell>
          <cell r="F252" t="str">
            <v>Giáo dục</v>
          </cell>
          <cell r="G252">
            <v>7920774</v>
          </cell>
          <cell r="H252" t="str">
            <v>Xã Ngok Bay</v>
          </cell>
          <cell r="I252" t="str">
            <v>2022-2023</v>
          </cell>
          <cell r="J252">
            <v>2022</v>
          </cell>
          <cell r="L252" t="str">
            <v>3057-
01/12/2020</v>
          </cell>
          <cell r="M252">
            <v>11000</v>
          </cell>
          <cell r="P252">
            <v>11000</v>
          </cell>
          <cell r="Q252" t="str">
            <v>996-14/3/2025</v>
          </cell>
          <cell r="R252" t="str">
            <v>Xã Ngok Bay</v>
          </cell>
          <cell r="S252" t="str">
            <v>Xã Ngok Bay</v>
          </cell>
          <cell r="T252" t="str">
            <v>UBND xã Ngok Bay</v>
          </cell>
          <cell r="U252">
            <v>0</v>
          </cell>
          <cell r="Y252">
            <v>7778</v>
          </cell>
          <cell r="AB252">
            <v>7778</v>
          </cell>
          <cell r="AC252">
            <v>810</v>
          </cell>
          <cell r="AD252">
            <v>6968</v>
          </cell>
          <cell r="AF252">
            <v>7788</v>
          </cell>
          <cell r="AI252">
            <v>7788</v>
          </cell>
          <cell r="AJ252">
            <v>810</v>
          </cell>
          <cell r="AK252">
            <v>6978</v>
          </cell>
          <cell r="AM252">
            <v>7763.3510000000006</v>
          </cell>
          <cell r="AP252">
            <v>7763.3510000000006</v>
          </cell>
          <cell r="AQ252">
            <v>810</v>
          </cell>
          <cell r="AS252">
            <v>810</v>
          </cell>
          <cell r="AT252">
            <v>6953.3510000000006</v>
          </cell>
          <cell r="AV252">
            <v>0</v>
          </cell>
          <cell r="AY252">
            <v>0</v>
          </cell>
          <cell r="AZ252">
            <v>0</v>
          </cell>
          <cell r="BA252">
            <v>0</v>
          </cell>
          <cell r="BC252">
            <v>0</v>
          </cell>
          <cell r="BF252">
            <v>0</v>
          </cell>
          <cell r="BG252">
            <v>0</v>
          </cell>
          <cell r="BH252">
            <v>0</v>
          </cell>
          <cell r="BT252">
            <v>0</v>
          </cell>
          <cell r="BU252">
            <v>0</v>
          </cell>
          <cell r="BV252">
            <v>0</v>
          </cell>
          <cell r="BW252">
            <v>0</v>
          </cell>
        </row>
        <row r="253">
          <cell r="A253">
            <v>10</v>
          </cell>
          <cell r="B253" t="str">
            <v>Trường THCS Hàm Nghi, thành phố KonTum</v>
          </cell>
          <cell r="C253" t="str">
            <v>Ban QLDA ĐTXD TP</v>
          </cell>
          <cell r="D253" t="str">
            <v>UBND xã Ngok Bay</v>
          </cell>
          <cell r="E253" t="str">
            <v>C</v>
          </cell>
          <cell r="F253" t="str">
            <v>Giáo dục</v>
          </cell>
          <cell r="G253">
            <v>7920773</v>
          </cell>
          <cell r="H253" t="str">
            <v>Xã Ngok Bay</v>
          </cell>
          <cell r="I253" t="str">
            <v>2022-2023</v>
          </cell>
          <cell r="J253">
            <v>2022</v>
          </cell>
          <cell r="L253" t="str">
            <v>3058-
01/12/2020;1819-30/7/2024</v>
          </cell>
          <cell r="M253">
            <v>8200</v>
          </cell>
          <cell r="P253">
            <v>8200</v>
          </cell>
          <cell r="Q253" t="str">
            <v>368/29/2/2024</v>
          </cell>
          <cell r="R253" t="str">
            <v>Xã Ngok Bay</v>
          </cell>
          <cell r="S253" t="str">
            <v>Xã Ngok Bay</v>
          </cell>
          <cell r="T253" t="str">
            <v>UBND xã Ngok Bay</v>
          </cell>
          <cell r="U253">
            <v>0</v>
          </cell>
          <cell r="Y253">
            <v>7790</v>
          </cell>
          <cell r="AB253">
            <v>7790</v>
          </cell>
          <cell r="AC253">
            <v>0</v>
          </cell>
          <cell r="AD253">
            <v>7790</v>
          </cell>
          <cell r="AF253">
            <v>7249</v>
          </cell>
          <cell r="AI253">
            <v>7249</v>
          </cell>
          <cell r="AJ253">
            <v>0</v>
          </cell>
          <cell r="AK253">
            <v>7249</v>
          </cell>
          <cell r="AM253">
            <v>5738.9070000000002</v>
          </cell>
          <cell r="AP253">
            <v>5738.9070000000002</v>
          </cell>
          <cell r="AQ253">
            <v>0</v>
          </cell>
          <cell r="AT253">
            <v>5738.9070000000002</v>
          </cell>
          <cell r="AV253">
            <v>1510</v>
          </cell>
          <cell r="AY253">
            <v>1510</v>
          </cell>
          <cell r="AZ253">
            <v>0</v>
          </cell>
          <cell r="BA253">
            <v>1510</v>
          </cell>
          <cell r="BC253">
            <v>0</v>
          </cell>
          <cell r="BF253">
            <v>0</v>
          </cell>
          <cell r="BG253">
            <v>0</v>
          </cell>
          <cell r="BH253">
            <v>0</v>
          </cell>
          <cell r="BT253">
            <v>1400</v>
          </cell>
          <cell r="BV253">
            <v>1400</v>
          </cell>
        </row>
        <row r="254">
          <cell r="A254">
            <v>11</v>
          </cell>
          <cell r="B254" t="str">
            <v>Danh mục dự án nhóm C quy mô nhỏ xây dựng nông thôn mới trên địa bàn xã Kroong, thành phố Kon Tum</v>
          </cell>
          <cell r="C254" t="str">
            <v>UBND xã Kroong</v>
          </cell>
          <cell r="D254" t="str">
            <v>UBND xã Ngok Bay</v>
          </cell>
          <cell r="E254" t="str">
            <v>C</v>
          </cell>
          <cell r="F254" t="str">
            <v>Hạ tầng</v>
          </cell>
          <cell r="H254" t="str">
            <v>Xã Kroong</v>
          </cell>
          <cell r="L254" t="str">
            <v>3424-23/12/2020</v>
          </cell>
          <cell r="M254">
            <v>7162</v>
          </cell>
          <cell r="P254">
            <v>4794</v>
          </cell>
          <cell r="R254" t="str">
            <v>Xã Kroong</v>
          </cell>
          <cell r="S254" t="str">
            <v>Xã Ngok Bay</v>
          </cell>
          <cell r="T254" t="str">
            <v>UBND xã Ngok Bay</v>
          </cell>
          <cell r="U254">
            <v>0</v>
          </cell>
          <cell r="Y254">
            <v>4554</v>
          </cell>
          <cell r="AB254">
            <v>4554</v>
          </cell>
          <cell r="AC254">
            <v>0</v>
          </cell>
          <cell r="AD254">
            <v>4554</v>
          </cell>
          <cell r="AF254">
            <v>4238.9480000000003</v>
          </cell>
          <cell r="AI254">
            <v>4238.9480000000003</v>
          </cell>
          <cell r="AJ254">
            <v>0</v>
          </cell>
          <cell r="AK254">
            <v>4238.9480000000003</v>
          </cell>
          <cell r="AM254">
            <v>4248.0362880000002</v>
          </cell>
          <cell r="AP254">
            <v>4248.0362880000002</v>
          </cell>
          <cell r="AQ254">
            <v>0</v>
          </cell>
          <cell r="AT254">
            <v>4248.0362880000002</v>
          </cell>
          <cell r="AV254">
            <v>0</v>
          </cell>
          <cell r="AY254">
            <v>0</v>
          </cell>
          <cell r="AZ254">
            <v>0</v>
          </cell>
          <cell r="BA254">
            <v>0</v>
          </cell>
          <cell r="BC254">
            <v>0</v>
          </cell>
          <cell r="BF254">
            <v>0</v>
          </cell>
          <cell r="BG254">
            <v>0</v>
          </cell>
          <cell r="BH254">
            <v>0</v>
          </cell>
        </row>
        <row r="255">
          <cell r="A255">
            <v>12</v>
          </cell>
          <cell r="B255" t="str">
            <v>Đường đi khu sản xuất số 2 thôn KonHơNgolKlah, xã Ngok Bay, thành phố Kon Tum</v>
          </cell>
          <cell r="C255" t="str">
            <v>UBND xã Ngok Bay</v>
          </cell>
          <cell r="D255" t="str">
            <v>UBND xã Ngok Bay</v>
          </cell>
          <cell r="E255" t="str">
            <v>C</v>
          </cell>
          <cell r="F255" t="str">
            <v>Giao thông</v>
          </cell>
          <cell r="G255">
            <v>7945672</v>
          </cell>
          <cell r="H255" t="str">
            <v>xã Ngok Bay</v>
          </cell>
          <cell r="L255" t="str">
            <v>4470-28/11/2021</v>
          </cell>
          <cell r="M255">
            <v>1403</v>
          </cell>
          <cell r="P255">
            <v>1333</v>
          </cell>
          <cell r="R255" t="str">
            <v>xã Ngok Bay</v>
          </cell>
          <cell r="S255" t="str">
            <v>Xã Ngok Bay</v>
          </cell>
          <cell r="T255" t="str">
            <v>UBND xã Ngok Bay</v>
          </cell>
          <cell r="U255">
            <v>0</v>
          </cell>
          <cell r="Y255">
            <v>1333</v>
          </cell>
          <cell r="AB255">
            <v>1333</v>
          </cell>
          <cell r="AC255">
            <v>0</v>
          </cell>
          <cell r="AD255">
            <v>1333</v>
          </cell>
          <cell r="AF255">
            <v>1146.3969999999999</v>
          </cell>
          <cell r="AI255">
            <v>1146.3969999999999</v>
          </cell>
          <cell r="AJ255">
            <v>0</v>
          </cell>
          <cell r="AK255">
            <v>1146.3969999999999</v>
          </cell>
          <cell r="AM255">
            <v>1146.3969999999999</v>
          </cell>
          <cell r="AP255">
            <v>1146.3969999999999</v>
          </cell>
          <cell r="AQ255">
            <v>0</v>
          </cell>
          <cell r="AT255">
            <v>1146.3969999999999</v>
          </cell>
          <cell r="AV255">
            <v>0</v>
          </cell>
          <cell r="AY255">
            <v>0</v>
          </cell>
          <cell r="AZ255">
            <v>0</v>
          </cell>
          <cell r="BA255">
            <v>0</v>
          </cell>
          <cell r="BC255">
            <v>0</v>
          </cell>
          <cell r="BF255">
            <v>0</v>
          </cell>
          <cell r="BG255">
            <v>0</v>
          </cell>
          <cell r="BH255">
            <v>0</v>
          </cell>
        </row>
        <row r="256">
          <cell r="A256">
            <v>13</v>
          </cell>
          <cell r="B256" t="str">
            <v>Đường đi khu sản xuất suối ĐinJa, xã Ngok Bay, thành phố Kon Tum</v>
          </cell>
          <cell r="C256" t="str">
            <v>Phòng QLĐT</v>
          </cell>
          <cell r="D256" t="str">
            <v>UBND xã Ngok Bay</v>
          </cell>
          <cell r="E256" t="str">
            <v>C</v>
          </cell>
          <cell r="F256" t="str">
            <v>Giao thông</v>
          </cell>
          <cell r="G256">
            <v>7949893</v>
          </cell>
          <cell r="H256" t="str">
            <v>xã Ngok Bay</v>
          </cell>
          <cell r="L256" t="str">
            <v>4471-28/11/2021</v>
          </cell>
          <cell r="M256">
            <v>2814</v>
          </cell>
          <cell r="P256">
            <v>2673</v>
          </cell>
          <cell r="R256" t="str">
            <v>xã Ngok Bay</v>
          </cell>
          <cell r="S256" t="str">
            <v>Xã Ngok Bay</v>
          </cell>
          <cell r="T256" t="str">
            <v>UBND xã Ngok Bay</v>
          </cell>
          <cell r="U256">
            <v>0</v>
          </cell>
          <cell r="Y256">
            <v>2732</v>
          </cell>
          <cell r="AB256">
            <v>2732</v>
          </cell>
          <cell r="AC256">
            <v>0</v>
          </cell>
          <cell r="AD256">
            <v>2732</v>
          </cell>
          <cell r="AF256">
            <v>2732.18</v>
          </cell>
          <cell r="AI256">
            <v>2732.18</v>
          </cell>
          <cell r="AJ256">
            <v>0</v>
          </cell>
          <cell r="AK256">
            <v>2732.18</v>
          </cell>
          <cell r="AM256">
            <v>2666.1797589999996</v>
          </cell>
          <cell r="AP256">
            <v>2666.1797589999996</v>
          </cell>
          <cell r="AQ256">
            <v>0</v>
          </cell>
          <cell r="AT256">
            <v>2666.1797589999996</v>
          </cell>
          <cell r="AV256">
            <v>66</v>
          </cell>
          <cell r="AY256">
            <v>66</v>
          </cell>
          <cell r="AZ256">
            <v>0</v>
          </cell>
          <cell r="BA256">
            <v>66</v>
          </cell>
          <cell r="BC256">
            <v>64.222999999999999</v>
          </cell>
          <cell r="BF256">
            <v>64.222999999999999</v>
          </cell>
          <cell r="BG256">
            <v>0</v>
          </cell>
          <cell r="BH256">
            <v>0</v>
          </cell>
          <cell r="BJ256">
            <v>64.222999999999999</v>
          </cell>
        </row>
        <row r="257">
          <cell r="A257">
            <v>14</v>
          </cell>
          <cell r="B257" t="str">
            <v>Đường đi khu sản xuất ĐăkTrum, thôn ĐăkRơĐe, xã Ngok Bay, thành phố Kon Tum</v>
          </cell>
          <cell r="C257" t="str">
            <v>Phòng QLĐT</v>
          </cell>
          <cell r="D257" t="str">
            <v>UBND xã Ngok Bay</v>
          </cell>
          <cell r="E257" t="str">
            <v>C</v>
          </cell>
          <cell r="F257" t="str">
            <v>Giao thông</v>
          </cell>
          <cell r="G257">
            <v>7958604</v>
          </cell>
          <cell r="H257" t="str">
            <v>xã Ngok Bay</v>
          </cell>
          <cell r="L257" t="str">
            <v>4467-28/11/2021</v>
          </cell>
          <cell r="M257">
            <v>2890</v>
          </cell>
          <cell r="P257">
            <v>2746</v>
          </cell>
          <cell r="R257" t="str">
            <v>xã Ngok Bay</v>
          </cell>
          <cell r="S257" t="str">
            <v>Xã Ngok Bay</v>
          </cell>
          <cell r="T257" t="str">
            <v>UBND xã Ngok Bay</v>
          </cell>
          <cell r="U257">
            <v>0</v>
          </cell>
          <cell r="Y257">
            <v>2788</v>
          </cell>
          <cell r="AB257">
            <v>2788</v>
          </cell>
          <cell r="AC257">
            <v>0</v>
          </cell>
          <cell r="AD257">
            <v>2788</v>
          </cell>
          <cell r="AF257">
            <v>2788</v>
          </cell>
          <cell r="AI257">
            <v>2788</v>
          </cell>
          <cell r="AJ257">
            <v>0</v>
          </cell>
          <cell r="AK257">
            <v>2788</v>
          </cell>
          <cell r="AM257">
            <v>2434</v>
          </cell>
          <cell r="AP257">
            <v>2434</v>
          </cell>
          <cell r="AQ257">
            <v>0</v>
          </cell>
          <cell r="AT257">
            <v>2434</v>
          </cell>
          <cell r="AV257">
            <v>354</v>
          </cell>
          <cell r="AY257">
            <v>354</v>
          </cell>
          <cell r="AZ257">
            <v>0</v>
          </cell>
          <cell r="BA257">
            <v>354</v>
          </cell>
          <cell r="BC257">
            <v>353.94287100000003</v>
          </cell>
          <cell r="BF257">
            <v>353.94287100000003</v>
          </cell>
          <cell r="BG257">
            <v>0</v>
          </cell>
          <cell r="BH257">
            <v>0</v>
          </cell>
          <cell r="BJ257">
            <v>353.94287100000003</v>
          </cell>
        </row>
        <row r="258">
          <cell r="A258">
            <v>15</v>
          </cell>
          <cell r="B258" t="str">
            <v>Đường nội đồng số 2, xã Ngok Bay, thành phố Kon Tum</v>
          </cell>
          <cell r="C258" t="str">
            <v>UBND xã Ngok Bay</v>
          </cell>
          <cell r="D258" t="str">
            <v>UBND xã Ngok Bay</v>
          </cell>
          <cell r="E258" t="str">
            <v>C</v>
          </cell>
          <cell r="F258" t="str">
            <v>Giao thông</v>
          </cell>
          <cell r="G258">
            <v>7945673</v>
          </cell>
          <cell r="H258" t="str">
            <v>xã Ngok Bay</v>
          </cell>
          <cell r="L258" t="str">
            <v>4469-28/11/2021</v>
          </cell>
          <cell r="M258">
            <v>1217</v>
          </cell>
          <cell r="P258">
            <v>1156</v>
          </cell>
          <cell r="R258" t="str">
            <v>xã Ngok Bay</v>
          </cell>
          <cell r="S258" t="str">
            <v>Xã Ngok Bay</v>
          </cell>
          <cell r="T258" t="str">
            <v>UBND xã Ngok Bay</v>
          </cell>
          <cell r="U258">
            <v>0</v>
          </cell>
          <cell r="Y258">
            <v>1156</v>
          </cell>
          <cell r="AB258">
            <v>1156</v>
          </cell>
          <cell r="AC258">
            <v>0</v>
          </cell>
          <cell r="AD258">
            <v>1156</v>
          </cell>
          <cell r="AF258">
            <v>993.3</v>
          </cell>
          <cell r="AI258">
            <v>993.3</v>
          </cell>
          <cell r="AJ258">
            <v>0</v>
          </cell>
          <cell r="AK258">
            <v>993.3</v>
          </cell>
          <cell r="AM258">
            <v>993.29945199999997</v>
          </cell>
          <cell r="AP258">
            <v>993.29945199999997</v>
          </cell>
          <cell r="AQ258">
            <v>0</v>
          </cell>
          <cell r="AT258">
            <v>993.29945199999997</v>
          </cell>
          <cell r="AV258">
            <v>0</v>
          </cell>
          <cell r="AY258">
            <v>0</v>
          </cell>
          <cell r="AZ258">
            <v>0</v>
          </cell>
          <cell r="BA258">
            <v>0</v>
          </cell>
          <cell r="BC258">
            <v>0</v>
          </cell>
          <cell r="BF258">
            <v>0</v>
          </cell>
          <cell r="BG258">
            <v>0</v>
          </cell>
          <cell r="BH258">
            <v>0</v>
          </cell>
        </row>
        <row r="259">
          <cell r="A259">
            <v>16</v>
          </cell>
          <cell r="B259" t="str">
            <v>Chợ trung tâm xã Ngok Bay gắn liền với phát triển khu dân cư, phát triển thương mại, dịch vụ; phát triển quỹ đất để đấu giá tạo nguồn vốn đầu tư cơ sở hạ tầng trên địa bàn xã.</v>
          </cell>
          <cell r="C259" t="str">
            <v>UBND xã
 Ngok Bay</v>
          </cell>
          <cell r="D259" t="str">
            <v>UBND xã Ngok Bay</v>
          </cell>
          <cell r="E259" t="str">
            <v>C</v>
          </cell>
          <cell r="F259" t="str">
            <v>Hạ tầng</v>
          </cell>
          <cell r="G259">
            <v>7814846</v>
          </cell>
          <cell r="H259" t="str">
            <v>xã Ngok Bay</v>
          </cell>
          <cell r="L259" t="str">
            <v>5730-20/12/2019; 1586-03/7/2020</v>
          </cell>
          <cell r="M259">
            <v>9680.0380000000005</v>
          </cell>
          <cell r="P259">
            <v>9680.0380000000005</v>
          </cell>
          <cell r="R259" t="str">
            <v>xã Ngok Bay</v>
          </cell>
          <cell r="S259" t="str">
            <v>Xã Ngok Bay</v>
          </cell>
          <cell r="T259" t="str">
            <v>UBND xã Ngok Bay</v>
          </cell>
          <cell r="U259">
            <v>0</v>
          </cell>
          <cell r="Y259">
            <v>9529</v>
          </cell>
          <cell r="AB259">
            <v>9529</v>
          </cell>
          <cell r="AC259">
            <v>0</v>
          </cell>
          <cell r="AD259">
            <v>9529</v>
          </cell>
          <cell r="AF259">
            <v>8460</v>
          </cell>
          <cell r="AI259">
            <v>8460</v>
          </cell>
          <cell r="AJ259">
            <v>0</v>
          </cell>
          <cell r="AK259">
            <v>8460</v>
          </cell>
          <cell r="AM259">
            <v>0</v>
          </cell>
          <cell r="AP259">
            <v>0</v>
          </cell>
          <cell r="AQ259">
            <v>0</v>
          </cell>
          <cell r="AT259">
            <v>0</v>
          </cell>
          <cell r="AV259">
            <v>8460</v>
          </cell>
          <cell r="AY259">
            <v>8460</v>
          </cell>
          <cell r="AZ259">
            <v>0</v>
          </cell>
          <cell r="BA259">
            <v>8460</v>
          </cell>
          <cell r="BC259">
            <v>8412.4210000000003</v>
          </cell>
          <cell r="BF259">
            <v>8412.4210000000003</v>
          </cell>
          <cell r="BG259">
            <v>0</v>
          </cell>
          <cell r="BH259">
            <v>0</v>
          </cell>
          <cell r="BJ259">
            <v>8412.4210000000003</v>
          </cell>
        </row>
        <row r="260">
          <cell r="A260">
            <v>17</v>
          </cell>
          <cell r="B260" t="str">
            <v>Đường nội thôn số 1,2,3,4,5 thôn PleiKlech, xã Ngok Bay, thành phố Kon Tum</v>
          </cell>
          <cell r="C260" t="str">
            <v>UBND xã
 Ngok Bay</v>
          </cell>
          <cell r="D260" t="str">
            <v>UBND xã Ngok Bay</v>
          </cell>
          <cell r="E260" t="str">
            <v>C</v>
          </cell>
          <cell r="F260" t="str">
            <v>Giao thông</v>
          </cell>
          <cell r="G260">
            <v>7799421</v>
          </cell>
          <cell r="H260" t="str">
            <v>xã Ngok Bay</v>
          </cell>
          <cell r="L260" t="str">
            <v>2513-16/7/2019</v>
          </cell>
          <cell r="M260">
            <v>1444</v>
          </cell>
          <cell r="P260">
            <v>1444</v>
          </cell>
          <cell r="R260" t="str">
            <v>xã Ngok Bay</v>
          </cell>
          <cell r="S260" t="str">
            <v>Xã Ngok Bay</v>
          </cell>
          <cell r="T260" t="str">
            <v>UBND xã Ngok Bay</v>
          </cell>
          <cell r="U260">
            <v>0</v>
          </cell>
          <cell r="Y260">
            <v>1190</v>
          </cell>
          <cell r="AB260">
            <v>1190</v>
          </cell>
          <cell r="AC260">
            <v>0</v>
          </cell>
          <cell r="AD260">
            <v>1190</v>
          </cell>
          <cell r="AF260">
            <v>1190</v>
          </cell>
          <cell r="AI260">
            <v>1190</v>
          </cell>
          <cell r="AJ260">
            <v>0</v>
          </cell>
          <cell r="AK260">
            <v>1190</v>
          </cell>
          <cell r="AM260">
            <v>0</v>
          </cell>
          <cell r="AP260">
            <v>0</v>
          </cell>
          <cell r="AQ260">
            <v>0</v>
          </cell>
          <cell r="AT260">
            <v>0</v>
          </cell>
          <cell r="AV260">
            <v>1190</v>
          </cell>
          <cell r="AY260">
            <v>1190</v>
          </cell>
          <cell r="AZ260">
            <v>0</v>
          </cell>
          <cell r="BA260">
            <v>1190</v>
          </cell>
          <cell r="BC260">
            <v>1190</v>
          </cell>
          <cell r="BF260">
            <v>1190</v>
          </cell>
          <cell r="BG260">
            <v>0</v>
          </cell>
          <cell r="BH260">
            <v>0</v>
          </cell>
          <cell r="BJ260">
            <v>1190</v>
          </cell>
        </row>
        <row r="261">
          <cell r="A261">
            <v>18</v>
          </cell>
          <cell r="B261" t="str">
            <v>Đường nội thôn số 3 thôn KonHơNgolKlah, xã Ngok Bay, thành phố Kon Tum</v>
          </cell>
          <cell r="C261" t="str">
            <v>UBND xã
 Ngok Bay</v>
          </cell>
          <cell r="D261" t="str">
            <v>UBND xã Ngok Bay</v>
          </cell>
          <cell r="E261" t="str">
            <v>C</v>
          </cell>
          <cell r="F261" t="str">
            <v>Giao thông</v>
          </cell>
          <cell r="G261">
            <v>7799419</v>
          </cell>
          <cell r="H261" t="str">
            <v>xã Ngok Bay</v>
          </cell>
          <cell r="L261" t="str">
            <v>2514-16/7/2019</v>
          </cell>
          <cell r="M261">
            <v>167</v>
          </cell>
          <cell r="P261">
            <v>167</v>
          </cell>
          <cell r="R261" t="str">
            <v>xã Ngok Bay</v>
          </cell>
          <cell r="S261" t="str">
            <v>Xã Ngok Bay</v>
          </cell>
          <cell r="T261" t="str">
            <v>UBND xã Ngok Bay</v>
          </cell>
          <cell r="U261">
            <v>0</v>
          </cell>
          <cell r="Y261">
            <v>139</v>
          </cell>
          <cell r="AB261">
            <v>139</v>
          </cell>
          <cell r="AC261">
            <v>0</v>
          </cell>
          <cell r="AD261">
            <v>139</v>
          </cell>
          <cell r="AF261">
            <v>139</v>
          </cell>
          <cell r="AI261">
            <v>139</v>
          </cell>
          <cell r="AJ261">
            <v>0</v>
          </cell>
          <cell r="AK261">
            <v>139</v>
          </cell>
          <cell r="AM261">
            <v>0</v>
          </cell>
          <cell r="AP261">
            <v>0</v>
          </cell>
          <cell r="AQ261">
            <v>0</v>
          </cell>
          <cell r="AT261">
            <v>0</v>
          </cell>
          <cell r="AV261">
            <v>139</v>
          </cell>
          <cell r="AY261">
            <v>139</v>
          </cell>
          <cell r="AZ261">
            <v>0</v>
          </cell>
          <cell r="BA261">
            <v>139</v>
          </cell>
          <cell r="BC261">
            <v>139</v>
          </cell>
          <cell r="BF261">
            <v>139</v>
          </cell>
          <cell r="BG261">
            <v>0</v>
          </cell>
          <cell r="BH261">
            <v>0</v>
          </cell>
          <cell r="BJ261">
            <v>139</v>
          </cell>
        </row>
        <row r="262">
          <cell r="A262">
            <v>19</v>
          </cell>
          <cell r="B262" t="str">
            <v>Đường nội thôn số 3 thôn MăngLaKơTu, xã Ngok Bay, thành phố Kon Tum</v>
          </cell>
          <cell r="C262" t="str">
            <v>UBND xã
 Ngok Bay</v>
          </cell>
          <cell r="D262" t="str">
            <v>UBND xã Ngok Bay</v>
          </cell>
          <cell r="E262" t="str">
            <v>C</v>
          </cell>
          <cell r="F262" t="str">
            <v>Giao thông</v>
          </cell>
          <cell r="G262">
            <v>7799420</v>
          </cell>
          <cell r="H262" t="str">
            <v>xã Ngok Bay</v>
          </cell>
          <cell r="L262" t="str">
            <v>2515-16/7/2019</v>
          </cell>
          <cell r="M262">
            <v>422.754167</v>
          </cell>
          <cell r="P262">
            <v>283</v>
          </cell>
          <cell r="R262" t="str">
            <v>xã Ngok Bay</v>
          </cell>
          <cell r="S262" t="str">
            <v>Xã Ngok Bay</v>
          </cell>
          <cell r="T262" t="str">
            <v>UBND xã Ngok Bay</v>
          </cell>
          <cell r="U262">
            <v>0</v>
          </cell>
          <cell r="Y262">
            <v>351</v>
          </cell>
          <cell r="AB262">
            <v>351</v>
          </cell>
          <cell r="AC262">
            <v>0</v>
          </cell>
          <cell r="AD262">
            <v>351</v>
          </cell>
          <cell r="AF262">
            <v>351</v>
          </cell>
          <cell r="AI262">
            <v>351</v>
          </cell>
          <cell r="AJ262">
            <v>0</v>
          </cell>
          <cell r="AK262">
            <v>351</v>
          </cell>
          <cell r="AM262">
            <v>0</v>
          </cell>
          <cell r="AP262">
            <v>0</v>
          </cell>
          <cell r="AQ262">
            <v>0</v>
          </cell>
          <cell r="AT262">
            <v>0</v>
          </cell>
          <cell r="AV262">
            <v>351</v>
          </cell>
          <cell r="AY262">
            <v>351</v>
          </cell>
          <cell r="AZ262">
            <v>0</v>
          </cell>
          <cell r="BA262">
            <v>351</v>
          </cell>
          <cell r="BC262">
            <v>351</v>
          </cell>
          <cell r="BF262">
            <v>351</v>
          </cell>
          <cell r="BG262">
            <v>0</v>
          </cell>
          <cell r="BH262">
            <v>0</v>
          </cell>
          <cell r="BJ262">
            <v>351</v>
          </cell>
        </row>
        <row r="263">
          <cell r="A263">
            <v>20</v>
          </cell>
          <cell r="B263" t="str">
            <v>Khu thương mại dịch vụ kết hợp với đất ở kinh doanh, xã Vinh Quang, thành phố Kon Tum</v>
          </cell>
          <cell r="C263" t="str">
            <v>Ban QLDA ĐTXD TP</v>
          </cell>
          <cell r="D263" t="str">
            <v>UBND xã Ngok Bay</v>
          </cell>
          <cell r="E263" t="str">
            <v>C</v>
          </cell>
          <cell r="F263" t="str">
            <v>Giao thông, hạ tầng</v>
          </cell>
          <cell r="G263">
            <v>7896615</v>
          </cell>
          <cell r="H263" t="str">
            <v>Xã Vinh Quang</v>
          </cell>
          <cell r="I263" t="str">
            <v>2021-20222</v>
          </cell>
          <cell r="J263">
            <v>2021</v>
          </cell>
          <cell r="L263" t="str">
            <v>3131-03/12/2020</v>
          </cell>
          <cell r="M263">
            <v>6973</v>
          </cell>
          <cell r="P263">
            <v>6973</v>
          </cell>
          <cell r="Q263" t="str">
            <v>4075-26/10/2022</v>
          </cell>
          <cell r="R263" t="str">
            <v>Xã Vinh Quang</v>
          </cell>
          <cell r="S263" t="str">
            <v>Xã Ngok Bay</v>
          </cell>
          <cell r="T263" t="str">
            <v>UBND xã Ngok Bay</v>
          </cell>
          <cell r="U263">
            <v>0</v>
          </cell>
          <cell r="Y263">
            <v>5733</v>
          </cell>
          <cell r="AB263">
            <v>5733</v>
          </cell>
          <cell r="AC263">
            <v>0</v>
          </cell>
          <cell r="AD263">
            <v>5733</v>
          </cell>
          <cell r="AF263">
            <v>5732.8970000000008</v>
          </cell>
          <cell r="AI263">
            <v>5732.8970000000008</v>
          </cell>
          <cell r="AJ263">
            <v>0</v>
          </cell>
          <cell r="AK263">
            <v>5732.8970000000008</v>
          </cell>
          <cell r="AM263">
            <v>5732.8969999999999</v>
          </cell>
          <cell r="AP263">
            <v>5732.8969999999999</v>
          </cell>
          <cell r="AQ263">
            <v>0</v>
          </cell>
          <cell r="AT263">
            <v>5732.8969999999999</v>
          </cell>
          <cell r="AV263">
            <v>0</v>
          </cell>
          <cell r="AY263">
            <v>0</v>
          </cell>
          <cell r="AZ263">
            <v>0</v>
          </cell>
          <cell r="BA263">
            <v>0</v>
          </cell>
          <cell r="BC263">
            <v>0</v>
          </cell>
          <cell r="BF263">
            <v>0</v>
          </cell>
          <cell r="BG263">
            <v>0</v>
          </cell>
          <cell r="BH263">
            <v>0</v>
          </cell>
          <cell r="BL263">
            <v>0</v>
          </cell>
          <cell r="BP263">
            <v>0</v>
          </cell>
        </row>
        <row r="264">
          <cell r="A264">
            <v>21</v>
          </cell>
          <cell r="B264" t="str">
            <v>Nhà bia tưởng niệm Liệt sỹ xã Kroong; Hạng mục: Sửa chữa Nhà bia tưởng niệm; Cổng, tường rào và các hạng mục phụ trợ</v>
          </cell>
          <cell r="C264" t="str">
            <v>UBND xã Kroong</v>
          </cell>
          <cell r="D264" t="str">
            <v>UBND xã Ngok Bay</v>
          </cell>
          <cell r="E264" t="str">
            <v>C</v>
          </cell>
          <cell r="F264" t="str">
            <v>Hạ tầng</v>
          </cell>
          <cell r="G264">
            <v>7963059</v>
          </cell>
          <cell r="H264" t="str">
            <v>Xã Kroong</v>
          </cell>
          <cell r="L264" t="str">
            <v>822- 15/3/2022</v>
          </cell>
          <cell r="M264">
            <v>435</v>
          </cell>
          <cell r="R264" t="str">
            <v>Xã Kroong</v>
          </cell>
          <cell r="S264" t="str">
            <v>Xã Ngok Bay</v>
          </cell>
          <cell r="T264" t="str">
            <v>UBND xã Ngok Bay</v>
          </cell>
          <cell r="U264">
            <v>0</v>
          </cell>
          <cell r="Y264">
            <v>400</v>
          </cell>
          <cell r="AB264">
            <v>400</v>
          </cell>
          <cell r="AC264">
            <v>0</v>
          </cell>
          <cell r="AE264">
            <v>400</v>
          </cell>
          <cell r="AF264">
            <v>400</v>
          </cell>
          <cell r="AI264">
            <v>400</v>
          </cell>
          <cell r="AJ264">
            <v>0</v>
          </cell>
          <cell r="AL264">
            <v>400</v>
          </cell>
          <cell r="AM264">
            <v>400</v>
          </cell>
          <cell r="AP264">
            <v>400</v>
          </cell>
          <cell r="AQ264">
            <v>0</v>
          </cell>
          <cell r="AU264">
            <v>400</v>
          </cell>
          <cell r="AV264">
            <v>0</v>
          </cell>
          <cell r="AY264">
            <v>0</v>
          </cell>
          <cell r="AZ264">
            <v>0</v>
          </cell>
          <cell r="BC264">
            <v>0</v>
          </cell>
          <cell r="BF264">
            <v>0</v>
          </cell>
          <cell r="BG264">
            <v>0</v>
          </cell>
          <cell r="BH264">
            <v>0</v>
          </cell>
        </row>
        <row r="265">
          <cell r="A265">
            <v>22</v>
          </cell>
          <cell r="B265" t="str">
            <v>Trường mầm non Hoa Pơ Lang, thành phố KonTum</v>
          </cell>
          <cell r="C265" t="str">
            <v>Ban QLDA ĐTXD TP</v>
          </cell>
          <cell r="D265" t="str">
            <v>UBND xã Ngok Bay</v>
          </cell>
          <cell r="E265" t="str">
            <v>C</v>
          </cell>
          <cell r="F265" t="str">
            <v>Giáo dục</v>
          </cell>
          <cell r="G265">
            <v>7920775</v>
          </cell>
          <cell r="H265" t="str">
            <v>Xã Ngok Bay</v>
          </cell>
          <cell r="I265">
            <v>2022</v>
          </cell>
          <cell r="J265">
            <v>2022</v>
          </cell>
          <cell r="L265" t="str">
            <v>3056-
01/12/2020</v>
          </cell>
          <cell r="M265">
            <v>3600</v>
          </cell>
          <cell r="O265">
            <v>3600</v>
          </cell>
          <cell r="Q265" t="str">
            <v>1609-5/8/2023</v>
          </cell>
          <cell r="R265" t="str">
            <v>Xã Ngok Bay</v>
          </cell>
          <cell r="S265" t="str">
            <v>Xã Ngok Bay</v>
          </cell>
          <cell r="T265" t="str">
            <v>UBND xã Ngok Bay</v>
          </cell>
          <cell r="U265">
            <v>0</v>
          </cell>
          <cell r="Y265">
            <v>3320</v>
          </cell>
          <cell r="AB265">
            <v>3320</v>
          </cell>
          <cell r="AC265">
            <v>3320</v>
          </cell>
          <cell r="AF265">
            <v>3300</v>
          </cell>
          <cell r="AI265">
            <v>3300</v>
          </cell>
          <cell r="AJ265">
            <v>3300</v>
          </cell>
          <cell r="AM265">
            <v>3261.6590000000001</v>
          </cell>
          <cell r="AP265">
            <v>3261.6590000000001</v>
          </cell>
          <cell r="AQ265">
            <v>3261.6590000000001</v>
          </cell>
          <cell r="AS265">
            <v>3261.6590000000001</v>
          </cell>
          <cell r="AV265">
            <v>0</v>
          </cell>
          <cell r="AY265">
            <v>0</v>
          </cell>
          <cell r="AZ265">
            <v>0</v>
          </cell>
          <cell r="BC265">
            <v>0</v>
          </cell>
          <cell r="BG265">
            <v>0</v>
          </cell>
          <cell r="BH265">
            <v>0</v>
          </cell>
          <cell r="BL265">
            <v>0</v>
          </cell>
          <cell r="BP265">
            <v>0</v>
          </cell>
        </row>
        <row r="266">
          <cell r="A266">
            <v>23</v>
          </cell>
          <cell r="B266" t="str">
            <v xml:space="preserve">Tuyến đường bê tông, thôn Kon Rơ Bàng 1, xã Vinh Quang (bên hông nhà máy đường) do ảnh hưởng mưa bão năm 2021. </v>
          </cell>
          <cell r="C266" t="str">
            <v>Phòng Kinh tế</v>
          </cell>
          <cell r="D266" t="str">
            <v>UBND xã Ngok Bay</v>
          </cell>
          <cell r="E266" t="str">
            <v>C</v>
          </cell>
          <cell r="F266" t="str">
            <v>Giao thông</v>
          </cell>
          <cell r="G266">
            <v>7969983</v>
          </cell>
          <cell r="H266" t="str">
            <v>xã Vinh Quang</v>
          </cell>
          <cell r="L266" t="str">
            <v>2223-21/6/2022</v>
          </cell>
          <cell r="M266">
            <v>2300</v>
          </cell>
          <cell r="O266">
            <v>2300</v>
          </cell>
          <cell r="R266" t="str">
            <v>xã Vinh Quang</v>
          </cell>
          <cell r="S266" t="str">
            <v>Xã Ngok Bay</v>
          </cell>
          <cell r="T266" t="str">
            <v>UBND xã Ngok Bay</v>
          </cell>
          <cell r="U266">
            <v>0</v>
          </cell>
          <cell r="Y266">
            <v>2300</v>
          </cell>
          <cell r="AB266">
            <v>2300</v>
          </cell>
          <cell r="AC266">
            <v>0</v>
          </cell>
          <cell r="AE266">
            <v>2300</v>
          </cell>
          <cell r="AF266">
            <v>2300</v>
          </cell>
          <cell r="AI266">
            <v>2300</v>
          </cell>
          <cell r="AJ266">
            <v>0</v>
          </cell>
          <cell r="AL266">
            <v>2300</v>
          </cell>
          <cell r="AM266">
            <v>2239.0707000000002</v>
          </cell>
          <cell r="AO266">
            <v>2239.0707000000002</v>
          </cell>
          <cell r="AP266">
            <v>0</v>
          </cell>
          <cell r="AQ266">
            <v>0</v>
          </cell>
          <cell r="AV266">
            <v>0</v>
          </cell>
          <cell r="AY266">
            <v>0</v>
          </cell>
          <cell r="AZ266">
            <v>0</v>
          </cell>
          <cell r="BC266">
            <v>0</v>
          </cell>
          <cell r="BG266">
            <v>0</v>
          </cell>
          <cell r="BH266">
            <v>0</v>
          </cell>
          <cell r="BL266">
            <v>0</v>
          </cell>
          <cell r="BP266">
            <v>0</v>
          </cell>
        </row>
        <row r="267">
          <cell r="A267" t="str">
            <v>*</v>
          </cell>
          <cell r="B267" t="str">
            <v>Dự án chuẩn bị đầu tư (chưa bố trí vốn thực hiện)</v>
          </cell>
          <cell r="H267">
            <v>0</v>
          </cell>
          <cell r="M267">
            <v>25689</v>
          </cell>
          <cell r="N267">
            <v>0</v>
          </cell>
          <cell r="O267">
            <v>0</v>
          </cell>
          <cell r="P267">
            <v>25179</v>
          </cell>
          <cell r="Q267">
            <v>0</v>
          </cell>
          <cell r="R267">
            <v>0</v>
          </cell>
          <cell r="S267">
            <v>0</v>
          </cell>
          <cell r="T267">
            <v>0</v>
          </cell>
          <cell r="U267">
            <v>0</v>
          </cell>
          <cell r="V267">
            <v>0</v>
          </cell>
          <cell r="W267">
            <v>0</v>
          </cell>
          <cell r="X267">
            <v>0</v>
          </cell>
          <cell r="Y267">
            <v>10746</v>
          </cell>
          <cell r="Z267">
            <v>0</v>
          </cell>
          <cell r="AA267">
            <v>0</v>
          </cell>
          <cell r="AB267">
            <v>10746</v>
          </cell>
          <cell r="AC267">
            <v>0</v>
          </cell>
          <cell r="AD267">
            <v>10746</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row>
        <row r="268">
          <cell r="A268">
            <v>1</v>
          </cell>
          <cell r="B268" t="str">
            <v>Danh mục dự án nhóm C quy mô nhỏ xây dựng nông thôn mới trên địa bàn xã Ngok Bay, thành phố Kon Tum</v>
          </cell>
          <cell r="C268" t="str">
            <v>UBND xã Ngok Bay</v>
          </cell>
          <cell r="D268" t="str">
            <v>UBND xã Ngok Bay</v>
          </cell>
          <cell r="E268" t="str">
            <v>C</v>
          </cell>
          <cell r="F268" t="str">
            <v>Hạ tầng</v>
          </cell>
          <cell r="H268" t="str">
            <v>xã Ngok Bay</v>
          </cell>
          <cell r="L268" t="str">
            <v>4455-27/11/2021; 2014-02/6/2022</v>
          </cell>
          <cell r="M268">
            <v>5220</v>
          </cell>
          <cell r="P268">
            <v>4710</v>
          </cell>
          <cell r="R268" t="str">
            <v>xã Ngok Bay</v>
          </cell>
          <cell r="S268" t="str">
            <v>Xã Ngok Bay</v>
          </cell>
          <cell r="T268" t="str">
            <v>UBND xã Ngok Bay</v>
          </cell>
          <cell r="U268">
            <v>0</v>
          </cell>
          <cell r="Y268">
            <v>5021</v>
          </cell>
          <cell r="AB268">
            <v>5021</v>
          </cell>
          <cell r="AC268">
            <v>0</v>
          </cell>
          <cell r="AD268">
            <v>5021</v>
          </cell>
          <cell r="AF268">
            <v>0</v>
          </cell>
          <cell r="AI268">
            <v>0</v>
          </cell>
          <cell r="AJ268">
            <v>0</v>
          </cell>
          <cell r="AK268">
            <v>0</v>
          </cell>
          <cell r="AM268">
            <v>0</v>
          </cell>
          <cell r="AP268">
            <v>0</v>
          </cell>
          <cell r="AQ268">
            <v>0</v>
          </cell>
          <cell r="AT268">
            <v>0</v>
          </cell>
          <cell r="AV268">
            <v>0</v>
          </cell>
          <cell r="AY268">
            <v>0</v>
          </cell>
          <cell r="AZ268">
            <v>0</v>
          </cell>
          <cell r="BA268">
            <v>0</v>
          </cell>
          <cell r="BC268">
            <v>0</v>
          </cell>
          <cell r="BF268">
            <v>0</v>
          </cell>
          <cell r="BG268">
            <v>0</v>
          </cell>
          <cell r="BH268">
            <v>0</v>
          </cell>
        </row>
        <row r="269">
          <cell r="A269">
            <v>2</v>
          </cell>
          <cell r="B269" t="str">
            <v>Mở rộng khu dân cư nông thôn tại thôn Măng La xã Ngọk Bay, thành phố Kon Tum</v>
          </cell>
          <cell r="C269" t="str">
            <v>Ban QLDA ĐTXD TP</v>
          </cell>
          <cell r="D269" t="str">
            <v>UBND xã Ngok Bay</v>
          </cell>
          <cell r="E269" t="str">
            <v>C</v>
          </cell>
          <cell r="F269" t="str">
            <v>Hạ tầng
 kỹ thuật</v>
          </cell>
          <cell r="H269" t="str">
            <v>Xã Ngok Bay</v>
          </cell>
          <cell r="I269" t="str">
            <v>2026-2030</v>
          </cell>
          <cell r="J269" t="str">
            <v>Chưa bố trí vốn</v>
          </cell>
          <cell r="L269" t="str">
            <v>3135-23/8/2022;1464-11/7/2023</v>
          </cell>
          <cell r="M269">
            <v>14969</v>
          </cell>
          <cell r="P269">
            <v>14969</v>
          </cell>
          <cell r="R269" t="str">
            <v>Xã Ngok Bay</v>
          </cell>
          <cell r="S269" t="str">
            <v>Xã Ngok Bay</v>
          </cell>
          <cell r="T269" t="str">
            <v>UBND xã Ngok Bay</v>
          </cell>
          <cell r="U269">
            <v>0</v>
          </cell>
          <cell r="Y269">
            <v>500</v>
          </cell>
          <cell r="AB269">
            <v>500</v>
          </cell>
          <cell r="AC269">
            <v>0</v>
          </cell>
          <cell r="AD269">
            <v>500</v>
          </cell>
          <cell r="AF269">
            <v>0</v>
          </cell>
          <cell r="AI269">
            <v>0</v>
          </cell>
          <cell r="AJ269">
            <v>0</v>
          </cell>
          <cell r="AK269">
            <v>0</v>
          </cell>
          <cell r="AM269">
            <v>0</v>
          </cell>
          <cell r="AP269">
            <v>0</v>
          </cell>
          <cell r="AQ269">
            <v>0</v>
          </cell>
          <cell r="AT269">
            <v>0</v>
          </cell>
          <cell r="AV269">
            <v>0</v>
          </cell>
          <cell r="AY269">
            <v>0</v>
          </cell>
          <cell r="AZ269">
            <v>0</v>
          </cell>
          <cell r="BA269">
            <v>0</v>
          </cell>
          <cell r="BC269">
            <v>0</v>
          </cell>
          <cell r="BF269">
            <v>0</v>
          </cell>
          <cell r="BG269">
            <v>0</v>
          </cell>
          <cell r="BL269">
            <v>0</v>
          </cell>
          <cell r="BP269">
            <v>0</v>
          </cell>
        </row>
        <row r="270">
          <cell r="A270">
            <v>3</v>
          </cell>
          <cell r="B270" t="str">
            <v>Đầu tư cơ sở hạ tầng, mở rộng khu dân cư tại thôn Trung Thành, xã Vinh Quang, thành phố Kon Tum.</v>
          </cell>
          <cell r="C270" t="str">
            <v>UBND xã Vinh Quang</v>
          </cell>
          <cell r="D270" t="str">
            <v>UBND xã Ngok Bay</v>
          </cell>
          <cell r="E270" t="str">
            <v>C</v>
          </cell>
          <cell r="F270" t="str">
            <v>Hạ tầng</v>
          </cell>
          <cell r="H270" t="str">
            <v>Xã Vinh Quang</v>
          </cell>
          <cell r="L270" t="str">
            <v>3245-31/8/2022</v>
          </cell>
          <cell r="M270">
            <v>5500</v>
          </cell>
          <cell r="P270">
            <v>5500</v>
          </cell>
          <cell r="R270" t="str">
            <v>Xã Vinh Quang</v>
          </cell>
          <cell r="S270" t="str">
            <v>Xã Ngok Bay</v>
          </cell>
          <cell r="T270" t="str">
            <v>UBND xã Ngok Bay</v>
          </cell>
          <cell r="U270">
            <v>0</v>
          </cell>
          <cell r="Y270">
            <v>5225</v>
          </cell>
          <cell r="AB270">
            <v>5225</v>
          </cell>
          <cell r="AC270">
            <v>0</v>
          </cell>
          <cell r="AD270">
            <v>5225</v>
          </cell>
          <cell r="AF270">
            <v>0</v>
          </cell>
          <cell r="AI270">
            <v>0</v>
          </cell>
          <cell r="AJ270">
            <v>0</v>
          </cell>
          <cell r="AK270">
            <v>0</v>
          </cell>
          <cell r="AM270">
            <v>0</v>
          </cell>
          <cell r="AP270">
            <v>0</v>
          </cell>
          <cell r="AQ270">
            <v>0</v>
          </cell>
          <cell r="AT270">
            <v>0</v>
          </cell>
          <cell r="AV270">
            <v>0</v>
          </cell>
          <cell r="AY270">
            <v>0</v>
          </cell>
          <cell r="AZ270">
            <v>0</v>
          </cell>
          <cell r="BA270">
            <v>0</v>
          </cell>
          <cell r="BC270">
            <v>0</v>
          </cell>
          <cell r="BF270">
            <v>0</v>
          </cell>
          <cell r="BG270">
            <v>0</v>
          </cell>
        </row>
        <row r="271">
          <cell r="A271" t="str">
            <v>VII</v>
          </cell>
          <cell r="B271" t="str">
            <v xml:space="preserve">Hỗ trợ có mục tiêu cho xã </v>
          </cell>
          <cell r="Y271">
            <v>128254.99999999999</v>
          </cell>
          <cell r="AB271">
            <v>128254.99999999999</v>
          </cell>
          <cell r="AD271">
            <v>128254.99999999999</v>
          </cell>
          <cell r="AF271">
            <v>0</v>
          </cell>
          <cell r="AI271">
            <v>0</v>
          </cell>
          <cell r="AV271">
            <v>19872</v>
          </cell>
          <cell r="AY271">
            <v>19872</v>
          </cell>
          <cell r="BA271">
            <v>19872</v>
          </cell>
        </row>
        <row r="272">
          <cell r="A272" t="str">
            <v>C</v>
          </cell>
          <cell r="B272" t="str">
            <v>CHƯA PHÂN BỔ</v>
          </cell>
          <cell r="N272">
            <v>0</v>
          </cell>
          <cell r="O272">
            <v>0</v>
          </cell>
          <cell r="P272">
            <v>0</v>
          </cell>
          <cell r="Q272">
            <v>0</v>
          </cell>
          <cell r="R272">
            <v>0</v>
          </cell>
          <cell r="S272">
            <v>0</v>
          </cell>
          <cell r="T272">
            <v>0</v>
          </cell>
          <cell r="U272">
            <v>0</v>
          </cell>
          <cell r="V272">
            <v>0</v>
          </cell>
          <cell r="W272">
            <v>0</v>
          </cell>
          <cell r="X272">
            <v>0</v>
          </cell>
          <cell r="Y272">
            <v>29399.695</v>
          </cell>
          <cell r="Z272">
            <v>0</v>
          </cell>
          <cell r="AA272">
            <v>0</v>
          </cell>
          <cell r="AB272">
            <v>29399.695</v>
          </cell>
          <cell r="AC272">
            <v>0</v>
          </cell>
          <cell r="AD272">
            <v>29399.695</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399497</v>
          </cell>
          <cell r="AW272">
            <v>0</v>
          </cell>
          <cell r="AX272">
            <v>0</v>
          </cell>
          <cell r="AY272">
            <v>399497</v>
          </cell>
          <cell r="AZ272">
            <v>0</v>
          </cell>
          <cell r="BA272">
            <v>399497</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row>
        <row r="273">
          <cell r="A273">
            <v>1</v>
          </cell>
          <cell r="B273" t="str">
            <v>Nguồn sử dụng đất chưa phân bổ</v>
          </cell>
          <cell r="Y273">
            <v>29399.695</v>
          </cell>
          <cell r="Z273">
            <v>0</v>
          </cell>
          <cell r="AA273">
            <v>0</v>
          </cell>
          <cell r="AB273">
            <v>29399.695</v>
          </cell>
          <cell r="AC273">
            <v>0</v>
          </cell>
          <cell r="AD273">
            <v>29399.695</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399497</v>
          </cell>
          <cell r="AW273">
            <v>0</v>
          </cell>
          <cell r="AX273">
            <v>0</v>
          </cell>
          <cell r="AY273">
            <v>399497</v>
          </cell>
          <cell r="AZ273">
            <v>0</v>
          </cell>
          <cell r="BA273">
            <v>399497</v>
          </cell>
          <cell r="BB273">
            <v>0</v>
          </cell>
          <cell r="BC273">
            <v>0</v>
          </cell>
          <cell r="BF273">
            <v>0</v>
          </cell>
        </row>
        <row r="274">
          <cell r="A274" t="str">
            <v>D</v>
          </cell>
          <cell r="B274" t="str">
            <v>ĐỐI ỨNG THỰC HIỆN CHƯƠNG TRÌNH MỤC TIÊU QUỐC GIA</v>
          </cell>
          <cell r="Y274">
            <v>10000</v>
          </cell>
          <cell r="AB274">
            <v>10000</v>
          </cell>
          <cell r="AD274">
            <v>10000</v>
          </cell>
          <cell r="AF274">
            <v>2174.9998000000001</v>
          </cell>
          <cell r="AI274">
            <v>2174.9998000000001</v>
          </cell>
          <cell r="AK274">
            <v>2174.9998000000001</v>
          </cell>
          <cell r="AM274">
            <v>1285.4871209999999</v>
          </cell>
          <cell r="AP274">
            <v>1285.4871209999999</v>
          </cell>
          <cell r="AT274">
            <v>1285.4871209999999</v>
          </cell>
          <cell r="AV274">
            <v>449</v>
          </cell>
          <cell r="AY274">
            <v>449</v>
          </cell>
          <cell r="BA274">
            <v>449</v>
          </cell>
          <cell r="BC274">
            <v>0</v>
          </cell>
          <cell r="BF274">
            <v>0</v>
          </cell>
          <cell r="BX274" t="str">
            <v>Giao chi tiết tại Quyết định riêng của các CTMTQG</v>
          </cell>
        </row>
        <row r="275">
          <cell r="A275" t="str">
            <v>Ghi chú (*): Chuẩn xác sau khi cấp có thẩm quyền phê duyệt điều chỉnh Quyết định đầu tư dự án.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V-M(Bdinh)"/>
      <sheetName val="PT ksat"/>
      <sheetName val="LUONG KS"/>
      <sheetName val="May"/>
      <sheetName val="heso"/>
      <sheetName val="Chi tiết Goc -AB"/>
      <sheetName val="SILICATE"/>
      <sheetName val="cot_xa"/>
      <sheetName val="MTO REV.2(ARMOR)"/>
      <sheetName val="Sheet3"/>
      <sheetName val="??-BLDG"/>
      <sheetName val="NhanCong"/>
      <sheetName val="Ts"/>
      <sheetName val="A1.8 NhIII (1050k)"/>
      <sheetName val="Nhan cong nhom I"/>
      <sheetName val="Luong TT05"/>
      <sheetName val="10_VC đ. ngắn"/>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PTDG"/>
      <sheetName val="THDT"/>
      <sheetName val="VAT LIEU"/>
      <sheetName val="DTCT"/>
      <sheetName val="ranh hong"/>
      <sheetName val="TT35"/>
      <sheetName val="DATA"/>
      <sheetName val="luong"/>
      <sheetName val="gVL"/>
      <sheetName val="Sheet1"/>
      <sheetName val="ND"/>
      <sheetName val="Equipment"/>
      <sheetName val="DT_THAU"/>
      <sheetName val="DGVL"/>
      <sheetName val="__-BLDG"/>
      <sheetName val="giavl"/>
      <sheetName val="NC"/>
      <sheetName val="Bia"/>
      <sheetName val="125x125"/>
      <sheetName val="TTVanChuyen"/>
      <sheetName val="DLN"/>
      <sheetName val="CT -THVLNC"/>
      <sheetName val="Luong A3"/>
      <sheetName val="Luong TT01"/>
      <sheetName val="DG_TN TB LE (2)"/>
      <sheetName val="KH tai chinh khoa san"/>
      <sheetName val="BG"/>
      <sheetName val="B-B"/>
      <sheetName val="Chenh lech vat tu"/>
      <sheetName val="Chiet tinh dz35"/>
      <sheetName val="Chi ti?t Goc -AB"/>
      <sheetName val="Chi ti_t Goc -AB"/>
      <sheetName val="THKL"/>
      <sheetName val="00000000"/>
      <sheetName val="10000000"/>
      <sheetName val="68-69"/>
      <sheetName val="Chi tiet ranh"/>
      <sheetName val="Duong Ngang"/>
      <sheetName val="San gia co"/>
      <sheetName val="Bien Bao"/>
      <sheetName val="Coc tieu - Coc H"/>
      <sheetName val="THCP Lap dat"/>
      <sheetName val="THCP xay dung"/>
      <sheetName val="Don gia XD"/>
      <sheetName val="Du toan XD"/>
      <sheetName val="NC+MTC"/>
      <sheetName val="Chiet tinh"/>
      <sheetName val="san dao"/>
      <sheetName val="Ty le"/>
      <sheetName val="MAIN GATE HOUSE"/>
      <sheetName val="DGCT"/>
      <sheetName val="GiaVT"/>
      <sheetName val="Bang cap"/>
      <sheetName val="Electrical Breakdown"/>
      <sheetName val="NOTE"/>
      <sheetName val="TN"/>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vlieu"/>
      <sheetName val="TH"/>
      <sheetName val="PNT-QUOT-#3"/>
      <sheetName val="COAT&amp;WRAP-QIOT-#3"/>
      <sheetName val="NC "/>
      <sheetName val="C.BI DAO"/>
      <sheetName val="RFI-1"/>
      <sheetName val="Cp&gt;10-Ln&lt;10"/>
      <sheetName val="Ln&lt;20"/>
      <sheetName val="EIRR&gt;1&lt;1"/>
      <sheetName val="EIRR&gt; 2"/>
      <sheetName val="EIRR&lt;2"/>
      <sheetName val="Luong BN"/>
      <sheetName val="Luong TB"/>
      <sheetName val="Ca may TB"/>
      <sheetName val="Máy BN"/>
      <sheetName val="KH-Q1,Q2,01"/>
      <sheetName val="Control"/>
      <sheetName val="THVATTU"/>
      <sheetName val="Giathanh1m3BT"/>
      <sheetName val="DSHD DH"/>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macBT"/>
      <sheetName val="Tien do TV"/>
      <sheetName val="Config"/>
      <sheetName val="CP Du phong"/>
      <sheetName val="Tong hop kinh phi"/>
      <sheetName val="THDT goi thau TB"/>
      <sheetName val="QD79"/>
      <sheetName val="Du lieu CKN"/>
      <sheetName val="THCP Tuyen"/>
      <sheetName val="PTDG "/>
      <sheetName val="AASHTO92"/>
      <sheetName val="Lương"/>
      <sheetName val="Ca máy"/>
      <sheetName val="TH khối lượng phải làm"/>
      <sheetName val="A1.C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TNHC"/>
      <sheetName val="CT Thang Mo"/>
      <sheetName val="CT  PL"/>
      <sheetName val="Input"/>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Master"/>
      <sheetName val="SUM-AIR-Submit"/>
      <sheetName val="Earthwork"/>
      <sheetName val="BK04"/>
      <sheetName val="Vat_tu"/>
      <sheetName val="Canopy,SS5_(2)"/>
      <sheetName val="RAB_AR&amp;STR"/>
      <sheetName val="THCP_Lap_dat"/>
      <sheetName val="THCP_xay_dung"/>
      <sheetName val="Giá Bê tông 2 bên"/>
      <sheetName val="Takeoff"/>
      <sheetName val="SAP"/>
      <sheetName val="DG duoi"/>
      <sheetName val="6PILE  (돌출)"/>
      <sheetName val="Analisa"/>
      <sheetName val="Gld"/>
      <sheetName val="Gxd"/>
      <sheetName val="TT"/>
      <sheetName val="주식"/>
      <sheetName val="LEGEND"/>
      <sheetName val="Đơn Giá "/>
      <sheetName val="1.R18 BF"/>
      <sheetName val="A"/>
      <sheetName val="G"/>
      <sheetName val="F-B"/>
      <sheetName val="H-J"/>
      <sheetName val="6.External works-R18"/>
      <sheetName val="PRI-LS"/>
      <sheetName val="NKC6"/>
      <sheetName val="Key"/>
      <sheetName val="KQKD-01"/>
      <sheetName val="KQKD-03"/>
      <sheetName val="Phan tich tong hop"/>
      <sheetName val="Sàn T1"/>
      <sheetName val="Lỗ thông gió"/>
      <sheetName val="CT DZ"/>
      <sheetName val="1_Data"/>
      <sheetName val="Tong hop cpc"/>
      <sheetName val="PT_ksat"/>
      <sheetName val="LUONG_KS"/>
      <sheetName val="Tra cuu 79"/>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Ref"/>
      <sheetName val="ESTI."/>
      <sheetName val="DI-ESTI"/>
      <sheetName val="DS CHU Ph_x0001__x0000_"/>
      <sheetName val=""/>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Cash2"/>
      <sheetName val="Z"/>
      <sheetName val="Bang chiet tinh TBA"/>
      <sheetName val="Div26 - Elect"/>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SORT"/>
      <sheetName val="Temp&amp;Site"/>
      <sheetName val="Budget Code"/>
      <sheetName val="Code"/>
      <sheetName val="係数"/>
      <sheetName val="Ceiling Height- Schedule"/>
      <sheetName val="04-BETONG"/>
      <sheetName val="COC-LAP DAT"/>
      <sheetName val="05-COPPHA"/>
      <sheetName val="02-Lap dat"/>
      <sheetName val="Ngân sách"/>
      <sheetName val="09-Hoan thien nen"/>
      <sheetName val="PCCC"/>
      <sheetName val="GAEYO"/>
      <sheetName val="NVN Hotel"/>
      <sheetName val="MTC"/>
      <sheetName val="수정시산표"/>
      <sheetName val="names"/>
      <sheetName val="LaborPY"/>
      <sheetName val="LaborKH"/>
      <sheetName val="Equip "/>
      <sheetName val="DLdauvao"/>
      <sheetName val="CaMay"/>
      <sheetName val="Phân tích"/>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CANDOI"/>
      <sheetName val="Nhap VT oto"/>
      <sheetName val="금융"/>
      <sheetName val="차액보증"/>
      <sheetName val="경비2내역"/>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TSCK"/>
      <sheetName val="DMCV"/>
      <sheetName val="TỔNG HỢP KHỐI LƯỢNG"/>
      <sheetName val="NƯƠC CẤP TRỤC + TAY NHÁNH"/>
      <sheetName val="CTEMCOST"/>
      <sheetName val="BANRA"/>
      <sheetName val="KL san lap"/>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GOC-KO IN"/>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CTDZTA(5)"/>
      <sheetName val="THONG SO"/>
      <sheetName val="Đơn giá chi tiết TN 39"/>
      <sheetName val="KLHT"/>
      <sheetName val="TH thiet bi"/>
      <sheetName val="TH may TC"/>
      <sheetName val="Bang phan tich"/>
      <sheetName val="DM Chi phi"/>
      <sheetName val="Bill rekap"/>
      <sheetName val="CFA (ME)"/>
      <sheetName val="Solieutinh"/>
      <sheetName val="VTLD"/>
      <sheetName val="Cost Report Sum"/>
      <sheetName val="QLDA"/>
      <sheetName val="Thong tin"/>
      <sheetName val="Danh muc NT cong viec"/>
      <sheetName val="Danh muc NT Giai doan"/>
      <sheetName val="Danh muc NT Vat lieu"/>
      <sheetName val="ND Nhat ky"/>
      <sheetName val="NT cong viec"/>
      <sheetName val="0"/>
      <sheetName val="Dầm 1"/>
      <sheetName val="Cọc nhồi"/>
      <sheetName val="Moäul'1"/>
      <sheetName val="XD nhanh 3"/>
      <sheetName val="Sheet1 (2)"/>
      <sheetName val="DS CHU Ph_x005f_x0001__x0"/>
      <sheetName val="DS CHU Ph_x005f_x005f_x00"/>
      <sheetName val="1. BCC T03.2018"/>
      <sheetName val="2.  BCC T04.2018"/>
      <sheetName val="Total"/>
      <sheetName val="TK SX"/>
      <sheetName val="Assumptions"/>
      <sheetName val="5.2.1 Đo bóc KL OLK-10"/>
      <sheetName val="4.2.1 Đo bóc KL OLK-06"/>
      <sheetName val="4.1.1 CHI TIET OLK-06"/>
      <sheetName val="Du toan truc tiep - Bill 2"/>
      <sheetName val="PL02-NHOM"/>
      <sheetName val="PL02-NHUA"/>
      <sheetName val="負荷集計（断熱不燃）"/>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Quotation"/>
      <sheetName val="TINH GIA - SAN XUAT Vertico"/>
      <sheetName val="D&amp;W"/>
      <sheetName val="Cong nợ"/>
      <sheetName val="??"/>
      <sheetName val="MTL$-INTER"/>
      <sheetName val="Thép phần thô"/>
      <sheetName val="STR"/>
      <sheetName val="TT05"/>
      <sheetName val="KH 2010 PA2"/>
      <sheetName val="van khuon"/>
      <sheetName val="Muc Luc"/>
      <sheetName val="BuilderWorkForME"/>
      <sheetName val="Lương hưng Yên vùng 2"/>
      <sheetName val="Lương Hà Nam"/>
      <sheetName val="Ca máy Hà Nam"/>
      <sheetName val="ca máy Hưng Yên"/>
      <sheetName val="Lương HN"/>
      <sheetName val="Lương VP"/>
      <sheetName val="Ca máy HN"/>
      <sheetName val="Ca máy VP"/>
      <sheetName val="B1.CN"/>
      <sheetName val="Máy"/>
      <sheetName val="THDG"/>
      <sheetName val="ELEC"/>
      <sheetName val="Maker List"/>
      <sheetName val="REQUEST BUILDER"/>
      <sheetName val="TTDZ22"/>
      <sheetName val="Thuc thanh"/>
      <sheetName val="DAU VAO"/>
      <sheetName val="5.Khoan"/>
      <sheetName val="1. TH"/>
      <sheetName val="3.1.1"/>
      <sheetName val="3.1.4"/>
      <sheetName val="2.5.1"/>
      <sheetName val="4.1.1"/>
      <sheetName val="4.3.2"/>
      <sheetName val="2.3.3"/>
      <sheetName val="5.3.1"/>
      <sheetName val="2.4.3"/>
      <sheetName val="DTXD-DD (2)"/>
      <sheetName val="PTVT"/>
      <sheetName val="HRG BHN"/>
      <sheetName val="TABLE-A"/>
      <sheetName val="영동(D)"/>
      <sheetName val="MTO REV_0"/>
      <sheetName val="Bao cao"/>
      <sheetName val="GVL-tuyến"/>
      <sheetName val="Labor"/>
      <sheetName val="Breakdown"/>
      <sheetName val="Equip"/>
      <sheetName val="Process (R)"/>
      <sheetName val="Process (T)"/>
      <sheetName val="Mortar"/>
      <sheetName val="THCP - PA1"/>
      <sheetName val="THDT goi thau XD"/>
      <sheetName val="Thongtin"/>
      <sheetName val="Phanlop"/>
      <sheetName val="Chi_ti_t_Goc_-AB1"/>
      <sheetName val="Banbuc"/>
      <sheetName val="Dinh nghia"/>
      <sheetName val="DZ 35"/>
      <sheetName val="Cto"/>
      <sheetName val="GA 15"/>
      <sheetName val="CHICLAND"/>
      <sheetName val="HILTON"/>
      <sheetName val="HÒA XUÂN II"/>
      <sheetName val="KEMBEACH-SUN"/>
      <sheetName val="LƯƠNG YÊN"/>
      <sheetName val="OCEAN GATE"/>
      <sheetName val="KEMBEACH-AA"/>
      <sheetName val="PREMIER-SUN"/>
      <sheetName val="THÀNH ĐÔ"/>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Breakdown (B)"/>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THTHTBA"/>
      <sheetName val="DG7606"/>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Bảng nhân công"/>
      <sheetName val="DS CHU Ph_x005f_x0001__x005f_x005f_x0"/>
      <sheetName val="KL phat sinh"/>
      <sheetName val="SP10"/>
      <sheetName val="INFOR-ST"/>
      <sheetName val="Mẫu số 21a"/>
      <sheetName val="Tongke Thu hoi"/>
      <sheetName val="Don gia 1 ngay cong môi trường"/>
      <sheetName val="Doanh thu (Liveline PA1)"/>
      <sheetName val="Chiet tinh dz22"/>
      <sheetName val="N_TKP"/>
      <sheetName val="Gia NC theo QD 2207-QD-UBND"/>
      <sheetName val="Nhan cong nhom II"/>
      <sheetName val="간접비 계정목록"/>
      <sheetName val="MTO REV.0"/>
      <sheetName val="TDTKP (2)"/>
      <sheetName val="TONGKE3p"/>
      <sheetName val="CHITIET VL-NC-DDTT3PHA "/>
      <sheetName val="CHITIET VL-NC-TT1p"/>
      <sheetName val="Du lieu"/>
      <sheetName val="설계내역서"/>
      <sheetName val="4.3 Scope of work "/>
      <sheetName val="__"/>
      <sheetName val="_ QUOTATION.xlsx"/>
      <sheetName val="Tong hop vat tu"/>
      <sheetName val="Phan tich ca may"/>
      <sheetName val="Chenh lech ca may"/>
      <sheetName val="CTG"/>
      <sheetName val="DGG"/>
      <sheetName val="Mã"/>
      <sheetName val="Luong_Cnhan"/>
      <sheetName val="Lương 1900nhóm I"/>
      <sheetName val="1900 nhóm II"/>
      <sheetName val="Lương 2000nhómII"/>
      <sheetName val="Máy Ngân Sơn"/>
      <sheetName val="Giá VL"/>
      <sheetName val="LK-0.4"/>
      <sheetName val="CAPPHOI"/>
      <sheetName val="Danh mục HS"/>
      <sheetName val="Chiet tinh don gia"/>
      <sheetName val="Cua Phang Tran"/>
      <sheetName val="begin"/>
      <sheetName val="6.GIA"/>
      <sheetName val="SPL4"/>
      <sheetName val="unit"/>
      <sheetName val="BCVC ."/>
      <sheetName val="May Goc (QD2436)"/>
      <sheetName val="VL-NC-M"/>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GVL-PL"/>
      <sheetName val="A6,MAY"/>
      <sheetName val="Huong dan"/>
      <sheetName val="KIEM TOAN (PC32)"/>
      <sheetName val="Chiet giam"/>
      <sheetName val="DAO DAP CONG"/>
      <sheetName val="KL-CHITIET"/>
      <sheetName val="Bang chu"/>
      <sheetName val="THKP"/>
      <sheetName val="CPTH"/>
      <sheetName val="Reference"/>
      <sheetName val="Setting"/>
      <sheetName val="LUACHONTHIETBI"/>
      <sheetName val="Khoiluongmong"/>
      <sheetName val="Gia vat tu"/>
      <sheetName val="CANDOI_CT"/>
      <sheetName val="MATK"/>
      <sheetName val="tra-vat-lieu"/>
      <sheetName val="QMCT"/>
      <sheetName val="Don gia chi tiet"/>
      <sheetName val="NC3"/>
      <sheetName val="BL.A1.8-1.350"/>
      <sheetName val="1,TMĐT "/>
      <sheetName val="PTCT"/>
      <sheetName val="THCP"/>
      <sheetName val="NC.15"/>
      <sheetName val="Ca may"/>
      <sheetName val="Cước VC + ĐM CP Tư vấn"/>
      <sheetName val="FT"/>
      <sheetName val="THCP TT09"/>
      <sheetName val="TMĐT"/>
      <sheetName val="Giá tháng"/>
      <sheetName val="Chung"/>
      <sheetName val="cPanel"/>
      <sheetName val="GC"/>
      <sheetName val="HG_Info"/>
      <sheetName val="Nghỉ lễ"/>
      <sheetName val="Mác"/>
      <sheetName val="QC"/>
      <sheetName val="CO"/>
      <sheetName val="Tai trong"/>
      <sheetName val="Diện tích sàn TT2-GB"/>
      <sheetName val="TH KL thô "/>
      <sheetName val="KL XÂY TT2-GB"/>
      <sheetName val="Phan d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refreshError="1"/>
      <sheetData sheetId="234" refreshError="1"/>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sheetData sheetId="520"/>
      <sheetData sheetId="521" refreshError="1"/>
      <sheetData sheetId="522" refreshError="1"/>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refreshError="1"/>
      <sheetData sheetId="633" refreshError="1"/>
      <sheetData sheetId="634" refreshError="1"/>
      <sheetData sheetId="635"/>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refreshError="1"/>
      <sheetData sheetId="702" refreshError="1"/>
      <sheetData sheetId="703" refreshError="1"/>
      <sheetData sheetId="704"/>
      <sheetData sheetId="705"/>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sheetData sheetId="715" refreshError="1"/>
      <sheetData sheetId="716"/>
      <sheetData sheetId="717"/>
      <sheetData sheetId="718"/>
      <sheetData sheetId="719"/>
      <sheetData sheetId="720"/>
      <sheetData sheetId="721" refreshError="1"/>
      <sheetData sheetId="722" refreshError="1"/>
      <sheetData sheetId="723"/>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sheetData sheetId="921" refreshError="1"/>
      <sheetData sheetId="922" refreshError="1"/>
      <sheetData sheetId="923" refreshError="1"/>
      <sheetData sheetId="924" refreshError="1"/>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sheetData sheetId="945"/>
      <sheetData sheetId="946"/>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sheetData sheetId="1045"/>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sheetData sheetId="1175"/>
      <sheetData sheetId="1176" refreshError="1"/>
      <sheetData sheetId="1177"/>
      <sheetData sheetId="1178"/>
      <sheetData sheetId="1179"/>
      <sheetData sheetId="1180"/>
      <sheetData sheetId="1181"/>
      <sheetData sheetId="1182"/>
      <sheetData sheetId="1183" refreshError="1"/>
      <sheetData sheetId="1184" refreshError="1"/>
      <sheetData sheetId="1185" refreshError="1"/>
      <sheetData sheetId="1186"/>
      <sheetData sheetId="1187"/>
      <sheetData sheetId="1188"/>
      <sheetData sheetId="1189"/>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sheetData sheetId="1309" refreshError="1"/>
      <sheetData sheetId="1310"/>
      <sheetData sheetId="1311"/>
      <sheetData sheetId="1312"/>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sheetData sheetId="1328" refreshError="1"/>
      <sheetData sheetId="13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BETON"/>
      <sheetName val="24-ACMV"/>
      <sheetName val="May"/>
      <sheetName val="VL"/>
      <sheetName val="dnc4"/>
      <sheetName val="갑지"/>
      <sheetName val="Adix A"/>
      <sheetName val="침하계"/>
      <sheetName val="dg67-1"/>
      <sheetName val="DM 6061"/>
      <sheetName val="Gia"/>
      <sheetName val="dm366"/>
      <sheetName val="DG thep ma kem"/>
      <sheetName val="Don_gia"/>
      <sheetName val="DON_GIA_TRAM_(3)"/>
      <sheetName val="7606_DZ"/>
      <sheetName val="TONG_HOP_VL-NC_TT"/>
      <sheetName val="CHITIET_VL-NC-TT_-1p"/>
      <sheetName val="KPVC-BD_"/>
      <sheetName val="CTG"/>
      <sheetName val="Du_lieu"/>
      <sheetName val="project management"/>
      <sheetName val="DG7606DZ"/>
      <sheetName val="실행철강하도"/>
      <sheetName val="집계표"/>
      <sheetName val="Ng.hàng xà+bulong"/>
      <sheetName val="TBA"/>
      <sheetName val="TH_CNO"/>
      <sheetName val="NK_CHUNG"/>
      <sheetName val="CBKC-110"/>
      <sheetName val="DM1776"/>
      <sheetName val="DM228"/>
      <sheetName val="DM4970"/>
      <sheetName val="Camay_DP"/>
      <sheetName val="So doi chieu LC"/>
      <sheetName val="chiet tinh"/>
      <sheetName val="phuluc1"/>
      <sheetName val="KPTH-T12"/>
      <sheetName val="Thamgia-T10"/>
      <sheetName val="Đầu vào"/>
      <sheetName val="Ts"/>
      <sheetName val="PTDG"/>
      <sheetName val="K95"/>
      <sheetName val="K98"/>
      <sheetName val="A1.CN"/>
      <sheetName val="chitimc"/>
      <sheetName val="giathanh1"/>
      <sheetName val="THVT"/>
      <sheetName val="O20"/>
      <sheetName val="CAT_5"/>
      <sheetName val="BQMP"/>
      <sheetName val="산근"/>
      <sheetName val="inter"/>
      <sheetName val="대비"/>
      <sheetName val="REINF."/>
      <sheetName val="SKETCH"/>
      <sheetName val="LOADS"/>
      <sheetName val="Titles"/>
      <sheetName val="Rates 2009"/>
      <sheetName val="P"/>
      <sheetName val="MAIN GATE HOUSE"/>
      <sheetName val="SL"/>
      <sheetName val="CT-35"/>
      <sheetName val="CT-0.4KV"/>
      <sheetName val="Data Input"/>
      <sheetName val="damgiua"/>
      <sheetName val="dgct"/>
      <sheetName val="4.PTDG"/>
      <sheetName val="366"/>
      <sheetName val="DG-VL"/>
      <sheetName val="PTDGCT"/>
      <sheetName val="bt19"/>
      <sheetName val="Btr25"/>
      <sheetName val="Keothep"/>
      <sheetName val="Re-bar"/>
      <sheetName val="DLDTLN"/>
      <sheetName val="Dulieu"/>
      <sheetName val="6787CWFASE2CASE2_00.xls"/>
      <sheetName val="T&amp;D"/>
      <sheetName val="list"/>
      <sheetName val="XD"/>
      <sheetName val="Cuongricc"/>
      <sheetName val="CT vat lieu"/>
      <sheetName val="vcdngan"/>
      <sheetName val="DG DZ"/>
      <sheetName val="DG TBA"/>
      <sheetName val="DGXD"/>
      <sheetName val="????"/>
      <sheetName val="TONG HOP T5 1998"/>
      <sheetName val="A1, May"/>
      <sheetName val="Máy"/>
      <sheetName val="Vat lieu"/>
      <sheetName val="DTXL"/>
      <sheetName val="EIRR&gt;1&lt;1"/>
      <sheetName val="EIRR&gt; 2"/>
      <sheetName val="EIRR&lt;2"/>
      <sheetName val="Cp&gt;10-Ln&lt;10"/>
      <sheetName val="Ln&lt;20"/>
      <sheetName val="차액보증"/>
      <sheetName val="SITE-E"/>
      <sheetName val="Bang KL"/>
      <sheetName val="Config"/>
      <sheetName val="DMCP"/>
      <sheetName val="HS_TDT"/>
      <sheetName val="ALLOWANCE"/>
      <sheetName val="MH RATE"/>
      <sheetName val="Sheet3"/>
      <sheetName val="금융비용"/>
      <sheetName val="입찰안"/>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BGD"/>
      <sheetName val="KCS"/>
      <sheetName val="KD"/>
      <sheetName val="KT"/>
      <sheetName val="KTNL"/>
      <sheetName val="KH"/>
      <sheetName val="PX-SX"/>
      <sheetName val="TC"/>
      <sheetName val="Lcau - Lxuc"/>
      <sheetName val="LaborPY"/>
      <sheetName val="LaborKH"/>
      <sheetName val="Equip "/>
      <sheetName val="Material"/>
      <sheetName val="WT-LIST"/>
      <sheetName val="EXTERNAL"/>
      <sheetName val="Trạm biến áp"/>
      <sheetName val="Đơn Giá "/>
      <sheetName val="Chi tiet XD TBA"/>
      <sheetName val="Giá"/>
      <sheetName val="DM6061"/>
      <sheetName val="Luong2"/>
      <sheetName val="Chenh lech vat tu"/>
      <sheetName val="Diện tích"/>
      <sheetName val="1_Khái toán"/>
      <sheetName val="ironmongery"/>
      <sheetName val="DTOAN"/>
      <sheetName val="Equipment"/>
      <sheetName val="DT_THAU"/>
      <sheetName val="말뚝지지력산정"/>
      <sheetName val="rate material"/>
      <sheetName val="04 - XUONG DET B"/>
      <sheetName val="CTGX"/>
      <sheetName val="CTG-1"/>
      <sheetName val="DM"/>
      <sheetName val="KL Chi tiết Xây tô"/>
      <sheetName val="Sheet2"/>
      <sheetName val="Chi tiet"/>
      <sheetName val="07Base Cost"/>
      <sheetName val="DonGiaLD"/>
      <sheetName val="7606-TBA"/>
      <sheetName val="7606-ĐZ"/>
      <sheetName val="DM 67"/>
      <sheetName val="負荷集計（断熱不燃）"/>
      <sheetName val="Duc_bk"/>
      <sheetName val="CE(E)"/>
      <sheetName val="CE(M)"/>
      <sheetName val="Project Data"/>
      <sheetName val="Phan khai KLuong"/>
      <sheetName val="Duphong"/>
      <sheetName val="Bill 1_Quy dinh chung"/>
      <sheetName val="1.R18 BF"/>
      <sheetName val="A"/>
      <sheetName val="G"/>
      <sheetName val="F-B"/>
      <sheetName val="H-J"/>
      <sheetName val="6.External works-R18"/>
      <sheetName val="chiettinh"/>
      <sheetName val="INFO"/>
      <sheetName val="Summary"/>
      <sheetName val="Chi tiet KL"/>
      <sheetName val="Tổng hợp KL"/>
      <sheetName val="갑지1"/>
      <sheetName val="BM"/>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rrem"/>
      <sheetName val="Xay lapduongR3"/>
      <sheetName val="CANDOI"/>
      <sheetName val="MATK"/>
      <sheetName val="NHATKY"/>
      <sheetName val="Standardwerte"/>
      <sheetName val="base"/>
      <sheetName val="DGG"/>
      <sheetName val="INDEX"/>
      <sheetName val="Area Cal"/>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PAGE 1"/>
      <sheetName val="BKBANRA"/>
      <sheetName val="BKMUAVAO"/>
      <sheetName val="GAEYO"/>
      <sheetName val="Đầu tư"/>
      <sheetName val="DL"/>
      <sheetName val="실행"/>
      <sheetName val="BIDDING-SUM"/>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Bill-04 ket cau thap- UNI"/>
      <sheetName val="DTICH"/>
      <sheetName val="Loại Vật tư"/>
      <sheetName val="tonghop"/>
      <sheetName val="DATA2"/>
      <sheetName val="PEDESB"/>
      <sheetName val="TH Vat tu"/>
      <sheetName val="Cửa"/>
      <sheetName val="dg tphcm"/>
      <sheetName val="DUCVIETPQ"/>
      <sheetName val="INFOR-ST"/>
      <sheetName val="T.KÊ K.CẤU"/>
      <sheetName val="Bill 01 - CTN"/>
      <sheetName val="Bill 2.2 Villa 2 beds"/>
      <sheetName val="D&amp;W"/>
      <sheetName val="Bang trong luong rieng thep"/>
      <sheetName val="LEGEND"/>
      <sheetName val="6PILE  (돌출)"/>
      <sheetName val="6MONTHS"/>
      <sheetName val="???S"/>
      <sheetName val="???"/>
      <sheetName val="??"/>
      <sheetName val="HÐ ngoài"/>
      <sheetName val="??????"/>
      <sheetName val="HÐ_ngoài"/>
      <sheetName val="gia cong tac"/>
      <sheetName val="____"/>
      <sheetName val="Measure 1306"/>
      <sheetName val="0"/>
      <sheetName val="NVL"/>
      <sheetName val="PU_ITALY_3"/>
      <sheetName val="Tro_giup3"/>
      <sheetName val="TH_DZ353"/>
      <sheetName val="CHITIET_VL-NC-TT_-1p1"/>
      <sheetName val="TONG_HOP_VL-NC_TT1"/>
      <sheetName val="KPVC-BD_1"/>
      <sheetName val="Don_gia1"/>
      <sheetName val="DON_GIA_TRAM_(3)1"/>
      <sheetName val="DON_GIA_CAN_THO3"/>
      <sheetName val="Don_gia_chi_tiet1"/>
      <sheetName val="7606_DZ1"/>
      <sheetName val="project_management"/>
      <sheetName val="MAIN_GATE_HOUSE"/>
      <sheetName val="REINF_"/>
      <sheetName val="Rates_2009"/>
      <sheetName val="Du_toan"/>
      <sheetName val="Commercial_value"/>
      <sheetName val="Ky_Lam_Bridge"/>
      <sheetName val="Provisional_Sums_Item"/>
      <sheetName val="Gas_Pressure_Welding"/>
      <sheetName val="General_Item&amp;General_Requiremen"/>
      <sheetName val="General_Items"/>
      <sheetName val="Regenral_Requirements"/>
      <sheetName val="chiet_tinh"/>
      <sheetName val="Ng_hàng_xà+bulong"/>
      <sheetName val="TONG_HOP_VL-NC"/>
      <sheetName val="Bang_KL"/>
      <sheetName val="MH_RATE"/>
      <sheetName val="Lcau_-_Lxuc"/>
      <sheetName val="Note"/>
      <sheetName val="DLdauvao"/>
      <sheetName val="CẤP THOÁT NƯỚC"/>
      <sheetName val="PRI-LS"/>
      <sheetName val="NKC6"/>
      <sheetName val="Cước VC + ĐM CP Tư vấn"/>
      <sheetName val="Hệ số"/>
      <sheetName val="DG-TNHC-85"/>
      <sheetName val="Dia"/>
      <sheetName val="SP10"/>
      <sheetName val="THDT goi thau TB"/>
      <sheetName val="Tien do TV"/>
      <sheetName val="QD957"/>
      <sheetName val="Harga ME "/>
      <sheetName val="토공"/>
      <sheetName val="Alat"/>
      <sheetName val="Analisa Gabungan"/>
      <sheetName val="Sub"/>
      <sheetName val="I-KAMAR"/>
      <sheetName val="TH MTC"/>
      <sheetName val="TH N.Cong"/>
      <sheetName val="Gia vat tu"/>
      <sheetName val="Ca máy"/>
      <sheetName val="Dự toán"/>
      <sheetName val="Đơn Giá TH"/>
      <sheetName val="Nhân công"/>
      <sheetName val="Phân tích"/>
      <sheetName val="C.P Thiết bị"/>
      <sheetName val="T.H Kinh phí"/>
      <sheetName val="Vật tư"/>
      <sheetName val="Trang bìa"/>
      <sheetName val="CT_vat_lieu"/>
      <sheetName val="DM_6061"/>
      <sheetName val="DG_thep_ma_kem"/>
      <sheetName val="DG_DZ"/>
      <sheetName val="DG_TBA"/>
      <sheetName val="Data_Input"/>
      <sheetName val="DG7606"/>
      <sheetName val="GV1-D13 (Casement door)"/>
      <sheetName val="MTL$-INTER"/>
      <sheetName val="DK"/>
      <sheetName val="Isolasi Luar Dalam"/>
      <sheetName val="Isolasi Luar"/>
      <sheetName val="Setting"/>
      <sheetName val="Settings"/>
      <sheetName val="Door and window"/>
      <sheetName val="DETAIL "/>
      <sheetName val="Luong NII"/>
      <sheetName val="Cpbetong"/>
      <sheetName val="366fun"/>
      <sheetName val="DM_60606061"/>
      <sheetName val="DINH MUC THI NGHIEM"/>
      <sheetName val="CUOCVC"/>
      <sheetName val="Luong NI"/>
      <sheetName val="Vatlieu"/>
      <sheetName val="CT"/>
      <sheetName val="DTCTchung"/>
      <sheetName val="Don gia chi tiet DIEN 2"/>
      <sheetName val="NEW-PANEL"/>
      <sheetName val="___S"/>
      <sheetName val="___"/>
      <sheetName val="__"/>
      <sheetName val="______"/>
      <sheetName val="GTTBA"/>
      <sheetName val="Chenh lech ca may"/>
      <sheetName val="TLg CN&amp;Laixe"/>
      <sheetName val="TLg CN&amp;Laixe (2)"/>
      <sheetName val="TLg Laitau"/>
      <sheetName val="TLg Laitau (2)"/>
      <sheetName val="Equipment list (PAC)"/>
      <sheetName val="計算条件"/>
      <sheetName val="TINH KHOI LUONG"/>
      <sheetName val="DATA BASE"/>
      <sheetName val="Mat_Source"/>
      <sheetName val="入力作成表"/>
      <sheetName val="CPA"/>
      <sheetName val="Sheet4"/>
      <sheetName val="Supplier"/>
      <sheetName val=" Bill.5-Earthing.2 - Add Works"/>
      <sheetName val="DTXD"/>
      <sheetName val="JP_List"/>
      <sheetName val="SUBS"/>
      <sheetName val="Feeds"/>
      <sheetName val="final list 2005"/>
      <sheetName val="final_list_2005"/>
      <sheetName val="WORKINGS"/>
      <sheetName val="LV data"/>
      <sheetName val="ESTI."/>
      <sheetName val="CPDDII"/>
      <sheetName val="KHOI LUONG"/>
      <sheetName val="Hardware"/>
      <sheetName val="HWW"/>
      <sheetName val="DGsuyrong"/>
      <sheetName val="PhanTichVua"/>
      <sheetName val="PhanTichVT"/>
      <sheetName val="KhoiluongDT"/>
      <sheetName val="CT1"/>
      <sheetName val="DG1426"/>
      <sheetName val="KH-Q1,Q2,01"/>
      <sheetName val="Dlieu dau vao"/>
      <sheetName val="7606"/>
      <sheetName val="OT"/>
      <sheetName val="Income Statement"/>
      <sheetName val="Shareholders' Equity"/>
      <sheetName val="PU_ITALY_4"/>
      <sheetName val="TH_DZ354"/>
      <sheetName val="Tro_giup4"/>
      <sheetName val="Don_gia2"/>
      <sheetName val="DON_GIA_TRAM_(3)2"/>
      <sheetName val="chi_tiet_TBA2"/>
      <sheetName val="DON_GIA_CAN_THO4"/>
      <sheetName val="RAB_AR&amp;STR2"/>
      <sheetName val="chi_tiet_C2"/>
      <sheetName val="7606_DZ2"/>
      <sheetName val="Don_gia_chi_tiet2"/>
      <sheetName val="Customize_Your_Purchase_Order2"/>
      <sheetName val="XT_Buoc_31"/>
      <sheetName val="CHITIET_VL-NC-TT_-1p2"/>
      <sheetName val="CHITIET_VL-NC-TT-3p1"/>
      <sheetName val="TONG_HOP_VL-NC_TT2"/>
      <sheetName val="KPVC-BD_2"/>
      <sheetName val="dongia_(2)1"/>
      <sheetName val="Gia_vat_tu1"/>
      <sheetName val="Adix_A1"/>
      <sheetName val="Ky_Lam_Bridge1"/>
      <sheetName val="Provisional_Sums_Item1"/>
      <sheetName val="Gas_Pressure_Welding1"/>
      <sheetName val="General_Item&amp;General_Requireme1"/>
      <sheetName val="General_Items1"/>
      <sheetName val="Regenral_Requirements1"/>
      <sheetName val="S-curve_1"/>
      <sheetName val="HĐ_ngoài1"/>
      <sheetName val="Ng_hàng_xà+bulong1"/>
      <sheetName val="CT_vat_lieu1"/>
      <sheetName val="Income_Statement1"/>
      <sheetName val="Shareholders'_Equity1"/>
      <sheetName val="So_doi_chieu_LC1"/>
      <sheetName val="A1_CN"/>
      <sheetName val="Đầu_vào"/>
      <sheetName val="Gia_vat_tu"/>
      <sheetName val="Income_Statement"/>
      <sheetName val="Shareholders'_Equity"/>
      <sheetName val="Bang 3_Chi tiet phan Dz"/>
      <sheetName val="bridge # 1"/>
      <sheetName val="TK-COL"/>
      <sheetName val="02_Dulieu_Cua"/>
      <sheetName val="HMCV"/>
      <sheetName val="CauKien"/>
      <sheetName val="KL san lap"/>
      <sheetName val="PS-Labour_M"/>
      <sheetName val="SEX"/>
      <sheetName val="HVAC.BLOCK B4"/>
      <sheetName val="subcon sched"/>
      <sheetName val="VND"/>
      <sheetName val="Buy vs. Lease Car"/>
      <sheetName val="daf-3(OK)"/>
      <sheetName val="daf-7(OK)"/>
      <sheetName val="SourceData"/>
      <sheetName val="新规"/>
      <sheetName val="Master"/>
      <sheetName val="BẢNG KHỐI LƯỢNG TỔNG HỢP"/>
      <sheetName val="TH_CPTB"/>
      <sheetName val="CP Khac cuoc VC"/>
      <sheetName val="Code"/>
      <sheetName val="Budget Code"/>
      <sheetName val="CTKL KTX HT"/>
      <sheetName val="PRE (E)"/>
      <sheetName val="2.Chiet tinh"/>
      <sheetName val="NHÀ NHẬP LIỆU"/>
      <sheetName val="MÓNG SILO"/>
      <sheetName val="Z"/>
      <sheetName val="Tong du toan"/>
      <sheetName val="Bill 2 - ketcau"/>
      <sheetName val="A1"/>
      <sheetName val="IBASE"/>
      <sheetName val="DANHMUC"/>
      <sheetName val="13-Cốt thép (10mm&lt;D≤18mm) FO16"/>
      <sheetName val="du lieu du toan"/>
      <sheetName val="Equip_"/>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DM_4970"/>
      <sheetName val="don_giaQB"/>
      <sheetName val="dm 366"/>
      <sheetName val="DM 6060"/>
      <sheetName val="DM7606"/>
      <sheetName val="XDM22"/>
      <sheetName val="DinhMuc"/>
      <sheetName val="Gvlch"/>
      <sheetName val="DGLX"/>
      <sheetName val="TK-TUBU"/>
      <sheetName val="DGIA"/>
      <sheetName val="TT"/>
      <sheetName val="D &amp; W sizes"/>
      <sheetName val="Formwork"/>
      <sheetName val="Phan_khai_KLuong"/>
      <sheetName val="Bill_1_Quy_dinh_chung"/>
      <sheetName val="1_R18_BF"/>
      <sheetName val="6_External_works-R18"/>
      <sheetName val="Project_Data"/>
      <sheetName val="chieu_day_san"/>
      <sheetName val="Podium_Concrete_Works"/>
      <sheetName val="KLCT-_TOWER"/>
      <sheetName val="KLCT-_PODIUM"/>
      <sheetName val="Gia_thanh_chuoi_su"/>
      <sheetName val="Tiep_dia"/>
      <sheetName val="Don_gia_vung_III-Can_Tho"/>
      <sheetName val="Area_Cal"/>
      <sheetName val="Elect_(3)"/>
      <sheetName val="plan&amp;section_of_foundation"/>
      <sheetName val="design_criteria"/>
      <sheetName val="Bond_수수료_계산_포맷"/>
      <sheetName val="ITB_COST"/>
      <sheetName val="PAGE_1"/>
      <sheetName val="6PILE__(돌출)"/>
      <sheetName val="HÐ_ngoài1"/>
      <sheetName val="EIRR&gt;_2"/>
      <sheetName val="DETAIL_"/>
      <sheetName val="DG 1426"/>
      <sheetName val="Dongia7606new"/>
      <sheetName val="dgtn"/>
      <sheetName val="VC.xd"/>
      <sheetName val="Gia.VLTB"/>
      <sheetName val="B.Luong"/>
      <sheetName val="C.May"/>
      <sheetName val="7606(TT01)"/>
      <sheetName val="7606TBA(TT01)"/>
      <sheetName val="DG7606TBA"/>
      <sheetName val="CTTN"/>
      <sheetName val="Luong_Cnhan"/>
      <sheetName val="DMTN"/>
      <sheetName val="VatTU"/>
      <sheetName val="DM_336cai tao"/>
      <sheetName val="Thongtin"/>
      <sheetName val="Theo doi Doanh thu 2017"/>
      <sheetName val="DGiaT"/>
      <sheetName val="DGiaTN"/>
      <sheetName val="Chi tiet lan can"/>
      <sheetName val="Main"/>
      <sheetName val="DL ĐẦU VÀO"/>
      <sheetName val="경비2내역"/>
      <sheetName val="project_management1"/>
      <sheetName val="REINF_1"/>
      <sheetName val="Rates_20091"/>
      <sheetName val="Du_toan1"/>
      <sheetName val="MAIN_GATE_HOUSE1"/>
      <sheetName val="Commercial_value1"/>
      <sheetName val="chiet_tinh1"/>
      <sheetName val="Bang_KL1"/>
      <sheetName val="TONG_HOP_VL-NC1"/>
      <sheetName val="MH_RATE1"/>
      <sheetName val="Lcau_-_Lxuc1"/>
      <sheetName val="DM_67"/>
      <sheetName val="Unit_Div6"/>
      <sheetName val="Purchase Order"/>
      <sheetName val="6787CWFASE2CASE2_00_xls"/>
      <sheetName val="Xay_lapduongR3"/>
      <sheetName val="A6,MAY"/>
      <sheetName val="dutoan"/>
      <sheetName val="dghn"/>
      <sheetName val="Loại_Vật_tư"/>
      <sheetName val="Đầu_tư"/>
      <sheetName val="dg_tphcm"/>
      <sheetName val="T_KÊ_K_CẤU"/>
      <sheetName val="4_PTDG"/>
      <sheetName val="A1,_May"/>
      <sheetName val="Vat_lieu"/>
      <sheetName val="Door_and_window"/>
      <sheetName val="wsLists"/>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BOQ THAN"/>
      <sheetName val="Analisa &amp; Upah"/>
      <sheetName val="CTEMCOST"/>
      <sheetName val="DongiaVL2"/>
      <sheetName val="Active"/>
      <sheetName val="PMS"/>
      <sheetName val="1_MV"/>
      <sheetName val="Ktmo"/>
      <sheetName val="Du lieu"/>
      <sheetName val="Cash2"/>
      <sheetName val="Markup"/>
      <sheetName val="BOQ건축"/>
      <sheetName val="BocXep"/>
      <sheetName val="VCBo"/>
      <sheetName val="VCThuy"/>
      <sheetName val="Phan tich"/>
      <sheetName val="INPUT-STR"/>
      <sheetName val="REF"/>
      <sheetName val="CT Thang Mo"/>
      <sheetName val="CT  PL"/>
      <sheetName val="dongia _2_"/>
      <sheetName val="FAB별"/>
      <sheetName val="Thép CKN"/>
      <sheetName val="GOC-KO IN"/>
      <sheetName val="TMinh"/>
      <sheetName val="MAU 8A"/>
      <sheetName val="MAU 8B"/>
      <sheetName val="MAU 9"/>
      <sheetName val="MAU 10"/>
      <sheetName val="TLuong"/>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Chenh_lech_ca_may"/>
      <sheetName val="TLg_CN&amp;Laixe"/>
      <sheetName val="TLg_CN&amp;Laixe_(2)"/>
      <sheetName val="TLg_Laitau"/>
      <sheetName val="TLg_Laitau_(2)"/>
      <sheetName val="Bang_3_Chi_tiet_phan_Dz"/>
      <sheetName val="KHOI_LUONG"/>
      <sheetName val="TH_MTC"/>
      <sheetName val="TH_N_Cong"/>
      <sheetName val="Chi_tiet"/>
      <sheetName val="PRE_(E)"/>
      <sheetName val="subcon_sched"/>
      <sheetName val="HVAC_BLOCK_B4"/>
      <sheetName val="SORT"/>
      <sheetName val="Luong_NII"/>
      <sheetName val="DINH_MUC_THI_NGHIEM"/>
      <sheetName val="Luong_NI"/>
      <sheetName val="THCT"/>
      <sheetName val="DM-1776"/>
      <sheetName val="Kê 0,4"/>
      <sheetName val="TH 0,4"/>
      <sheetName val="Kê 22"/>
      <sheetName val="TH 22"/>
      <sheetName val="TBA CAI TAO"/>
      <sheetName val="TBA XDM"/>
      <sheetName val="V-N-M"/>
      <sheetName val="TONG HOP DU TOAN"/>
      <sheetName val="Thop XAY DUNG"/>
      <sheetName val="CP HANG MUC CHUNG"/>
      <sheetName val="thiet bi"/>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DG-1776KV4"/>
      <sheetName val="DG 4970"/>
      <sheetName val="TDTKP"/>
      <sheetName val="DK-KH"/>
      <sheetName val="DG Chi tiet"/>
      <sheetName val="Dự thầu"/>
      <sheetName val="Nhap VT oto"/>
      <sheetName val="gtrinh"/>
      <sheetName val="Cotthep.NPT"/>
      <sheetName val="vl.nc.mtc"/>
      <sheetName val="DMSC"/>
      <sheetName val="Heso DZ"/>
      <sheetName val="DGiaDZ"/>
      <sheetName val="Gia VT-TB"/>
      <sheetName val="noi suy xa"/>
      <sheetName val="noi suy xa thu hoi"/>
      <sheetName val="Chi tiet -tong 9 thang"/>
      <sheetName val="BangMa"/>
      <sheetName val="DK1.Don gia"/>
      <sheetName val="02. PTDG"/>
      <sheetName val="外気負荷"/>
      <sheetName val="Chiết tính"/>
      <sheetName val="Don gia (khong in)"/>
      <sheetName val="1.MONG 1-2"/>
      <sheetName val="TB NẶNG"/>
      <sheetName val="Du tru CP-Bieu 01"/>
      <sheetName val="MTL(AG)"/>
      <sheetName val="Hao phí"/>
      <sheetName val=" 1710 HOINGHINLD"/>
      <sheetName val="99"/>
      <sheetName val="99 (2)"/>
      <sheetName val="134 "/>
      <sheetName val="cuocbd"/>
      <sheetName val="CUOC"/>
      <sheetName val="#REF!"/>
      <sheetName val="CTKL_KTX_HT"/>
      <sheetName val="NHÀ_NHẬP_LIỆU"/>
      <sheetName val="MÓNG_SILO"/>
      <sheetName val="CP_Khac_cuoc_VC"/>
      <sheetName val="Budget_Code"/>
      <sheetName val="BẢNG_KHỐI_LƯỢNG_TỔNG_HỢP"/>
      <sheetName val="2_Chiet_tinh"/>
      <sheetName val="M1-XL-1c"/>
      <sheetName val="THKL"/>
      <sheetName val="sort2"/>
      <sheetName val="소일위대가코드표"/>
      <sheetName val="DATA1"/>
      <sheetName val="wk prgs"/>
      <sheetName val="Dongiaxd"/>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Ma don vi"/>
      <sheetName val="bang cc"/>
      <sheetName val="Pric塅䕃"/>
      <sheetName val="DZ 22KV"/>
      <sheetName val="TK chi tiet"/>
      <sheetName val="CP HMC"/>
      <sheetName val="Cong"/>
      <sheetName val="見積書"/>
      <sheetName val="TNHC"/>
      <sheetName val="Precios unitarios AXH"/>
      <sheetName val="Bill No.3 - Prov. Sum (Ph2&amp;3)"/>
      <sheetName val="TH TN"/>
      <sheetName val="AG Pipe Qty Analysis"/>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trialth"/>
      <sheetName val="1"/>
      <sheetName val="PCCC"/>
      <sheetName val="Ｎｏ.13"/>
      <sheetName val="tra_vat_lieu"/>
      <sheetName val="DGchitiet "/>
      <sheetName val="Brick"/>
      <sheetName val="Bill 2-Road HR2"/>
      <sheetName val="Bill 3 - Softscape HR2"/>
      <sheetName val="2.1Warehouse 1"/>
      <sheetName val="CĂN HỘ T16-17 "/>
      <sheetName val="TRỤC ĐỨNG THOÁT BẨN T15-17"/>
      <sheetName val="TRỤC ĐỨNG TM T15-17"/>
      <sheetName val="Tổng GT"/>
      <sheetName val="GT"/>
      <sheetName val="KL"/>
      <sheetName val="Chi tiết KL"/>
      <sheetName val="khấu trừ phạt"/>
      <sheetName val="GT  KHAU TRU"/>
      <sheetName val="HAO HUT VAT TU (2)"/>
      <sheetName val="cao độ"/>
      <sheetName val="Tongke"/>
      <sheetName val="đọc số"/>
      <sheetName val="THEP TAM"/>
      <sheetName val="THEP HÌNH"/>
      <sheetName val="THEP HINH"/>
      <sheetName val="XA GO"/>
      <sheetName val="BANG TRA"/>
      <sheetName val="HỆ THỐNG PHÒNG CHÁY CHỮA CHÁY"/>
      <sheetName val="HỆ THỐNG CẤP THOÁT NƯỚC"/>
      <sheetName val="HỆ THỐNG ĐHKK"/>
      <sheetName val="MÁY PHÁT ĐIỆN"/>
      <sheetName val="HỆ THỐNG ĐIỆN"/>
      <sheetName val="Thiết bị chính"/>
      <sheetName val="CP Du phong"/>
      <sheetName val="THCP Lap dat"/>
      <sheetName val="THCP xay dung"/>
      <sheetName val="Tong hop kinh phi"/>
      <sheetName val="QD79"/>
      <sheetName val="CHI PHI"/>
      <sheetName val="MDA"/>
      <sheetName val="MKH"/>
      <sheetName val="DMNV"/>
      <sheetName val="DMNCC"/>
      <sheetName val="MHH"/>
      <sheetName val="CDTK"/>
      <sheetName val="물량표"/>
      <sheetName val="NHATKYC"/>
      <sheetName val="BCX_NL"/>
      <sheetName val="Est"/>
      <sheetName val="E-Breakdown"/>
      <sheetName val="CostData"/>
      <sheetName val="costingsheet"/>
      <sheetName val="Wind"/>
      <sheetName val="Main Bldg-Rev02"/>
      <sheetName val="D&amp;W def."/>
      <sheetName val="Nhan cong"/>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kc"/>
      <sheetName val="Móng, nền "/>
      <sheetName val="1.Requisition(E)"/>
      <sheetName val="TONG HOP"/>
      <sheetName val="phan tic chi tiet"/>
      <sheetName val="VT190111"/>
      <sheetName val="Notes"/>
      <sheetName val="1.2 Staff Schedule"/>
      <sheetName val="gui BKCT"/>
      <sheetName val="Tổng hợp KPHM"/>
      <sheetName val="KHOI LUONG15-4"/>
      <sheetName val="HS"/>
      <sheetName val="Open"/>
      <sheetName val="Function"/>
      <sheetName val="Noisuy-LLL"/>
      <sheetName val=""/>
      <sheetName val="BẢNG ÁP GIÁ (in)"/>
      <sheetName val="NT (KL) IN"/>
      <sheetName val="DOM D2"/>
      <sheetName val="nhà ăn"/>
      <sheetName val="Công nhật"/>
      <sheetName val="btkt cột"/>
      <sheetName val="THÉP"/>
      <sheetName val="TH các CC"/>
      <sheetName val="lam_moi"/>
      <sheetName val="DMCT"/>
      <sheetName val="Door_and_window1"/>
      <sheetName val="Ma_don_vi"/>
      <sheetName val="bang_cc"/>
      <sheetName val="3. CNT"/>
      <sheetName val="unit price list(M)"/>
      <sheetName val="Gia vat lieu"/>
      <sheetName val="0. Input"/>
      <sheetName val="유림콘도"/>
      <sheetName val="유림골조"/>
      <sheetName val="Btra"/>
      <sheetName val="Bill Prelim-CDT"/>
      <sheetName val="Prelims"/>
      <sheetName val="Bill BPTC-CDT"/>
      <sheetName val="Chi tiết BPTC"/>
      <sheetName val="Bill BPTC-CDT (PA MCT CDT)"/>
      <sheetName val="Chi tiết BPTC (PA MCT CDT)"/>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T2-3"/>
      <sheetName val="BQ-E20-02(Rp)"/>
      <sheetName val="F4-F7"/>
      <sheetName val="날개벽수량표"/>
      <sheetName val="SPEC"/>
      <sheetName val="VO-PS02-XD"/>
      <sheetName val="So lieu chung"/>
      <sheetName val="Rate1"/>
      <sheetName val="TH VL, NC, DDHT Thanhphuoc"/>
      <sheetName val="전기"/>
      <sheetName val="PERSONNELIST"/>
      <sheetName val="1. Office"/>
      <sheetName val="Doi so"/>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A6"/>
      <sheetName val="KL thep lam sa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Steel"/>
      <sheetName val="Order"/>
      <sheetName val="DM-VNT ko sd"/>
      <sheetName val="B3A - TOWER A"/>
      <sheetName val="Annex B"/>
      <sheetName val="TOSHIBA-Structure"/>
      <sheetName val="1.Civil (Org)"/>
      <sheetName val="villa"/>
      <sheetName val="Data-year2001i"/>
      <sheetName val="Tien Thuong"/>
      <sheetName val="NC XL 6T cuoi 01 CTy"/>
      <sheetName val="Data -6T dau"/>
      <sheetName val="Cong 6T"/>
      <sheetName val="125x125"/>
      <sheetName val="Bảng đo bóc KL OLK-09"/>
      <sheetName val="6.3 CHI TIET OLK-09"/>
      <sheetName val="음료실행"/>
      <sheetName val="내역서을지"/>
      <sheetName val="Assumptions"/>
      <sheetName val="Dot 4"/>
      <sheetName val="Chi phi van chuyen"/>
      <sheetName val="Tong hop vat tu"/>
      <sheetName val="XLR_NoRangeSheet"/>
      <sheetName val="工艺分类库"/>
      <sheetName val="1.San "/>
      <sheetName val="DT hợp đồng"/>
      <sheetName val="Bảng KL đợt 1"/>
      <sheetName val="DLDT"/>
      <sheetName val="Dgia vat tu"/>
      <sheetName val="Don gia_III"/>
      <sheetName val="D÷ liÖu"/>
      <sheetName val="TLG Type"/>
      <sheetName val="Duthau"/>
      <sheetName val="HRG BHN"/>
      <sheetName val="CĂN ĐH"/>
      <sheetName val="Div26 - Elect"/>
      <sheetName val="Bù giá CM"/>
      <sheetName val="Luong BN"/>
      <sheetName val="Luong TB"/>
      <sheetName val="Ca may TB"/>
      <sheetName val="Ca máy BN"/>
      <sheetName val="Vật liệu"/>
      <sheetName val="PNT_QUOT__3"/>
      <sheetName val="COAT_WRAP_QIOT__3"/>
      <sheetName val="CAUDIT"/>
      <sheetName val="7.Khau tru "/>
      <sheetName val="DG_BINH THUAN"/>
      <sheetName val="Inputs_Sens"/>
      <sheetName val="IS_Sum_CM"/>
      <sheetName val="gia vt,nc,may"/>
      <sheetName val="2.CDPS"/>
      <sheetName val="Q.A01.2-Sh"/>
      <sheetName val="개산공사비"/>
      <sheetName val="Gld"/>
      <sheetName val="Gxd"/>
      <sheetName val="4 CĂN"/>
      <sheetName val="Calculation"/>
      <sheetName val="Danh mục"/>
      <sheetName val="Financ. Overview"/>
      <sheetName val="Toolbox"/>
      <sheetName val="Dinh muc"/>
      <sheetName val="Bieu gia HD"/>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Kyhieuloptratsonba"/>
      <sheetName val="Method_BouyancyFactor"/>
      <sheetName val="Method_PressureArea"/>
      <sheetName val="InputData"/>
      <sheetName val="B-2  (DPP)"/>
      <sheetName val="LX -TT05"/>
      <sheetName val="NC Moi TT05"/>
      <sheetName val="dulieumong"/>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TINH GIA - SAN XUAT Vertico"/>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5.2.1 Đo bóc KL OLK-06"/>
      <sheetName val="QUO"/>
      <sheetName val="Classification"/>
      <sheetName val="BANRA"/>
      <sheetName val="Annual_CFs_Asset"/>
      <sheetName val="datatt"/>
      <sheetName val="PTVT"/>
      <sheetName val="GIÁ DỰ THẦU 30 CĂN"/>
      <sheetName val="CTDZTA(5)"/>
      <sheetName val="THONG SO"/>
      <sheetName val="Đơn giá chi tiết TN 39"/>
      <sheetName val="DT"/>
      <sheetName val="Giathau"/>
      <sheetName val="KS tuyen"/>
      <sheetName val="THTL"/>
      <sheetName val="CP(dz)"/>
      <sheetName val="Bang chiet tinh TBA"/>
      <sheetName val="EQT-ESTN"/>
      <sheetName val="MB.DT.02"/>
      <sheetName val="01-&gt;12"/>
      <sheetName val="Article"/>
      <sheetName val="BT3"/>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DCQ"/>
      <sheetName val="DCS"/>
      <sheetName val="DD"/>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Tính giá NC"/>
      <sheetName val="SL cước"/>
      <sheetName val="DT. NHA XUONG"/>
      <sheetName val="ABUT수량-A1"/>
      <sheetName val="THKP957"/>
      <sheetName val="Tiên lượng"/>
      <sheetName val="Tong DT"/>
      <sheetName val="phan tich don gia"/>
      <sheetName val="Items"/>
      <sheetName val="Detail"/>
      <sheetName val="¥ "/>
      <sheetName val="KLall"/>
      <sheetName val="Cash Flow"/>
      <sheetName val="Yield"/>
      <sheetName val="Bill No.1.6"/>
      <sheetName val="Bill No.1.10"/>
      <sheetName val="Bill No.3.3"/>
      <sheetName val="Bill No.1.4"/>
      <sheetName val="Bill No.1.7"/>
      <sheetName val="Summary Bill No. 3"/>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project_management6"/>
      <sheetName val="Don_gia_chi_tiet7"/>
      <sheetName val="Adix_A6"/>
      <sheetName val="S-curve_6"/>
      <sheetName val="REINF_6"/>
      <sheetName val="Rates_20096"/>
      <sheetName val="So_doi_chieu_LC6"/>
      <sheetName val="MAIN_GATE_HOUSE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Đầu_vào5"/>
      <sheetName val="Lcau_-_Lxuc6"/>
      <sheetName val="DM_60616"/>
      <sheetName val="DG_thep_ma_kem6"/>
      <sheetName val="Equip_5"/>
      <sheetName val="A1_CN5"/>
      <sheetName val="CT_vat_lieu6"/>
      <sheetName val="Trạm_biến_áp5"/>
      <sheetName val="Đơn_Giá_5"/>
      <sheetName val="Chi_tiet_XD_TBA5"/>
      <sheetName val="CT-0_4KV5"/>
      <sheetName val="Chenh_lech_vat_tu5"/>
      <sheetName val="Diện_tích5"/>
      <sheetName val="1_Khái_toán5"/>
      <sheetName val="TONG_HOP_T5_19985"/>
      <sheetName val="rate_material5"/>
      <sheetName val="KL_Chi_tiết_Xây_tô5"/>
      <sheetName val="DG_DZ6"/>
      <sheetName val="DG_TBA6"/>
      <sheetName val="07Base_Cost5"/>
      <sheetName val="04_-_XUONG_DET_B5"/>
      <sheetName val="Bill_1_Quy_dinh_chung5"/>
      <sheetName val="1_R18_BF5"/>
      <sheetName val="6_External_works-R18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Phan_khai_KLuong5"/>
      <sheetName val="Area_Cal5"/>
      <sheetName val="Elect_(3)5"/>
      <sheetName val="plan&amp;section_of_foundation5"/>
      <sheetName val="design_criteria5"/>
      <sheetName val="Bond_수수료_계산_포맷5"/>
      <sheetName val="ITB_COST5"/>
      <sheetName val="PAGE_15"/>
      <sheetName val="Loại_Vật_tư5"/>
      <sheetName val="DM_675"/>
      <sheetName val="Đầu_tư5"/>
      <sheetName val="Xay_lapduongR35"/>
      <sheetName val="KL-_KHAC5"/>
      <sheetName val="BILL_3_-_KẾT_CẤU_HẦM5"/>
      <sheetName val="Bill_02_-_Xay_gach-Pou_5"/>
      <sheetName val="Bill_03-Chống_thấm-Pou5"/>
      <sheetName val="Bill_05_-_Hoan_thien-Pou_5"/>
      <sheetName val="Bill_02_-_Xay_gach-Tower5"/>
      <sheetName val="Bill_03-Chống_thấm-Tower5"/>
      <sheetName val="Bill_05_-_Hoan_thien-Tower5"/>
      <sheetName val="PTĐG_LTBT5"/>
      <sheetName val="CTG-PRECHEx1_45"/>
      <sheetName val="CTG-AB_(2)5"/>
      <sheetName val="CTG-AB_(3)5"/>
      <sheetName val="CTG-PLP-1_085"/>
      <sheetName val="Pre_Đội_nhóm5"/>
      <sheetName val="Bill_04-Kim_loại-Pou5"/>
      <sheetName val="Bill_04-Kim_loại-Tower5"/>
      <sheetName val="Vat_tu_XD5"/>
      <sheetName val="Tower_-_Concrete_Works5"/>
      <sheetName val="GV1-D13_(Casement_door)5"/>
      <sheetName val="gia_cong_tac5"/>
      <sheetName val="Measure_13065"/>
      <sheetName val="EIRR&gt;_25"/>
      <sheetName val="4_PTDG5"/>
      <sheetName val="Analisa_Gabungan5"/>
      <sheetName val="Isolasi_Luar_Dalam5"/>
      <sheetName val="Isolasi_Luar5"/>
      <sheetName val="Data_Input6"/>
      <sheetName val="Project_Data5"/>
      <sheetName val="dg_tphcm5"/>
      <sheetName val="Bill_01_-_CTN5"/>
      <sheetName val="Bill_2_2_Villa_2_beds5"/>
      <sheetName val="HÐ_ngoài6"/>
      <sheetName val="6PILE__(돌출)5"/>
      <sheetName val="Harga_ME_5"/>
      <sheetName val="T_KÊ_K_CẤU5"/>
      <sheetName val="A1,_May5"/>
      <sheetName val="Vat_lieu5"/>
      <sheetName val="TH_N_Cong5"/>
      <sheetName val="ESTI_5"/>
      <sheetName val="KL_san_lap5"/>
      <sheetName val="6787CWFASE2CASE2_00_xls5"/>
      <sheetName val="Bill-04_ket_cau_thap-_UNI5"/>
      <sheetName val="TH_Vat_tu5"/>
      <sheetName val="_Bill_5-Earthing_2_-_Add_Works5"/>
      <sheetName val="CẤP_THOÁT_NƯỚC5"/>
      <sheetName val="Cước_VC_+_ĐM_CP_Tư_vấn5"/>
      <sheetName val="Hệ_số5"/>
      <sheetName val="THDT_goi_thau_TB5"/>
      <sheetName val="Tien_do_TV5"/>
      <sheetName val="Bang_trong_luong_rieng_thep5"/>
      <sheetName val="DETAIL_5"/>
      <sheetName val="final_list_20056"/>
      <sheetName val="LV_data5"/>
      <sheetName val="Gia_vat_tu5"/>
      <sheetName val="TH_MTC5"/>
      <sheetName val="Chenh_lech_ca_may5"/>
      <sheetName val="TLg_CN&amp;Laixe5"/>
      <sheetName val="TLg_CN&amp;Laixe_(2)5"/>
      <sheetName val="TLg_Laitau5"/>
      <sheetName val="TLg_Laitau_(2)5"/>
      <sheetName val="Equipment_list_(PAC)5"/>
      <sheetName val="TINH_KHOI_LUONG5"/>
      <sheetName val="DATA_BASE5"/>
      <sheetName val="bridge_#_15"/>
      <sheetName val="Buy_vs__Lease_Car5"/>
      <sheetName val="Chi_tiet5"/>
      <sheetName val="Budget_Code4"/>
      <sheetName val="CP_Khac_cuoc_VC4"/>
      <sheetName val="subcon_sched5"/>
      <sheetName val="PRE_(E)5"/>
      <sheetName val="Bang_3_Chi_tiet_phan_Dz5"/>
      <sheetName val="KHOI_LUONG5"/>
      <sheetName val="HVAC_BLOCK_B45"/>
      <sheetName val="BẢNG_KHỐI_LƯỢNG_TỔNG_HỢP4"/>
      <sheetName val="CTKL_KTX_HT4"/>
      <sheetName val="2_Chiet_tinh4"/>
      <sheetName val="Tong_du_toan4"/>
      <sheetName val="Bill_2_-_ketcau4"/>
      <sheetName val="Analisa_&amp;_Upah4"/>
      <sheetName val="NHÀ_NHẬP_LIỆU4"/>
      <sheetName val="MÓNG_SILO4"/>
      <sheetName val="Chi_tiet_lan_can4"/>
      <sheetName val="13-Cốt_thép_(10mm&lt;D≤18mm)_FO164"/>
      <sheetName val="du_lieu_du_toan4"/>
      <sheetName val="Purchase_Order4"/>
      <sheetName val="DL_ĐẦU_VÀO4"/>
      <sheetName val="BOQ_THAN4"/>
      <sheetName val="D_&amp;_W_sizes4"/>
      <sheetName val="Du_lieu5"/>
      <sheetName val="cash_budget4"/>
      <sheetName val="Luong_NII4"/>
      <sheetName val="DINH_MUC_THI_NGHIEM4"/>
      <sheetName val="Luong_NI4"/>
      <sheetName val="Phan_tich4"/>
      <sheetName val="CT_Thang_Mo4"/>
      <sheetName val="CT__PL4"/>
      <sheetName val="BANCO_(2)4"/>
      <sheetName val="MT_DPin_(2)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lieu_dau_vao4"/>
      <sheetName val="DK1_Don_gia4"/>
      <sheetName val="Don_gia_(khong_in)4"/>
      <sheetName val="1_MONG_1-24"/>
      <sheetName val="02__PTDG4"/>
      <sheetName val="Chiết_tính4"/>
      <sheetName val="TK_chi_tiet2"/>
      <sheetName val="Income_Statement4"/>
      <sheetName val="Shareholders'_Equity4"/>
      <sheetName val="VC_xd2"/>
      <sheetName val="Gia_VLTB2"/>
      <sheetName val="B_Luong2"/>
      <sheetName val="C_May2"/>
      <sheetName val="wk_prgs2"/>
      <sheetName val="Ma_don_vi2"/>
      <sheetName val="bang_cc2"/>
      <sheetName val="TH_TN2"/>
      <sheetName val="dm_3662"/>
      <sheetName val="DM_60602"/>
      <sheetName val="Bill_No_3_-_Prov__Sum_(Ph2&amp;3)2"/>
      <sheetName val="Du_tru_CP-Bieu_012"/>
      <sheetName val="TB_NẶNG2"/>
      <sheetName val="CĂN_HỘ_T16-17_2"/>
      <sheetName val="TRỤC_ĐỨNG_THOÁT_BẨN_T15-172"/>
      <sheetName val="TRỤC_ĐỨNG_TM_T15-172"/>
      <sheetName val="Bill_2-Road_HR22"/>
      <sheetName val="Bill_3_-_Softscape_HR22"/>
      <sheetName val="Ｎｏ_132"/>
      <sheetName val="DGchitiet_2"/>
      <sheetName val="AG_Pipe_Qty_Analysis2"/>
      <sheetName val="Dự_thầu2"/>
      <sheetName val="Nhap_VT_oto2"/>
      <sheetName val="đọc_số2"/>
      <sheetName val="CP_HMC2"/>
      <sheetName val="2_1Warehouse_12"/>
      <sheetName val="Data_Wall2"/>
      <sheetName val="Hao_phí2"/>
      <sheetName val="THEP_TAM2"/>
      <sheetName val="THEP_HÌNH2"/>
      <sheetName val="THEP_HINH2"/>
      <sheetName val="XA_GO2"/>
      <sheetName val="BANG_TRA2"/>
      <sheetName val="Tổng_GT2"/>
      <sheetName val="Chi_tiết_KL2"/>
      <sheetName val="ca_máy2"/>
      <sheetName val="khấu_trừ_phạt2"/>
      <sheetName val="GT__KHAU_TRU2"/>
      <sheetName val="HAO_HUT_VAT_TU_(2)2"/>
      <sheetName val="cao_độ2"/>
      <sheetName val="HỆ_THỐNG_PHÒNG_CHÁY_CHỮA_CHÁY2"/>
      <sheetName val="HỆ_THỐNG_CẤP_THOÁT_NƯỚC2"/>
      <sheetName val="HỆ_THỐNG_ĐHKK2"/>
      <sheetName val="MÁY_PHÁT_ĐIỆN2"/>
      <sheetName val="HỆ_THỐNG_ĐIỆN2"/>
      <sheetName val="Thiết_bị_chính2"/>
      <sheetName val="gui_BKCT1"/>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1_Requisition(E)2"/>
      <sheetName val="Móng,_nền_2"/>
      <sheetName val="Main_Bldg-Rev022"/>
      <sheetName val="D&amp;W_def_2"/>
      <sheetName val="Nhan_cong2"/>
      <sheetName val="Thiet_bi2"/>
      <sheetName val="Vat_tu2"/>
      <sheetName val="DM_ChiPhi2"/>
      <sheetName val="May_TC2"/>
      <sheetName val="TH_Kinh_phi2"/>
      <sheetName val="Ptvl_2"/>
      <sheetName val="Dự_toán2"/>
      <sheetName val="Đơn_Giá_TH2"/>
      <sheetName val="Nhân_công2"/>
      <sheetName val="Phân_tích2"/>
      <sheetName val="C_P_Thiết_bị2"/>
      <sheetName val="T_H_Kinh_phí2"/>
      <sheetName val="Vật_tư2"/>
      <sheetName val="Trang_bìa2"/>
      <sheetName val="Don_gia_chi_tiet_DIEN_21"/>
      <sheetName val="TONG_HOP2"/>
      <sheetName val="DG_14261"/>
      <sheetName val="Theo_doi_Doanh_thu_20171"/>
      <sheetName val="phan_tic_chi_tiet2"/>
      <sheetName val="1_2_Staff_Schedule1"/>
      <sheetName val="1_San_1"/>
      <sheetName val="BẢNG_ÁP_GIÁ_(in)1"/>
      <sheetName val="NT_(KL)_IN1"/>
      <sheetName val="DOM_D21"/>
      <sheetName val="nhà_ăn1"/>
      <sheetName val="Công_nhật1"/>
      <sheetName val="btkt_cột1"/>
      <sheetName val="Chi_tiet_-tong_9_thang1"/>
      <sheetName val="0__Input1"/>
      <sheetName val="Gia_vat_lieu1"/>
      <sheetName val="Precios_unitarios_AXH1"/>
      <sheetName val="3__CNT1"/>
      <sheetName val="unit_price_list(M)1"/>
      <sheetName val="TH_VL,_NC,_DDHT_Thanhphuoc1"/>
      <sheetName val="So_lieu_chung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Bill_Prelim-CDT1"/>
      <sheetName val="Bill_BPTC-CDT1"/>
      <sheetName val="Chi_tiết_BPTC1"/>
      <sheetName val="Bill_BPTC-CDT_(PA_MCT_CDT)1"/>
      <sheetName val="Chi_tiết_BPTC_(PA_MCT_CDT)1"/>
      <sheetName val="KL_THEP__GIAM_DO_DUNG_COUPLER1"/>
      <sheetName val="01_KL_THÉP_NHẬP_VỀ1"/>
      <sheetName val="2__NT_VLDV1"/>
      <sheetName val="GHI_CHU1"/>
      <sheetName val="1_BB_LMHT1"/>
      <sheetName val="Tong_hop_vat_tu1"/>
      <sheetName val="DM-VNT_ko_sd1"/>
      <sheetName val="Bảng_đo_bóc_KL_OLK-091"/>
      <sheetName val="6_3_CHI_TIET_OLK-091"/>
      <sheetName val="1__Office1"/>
      <sheetName val="Cotthep_NPT1"/>
      <sheetName val="vl_nc_mtc1"/>
      <sheetName val="1_Civil_(Org)1"/>
      <sheetName val="Bê_tông_bảo_vệ1"/>
      <sheetName val="01__Data1"/>
      <sheetName val="Neo,_nối_cốt_thép_dầm,_cột1"/>
      <sheetName val="Uốn_móc_cốt_thép1"/>
      <sheetName val="Tiêu_chuẩn_cốt_thép1"/>
      <sheetName val="B3A_-_TOWER_A1"/>
      <sheetName val="Annex_B1"/>
      <sheetName val="TLG_Type1"/>
      <sheetName val="Dot_41"/>
      <sheetName val="KHOI_LUONG15-41"/>
      <sheetName val="KL_thep_lam_sat1"/>
      <sheetName val="Tien_Thuong1"/>
      <sheetName val="NC_XL_6T_cuoi_01_CTy1"/>
      <sheetName val="Data_-6T_dau1"/>
      <sheetName val="Cong_6T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Dgia_vat_tu1"/>
      <sheetName val="Don_gia_III1"/>
      <sheetName val="D÷_liÖu1"/>
      <sheetName val="2_CDPS1"/>
      <sheetName val="Q_A01_2-Sh1"/>
      <sheetName val="DM_336cai_tao1"/>
      <sheetName val="TH_các_CC1"/>
      <sheetName val="Heso_DZ1"/>
      <sheetName val="Danh_mục"/>
      <sheetName val="HRG_BHN1"/>
      <sheetName val="CĂN_ĐH1"/>
      <sheetName val="4_CĂN1"/>
      <sheetName val="Div26_-_Elect1"/>
      <sheetName val="DG_BINH_THUAN1"/>
      <sheetName val="Don_gia_NC1"/>
      <sheetName val="7_Khau_tru_1"/>
      <sheetName val="DT_hợp_đồng"/>
      <sheetName val="Bảng_KL_đợt_1"/>
      <sheetName val="B-2__(DPP)1"/>
      <sheetName val="Bieu_gia_HD"/>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TINH_GIA_-_SAN_XUAT_Vertico"/>
      <sheetName val="Huong_dan"/>
      <sheetName val="13_BANG_CT"/>
      <sheetName val="14_MMUS_GIUA_NHIP"/>
      <sheetName val="4_HSPBngang"/>
      <sheetName val="6_Tinh_tai"/>
      <sheetName val="2_NSl"/>
      <sheetName val="17_US_CHU_tho_a_b"/>
      <sheetName val="15_MMUS_GOI"/>
      <sheetName val="gia_vt,nc,may"/>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5_2_1_Đo_bóc_KL_OLK-06"/>
      <sheetName val="Tổng_hợp_KPHM"/>
      <sheetName val="Dinh_muc"/>
      <sheetName val="GIÁ_DỰ_THẦU_30_CĂN"/>
      <sheetName val="KS_tuyen"/>
      <sheetName val="Bang_chiet_tinh_TBA"/>
      <sheetName val="MB_DT_0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So_sanh"/>
      <sheetName val="BU_LONG"/>
      <sheetName val="DG_Chi_tiet"/>
      <sheetName val="_1710_HOINGHINLD"/>
      <sheetName val="99_(2)"/>
      <sheetName val="134_"/>
      <sheetName val="DG_4970"/>
      <sheetName val="Electrical_Works"/>
      <sheetName val="H_T__INCOMING_SYSTEM"/>
      <sheetName val="THONG_SO"/>
      <sheetName val="Đơn_giá_chi_tiết_TN_39"/>
      <sheetName val="DT__NHA_XUONG"/>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Unit price"/>
      <sheetName val="dg-VTu"/>
      <sheetName val="데리네이타현황"/>
      <sheetName val="현장별"/>
      <sheetName val="BID"/>
      <sheetName val="112016"/>
      <sheetName val="Bán đợt 1 trang"/>
      <sheetName val="說明"/>
      <sheetName val="DI-ESTI"/>
      <sheetName val="3. KC - PODIUM"/>
      <sheetName val="Tien Luong"/>
      <sheetName val="Chiet tinh dz35"/>
      <sheetName val="DG3285"/>
      <sheetName val="설계내역서"/>
      <sheetName val="Unit price(Updateting)"/>
      <sheetName val="Cost List"/>
      <sheetName val="Detail Cost"/>
      <sheetName val="IC Price New"/>
      <sheetName val="QUOTE-IC"/>
      <sheetName val="Summary Table"/>
      <sheetName val="Sales Person"/>
      <sheetName val="Bidding Entity"/>
      <sheetName val="DOA"/>
      <sheetName val="CTDZ6kv (gd1) "/>
      <sheetName val="CTDZ 0.4+cto (GD1)"/>
      <sheetName val="CTTBA (gd1)"/>
      <sheetName val="선가03C"/>
      <sheetName val="03 Detailed"/>
      <sheetName val="01 Bid Price summary"/>
      <sheetName val="갑지(추정)"/>
      <sheetName val="Home Office Manhours"/>
      <sheetName val="Field SPV Barchart"/>
      <sheetName val="95D"/>
      <sheetName val="94D"/>
      <sheetName val="DW"/>
      <sheetName val="DWD"/>
      <sheetName val="DW1"/>
      <sheetName val="pctg"/>
      <sheetName val="M-work"/>
      <sheetName val="WORK"/>
      <sheetName val="DWi"/>
      <sheetName val="PC=FLAT"/>
      <sheetName val="Cert1"/>
      <sheetName val="Breakdown (B)"/>
      <sheetName val="U.P_Breakdown"/>
      <sheetName val="기안"/>
      <sheetName val="基本"/>
      <sheetName val="149-2"/>
      <sheetName val="tuong"/>
      <sheetName val="Links"/>
      <sheetName val="Lead"/>
      <sheetName val="tifico"/>
      <sheetName val="IMF Code"/>
      <sheetName val="Main_Mech"/>
      <sheetName val="Sub_Mech"/>
      <sheetName val="COAT&amp;WRAP-QIOT-#3"/>
      <sheetName val="Bangia"/>
      <sheetName val="D+W"/>
      <sheetName val="dats"/>
      <sheetName val="CHITIET VL-NCHT1 (2)"/>
      <sheetName val="주식"/>
      <sheetName val="ThongtinDN"/>
      <sheetName val="DM DU AN"/>
      <sheetName val="DM TP."/>
      <sheetName val="File Chi tiet"/>
      <sheetName val="inputcua"/>
      <sheetName val="Phu Bai Bridge"/>
      <sheetName val="Subsidiary Calculation"/>
      <sheetName val="5.2.1 Đo bóc KL OLK-10"/>
      <sheetName val="SGC RATE"/>
      <sheetName val="DSNV"/>
      <sheetName val="Cau tao gia xay to"/>
      <sheetName val="COST_ACC"/>
      <sheetName val="Probbl - Production"/>
      <sheetName val="CashFlows"/>
      <sheetName val="ERECIN"/>
      <sheetName val="DT san XD-So lieu cu"/>
      <sheetName val="STATC"/>
      <sheetName val="FF-2 (1)"/>
      <sheetName val="FSA"/>
      <sheetName val="KCCP"/>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CTGS"/>
      <sheetName val="don gia 1426"/>
      <sheetName val="Chu dau tu"/>
      <sheetName val="Solieu"/>
      <sheetName val="Bia lot"/>
      <sheetName val="DSKH"/>
      <sheetName val="Y-WORK"/>
      <sheetName val="Khai toan"/>
      <sheetName val="Phu luc 01.1 EPC P11-14"/>
      <sheetName val="Bìa"/>
      <sheetName val="TM"/>
      <sheetName val="TH"/>
      <sheetName val="TDT P11-P14"/>
      <sheetName val="CPXD"/>
      <sheetName val="Chi phi khac "/>
      <sheetName val="Hang muc Chung"/>
      <sheetName val="ĐGNC"/>
      <sheetName val="DGMTC"/>
      <sheetName val="Bia Phu Luc"/>
      <sheetName val="DATA.1 CHUNG"/>
      <sheetName val="Muc luc"/>
      <sheetName val="Tra cuu 957"/>
      <sheetName val="Tru TT"/>
      <sheetName val="Thg 04"/>
      <sheetName val="Thg 05"/>
      <sheetName val="Thg 06"/>
      <sheetName val="Thg 07"/>
      <sheetName val="Thg 08"/>
      <sheetName val="Thg 09"/>
      <sheetName val="Thg 10"/>
      <sheetName val="Thg 11"/>
      <sheetName val="Thg 12"/>
      <sheetName val="beam"/>
      <sheetName val="Abutment"/>
      <sheetName val="NTCV1"/>
      <sheetName val="THÔNG TIN"/>
      <sheetName val="chitiet"/>
      <sheetName val="kl3p"/>
      <sheetName val="kl3pct"/>
      <sheetName val="kl3pcto"/>
      <sheetName val="toyota"/>
      <sheetName val="BẢNG DIỄN GIẢI KL (7)"/>
      <sheetName val="w't table"/>
      <sheetName val="변경내역"/>
      <sheetName val="내역"/>
      <sheetName val="THPDMoi  (2)"/>
      <sheetName val="thao-go"/>
      <sheetName val="t-h HA THE"/>
      <sheetName val="TH XL"/>
      <sheetName val="Tiepdia"/>
      <sheetName val="CHITIET VL-NC"/>
      <sheetName val="Takeoff"/>
      <sheetName val="Bán_đợt_1_trang"/>
      <sheetName val="Tong_DT"/>
      <sheetName val="phan_tich_don_gia"/>
      <sheetName val="Cost_List"/>
      <sheetName val="Detail_Cost"/>
      <sheetName val="IC_Price_New"/>
      <sheetName val="Summary_Table"/>
      <sheetName val="Sales_Person"/>
      <sheetName val="Bidding_Entity"/>
      <sheetName val="Tcd"/>
      <sheetName val="Backup"/>
      <sheetName val="Danh mục khối"/>
      <sheetName val="Danh mục đơn vị -phòng chức năn"/>
      <sheetName val="CHI PHÍ NHÔM"/>
      <sheetName val="BILL 34Āᐁë"/>
      <sheetName val="BILL 34Āᐁë_x0000__x0000__x0001__x0000__x0000__x0000_ HẦM"/>
      <sheetName val="Menu"/>
      <sheetName val="Bordereau"/>
      <sheetName val="SucChiuTaiCuaCoc"/>
      <sheetName val="DG05new"/>
      <sheetName val="CauHinh"/>
      <sheetName val="DLTA"/>
      <sheetName val="Dashboard - BQL - VHL"/>
      <sheetName val="2. BBNT KLHT"/>
      <sheetName val="BANGTRA"/>
      <sheetName val="CHITIET VL-NC-TT1p"/>
      <sheetName val="Currency Rate"/>
      <sheetName val="BQ"/>
      <sheetName val="TABLE-A"/>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KEILA TP 2020-07"/>
      <sheetName val="LUONG SCL"/>
      <sheetName val="TH khoi luong"/>
      <sheetName val="Chi tiet khoi luong"/>
      <sheetName val="TK thep"/>
      <sheetName val="CT THOÁT WC VP"/>
      <sheetName val="CT CẤP WC VP"/>
      <sheetName val="CT THOÁT MƯA VP TRỤC LỚN"/>
      <sheetName val="CT THOÁT MƯA VP TRỤC NHỎ"/>
      <sheetName val="Gia-VL"/>
      <sheetName val="chitietCS"/>
      <sheetName val="chitietTD"/>
      <sheetName val="PL02"/>
      <sheetName val="DTCT"/>
      <sheetName val="Chênh lệch máy thi công"/>
      <sheetName val="Chênh lệch nhân công"/>
      <sheetName val="Chênh lệch vật liệu"/>
      <sheetName val="Breakdown"/>
      <sheetName val="TKXM"/>
      <sheetName val="Share Price 2002"/>
      <sheetName val="Case"/>
      <sheetName val="SumVal"/>
      <sheetName val="0.Data"/>
      <sheetName val="0.Data_new"/>
      <sheetName val="Cot"/>
      <sheetName val="CFA (ME)"/>
      <sheetName val="MEP Building"/>
      <sheetName val="QSUM"/>
      <sheetName val="lookups"/>
      <sheetName val="BP"/>
      <sheetName val="DoanhNghiệp"/>
      <sheetName val="ThôngTin"/>
      <sheetName val="WEIGHT"/>
      <sheetName val="Aging Sept"/>
      <sheetName val="Invoice"/>
      <sheetName val="Aging_Sept"/>
      <sheetName val="DT_san_XD-So_lieu_cu"/>
      <sheetName val="Tabela1"/>
      <sheetName val="Chao gia T12_RE"/>
      <sheetName val="Overview"/>
      <sheetName val="調整項目マスタ"/>
      <sheetName val="AASHTO92"/>
      <sheetName val="Bia1"/>
      <sheetName val="Nhập liệu"/>
      <sheetName val="Dinh Muc Vat Tu"/>
      <sheetName val="mã "/>
      <sheetName val="재료비단가(VALVE)"/>
      <sheetName val="BOM-13.11-Other(PS1+PS2)"/>
      <sheetName val="Tra_thep"/>
      <sheetName val="PAINT_SPEC"/>
      <sheetName val="SCHEDULE"/>
      <sheetName val="B3A-APARTMENT"/>
      <sheetName val="GIAVLIEU"/>
      <sheetName val="CFA"/>
      <sheetName val="TKLD"/>
      <sheetName val="NHOM KINH"/>
      <sheetName val="g-vl"/>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GKL_TRỤC NGOAI NHA"/>
      <sheetName val="MSB-DB"/>
      <sheetName val="SLabs"/>
      <sheetName val="CFS3"/>
      <sheetName val="KUNGDEVI"/>
      <sheetName val="DEF"/>
      <sheetName val="Auto Monthly Inputs "/>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Bech_Lab"/>
      <sheetName val="NTKL"/>
      <sheetName val="DG "/>
      <sheetName val="Luong (TP Việt Trì)"/>
      <sheetName val="Cuoc "/>
      <sheetName val="gia chao"/>
      <sheetName val="Vat lieu BTN"/>
      <sheetName val="HSTV"/>
      <sheetName val="GCM"/>
      <sheetName val="GVT"/>
      <sheetName val="NC CU"/>
      <sheetName val="PLV"/>
      <sheetName val="Da xay dung"/>
      <sheetName val="DNDN"/>
      <sheetName val="TCVN 1651-2008"/>
      <sheetName val="MTO REV.0"/>
      <sheetName val="DO AM DT"/>
      <sheetName val="QMCT"/>
      <sheetName val="01. Nha xuong"/>
      <sheetName val="ChiTietDZ"/>
      <sheetName val="VuaBT"/>
      <sheetName val="기본DATA"/>
      <sheetName val="data-ma2"/>
      <sheetName val="Luong 2622EVN"/>
      <sheetName val="CTtr"/>
      <sheetName val="Gia NC theo TT05"/>
      <sheetName val="caocot"/>
      <sheetName val="Don gia XD"/>
      <sheetName val="DSV6 Summ"/>
      <sheetName val="Luong_BN"/>
      <sheetName val="Luong_TB"/>
      <sheetName val="Ca_may_TB"/>
      <sheetName val="Ca_máy_BN"/>
      <sheetName val="Vật_liệu"/>
      <sheetName val="DS_GioiTinh"/>
      <sheetName val="DS_LoaiNhanVien"/>
      <sheetName val="DS_QuocTich"/>
      <sheetName val="DS_TinhTrangGiaDinh"/>
      <sheetName val="DS_TonGiao"/>
      <sheetName val="Currency"/>
      <sheetName val="Land Dev't. Ph-1"/>
      <sheetName val="Hac.Lots"/>
      <sheetName val="4-Lane bridge"/>
      <sheetName val="Res.Lots"/>
      <sheetName val="Spine Road"/>
      <sheetName val="tra-vat-lieu"/>
      <sheetName val="BAG-2"/>
      <sheetName val="COPING"/>
      <sheetName val="datta"/>
      <sheetName val="BTH"/>
      <sheetName val="264"/>
      <sheetName val="TienLuong"/>
      <sheetName val="Para"/>
      <sheetName val="PNTEXT"/>
      <sheetName val="DFA"/>
      <sheetName val="sortÔ"/>
      <sheetName val="BangQuiDoi"/>
      <sheetName val="5.2.1 Đo bóc KL OLK-07"/>
      <sheetName val="Boc KL DAT+CAT+BT"/>
      <sheetName val="Boc KL thép"/>
      <sheetName val="Bieu do nhan luc"/>
      <sheetName val="B1_HT"/>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PTDG-CL"/>
      <sheetName val="GVL-tuyến"/>
      <sheetName val="GVL-BTN"/>
      <sheetName val="Sum ELE  CAP S1-4  "/>
      <sheetName val="Elemental Breakdown+20%"/>
      <sheetName val="De11A"/>
      <sheetName val="PHẦN KIẾN TRÚC"/>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PhaDoMong"/>
      <sheetName val="bdkdt"/>
      <sheetName val="THKP"/>
      <sheetName val="begin"/>
      <sheetName val="BXLDL"/>
      <sheetName val="TONGKE3p "/>
      <sheetName val="TNHCHINH"/>
      <sheetName val="VCV-BE-TONG"/>
      <sheetName val="Bill rekap"/>
      <sheetName val="Cash Flow bulanan"/>
      <sheetName val="DG VL KS"/>
      <sheetName val="DTXL( 270)"/>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efine finishing"/>
      <sheetName val="CươcVC tinh"/>
      <sheetName val="CaiDat"/>
      <sheetName val="CPK"/>
      <sheetName val="PHG"/>
      <sheetName val="Utilities"/>
      <sheetName val="Civil_B1"/>
      <sheetName val="Civil_B4"/>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Khoi luong kenh dan"/>
      <sheetName val="Thep_Be TN(tai_C10)"/>
      <sheetName val="GGBC"/>
      <sheetName val="QG"/>
      <sheetName val="Don vi"/>
      <sheetName val="PTDM"/>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Danh sach KV2"/>
      <sheetName val="Danh sach doan KT"/>
      <sheetName val="Shape"/>
      <sheetName val="CP NC-MTC XD"/>
      <sheetName val="比率"/>
      <sheetName val="数据库"/>
      <sheetName val="Loại cọc P2"/>
      <sheetName val="TT04"/>
      <sheetName val="PTcphoi"/>
      <sheetName val="Giahientruong"/>
      <sheetName val="Ten"/>
      <sheetName val="GIA NC, CM"/>
      <sheetName val="GIA VL"/>
      <sheetName val="13.Luong"/>
      <sheetName val="ThiNghiemDZ04"/>
      <sheetName val="Luong TT05"/>
      <sheetName val="THDT_goi_thauџTB2"/>
      <sheetName val="SDDK"/>
      <sheetName val="DNTT"/>
      <sheetName val="DMTL"/>
      <sheetName val="Work-Condition"/>
      <sheetName val="List of Staff"/>
      <sheetName val="_ QUOTATION.xlsx"/>
      <sheetName val="2.5.Ducts (2)"/>
      <sheetName val="S N"/>
      <sheetName val="H.Satuan"/>
      <sheetName val="4.3 Scope of work "/>
      <sheetName val="OVER VIEW"/>
      <sheetName val="Gia HĐ"/>
      <sheetName val="unit weight"/>
      <sheetName val="NHOM KINH "/>
      <sheetName val="도로경계단위"/>
      <sheetName val="2. Tổng hợp"/>
      <sheetName val="List Equip"/>
      <sheetName val="LabCost"/>
      <sheetName val="MatCost"/>
      <sheetName val="Concrete"/>
      <sheetName val="Process C (1-166)"/>
      <sheetName val="struktur"/>
      <sheetName val="THÁNG 05"/>
      <sheetName val="CF -Update 31Jul06"/>
      <sheetName val="Executive Summary"/>
      <sheetName val="mahang"/>
      <sheetName val="MAHANG BHLD"/>
      <sheetName val="LUONGKHOAN"/>
      <sheetName val="CHITIETHOADON.TT"/>
      <sheetName val="mahang chinh sua moi nhat"/>
      <sheetName val="Request"/>
      <sheetName val="Technal"/>
      <sheetName val="Noise insl"/>
      <sheetName val="Hot-Piping"/>
      <sheetName val="dsnt"/>
      <sheetName val="dat"/>
      <sheetName val="TonDau"/>
      <sheetName val="DG_1"/>
      <sheetName val="SCOPE OF WORK"/>
      <sheetName val="Ca may"/>
      <sheetName val="DS Cty"/>
      <sheetName val="Civil"/>
      <sheetName val="1-Backfilling"/>
      <sheetName val="공문"/>
      <sheetName val="Eq. Mobilization"/>
      <sheetName val="Link HG"/>
      <sheetName val="DINH_MUCџTHI_NGHIEM3"/>
      <sheetName val="chi tiet TS theo so lieu ktoan"/>
      <sheetName val="LinerWt"/>
      <sheetName val="CẤP_THO_x0000__x0000__x0000__x0000__x0000__x0000__x0000_"/>
      <sheetName val="Piano Montaggio PO-02 bozza2"/>
      <sheetName val="List Danh mục nghiệm thu"/>
      <sheetName val="VL-NC-M"/>
      <sheetName val="May Goc (QD2436)"/>
      <sheetName val="VC theo cuoc tinh"/>
      <sheetName val="BCVC ."/>
      <sheetName val="PTCT"/>
      <sheetName val="TT35"/>
      <sheetName val="Temp"/>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02. THONG_TIN_CHUNG"/>
      <sheetName val="07. DINH_MUC HBC"/>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Chiet tinh dz22"/>
      <sheetName val="bang 1 NCXD"/>
      <sheetName val="bang 1 NCXD (V.I)"/>
      <sheetName val="Kien truc"/>
      <sheetName val="Chuong I"/>
      <sheetName val="dg_tonghop"/>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Don gia vung III"/>
      <sheetName val="Tra_bang"/>
      <sheetName val="DanhSach11"/>
      <sheetName val="Danhsach 12"/>
      <sheetName val="TTL"/>
      <sheetName val="1651-2008"/>
      <sheetName val="M"/>
      <sheetName val="NC HY"/>
      <sheetName val="NC HN"/>
      <sheetName val="luong"/>
      <sheetName val="PTCM"/>
      <sheetName val="A1.8"/>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VL+NC+M"/>
      <sheetName val="TK SX"/>
      <sheetName val="ma-pt"/>
      <sheetName val="PNT-QUOT-#3"/>
      <sheetName val="Tonghop theo Vendor"/>
      <sheetName val="Du thau dau noi"/>
      <sheetName val="Du Thau"/>
      <sheetName val="Du thau PSBS"/>
      <sheetName val="DG theo HD PSBS"/>
      <sheetName val="Du thau TC11"/>
      <sheetName val="TongHopKL"/>
      <sheetName val="DLC DIEN AP"/>
      <sheetName val="SL dau tien"/>
      <sheetName val="HSKVUC"/>
      <sheetName val="TTPTai"/>
      <sheetName val="CBR"/>
      <sheetName val="Tra Cứu"/>
      <sheetName val="토공분석표"/>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PHÁT_SINH_TẦNG_290"/>
      <sheetName val="DZ 35"/>
      <sheetName val="Cto"/>
      <sheetName val="DP TRUOT GIA"/>
      <sheetName val="VL-NC-M."/>
      <sheetName val="Dgia_vat_tŵ7"/>
      <sheetName val="U0030S03"/>
      <sheetName val="EQFRM2"/>
      <sheetName val="Beam reinfocement schedule"/>
      <sheetName val="Thong so dam"/>
      <sheetName val="Wall Block C"/>
      <sheetName val="General Schedule"/>
      <sheetName val="금액내역서"/>
      <sheetName val="Factor F Data"/>
      <sheetName val="MTP"/>
      <sheetName val="TOT"/>
      <sheetName val="Ntt_Form"/>
      <sheetName val="DM_1781"/>
      <sheetName val="DM_228"/>
      <sheetName val="IV.1.Lkdt"/>
      <sheetName val="III.2.dah"/>
      <sheetName val="II.2.dn"/>
      <sheetName val="IV.2.Lkdd"/>
      <sheetName val="III.1.tai"/>
      <sheetName val="BQD"/>
      <sheetName val="BILL 34Āᐁë_x0000__x0000__x0001_"/>
      <sheetName val="Assignment Schedule"/>
      <sheetName val="DTCT -XL.4"/>
      <sheetName val="V.c noi bo"/>
      <sheetName val="Tổng k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refreshError="1"/>
      <sheetData sheetId="435" refreshError="1"/>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ow r="9">
          <cell r="A9" t="str">
            <v>A</v>
          </cell>
        </row>
      </sheetData>
      <sheetData sheetId="482">
        <row r="9">
          <cell r="A9" t="str">
            <v>A</v>
          </cell>
        </row>
      </sheetData>
      <sheetData sheetId="483">
        <row r="9">
          <cell r="A9" t="str">
            <v>A</v>
          </cell>
        </row>
      </sheetData>
      <sheetData sheetId="484">
        <row r="9">
          <cell r="A9" t="str">
            <v>A</v>
          </cell>
        </row>
      </sheetData>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ow r="9">
          <cell r="A9" t="str">
            <v>A</v>
          </cell>
        </row>
      </sheetData>
      <sheetData sheetId="501">
        <row r="9">
          <cell r="A9" t="str">
            <v>A</v>
          </cell>
        </row>
      </sheetData>
      <sheetData sheetId="502" refreshError="1"/>
      <sheetData sheetId="503" refreshError="1"/>
      <sheetData sheetId="504" refreshError="1"/>
      <sheetData sheetId="505" refreshError="1"/>
      <sheetData sheetId="506"/>
      <sheetData sheetId="507" refreshError="1"/>
      <sheetData sheetId="508" refreshError="1"/>
      <sheetData sheetId="509"/>
      <sheetData sheetId="510"/>
      <sheetData sheetId="511"/>
      <sheetData sheetId="512"/>
      <sheetData sheetId="513"/>
      <sheetData sheetId="514" refreshError="1"/>
      <sheetData sheetId="515" refreshError="1"/>
      <sheetData sheetId="516" refreshError="1"/>
      <sheetData sheetId="517">
        <row r="9">
          <cell r="A9" t="str">
            <v>A</v>
          </cell>
        </row>
      </sheetData>
      <sheetData sheetId="518">
        <row r="9">
          <cell r="A9" t="str">
            <v>A</v>
          </cell>
        </row>
      </sheetData>
      <sheetData sheetId="519" refreshError="1"/>
      <sheetData sheetId="520">
        <row r="9">
          <cell r="A9" t="str">
            <v>A</v>
          </cell>
        </row>
      </sheetData>
      <sheetData sheetId="521" refreshError="1"/>
      <sheetData sheetId="522" refreshError="1"/>
      <sheetData sheetId="523">
        <row r="9">
          <cell r="A9" t="str">
            <v>A</v>
          </cell>
        </row>
      </sheetData>
      <sheetData sheetId="524">
        <row r="9">
          <cell r="A9" t="str">
            <v>A</v>
          </cell>
        </row>
      </sheetData>
      <sheetData sheetId="525" refreshError="1"/>
      <sheetData sheetId="526" refreshError="1"/>
      <sheetData sheetId="527">
        <row r="9">
          <cell r="A9" t="str">
            <v>A</v>
          </cell>
        </row>
      </sheetData>
      <sheetData sheetId="528" refreshError="1"/>
      <sheetData sheetId="529">
        <row r="9">
          <cell r="A9" t="str">
            <v>A</v>
          </cell>
        </row>
      </sheetData>
      <sheetData sheetId="530">
        <row r="9">
          <cell r="A9" t="str">
            <v>A</v>
          </cell>
        </row>
      </sheetData>
      <sheetData sheetId="531" refreshError="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ow r="9">
          <cell r="A9" t="str">
            <v>A</v>
          </cell>
        </row>
      </sheetData>
      <sheetData sheetId="560" refreshError="1"/>
      <sheetData sheetId="561" refreshError="1"/>
      <sheetData sheetId="562" refreshError="1"/>
      <sheetData sheetId="563">
        <row r="9">
          <cell r="A9" t="str">
            <v>A</v>
          </cell>
        </row>
      </sheetData>
      <sheetData sheetId="564" refreshError="1"/>
      <sheetData sheetId="565" refreshError="1"/>
      <sheetData sheetId="566" refreshError="1"/>
      <sheetData sheetId="567" refreshError="1"/>
      <sheetData sheetId="568" refreshError="1"/>
      <sheetData sheetId="569">
        <row r="9">
          <cell r="A9" t="str">
            <v>A</v>
          </cell>
        </row>
      </sheetData>
      <sheetData sheetId="570" refreshError="1"/>
      <sheetData sheetId="571" refreshError="1"/>
      <sheetData sheetId="572" refreshError="1"/>
      <sheetData sheetId="573" refreshError="1"/>
      <sheetData sheetId="574">
        <row r="9">
          <cell r="A9" t="str">
            <v>A</v>
          </cell>
        </row>
      </sheetData>
      <sheetData sheetId="575">
        <row r="9">
          <cell r="A9" t="str">
            <v>A</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ow r="9">
          <cell r="A9" t="str">
            <v>A</v>
          </cell>
        </row>
      </sheetData>
      <sheetData sheetId="620">
        <row r="9">
          <cell r="A9" t="str">
            <v>A</v>
          </cell>
        </row>
      </sheetData>
      <sheetData sheetId="621">
        <row r="9">
          <cell r="A9" t="str">
            <v>A</v>
          </cell>
        </row>
      </sheetData>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ow r="9">
          <cell r="A9" t="str">
            <v>A</v>
          </cell>
        </row>
      </sheetData>
      <sheetData sheetId="677" refreshError="1"/>
      <sheetData sheetId="678">
        <row r="9">
          <cell r="A9" t="str">
            <v>A</v>
          </cell>
        </row>
      </sheetData>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ow r="9">
          <cell r="A9" t="str">
            <v>A</v>
          </cell>
        </row>
      </sheetData>
      <sheetData sheetId="735" refreshError="1"/>
      <sheetData sheetId="736" refreshError="1"/>
      <sheetData sheetId="737">
        <row r="9">
          <cell r="A9" t="str">
            <v>A</v>
          </cell>
        </row>
      </sheetData>
      <sheetData sheetId="738">
        <row r="9">
          <cell r="A9" t="str">
            <v>A</v>
          </cell>
        </row>
      </sheetData>
      <sheetData sheetId="739">
        <row r="9">
          <cell r="A9" t="str">
            <v>A</v>
          </cell>
        </row>
      </sheetData>
      <sheetData sheetId="740">
        <row r="9">
          <cell r="A9" t="str">
            <v>A</v>
          </cell>
        </row>
      </sheetData>
      <sheetData sheetId="741">
        <row r="9">
          <cell r="A9" t="str">
            <v>A</v>
          </cell>
        </row>
      </sheetData>
      <sheetData sheetId="742">
        <row r="9">
          <cell r="A9" t="str">
            <v>A</v>
          </cell>
        </row>
      </sheetData>
      <sheetData sheetId="743">
        <row r="9">
          <cell r="A9" t="str">
            <v>A</v>
          </cell>
        </row>
      </sheetData>
      <sheetData sheetId="744">
        <row r="9">
          <cell r="A9" t="str">
            <v>A</v>
          </cell>
        </row>
      </sheetData>
      <sheetData sheetId="745">
        <row r="9">
          <cell r="A9" t="str">
            <v>A</v>
          </cell>
        </row>
      </sheetData>
      <sheetData sheetId="746">
        <row r="9">
          <cell r="A9" t="str">
            <v>A</v>
          </cell>
        </row>
      </sheetData>
      <sheetData sheetId="747">
        <row r="9">
          <cell r="A9" t="str">
            <v>A</v>
          </cell>
        </row>
      </sheetData>
      <sheetData sheetId="748">
        <row r="9">
          <cell r="A9" t="str">
            <v>A</v>
          </cell>
        </row>
      </sheetData>
      <sheetData sheetId="749">
        <row r="9">
          <cell r="A9" t="str">
            <v>A</v>
          </cell>
        </row>
      </sheetData>
      <sheetData sheetId="750">
        <row r="9">
          <cell r="A9" t="str">
            <v>A</v>
          </cell>
        </row>
      </sheetData>
      <sheetData sheetId="751">
        <row r="9">
          <cell r="A9" t="str">
            <v>A</v>
          </cell>
        </row>
      </sheetData>
      <sheetData sheetId="752">
        <row r="9">
          <cell r="A9" t="str">
            <v>A</v>
          </cell>
        </row>
      </sheetData>
      <sheetData sheetId="753">
        <row r="9">
          <cell r="A9" t="str">
            <v>A</v>
          </cell>
        </row>
      </sheetData>
      <sheetData sheetId="754">
        <row r="9">
          <cell r="A9" t="str">
            <v>A</v>
          </cell>
        </row>
      </sheetData>
      <sheetData sheetId="755">
        <row r="9">
          <cell r="A9" t="str">
            <v>A</v>
          </cell>
        </row>
      </sheetData>
      <sheetData sheetId="756">
        <row r="9">
          <cell r="A9" t="str">
            <v>A</v>
          </cell>
        </row>
      </sheetData>
      <sheetData sheetId="757">
        <row r="9">
          <cell r="A9" t="str">
            <v>A</v>
          </cell>
        </row>
      </sheetData>
      <sheetData sheetId="758">
        <row r="9">
          <cell r="A9" t="str">
            <v>A</v>
          </cell>
        </row>
      </sheetData>
      <sheetData sheetId="759">
        <row r="9">
          <cell r="A9" t="str">
            <v>A</v>
          </cell>
        </row>
      </sheetData>
      <sheetData sheetId="760">
        <row r="9">
          <cell r="A9" t="str">
            <v>A</v>
          </cell>
        </row>
      </sheetData>
      <sheetData sheetId="761">
        <row r="9">
          <cell r="A9" t="str">
            <v>A</v>
          </cell>
        </row>
      </sheetData>
      <sheetData sheetId="762">
        <row r="9">
          <cell r="A9" t="str">
            <v>A</v>
          </cell>
        </row>
      </sheetData>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ow r="9">
          <cell r="A9" t="str">
            <v>A</v>
          </cell>
        </row>
      </sheetData>
      <sheetData sheetId="852">
        <row r="9">
          <cell r="A9" t="str">
            <v>A</v>
          </cell>
        </row>
      </sheetData>
      <sheetData sheetId="853">
        <row r="9">
          <cell r="A9" t="str">
            <v>A</v>
          </cell>
        </row>
      </sheetData>
      <sheetData sheetId="854">
        <row r="9">
          <cell r="A9" t="str">
            <v>A</v>
          </cell>
        </row>
      </sheetData>
      <sheetData sheetId="855">
        <row r="9">
          <cell r="A9" t="str">
            <v>A</v>
          </cell>
        </row>
      </sheetData>
      <sheetData sheetId="856">
        <row r="9">
          <cell r="A9" t="str">
            <v>A</v>
          </cell>
        </row>
      </sheetData>
      <sheetData sheetId="857">
        <row r="9">
          <cell r="A9" t="str">
            <v>A</v>
          </cell>
        </row>
      </sheetData>
      <sheetData sheetId="858">
        <row r="9">
          <cell r="A9" t="str">
            <v>A</v>
          </cell>
        </row>
      </sheetData>
      <sheetData sheetId="859">
        <row r="9">
          <cell r="A9" t="str">
            <v>A</v>
          </cell>
        </row>
      </sheetData>
      <sheetData sheetId="860">
        <row r="9">
          <cell r="A9" t="str">
            <v>A</v>
          </cell>
        </row>
      </sheetData>
      <sheetData sheetId="861">
        <row r="9">
          <cell r="A9" t="str">
            <v>A</v>
          </cell>
        </row>
      </sheetData>
      <sheetData sheetId="862">
        <row r="9">
          <cell r="A9" t="str">
            <v>A</v>
          </cell>
        </row>
      </sheetData>
      <sheetData sheetId="863">
        <row r="9">
          <cell r="A9" t="str">
            <v>A</v>
          </cell>
        </row>
      </sheetData>
      <sheetData sheetId="864" refreshError="1"/>
      <sheetData sheetId="865" refreshError="1"/>
      <sheetData sheetId="866" refreshError="1"/>
      <sheetData sheetId="867" refreshError="1"/>
      <sheetData sheetId="868" refreshError="1"/>
      <sheetData sheetId="869">
        <row r="9">
          <cell r="A9" t="str">
            <v>A</v>
          </cell>
        </row>
      </sheetData>
      <sheetData sheetId="870">
        <row r="9">
          <cell r="A9" t="str">
            <v>A</v>
          </cell>
        </row>
      </sheetData>
      <sheetData sheetId="871">
        <row r="9">
          <cell r="A9" t="str">
            <v>A</v>
          </cell>
        </row>
      </sheetData>
      <sheetData sheetId="872">
        <row r="9">
          <cell r="A9" t="str">
            <v>A</v>
          </cell>
        </row>
      </sheetData>
      <sheetData sheetId="873">
        <row r="9">
          <cell r="A9" t="str">
            <v>A</v>
          </cell>
        </row>
      </sheetData>
      <sheetData sheetId="874">
        <row r="9">
          <cell r="A9" t="str">
            <v>A</v>
          </cell>
        </row>
      </sheetData>
      <sheetData sheetId="875">
        <row r="9">
          <cell r="A9" t="str">
            <v>A</v>
          </cell>
        </row>
      </sheetData>
      <sheetData sheetId="876">
        <row r="9">
          <cell r="A9" t="str">
            <v>A</v>
          </cell>
        </row>
      </sheetData>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ow r="9">
          <cell r="A9" t="str">
            <v>A</v>
          </cell>
        </row>
      </sheetData>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ow r="9">
          <cell r="A9" t="str">
            <v>A</v>
          </cell>
        </row>
      </sheetData>
      <sheetData sheetId="1166">
        <row r="9">
          <cell r="A9" t="str">
            <v>A</v>
          </cell>
        </row>
      </sheetData>
      <sheetData sheetId="1167">
        <row r="9">
          <cell r="A9" t="str">
            <v>A</v>
          </cell>
        </row>
      </sheetData>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row r="9">
          <cell r="A9" t="str">
            <v>A</v>
          </cell>
        </row>
      </sheetData>
      <sheetData sheetId="1371">
        <row r="9">
          <cell r="A9" t="str">
            <v>A</v>
          </cell>
        </row>
      </sheetData>
      <sheetData sheetId="1372">
        <row r="9">
          <cell r="A9" t="str">
            <v>A</v>
          </cell>
        </row>
      </sheetData>
      <sheetData sheetId="1373">
        <row r="9">
          <cell r="A9" t="str">
            <v>A</v>
          </cell>
        </row>
      </sheetData>
      <sheetData sheetId="1374">
        <row r="9">
          <cell r="A9" t="str">
            <v>A</v>
          </cell>
        </row>
      </sheetData>
      <sheetData sheetId="1375">
        <row r="9">
          <cell r="A9" t="str">
            <v>A</v>
          </cell>
        </row>
      </sheetData>
      <sheetData sheetId="1376">
        <row r="9">
          <cell r="A9" t="str">
            <v>A</v>
          </cell>
        </row>
      </sheetData>
      <sheetData sheetId="1377">
        <row r="9">
          <cell r="A9" t="str">
            <v>A</v>
          </cell>
        </row>
      </sheetData>
      <sheetData sheetId="1378">
        <row r="9">
          <cell r="A9" t="str">
            <v>A</v>
          </cell>
        </row>
      </sheetData>
      <sheetData sheetId="1379">
        <row r="9">
          <cell r="A9" t="str">
            <v>A</v>
          </cell>
        </row>
      </sheetData>
      <sheetData sheetId="1380">
        <row r="9">
          <cell r="A9" t="str">
            <v>A</v>
          </cell>
        </row>
      </sheetData>
      <sheetData sheetId="1381">
        <row r="9">
          <cell r="A9" t="str">
            <v>A</v>
          </cell>
        </row>
      </sheetData>
      <sheetData sheetId="1382">
        <row r="9">
          <cell r="A9" t="str">
            <v>A</v>
          </cell>
        </row>
      </sheetData>
      <sheetData sheetId="1383">
        <row r="9">
          <cell r="A9" t="str">
            <v>A</v>
          </cell>
        </row>
      </sheetData>
      <sheetData sheetId="1384">
        <row r="9">
          <cell r="A9" t="str">
            <v>A</v>
          </cell>
        </row>
      </sheetData>
      <sheetData sheetId="1385">
        <row r="9">
          <cell r="A9" t="str">
            <v>A</v>
          </cell>
        </row>
      </sheetData>
      <sheetData sheetId="1386">
        <row r="9">
          <cell r="A9" t="str">
            <v>A</v>
          </cell>
        </row>
      </sheetData>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row r="9">
          <cell r="A9" t="str">
            <v>A</v>
          </cell>
        </row>
      </sheetData>
      <sheetData sheetId="1394">
        <row r="9">
          <cell r="A9" t="str">
            <v>A</v>
          </cell>
        </row>
      </sheetData>
      <sheetData sheetId="1395">
        <row r="9">
          <cell r="A9" t="str">
            <v>A</v>
          </cell>
        </row>
      </sheetData>
      <sheetData sheetId="1396">
        <row r="9">
          <cell r="A9" t="str">
            <v>A</v>
          </cell>
        </row>
      </sheetData>
      <sheetData sheetId="1397">
        <row r="9">
          <cell r="A9" t="str">
            <v>A</v>
          </cell>
        </row>
      </sheetData>
      <sheetData sheetId="1398">
        <row r="9">
          <cell r="A9" t="str">
            <v>A</v>
          </cell>
        </row>
      </sheetData>
      <sheetData sheetId="1399">
        <row r="9">
          <cell r="A9" t="str">
            <v>A</v>
          </cell>
        </row>
      </sheetData>
      <sheetData sheetId="1400">
        <row r="9">
          <cell r="A9" t="str">
            <v>A</v>
          </cell>
        </row>
      </sheetData>
      <sheetData sheetId="1401">
        <row r="9">
          <cell r="A9" t="str">
            <v>A</v>
          </cell>
        </row>
      </sheetData>
      <sheetData sheetId="1402">
        <row r="9">
          <cell r="A9" t="str">
            <v>A</v>
          </cell>
        </row>
      </sheetData>
      <sheetData sheetId="1403">
        <row r="9">
          <cell r="A9" t="str">
            <v>A</v>
          </cell>
        </row>
      </sheetData>
      <sheetData sheetId="1404">
        <row r="9">
          <cell r="A9" t="str">
            <v>A</v>
          </cell>
        </row>
      </sheetData>
      <sheetData sheetId="1405">
        <row r="9">
          <cell r="A9" t="str">
            <v>A</v>
          </cell>
        </row>
      </sheetData>
      <sheetData sheetId="1406">
        <row r="9">
          <cell r="A9" t="str">
            <v>A</v>
          </cell>
        </row>
      </sheetData>
      <sheetData sheetId="1407">
        <row r="9">
          <cell r="A9" t="str">
            <v>A</v>
          </cell>
        </row>
      </sheetData>
      <sheetData sheetId="1408">
        <row r="9">
          <cell r="A9" t="str">
            <v>A</v>
          </cell>
        </row>
      </sheetData>
      <sheetData sheetId="1409">
        <row r="9">
          <cell r="A9" t="str">
            <v>A</v>
          </cell>
        </row>
      </sheetData>
      <sheetData sheetId="1410">
        <row r="9">
          <cell r="A9" t="str">
            <v>A</v>
          </cell>
        </row>
      </sheetData>
      <sheetData sheetId="1411">
        <row r="9">
          <cell r="A9" t="str">
            <v>A</v>
          </cell>
        </row>
      </sheetData>
      <sheetData sheetId="1412">
        <row r="9">
          <cell r="A9" t="str">
            <v>A</v>
          </cell>
        </row>
      </sheetData>
      <sheetData sheetId="1413">
        <row r="9">
          <cell r="A9" t="str">
            <v>A</v>
          </cell>
        </row>
      </sheetData>
      <sheetData sheetId="1414">
        <row r="9">
          <cell r="A9" t="str">
            <v>A</v>
          </cell>
        </row>
      </sheetData>
      <sheetData sheetId="1415">
        <row r="9">
          <cell r="A9" t="str">
            <v>A</v>
          </cell>
        </row>
      </sheetData>
      <sheetData sheetId="1416">
        <row r="9">
          <cell r="A9" t="str">
            <v>A</v>
          </cell>
        </row>
      </sheetData>
      <sheetData sheetId="1417">
        <row r="9">
          <cell r="A9" t="str">
            <v>A</v>
          </cell>
        </row>
      </sheetData>
      <sheetData sheetId="1418">
        <row r="9">
          <cell r="A9" t="str">
            <v>A</v>
          </cell>
        </row>
      </sheetData>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ow r="9">
          <cell r="A9" t="str">
            <v>A</v>
          </cell>
        </row>
      </sheetData>
      <sheetData sheetId="1424">
        <row r="9">
          <cell r="A9" t="str">
            <v>A</v>
          </cell>
        </row>
      </sheetData>
      <sheetData sheetId="1425">
        <row r="9">
          <cell r="A9" t="str">
            <v>A</v>
          </cell>
        </row>
      </sheetData>
      <sheetData sheetId="1426">
        <row r="9">
          <cell r="A9" t="str">
            <v>A</v>
          </cell>
        </row>
      </sheetData>
      <sheetData sheetId="1427">
        <row r="9">
          <cell r="A9" t="str">
            <v>A</v>
          </cell>
        </row>
      </sheetData>
      <sheetData sheetId="1428">
        <row r="9">
          <cell r="A9" t="str">
            <v>A</v>
          </cell>
        </row>
      </sheetData>
      <sheetData sheetId="1429">
        <row r="9">
          <cell r="A9" t="str">
            <v>A</v>
          </cell>
        </row>
      </sheetData>
      <sheetData sheetId="1430">
        <row r="9">
          <cell r="A9" t="str">
            <v>A</v>
          </cell>
        </row>
      </sheetData>
      <sheetData sheetId="1431">
        <row r="9">
          <cell r="A9" t="str">
            <v>A</v>
          </cell>
        </row>
      </sheetData>
      <sheetData sheetId="1432">
        <row r="9">
          <cell r="A9" t="str">
            <v>A</v>
          </cell>
        </row>
      </sheetData>
      <sheetData sheetId="1433">
        <row r="9">
          <cell r="A9" t="str">
            <v>A</v>
          </cell>
        </row>
      </sheetData>
      <sheetData sheetId="1434">
        <row r="9">
          <cell r="A9" t="str">
            <v>A</v>
          </cell>
        </row>
      </sheetData>
      <sheetData sheetId="1435">
        <row r="9">
          <cell r="A9" t="str">
            <v>A</v>
          </cell>
        </row>
      </sheetData>
      <sheetData sheetId="1436">
        <row r="9">
          <cell r="A9" t="str">
            <v>A</v>
          </cell>
        </row>
      </sheetData>
      <sheetData sheetId="1437">
        <row r="9">
          <cell r="A9" t="str">
            <v>A</v>
          </cell>
        </row>
      </sheetData>
      <sheetData sheetId="1438">
        <row r="9">
          <cell r="A9" t="str">
            <v>A</v>
          </cell>
        </row>
      </sheetData>
      <sheetData sheetId="1439">
        <row r="9">
          <cell r="A9" t="str">
            <v>A</v>
          </cell>
        </row>
      </sheetData>
      <sheetData sheetId="1440">
        <row r="9">
          <cell r="A9" t="str">
            <v>A</v>
          </cell>
        </row>
      </sheetData>
      <sheetData sheetId="1441">
        <row r="9">
          <cell r="A9" t="str">
            <v>A</v>
          </cell>
        </row>
      </sheetData>
      <sheetData sheetId="1442">
        <row r="9">
          <cell r="A9" t="str">
            <v>A</v>
          </cell>
        </row>
      </sheetData>
      <sheetData sheetId="1443">
        <row r="9">
          <cell r="A9" t="str">
            <v>A</v>
          </cell>
        </row>
      </sheetData>
      <sheetData sheetId="1444">
        <row r="9">
          <cell r="A9" t="str">
            <v>A</v>
          </cell>
        </row>
      </sheetData>
      <sheetData sheetId="1445">
        <row r="9">
          <cell r="A9" t="str">
            <v>A</v>
          </cell>
        </row>
      </sheetData>
      <sheetData sheetId="1446">
        <row r="9">
          <cell r="A9" t="str">
            <v>A</v>
          </cell>
        </row>
      </sheetData>
      <sheetData sheetId="1447">
        <row r="9">
          <cell r="A9" t="str">
            <v>A</v>
          </cell>
        </row>
      </sheetData>
      <sheetData sheetId="1448">
        <row r="9">
          <cell r="A9" t="str">
            <v>A</v>
          </cell>
        </row>
      </sheetData>
      <sheetData sheetId="1449">
        <row r="9">
          <cell r="A9" t="str">
            <v>A</v>
          </cell>
        </row>
      </sheetData>
      <sheetData sheetId="1450">
        <row r="9">
          <cell r="A9" t="str">
            <v>A</v>
          </cell>
        </row>
      </sheetData>
      <sheetData sheetId="1451">
        <row r="9">
          <cell r="A9" t="str">
            <v>A</v>
          </cell>
        </row>
      </sheetData>
      <sheetData sheetId="1452">
        <row r="9">
          <cell r="A9" t="str">
            <v>A</v>
          </cell>
        </row>
      </sheetData>
      <sheetData sheetId="1453">
        <row r="9">
          <cell r="A9" t="str">
            <v>A</v>
          </cell>
        </row>
      </sheetData>
      <sheetData sheetId="1454">
        <row r="9">
          <cell r="A9" t="str">
            <v>A</v>
          </cell>
        </row>
      </sheetData>
      <sheetData sheetId="1455">
        <row r="9">
          <cell r="A9" t="str">
            <v>A</v>
          </cell>
        </row>
      </sheetData>
      <sheetData sheetId="1456">
        <row r="9">
          <cell r="A9" t="str">
            <v>A</v>
          </cell>
        </row>
      </sheetData>
      <sheetData sheetId="1457">
        <row r="9">
          <cell r="A9" t="str">
            <v>A</v>
          </cell>
        </row>
      </sheetData>
      <sheetData sheetId="1458">
        <row r="9">
          <cell r="A9" t="str">
            <v>A</v>
          </cell>
        </row>
      </sheetData>
      <sheetData sheetId="1459">
        <row r="9">
          <cell r="A9" t="str">
            <v>A</v>
          </cell>
        </row>
      </sheetData>
      <sheetData sheetId="1460">
        <row r="9">
          <cell r="A9" t="str">
            <v>A</v>
          </cell>
        </row>
      </sheetData>
      <sheetData sheetId="1461" refreshError="1"/>
      <sheetData sheetId="1462" refreshError="1"/>
      <sheetData sheetId="1463" refreshError="1"/>
      <sheetData sheetId="1464" refreshError="1"/>
      <sheetData sheetId="1465" refreshError="1"/>
      <sheetData sheetId="1466" refreshError="1"/>
      <sheetData sheetId="1467" refreshError="1"/>
      <sheetData sheetId="1468">
        <row r="9">
          <cell r="A9" t="str">
            <v>A</v>
          </cell>
        </row>
      </sheetData>
      <sheetData sheetId="1469">
        <row r="9">
          <cell r="A9" t="str">
            <v>A</v>
          </cell>
        </row>
      </sheetData>
      <sheetData sheetId="1470" refreshError="1"/>
      <sheetData sheetId="1471" refreshError="1"/>
      <sheetData sheetId="1472">
        <row r="9">
          <cell r="A9" t="str">
            <v>A</v>
          </cell>
        </row>
      </sheetData>
      <sheetData sheetId="1473">
        <row r="9">
          <cell r="A9" t="str">
            <v>A</v>
          </cell>
        </row>
      </sheetData>
      <sheetData sheetId="1474">
        <row r="9">
          <cell r="A9" t="str">
            <v>A</v>
          </cell>
        </row>
      </sheetData>
      <sheetData sheetId="1475">
        <row r="9">
          <cell r="A9" t="str">
            <v>A</v>
          </cell>
        </row>
      </sheetData>
      <sheetData sheetId="1476">
        <row r="9">
          <cell r="A9" t="str">
            <v>A</v>
          </cell>
        </row>
      </sheetData>
      <sheetData sheetId="1477">
        <row r="9">
          <cell r="A9" t="str">
            <v>A</v>
          </cell>
        </row>
      </sheetData>
      <sheetData sheetId="1478">
        <row r="9">
          <cell r="A9" t="str">
            <v>A</v>
          </cell>
        </row>
      </sheetData>
      <sheetData sheetId="1479">
        <row r="9">
          <cell r="A9" t="str">
            <v>A</v>
          </cell>
        </row>
      </sheetData>
      <sheetData sheetId="1480">
        <row r="9">
          <cell r="A9" t="str">
            <v>A</v>
          </cell>
        </row>
      </sheetData>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ow r="9">
          <cell r="A9" t="str">
            <v>A</v>
          </cell>
        </row>
      </sheetData>
      <sheetData sheetId="1493">
        <row r="9">
          <cell r="A9" t="str">
            <v>A</v>
          </cell>
        </row>
      </sheetData>
      <sheetData sheetId="1494">
        <row r="9">
          <cell r="A9" t="str">
            <v>A</v>
          </cell>
        </row>
      </sheetData>
      <sheetData sheetId="1495">
        <row r="9">
          <cell r="A9" t="str">
            <v>A</v>
          </cell>
        </row>
      </sheetData>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ow r="9">
          <cell r="A9" t="str">
            <v>A</v>
          </cell>
        </row>
      </sheetData>
      <sheetData sheetId="1508">
        <row r="9">
          <cell r="A9" t="str">
            <v>A</v>
          </cell>
        </row>
      </sheetData>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ow r="9">
          <cell r="A9" t="str">
            <v>A</v>
          </cell>
        </row>
      </sheetData>
      <sheetData sheetId="1519">
        <row r="9">
          <cell r="A9" t="str">
            <v>A</v>
          </cell>
        </row>
      </sheetData>
      <sheetData sheetId="1520">
        <row r="9">
          <cell r="A9" t="str">
            <v>A</v>
          </cell>
        </row>
      </sheetData>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ow r="9">
          <cell r="A9" t="str">
            <v>A</v>
          </cell>
        </row>
      </sheetData>
      <sheetData sheetId="1555">
        <row r="9">
          <cell r="A9" t="str">
            <v>A</v>
          </cell>
        </row>
      </sheetData>
      <sheetData sheetId="1556" refreshError="1"/>
      <sheetData sheetId="1557" refreshError="1"/>
      <sheetData sheetId="1558" refreshError="1"/>
      <sheetData sheetId="1559" refreshError="1"/>
      <sheetData sheetId="1560">
        <row r="9">
          <cell r="A9" t="str">
            <v>A</v>
          </cell>
        </row>
      </sheetData>
      <sheetData sheetId="1561">
        <row r="9">
          <cell r="A9" t="str">
            <v>A</v>
          </cell>
        </row>
      </sheetData>
      <sheetData sheetId="1562" refreshError="1"/>
      <sheetData sheetId="1563" refreshError="1"/>
      <sheetData sheetId="1564" refreshError="1"/>
      <sheetData sheetId="1565" refreshError="1"/>
      <sheetData sheetId="1566" refreshError="1"/>
      <sheetData sheetId="1567">
        <row r="9">
          <cell r="A9" t="str">
            <v>A</v>
          </cell>
        </row>
      </sheetData>
      <sheetData sheetId="1568">
        <row r="9">
          <cell r="A9" t="str">
            <v>A</v>
          </cell>
        </row>
      </sheetData>
      <sheetData sheetId="1569">
        <row r="9">
          <cell r="A9" t="str">
            <v>A</v>
          </cell>
        </row>
      </sheetData>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efreshError="1"/>
      <sheetData sheetId="1624" refreshError="1"/>
      <sheetData sheetId="1625" refreshError="1"/>
      <sheetData sheetId="1626" refreshError="1"/>
      <sheetData sheetId="1627" refreshError="1"/>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ow r="9">
          <cell r="A9" t="str">
            <v>A</v>
          </cell>
        </row>
      </sheetData>
      <sheetData sheetId="1897">
        <row r="9">
          <cell r="A9" t="str">
            <v>A</v>
          </cell>
        </row>
      </sheetData>
      <sheetData sheetId="1898">
        <row r="9">
          <cell r="A9" t="str">
            <v>A</v>
          </cell>
        </row>
      </sheetData>
      <sheetData sheetId="1899">
        <row r="9">
          <cell r="A9" t="str">
            <v>A</v>
          </cell>
        </row>
      </sheetData>
      <sheetData sheetId="1900">
        <row r="9">
          <cell r="A9" t="str">
            <v>A</v>
          </cell>
        </row>
      </sheetData>
      <sheetData sheetId="1901">
        <row r="9">
          <cell r="A9" t="str">
            <v>A</v>
          </cell>
        </row>
      </sheetData>
      <sheetData sheetId="1902">
        <row r="9">
          <cell r="A9" t="str">
            <v>A</v>
          </cell>
        </row>
      </sheetData>
      <sheetData sheetId="1903">
        <row r="9">
          <cell r="A9" t="str">
            <v>A</v>
          </cell>
        </row>
      </sheetData>
      <sheetData sheetId="1904">
        <row r="9">
          <cell r="A9" t="str">
            <v>A</v>
          </cell>
        </row>
      </sheetData>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ow r="9">
          <cell r="A9" t="str">
            <v>A</v>
          </cell>
        </row>
      </sheetData>
      <sheetData sheetId="1910">
        <row r="9">
          <cell r="A9" t="str">
            <v>A</v>
          </cell>
        </row>
      </sheetData>
      <sheetData sheetId="1911">
        <row r="9">
          <cell r="A9" t="str">
            <v>A</v>
          </cell>
        </row>
      </sheetData>
      <sheetData sheetId="1912">
        <row r="9">
          <cell r="A9" t="str">
            <v>A</v>
          </cell>
        </row>
      </sheetData>
      <sheetData sheetId="1913">
        <row r="9">
          <cell r="A9" t="str">
            <v>A</v>
          </cell>
        </row>
      </sheetData>
      <sheetData sheetId="1914">
        <row r="9">
          <cell r="A9" t="str">
            <v>A</v>
          </cell>
        </row>
      </sheetData>
      <sheetData sheetId="1915">
        <row r="9">
          <cell r="A9" t="str">
            <v>A</v>
          </cell>
        </row>
      </sheetData>
      <sheetData sheetId="1916">
        <row r="9">
          <cell r="A9" t="str">
            <v>A</v>
          </cell>
        </row>
      </sheetData>
      <sheetData sheetId="1917">
        <row r="9">
          <cell r="A9" t="str">
            <v>A</v>
          </cell>
        </row>
      </sheetData>
      <sheetData sheetId="1918">
        <row r="9">
          <cell r="A9" t="str">
            <v>A</v>
          </cell>
        </row>
      </sheetData>
      <sheetData sheetId="1919">
        <row r="9">
          <cell r="A9" t="str">
            <v>A</v>
          </cell>
        </row>
      </sheetData>
      <sheetData sheetId="1920">
        <row r="9">
          <cell r="A9" t="str">
            <v>A</v>
          </cell>
        </row>
      </sheetData>
      <sheetData sheetId="1921">
        <row r="9">
          <cell r="A9" t="str">
            <v>A</v>
          </cell>
        </row>
      </sheetData>
      <sheetData sheetId="1922">
        <row r="9">
          <cell r="A9" t="str">
            <v>A</v>
          </cell>
        </row>
      </sheetData>
      <sheetData sheetId="1923">
        <row r="9">
          <cell r="A9" t="str">
            <v>A</v>
          </cell>
        </row>
      </sheetData>
      <sheetData sheetId="1924">
        <row r="9">
          <cell r="A9" t="str">
            <v>A</v>
          </cell>
        </row>
      </sheetData>
      <sheetData sheetId="1925">
        <row r="9">
          <cell r="A9" t="str">
            <v>A</v>
          </cell>
        </row>
      </sheetData>
      <sheetData sheetId="1926">
        <row r="9">
          <cell r="A9" t="str">
            <v>A</v>
          </cell>
        </row>
      </sheetData>
      <sheetData sheetId="1927">
        <row r="9">
          <cell r="A9" t="str">
            <v>A</v>
          </cell>
        </row>
      </sheetData>
      <sheetData sheetId="1928">
        <row r="9">
          <cell r="A9" t="str">
            <v>A</v>
          </cell>
        </row>
      </sheetData>
      <sheetData sheetId="1929">
        <row r="9">
          <cell r="A9" t="str">
            <v>A</v>
          </cell>
        </row>
      </sheetData>
      <sheetData sheetId="1930">
        <row r="9">
          <cell r="A9" t="str">
            <v>A</v>
          </cell>
        </row>
      </sheetData>
      <sheetData sheetId="1931">
        <row r="9">
          <cell r="A9" t="str">
            <v>A</v>
          </cell>
        </row>
      </sheetData>
      <sheetData sheetId="1932">
        <row r="9">
          <cell r="A9" t="str">
            <v>A</v>
          </cell>
        </row>
      </sheetData>
      <sheetData sheetId="1933">
        <row r="9">
          <cell r="A9" t="str">
            <v>A</v>
          </cell>
        </row>
      </sheetData>
      <sheetData sheetId="1934">
        <row r="9">
          <cell r="A9" t="str">
            <v>A</v>
          </cell>
        </row>
      </sheetData>
      <sheetData sheetId="1935">
        <row r="9">
          <cell r="A9" t="str">
            <v>A</v>
          </cell>
        </row>
      </sheetData>
      <sheetData sheetId="1936">
        <row r="9">
          <cell r="A9" t="str">
            <v>A</v>
          </cell>
        </row>
      </sheetData>
      <sheetData sheetId="1937">
        <row r="9">
          <cell r="A9" t="str">
            <v>A</v>
          </cell>
        </row>
      </sheetData>
      <sheetData sheetId="1938">
        <row r="9">
          <cell r="A9" t="str">
            <v>A</v>
          </cell>
        </row>
      </sheetData>
      <sheetData sheetId="1939">
        <row r="9">
          <cell r="A9" t="str">
            <v>A</v>
          </cell>
        </row>
      </sheetData>
      <sheetData sheetId="1940">
        <row r="9">
          <cell r="A9" t="str">
            <v>A</v>
          </cell>
        </row>
      </sheetData>
      <sheetData sheetId="1941">
        <row r="9">
          <cell r="A9" t="str">
            <v>A</v>
          </cell>
        </row>
      </sheetData>
      <sheetData sheetId="1942">
        <row r="9">
          <cell r="A9" t="str">
            <v>A</v>
          </cell>
        </row>
      </sheetData>
      <sheetData sheetId="1943">
        <row r="9">
          <cell r="A9" t="str">
            <v>A</v>
          </cell>
        </row>
      </sheetData>
      <sheetData sheetId="1944">
        <row r="9">
          <cell r="A9" t="str">
            <v>A</v>
          </cell>
        </row>
      </sheetData>
      <sheetData sheetId="1945">
        <row r="9">
          <cell r="A9" t="str">
            <v>A</v>
          </cell>
        </row>
      </sheetData>
      <sheetData sheetId="1946">
        <row r="9">
          <cell r="A9" t="str">
            <v>A</v>
          </cell>
        </row>
      </sheetData>
      <sheetData sheetId="1947">
        <row r="9">
          <cell r="A9" t="str">
            <v>A</v>
          </cell>
        </row>
      </sheetData>
      <sheetData sheetId="1948">
        <row r="9">
          <cell r="A9" t="str">
            <v>A</v>
          </cell>
        </row>
      </sheetData>
      <sheetData sheetId="1949">
        <row r="9">
          <cell r="A9" t="str">
            <v>A</v>
          </cell>
        </row>
      </sheetData>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ow r="9">
          <cell r="A9" t="str">
            <v>A</v>
          </cell>
        </row>
      </sheetData>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ow r="9">
          <cell r="A9" t="str">
            <v>A</v>
          </cell>
        </row>
      </sheetData>
      <sheetData sheetId="2181">
        <row r="9">
          <cell r="A9" t="str">
            <v>A</v>
          </cell>
        </row>
      </sheetData>
      <sheetData sheetId="2182">
        <row r="9">
          <cell r="A9" t="str">
            <v>A</v>
          </cell>
        </row>
      </sheetData>
      <sheetData sheetId="2183">
        <row r="9">
          <cell r="A9" t="str">
            <v>A</v>
          </cell>
        </row>
      </sheetData>
      <sheetData sheetId="2184">
        <row r="9">
          <cell r="A9" t="str">
            <v>A</v>
          </cell>
        </row>
      </sheetData>
      <sheetData sheetId="2185">
        <row r="9">
          <cell r="A9" t="str">
            <v>A</v>
          </cell>
        </row>
      </sheetData>
      <sheetData sheetId="2186">
        <row r="9">
          <cell r="A9" t="str">
            <v>A</v>
          </cell>
        </row>
      </sheetData>
      <sheetData sheetId="2187">
        <row r="9">
          <cell r="A9" t="str">
            <v>A</v>
          </cell>
        </row>
      </sheetData>
      <sheetData sheetId="2188">
        <row r="9">
          <cell r="A9" t="str">
            <v>A</v>
          </cell>
        </row>
      </sheetData>
      <sheetData sheetId="2189">
        <row r="9">
          <cell r="A9" t="str">
            <v>A</v>
          </cell>
        </row>
      </sheetData>
      <sheetData sheetId="2190">
        <row r="9">
          <cell r="A9" t="str">
            <v>A</v>
          </cell>
        </row>
      </sheetData>
      <sheetData sheetId="2191">
        <row r="9">
          <cell r="A9" t="str">
            <v>A</v>
          </cell>
        </row>
      </sheetData>
      <sheetData sheetId="2192">
        <row r="9">
          <cell r="A9" t="str">
            <v>A</v>
          </cell>
        </row>
      </sheetData>
      <sheetData sheetId="2193">
        <row r="9">
          <cell r="A9" t="str">
            <v>A</v>
          </cell>
        </row>
      </sheetData>
      <sheetData sheetId="2194">
        <row r="9">
          <cell r="A9" t="str">
            <v>A</v>
          </cell>
        </row>
      </sheetData>
      <sheetData sheetId="2195">
        <row r="9">
          <cell r="A9" t="str">
            <v>A</v>
          </cell>
        </row>
      </sheetData>
      <sheetData sheetId="2196">
        <row r="9">
          <cell r="A9" t="str">
            <v>A</v>
          </cell>
        </row>
      </sheetData>
      <sheetData sheetId="2197">
        <row r="9">
          <cell r="A9" t="str">
            <v>A</v>
          </cell>
        </row>
      </sheetData>
      <sheetData sheetId="2198">
        <row r="9">
          <cell r="A9" t="str">
            <v>A</v>
          </cell>
        </row>
      </sheetData>
      <sheetData sheetId="2199">
        <row r="9">
          <cell r="A9" t="str">
            <v>A</v>
          </cell>
        </row>
      </sheetData>
      <sheetData sheetId="2200">
        <row r="9">
          <cell r="A9" t="str">
            <v>A</v>
          </cell>
        </row>
      </sheetData>
      <sheetData sheetId="2201">
        <row r="9">
          <cell r="A9" t="str">
            <v>A</v>
          </cell>
        </row>
      </sheetData>
      <sheetData sheetId="2202">
        <row r="9">
          <cell r="A9" t="str">
            <v>A</v>
          </cell>
        </row>
      </sheetData>
      <sheetData sheetId="2203">
        <row r="9">
          <cell r="A9" t="str">
            <v>A</v>
          </cell>
        </row>
      </sheetData>
      <sheetData sheetId="2204">
        <row r="9">
          <cell r="A9" t="str">
            <v>A</v>
          </cell>
        </row>
      </sheetData>
      <sheetData sheetId="2205">
        <row r="9">
          <cell r="A9" t="str">
            <v>A</v>
          </cell>
        </row>
      </sheetData>
      <sheetData sheetId="2206">
        <row r="9">
          <cell r="A9" t="str">
            <v>A</v>
          </cell>
        </row>
      </sheetData>
      <sheetData sheetId="2207">
        <row r="9">
          <cell r="A9" t="str">
            <v>A</v>
          </cell>
        </row>
      </sheetData>
      <sheetData sheetId="2208">
        <row r="9">
          <cell r="A9" t="str">
            <v>A</v>
          </cell>
        </row>
      </sheetData>
      <sheetData sheetId="2209">
        <row r="9">
          <cell r="A9" t="str">
            <v>A</v>
          </cell>
        </row>
      </sheetData>
      <sheetData sheetId="2210">
        <row r="9">
          <cell r="A9" t="str">
            <v>A</v>
          </cell>
        </row>
      </sheetData>
      <sheetData sheetId="2211">
        <row r="9">
          <cell r="A9" t="str">
            <v>A</v>
          </cell>
        </row>
      </sheetData>
      <sheetData sheetId="2212">
        <row r="9">
          <cell r="A9" t="str">
            <v>A</v>
          </cell>
        </row>
      </sheetData>
      <sheetData sheetId="2213">
        <row r="9">
          <cell r="A9" t="str">
            <v>A</v>
          </cell>
        </row>
      </sheetData>
      <sheetData sheetId="2214">
        <row r="9">
          <cell r="A9" t="str">
            <v>A</v>
          </cell>
        </row>
      </sheetData>
      <sheetData sheetId="2215">
        <row r="9">
          <cell r="A9" t="str">
            <v>A</v>
          </cell>
        </row>
      </sheetData>
      <sheetData sheetId="2216">
        <row r="9">
          <cell r="A9" t="str">
            <v>A</v>
          </cell>
        </row>
      </sheetData>
      <sheetData sheetId="2217">
        <row r="9">
          <cell r="A9" t="str">
            <v>A</v>
          </cell>
        </row>
      </sheetData>
      <sheetData sheetId="2218">
        <row r="9">
          <cell r="A9" t="str">
            <v>A</v>
          </cell>
        </row>
      </sheetData>
      <sheetData sheetId="2219">
        <row r="9">
          <cell r="A9" t="str">
            <v>A</v>
          </cell>
        </row>
      </sheetData>
      <sheetData sheetId="2220">
        <row r="9">
          <cell r="A9" t="str">
            <v>A</v>
          </cell>
        </row>
      </sheetData>
      <sheetData sheetId="2221">
        <row r="9">
          <cell r="A9" t="str">
            <v>A</v>
          </cell>
        </row>
      </sheetData>
      <sheetData sheetId="2222">
        <row r="9">
          <cell r="A9" t="str">
            <v>A</v>
          </cell>
        </row>
      </sheetData>
      <sheetData sheetId="2223">
        <row r="9">
          <cell r="A9" t="str">
            <v>A</v>
          </cell>
        </row>
      </sheetData>
      <sheetData sheetId="2224">
        <row r="9">
          <cell r="A9" t="str">
            <v>A</v>
          </cell>
        </row>
      </sheetData>
      <sheetData sheetId="2225">
        <row r="9">
          <cell r="A9" t="str">
            <v>A</v>
          </cell>
        </row>
      </sheetData>
      <sheetData sheetId="2226">
        <row r="9">
          <cell r="A9" t="str">
            <v>A</v>
          </cell>
        </row>
      </sheetData>
      <sheetData sheetId="2227">
        <row r="9">
          <cell r="A9" t="str">
            <v>A</v>
          </cell>
        </row>
      </sheetData>
      <sheetData sheetId="2228">
        <row r="9">
          <cell r="A9" t="str">
            <v>A</v>
          </cell>
        </row>
      </sheetData>
      <sheetData sheetId="2229">
        <row r="9">
          <cell r="A9" t="str">
            <v>A</v>
          </cell>
        </row>
      </sheetData>
      <sheetData sheetId="2230">
        <row r="9">
          <cell r="A9" t="str">
            <v>A</v>
          </cell>
        </row>
      </sheetData>
      <sheetData sheetId="2231">
        <row r="9">
          <cell r="A9" t="str">
            <v>A</v>
          </cell>
        </row>
      </sheetData>
      <sheetData sheetId="2232">
        <row r="9">
          <cell r="A9" t="str">
            <v>A</v>
          </cell>
        </row>
      </sheetData>
      <sheetData sheetId="2233">
        <row r="9">
          <cell r="A9" t="str">
            <v>A</v>
          </cell>
        </row>
      </sheetData>
      <sheetData sheetId="2234">
        <row r="9">
          <cell r="A9" t="str">
            <v>A</v>
          </cell>
        </row>
      </sheetData>
      <sheetData sheetId="2235">
        <row r="9">
          <cell r="A9" t="str">
            <v>A</v>
          </cell>
        </row>
      </sheetData>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ow r="9">
          <cell r="A9" t="str">
            <v>A</v>
          </cell>
        </row>
      </sheetData>
      <sheetData sheetId="2469">
        <row r="9">
          <cell r="A9" t="str">
            <v>A</v>
          </cell>
        </row>
      </sheetData>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ow r="9">
          <cell r="A9" t="str">
            <v>A</v>
          </cell>
        </row>
      </sheetData>
      <sheetData sheetId="2494">
        <row r="9">
          <cell r="A9" t="str">
            <v>A</v>
          </cell>
        </row>
      </sheetData>
      <sheetData sheetId="2495">
        <row r="9">
          <cell r="A9" t="str">
            <v>A</v>
          </cell>
        </row>
      </sheetData>
      <sheetData sheetId="2496">
        <row r="9">
          <cell r="A9" t="str">
            <v>A</v>
          </cell>
        </row>
      </sheetData>
      <sheetData sheetId="2497">
        <row r="9">
          <cell r="A9" t="str">
            <v>A</v>
          </cell>
        </row>
      </sheetData>
      <sheetData sheetId="2498">
        <row r="9">
          <cell r="A9" t="str">
            <v>A</v>
          </cell>
        </row>
      </sheetData>
      <sheetData sheetId="2499">
        <row r="9">
          <cell r="A9" t="str">
            <v>A</v>
          </cell>
        </row>
      </sheetData>
      <sheetData sheetId="2500">
        <row r="9">
          <cell r="A9" t="str">
            <v>A</v>
          </cell>
        </row>
      </sheetData>
      <sheetData sheetId="2501">
        <row r="9">
          <cell r="A9" t="str">
            <v>A</v>
          </cell>
        </row>
      </sheetData>
      <sheetData sheetId="2502">
        <row r="9">
          <cell r="A9" t="str">
            <v>A</v>
          </cell>
        </row>
      </sheetData>
      <sheetData sheetId="2503">
        <row r="9">
          <cell r="A9" t="str">
            <v>A</v>
          </cell>
        </row>
      </sheetData>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ow r="9">
          <cell r="A9" t="str">
            <v>A</v>
          </cell>
        </row>
      </sheetData>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ow r="9">
          <cell r="A9" t="str">
            <v>A</v>
          </cell>
        </row>
      </sheetData>
      <sheetData sheetId="2530" refreshError="1"/>
      <sheetData sheetId="2531" refreshError="1"/>
      <sheetData sheetId="2532" refreshError="1"/>
      <sheetData sheetId="2533" refreshError="1"/>
      <sheetData sheetId="2534" refreshError="1"/>
      <sheetData sheetId="2535">
        <row r="9">
          <cell r="A9" t="str">
            <v>A</v>
          </cell>
        </row>
      </sheetData>
      <sheetData sheetId="2536">
        <row r="9">
          <cell r="A9" t="str">
            <v>A</v>
          </cell>
        </row>
      </sheetData>
      <sheetData sheetId="2537">
        <row r="9">
          <cell r="A9" t="str">
            <v>A</v>
          </cell>
        </row>
      </sheetData>
      <sheetData sheetId="2538">
        <row r="9">
          <cell r="A9" t="str">
            <v>A</v>
          </cell>
        </row>
      </sheetData>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ow r="9">
          <cell r="A9" t="str">
            <v>A</v>
          </cell>
        </row>
      </sheetData>
      <sheetData sheetId="2552">
        <row r="9">
          <cell r="A9" t="str">
            <v>A</v>
          </cell>
        </row>
      </sheetData>
      <sheetData sheetId="2553">
        <row r="9">
          <cell r="A9" t="str">
            <v>A</v>
          </cell>
        </row>
      </sheetData>
      <sheetData sheetId="2554">
        <row r="9">
          <cell r="A9" t="str">
            <v>A</v>
          </cell>
        </row>
      </sheetData>
      <sheetData sheetId="2555">
        <row r="9">
          <cell r="A9" t="str">
            <v>A</v>
          </cell>
        </row>
      </sheetData>
      <sheetData sheetId="2556">
        <row r="9">
          <cell r="A9" t="str">
            <v>A</v>
          </cell>
        </row>
      </sheetData>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ow r="9">
          <cell r="A9" t="str">
            <v>A</v>
          </cell>
        </row>
      </sheetData>
      <sheetData sheetId="2573">
        <row r="9">
          <cell r="A9" t="str">
            <v>A</v>
          </cell>
        </row>
      </sheetData>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ow r="9">
          <cell r="A9" t="str">
            <v>A</v>
          </cell>
        </row>
      </sheetData>
      <sheetData sheetId="2612">
        <row r="9">
          <cell r="A9" t="str">
            <v>A</v>
          </cell>
        </row>
      </sheetData>
      <sheetData sheetId="2613">
        <row r="9">
          <cell r="A9" t="str">
            <v>A</v>
          </cell>
        </row>
      </sheetData>
      <sheetData sheetId="2614">
        <row r="9">
          <cell r="A9" t="str">
            <v>A</v>
          </cell>
        </row>
      </sheetData>
      <sheetData sheetId="2615">
        <row r="9">
          <cell r="A9" t="str">
            <v>A</v>
          </cell>
        </row>
      </sheetData>
      <sheetData sheetId="2616">
        <row r="9">
          <cell r="A9" t="str">
            <v>A</v>
          </cell>
        </row>
      </sheetData>
      <sheetData sheetId="2617">
        <row r="9">
          <cell r="A9" t="str">
            <v>A</v>
          </cell>
        </row>
      </sheetData>
      <sheetData sheetId="2618">
        <row r="9">
          <cell r="A9" t="str">
            <v>A</v>
          </cell>
        </row>
      </sheetData>
      <sheetData sheetId="2619">
        <row r="9">
          <cell r="A9" t="str">
            <v>A</v>
          </cell>
        </row>
      </sheetData>
      <sheetData sheetId="2620">
        <row r="9">
          <cell r="A9" t="str">
            <v>A</v>
          </cell>
        </row>
      </sheetData>
      <sheetData sheetId="2621">
        <row r="9">
          <cell r="A9" t="str">
            <v>A</v>
          </cell>
        </row>
      </sheetData>
      <sheetData sheetId="2622">
        <row r="9">
          <cell r="A9" t="str">
            <v>A</v>
          </cell>
        </row>
      </sheetData>
      <sheetData sheetId="2623">
        <row r="9">
          <cell r="A9" t="str">
            <v>A</v>
          </cell>
        </row>
      </sheetData>
      <sheetData sheetId="2624">
        <row r="9">
          <cell r="A9" t="str">
            <v>A</v>
          </cell>
        </row>
      </sheetData>
      <sheetData sheetId="2625">
        <row r="9">
          <cell r="A9" t="str">
            <v>A</v>
          </cell>
        </row>
      </sheetData>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ow r="9">
          <cell r="A9" t="str">
            <v>A</v>
          </cell>
        </row>
      </sheetData>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sheetData sheetId="3331"/>
      <sheetData sheetId="3332"/>
      <sheetData sheetId="3333"/>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sheetData sheetId="3396">
        <row r="9">
          <cell r="A9" t="str">
            <v>A</v>
          </cell>
        </row>
      </sheetData>
      <sheetData sheetId="3397">
        <row r="9">
          <cell r="A9" t="str">
            <v>A</v>
          </cell>
        </row>
      </sheetData>
      <sheetData sheetId="3398">
        <row r="9">
          <cell r="A9" t="str">
            <v>A</v>
          </cell>
        </row>
      </sheetData>
      <sheetData sheetId="3399">
        <row r="9">
          <cell r="A9" t="str">
            <v>A</v>
          </cell>
        </row>
      </sheetData>
      <sheetData sheetId="3400">
        <row r="9">
          <cell r="A9" t="str">
            <v>A</v>
          </cell>
        </row>
      </sheetData>
      <sheetData sheetId="3401">
        <row r="9">
          <cell r="A9" t="str">
            <v>A</v>
          </cell>
        </row>
      </sheetData>
      <sheetData sheetId="3402">
        <row r="9">
          <cell r="A9" t="str">
            <v>A</v>
          </cell>
        </row>
      </sheetData>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ow r="9">
          <cell r="A9" t="str">
            <v>A</v>
          </cell>
        </row>
      </sheetData>
      <sheetData sheetId="3944">
        <row r="9">
          <cell r="A9" t="str">
            <v>A</v>
          </cell>
        </row>
      </sheetData>
      <sheetData sheetId="3945">
        <row r="9">
          <cell r="A9" t="str">
            <v>A</v>
          </cell>
        </row>
      </sheetData>
      <sheetData sheetId="3946">
        <row r="9">
          <cell r="A9" t="str">
            <v>A</v>
          </cell>
        </row>
      </sheetData>
      <sheetData sheetId="3947">
        <row r="9">
          <cell r="A9" t="str">
            <v>A</v>
          </cell>
        </row>
      </sheetData>
      <sheetData sheetId="3948">
        <row r="9">
          <cell r="A9" t="str">
            <v>A</v>
          </cell>
        </row>
      </sheetData>
      <sheetData sheetId="3949">
        <row r="9">
          <cell r="A9" t="str">
            <v>A</v>
          </cell>
        </row>
      </sheetData>
      <sheetData sheetId="3950">
        <row r="9">
          <cell r="A9" t="str">
            <v>A</v>
          </cell>
        </row>
      </sheetData>
      <sheetData sheetId="3951">
        <row r="9">
          <cell r="A9" t="str">
            <v>A</v>
          </cell>
        </row>
      </sheetData>
      <sheetData sheetId="3952">
        <row r="9">
          <cell r="A9" t="str">
            <v>A</v>
          </cell>
        </row>
      </sheetData>
      <sheetData sheetId="3953">
        <row r="9">
          <cell r="A9" t="str">
            <v>A</v>
          </cell>
        </row>
      </sheetData>
      <sheetData sheetId="3954">
        <row r="9">
          <cell r="A9" t="str">
            <v>A</v>
          </cell>
        </row>
      </sheetData>
      <sheetData sheetId="3955">
        <row r="9">
          <cell r="A9" t="str">
            <v>A</v>
          </cell>
        </row>
      </sheetData>
      <sheetData sheetId="3956">
        <row r="9">
          <cell r="A9" t="str">
            <v>A</v>
          </cell>
        </row>
      </sheetData>
      <sheetData sheetId="3957">
        <row r="9">
          <cell r="A9" t="str">
            <v>A</v>
          </cell>
        </row>
      </sheetData>
      <sheetData sheetId="3958">
        <row r="9">
          <cell r="A9" t="str">
            <v>A</v>
          </cell>
        </row>
      </sheetData>
      <sheetData sheetId="3959">
        <row r="9">
          <cell r="A9" t="str">
            <v>A</v>
          </cell>
        </row>
      </sheetData>
      <sheetData sheetId="3960">
        <row r="9">
          <cell r="A9" t="str">
            <v>A</v>
          </cell>
        </row>
      </sheetData>
      <sheetData sheetId="3961">
        <row r="9">
          <cell r="A9" t="str">
            <v>A</v>
          </cell>
        </row>
      </sheetData>
      <sheetData sheetId="3962">
        <row r="9">
          <cell r="A9" t="str">
            <v>A</v>
          </cell>
        </row>
      </sheetData>
      <sheetData sheetId="3963">
        <row r="9">
          <cell r="A9" t="str">
            <v>A</v>
          </cell>
        </row>
      </sheetData>
      <sheetData sheetId="3964">
        <row r="9">
          <cell r="A9" t="str">
            <v>A</v>
          </cell>
        </row>
      </sheetData>
      <sheetData sheetId="3965">
        <row r="9">
          <cell r="A9" t="str">
            <v>A</v>
          </cell>
        </row>
      </sheetData>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sheetData sheetId="3971" refreshError="1"/>
      <sheetData sheetId="3972" refreshError="1"/>
      <sheetData sheetId="3973">
        <row r="9">
          <cell r="A9" t="str">
            <v>A</v>
          </cell>
        </row>
      </sheetData>
      <sheetData sheetId="3974">
        <row r="9">
          <cell r="A9" t="str">
            <v>A</v>
          </cell>
        </row>
      </sheetData>
      <sheetData sheetId="3975">
        <row r="9">
          <cell r="A9" t="str">
            <v>A</v>
          </cell>
        </row>
      </sheetData>
      <sheetData sheetId="3976">
        <row r="9">
          <cell r="A9" t="str">
            <v>A</v>
          </cell>
        </row>
      </sheetData>
      <sheetData sheetId="3977">
        <row r="9">
          <cell r="A9" t="str">
            <v>A</v>
          </cell>
        </row>
      </sheetData>
      <sheetData sheetId="3978">
        <row r="9">
          <cell r="A9" t="str">
            <v>A</v>
          </cell>
        </row>
      </sheetData>
      <sheetData sheetId="3979">
        <row r="9">
          <cell r="A9" t="str">
            <v>A</v>
          </cell>
        </row>
      </sheetData>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ow r="9">
          <cell r="A9" t="str">
            <v>A</v>
          </cell>
        </row>
      </sheetData>
      <sheetData sheetId="4007">
        <row r="4">
          <cell r="A4" t="str">
            <v>BẢNG TÍNH TOÁN, ĐO BÓC KHỐI LƯỢNG HOÀN THÀNH ĐƯA VÀO QUYẾT TOÁN</v>
          </cell>
        </row>
      </sheetData>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ow r="9">
          <cell r="A9" t="str">
            <v>A</v>
          </cell>
        </row>
      </sheetData>
      <sheetData sheetId="4029">
        <row r="9">
          <cell r="A9" t="str">
            <v>A</v>
          </cell>
        </row>
      </sheetData>
      <sheetData sheetId="4030">
        <row r="9">
          <cell r="A9" t="str">
            <v>A</v>
          </cell>
        </row>
      </sheetData>
      <sheetData sheetId="4031">
        <row r="9">
          <cell r="A9" t="str">
            <v>A</v>
          </cell>
        </row>
      </sheetData>
      <sheetData sheetId="4032">
        <row r="9">
          <cell r="A9" t="str">
            <v>A</v>
          </cell>
        </row>
      </sheetData>
      <sheetData sheetId="4033">
        <row r="9">
          <cell r="A9" t="str">
            <v>A</v>
          </cell>
        </row>
      </sheetData>
      <sheetData sheetId="4034">
        <row r="9">
          <cell r="A9" t="str">
            <v>A</v>
          </cell>
        </row>
      </sheetData>
      <sheetData sheetId="4035">
        <row r="9">
          <cell r="A9" t="str">
            <v>A</v>
          </cell>
        </row>
      </sheetData>
      <sheetData sheetId="4036">
        <row r="9">
          <cell r="A9" t="str">
            <v>A</v>
          </cell>
        </row>
      </sheetData>
      <sheetData sheetId="4037">
        <row r="9">
          <cell r="A9" t="str">
            <v>A</v>
          </cell>
        </row>
      </sheetData>
      <sheetData sheetId="4038">
        <row r="9">
          <cell r="A9" t="str">
            <v>A</v>
          </cell>
        </row>
      </sheetData>
      <sheetData sheetId="4039">
        <row r="9">
          <cell r="A9" t="str">
            <v>A</v>
          </cell>
        </row>
      </sheetData>
      <sheetData sheetId="4040">
        <row r="9">
          <cell r="A9" t="str">
            <v>A</v>
          </cell>
        </row>
      </sheetData>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ow r="9">
          <cell r="A9" t="str">
            <v>A</v>
          </cell>
        </row>
      </sheetData>
      <sheetData sheetId="4085">
        <row r="9">
          <cell r="A9" t="str">
            <v>A</v>
          </cell>
        </row>
      </sheetData>
      <sheetData sheetId="4086">
        <row r="9">
          <cell r="A9" t="str">
            <v>A</v>
          </cell>
        </row>
      </sheetData>
      <sheetData sheetId="4087">
        <row r="9">
          <cell r="A9" t="str">
            <v>A</v>
          </cell>
        </row>
      </sheetData>
      <sheetData sheetId="4088">
        <row r="9">
          <cell r="A9" t="str">
            <v>A</v>
          </cell>
        </row>
      </sheetData>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ow r="9">
          <cell r="A9" t="str">
            <v>A</v>
          </cell>
        </row>
      </sheetData>
      <sheetData sheetId="4119">
        <row r="9">
          <cell r="A9" t="str">
            <v>A</v>
          </cell>
        </row>
      </sheetData>
      <sheetData sheetId="4120">
        <row r="9">
          <cell r="A9" t="str">
            <v>A</v>
          </cell>
        </row>
      </sheetData>
      <sheetData sheetId="4121">
        <row r="9">
          <cell r="A9" t="str">
            <v>A</v>
          </cell>
        </row>
      </sheetData>
      <sheetData sheetId="4122">
        <row r="9">
          <cell r="A9" t="str">
            <v>A</v>
          </cell>
        </row>
      </sheetData>
      <sheetData sheetId="4123">
        <row r="9">
          <cell r="A9" t="str">
            <v>A</v>
          </cell>
        </row>
      </sheetData>
      <sheetData sheetId="4124">
        <row r="9">
          <cell r="A9" t="str">
            <v>A</v>
          </cell>
        </row>
      </sheetData>
      <sheetData sheetId="4125">
        <row r="9">
          <cell r="A9" t="str">
            <v>A</v>
          </cell>
        </row>
      </sheetData>
      <sheetData sheetId="4126">
        <row r="9">
          <cell r="A9" t="str">
            <v>A</v>
          </cell>
        </row>
      </sheetData>
      <sheetData sheetId="4127">
        <row r="9">
          <cell r="A9" t="str">
            <v>A</v>
          </cell>
        </row>
      </sheetData>
      <sheetData sheetId="4128">
        <row r="9">
          <cell r="A9" t="str">
            <v>A</v>
          </cell>
        </row>
      </sheetData>
      <sheetData sheetId="4129">
        <row r="9">
          <cell r="A9" t="str">
            <v>A</v>
          </cell>
        </row>
      </sheetData>
      <sheetData sheetId="4130">
        <row r="9">
          <cell r="A9" t="str">
            <v>A</v>
          </cell>
        </row>
      </sheetData>
      <sheetData sheetId="4131">
        <row r="9">
          <cell r="A9" t="str">
            <v>A</v>
          </cell>
        </row>
      </sheetData>
      <sheetData sheetId="4132">
        <row r="9">
          <cell r="A9" t="str">
            <v>A</v>
          </cell>
        </row>
      </sheetData>
      <sheetData sheetId="4133">
        <row r="9">
          <cell r="A9" t="str">
            <v>A</v>
          </cell>
        </row>
      </sheetData>
      <sheetData sheetId="4134">
        <row r="9">
          <cell r="A9" t="str">
            <v>A</v>
          </cell>
        </row>
      </sheetData>
      <sheetData sheetId="4135">
        <row r="9">
          <cell r="A9" t="str">
            <v>A</v>
          </cell>
        </row>
      </sheetData>
      <sheetData sheetId="4136">
        <row r="9">
          <cell r="A9" t="str">
            <v>A</v>
          </cell>
        </row>
      </sheetData>
      <sheetData sheetId="4137">
        <row r="9">
          <cell r="A9" t="str">
            <v>A</v>
          </cell>
        </row>
      </sheetData>
      <sheetData sheetId="4138">
        <row r="9">
          <cell r="A9" t="str">
            <v>A</v>
          </cell>
        </row>
      </sheetData>
      <sheetData sheetId="4139">
        <row r="9">
          <cell r="A9" t="str">
            <v>A</v>
          </cell>
        </row>
      </sheetData>
      <sheetData sheetId="4140">
        <row r="9">
          <cell r="A9" t="str">
            <v>A</v>
          </cell>
        </row>
      </sheetData>
      <sheetData sheetId="4141">
        <row r="9">
          <cell r="A9" t="str">
            <v>A</v>
          </cell>
        </row>
      </sheetData>
      <sheetData sheetId="4142">
        <row r="9">
          <cell r="A9" t="str">
            <v>A</v>
          </cell>
        </row>
      </sheetData>
      <sheetData sheetId="4143">
        <row r="9">
          <cell r="A9" t="str">
            <v>A</v>
          </cell>
        </row>
      </sheetData>
      <sheetData sheetId="4144">
        <row r="9">
          <cell r="A9" t="str">
            <v>A</v>
          </cell>
        </row>
      </sheetData>
      <sheetData sheetId="4145">
        <row r="9">
          <cell r="A9" t="str">
            <v>A</v>
          </cell>
        </row>
      </sheetData>
      <sheetData sheetId="4146">
        <row r="9">
          <cell r="A9" t="str">
            <v>A</v>
          </cell>
        </row>
      </sheetData>
      <sheetData sheetId="4147">
        <row r="9">
          <cell r="A9" t="str">
            <v>A</v>
          </cell>
        </row>
      </sheetData>
      <sheetData sheetId="4148">
        <row r="9">
          <cell r="A9" t="str">
            <v>A</v>
          </cell>
        </row>
      </sheetData>
      <sheetData sheetId="4149">
        <row r="9">
          <cell r="A9" t="str">
            <v>A</v>
          </cell>
        </row>
      </sheetData>
      <sheetData sheetId="4150">
        <row r="9">
          <cell r="A9" t="str">
            <v>A</v>
          </cell>
        </row>
      </sheetData>
      <sheetData sheetId="4151">
        <row r="9">
          <cell r="A9" t="str">
            <v>A</v>
          </cell>
        </row>
      </sheetData>
      <sheetData sheetId="4152">
        <row r="9">
          <cell r="A9" t="str">
            <v>A</v>
          </cell>
        </row>
      </sheetData>
      <sheetData sheetId="4153">
        <row r="9">
          <cell r="A9" t="str">
            <v>A</v>
          </cell>
        </row>
      </sheetData>
      <sheetData sheetId="4154">
        <row r="9">
          <cell r="A9" t="str">
            <v>A</v>
          </cell>
        </row>
      </sheetData>
      <sheetData sheetId="4155">
        <row r="9">
          <cell r="A9" t="str">
            <v>A</v>
          </cell>
        </row>
      </sheetData>
      <sheetData sheetId="4156">
        <row r="9">
          <cell r="A9" t="str">
            <v>A</v>
          </cell>
        </row>
      </sheetData>
      <sheetData sheetId="4157">
        <row r="9">
          <cell r="A9" t="str">
            <v>A</v>
          </cell>
        </row>
      </sheetData>
      <sheetData sheetId="4158">
        <row r="9">
          <cell r="A9" t="str">
            <v>A</v>
          </cell>
        </row>
      </sheetData>
      <sheetData sheetId="4159">
        <row r="9">
          <cell r="A9" t="str">
            <v>A</v>
          </cell>
        </row>
      </sheetData>
      <sheetData sheetId="4160">
        <row r="9">
          <cell r="A9" t="str">
            <v>A</v>
          </cell>
        </row>
      </sheetData>
      <sheetData sheetId="4161">
        <row r="9">
          <cell r="A9" t="str">
            <v>A</v>
          </cell>
        </row>
      </sheetData>
      <sheetData sheetId="4162">
        <row r="9">
          <cell r="A9" t="str">
            <v>A</v>
          </cell>
        </row>
      </sheetData>
      <sheetData sheetId="4163">
        <row r="9">
          <cell r="A9" t="str">
            <v>A</v>
          </cell>
        </row>
      </sheetData>
      <sheetData sheetId="4164">
        <row r="9">
          <cell r="A9" t="str">
            <v>A</v>
          </cell>
        </row>
      </sheetData>
      <sheetData sheetId="4165">
        <row r="9">
          <cell r="A9" t="str">
            <v>A</v>
          </cell>
        </row>
      </sheetData>
      <sheetData sheetId="4166">
        <row r="9">
          <cell r="A9" t="str">
            <v>A</v>
          </cell>
        </row>
      </sheetData>
      <sheetData sheetId="4167">
        <row r="9">
          <cell r="A9" t="str">
            <v>A</v>
          </cell>
        </row>
      </sheetData>
      <sheetData sheetId="4168">
        <row r="9">
          <cell r="A9" t="str">
            <v>A</v>
          </cell>
        </row>
      </sheetData>
      <sheetData sheetId="4169">
        <row r="9">
          <cell r="A9" t="str">
            <v>A</v>
          </cell>
        </row>
      </sheetData>
      <sheetData sheetId="4170">
        <row r="9">
          <cell r="A9" t="str">
            <v>A</v>
          </cell>
        </row>
      </sheetData>
      <sheetData sheetId="4171">
        <row r="9">
          <cell r="A9" t="str">
            <v>A</v>
          </cell>
        </row>
      </sheetData>
      <sheetData sheetId="4172">
        <row r="9">
          <cell r="A9" t="str">
            <v>A</v>
          </cell>
        </row>
      </sheetData>
      <sheetData sheetId="4173">
        <row r="9">
          <cell r="A9" t="str">
            <v>A</v>
          </cell>
        </row>
      </sheetData>
      <sheetData sheetId="4174">
        <row r="9">
          <cell r="A9" t="str">
            <v>A</v>
          </cell>
        </row>
      </sheetData>
      <sheetData sheetId="4175">
        <row r="9">
          <cell r="A9" t="str">
            <v>A</v>
          </cell>
        </row>
      </sheetData>
      <sheetData sheetId="4176">
        <row r="9">
          <cell r="A9" t="str">
            <v>A</v>
          </cell>
        </row>
      </sheetData>
      <sheetData sheetId="4177">
        <row r="9">
          <cell r="A9" t="str">
            <v>A</v>
          </cell>
        </row>
      </sheetData>
      <sheetData sheetId="4178">
        <row r="9">
          <cell r="A9" t="str">
            <v>A</v>
          </cell>
        </row>
      </sheetData>
      <sheetData sheetId="4179">
        <row r="9">
          <cell r="A9" t="str">
            <v>A</v>
          </cell>
        </row>
      </sheetData>
      <sheetData sheetId="4180">
        <row r="9">
          <cell r="A9" t="str">
            <v>A</v>
          </cell>
        </row>
      </sheetData>
      <sheetData sheetId="4181">
        <row r="9">
          <cell r="A9" t="str">
            <v>A</v>
          </cell>
        </row>
      </sheetData>
      <sheetData sheetId="4182">
        <row r="9">
          <cell r="A9" t="str">
            <v>A</v>
          </cell>
        </row>
      </sheetData>
      <sheetData sheetId="4183">
        <row r="9">
          <cell r="A9" t="str">
            <v>A</v>
          </cell>
        </row>
      </sheetData>
      <sheetData sheetId="4184">
        <row r="9">
          <cell r="A9" t="str">
            <v>A</v>
          </cell>
        </row>
      </sheetData>
      <sheetData sheetId="4185">
        <row r="9">
          <cell r="A9" t="str">
            <v>A</v>
          </cell>
        </row>
      </sheetData>
      <sheetData sheetId="4186">
        <row r="9">
          <cell r="A9" t="str">
            <v>A</v>
          </cell>
        </row>
      </sheetData>
      <sheetData sheetId="4187">
        <row r="9">
          <cell r="A9" t="str">
            <v>A</v>
          </cell>
        </row>
      </sheetData>
      <sheetData sheetId="4188">
        <row r="9">
          <cell r="A9" t="str">
            <v>A</v>
          </cell>
        </row>
      </sheetData>
      <sheetData sheetId="4189">
        <row r="9">
          <cell r="A9" t="str">
            <v>A</v>
          </cell>
        </row>
      </sheetData>
      <sheetData sheetId="4190">
        <row r="9">
          <cell r="A9" t="str">
            <v>A</v>
          </cell>
        </row>
      </sheetData>
      <sheetData sheetId="4191">
        <row r="9">
          <cell r="A9" t="str">
            <v>A</v>
          </cell>
        </row>
      </sheetData>
      <sheetData sheetId="4192">
        <row r="9">
          <cell r="A9" t="str">
            <v>A</v>
          </cell>
        </row>
      </sheetData>
      <sheetData sheetId="4193">
        <row r="9">
          <cell r="A9" t="str">
            <v>A</v>
          </cell>
        </row>
      </sheetData>
      <sheetData sheetId="4194">
        <row r="9">
          <cell r="A9" t="str">
            <v>A</v>
          </cell>
        </row>
      </sheetData>
      <sheetData sheetId="4195">
        <row r="9">
          <cell r="A9" t="str">
            <v>A</v>
          </cell>
        </row>
      </sheetData>
      <sheetData sheetId="4196">
        <row r="9">
          <cell r="A9" t="str">
            <v>A</v>
          </cell>
        </row>
      </sheetData>
      <sheetData sheetId="4197">
        <row r="9">
          <cell r="A9" t="str">
            <v>A</v>
          </cell>
        </row>
      </sheetData>
      <sheetData sheetId="4198">
        <row r="9">
          <cell r="A9" t="str">
            <v>A</v>
          </cell>
        </row>
      </sheetData>
      <sheetData sheetId="4199">
        <row r="9">
          <cell r="A9" t="str">
            <v>A</v>
          </cell>
        </row>
      </sheetData>
      <sheetData sheetId="4200">
        <row r="9">
          <cell r="A9" t="str">
            <v>A</v>
          </cell>
        </row>
      </sheetData>
      <sheetData sheetId="4201">
        <row r="9">
          <cell r="A9" t="str">
            <v>A</v>
          </cell>
        </row>
      </sheetData>
      <sheetData sheetId="4202">
        <row r="9">
          <cell r="A9" t="str">
            <v>A</v>
          </cell>
        </row>
      </sheetData>
      <sheetData sheetId="4203">
        <row r="9">
          <cell r="A9" t="str">
            <v>A</v>
          </cell>
        </row>
      </sheetData>
      <sheetData sheetId="4204">
        <row r="9">
          <cell r="A9" t="str">
            <v>A</v>
          </cell>
        </row>
      </sheetData>
      <sheetData sheetId="4205">
        <row r="9">
          <cell r="A9" t="str">
            <v>A</v>
          </cell>
        </row>
      </sheetData>
      <sheetData sheetId="4206">
        <row r="9">
          <cell r="A9" t="str">
            <v>A</v>
          </cell>
        </row>
      </sheetData>
      <sheetData sheetId="4207">
        <row r="9">
          <cell r="A9" t="str">
            <v>A</v>
          </cell>
        </row>
      </sheetData>
      <sheetData sheetId="4208">
        <row r="9">
          <cell r="A9" t="str">
            <v>A</v>
          </cell>
        </row>
      </sheetData>
      <sheetData sheetId="4209">
        <row r="9">
          <cell r="A9" t="str">
            <v>A</v>
          </cell>
        </row>
      </sheetData>
      <sheetData sheetId="4210">
        <row r="9">
          <cell r="A9" t="str">
            <v>A</v>
          </cell>
        </row>
      </sheetData>
      <sheetData sheetId="4211">
        <row r="9">
          <cell r="A9" t="str">
            <v>A</v>
          </cell>
        </row>
      </sheetData>
      <sheetData sheetId="4212">
        <row r="9">
          <cell r="A9" t="str">
            <v>A</v>
          </cell>
        </row>
      </sheetData>
      <sheetData sheetId="4213">
        <row r="9">
          <cell r="A9" t="str">
            <v>A</v>
          </cell>
        </row>
      </sheetData>
      <sheetData sheetId="4214">
        <row r="9">
          <cell r="A9" t="str">
            <v>A</v>
          </cell>
        </row>
      </sheetData>
      <sheetData sheetId="4215">
        <row r="9">
          <cell r="A9" t="str">
            <v>A</v>
          </cell>
        </row>
      </sheetData>
      <sheetData sheetId="4216">
        <row r="9">
          <cell r="A9" t="str">
            <v>A</v>
          </cell>
        </row>
      </sheetData>
      <sheetData sheetId="4217">
        <row r="9">
          <cell r="A9" t="str">
            <v>A</v>
          </cell>
        </row>
      </sheetData>
      <sheetData sheetId="4218">
        <row r="9">
          <cell r="A9" t="str">
            <v>A</v>
          </cell>
        </row>
      </sheetData>
      <sheetData sheetId="4219">
        <row r="9">
          <cell r="A9" t="str">
            <v>A</v>
          </cell>
        </row>
      </sheetData>
      <sheetData sheetId="4220">
        <row r="9">
          <cell r="A9" t="str">
            <v>A</v>
          </cell>
        </row>
      </sheetData>
      <sheetData sheetId="4221">
        <row r="9">
          <cell r="A9" t="str">
            <v>A</v>
          </cell>
        </row>
      </sheetData>
      <sheetData sheetId="4222">
        <row r="9">
          <cell r="A9" t="str">
            <v>A</v>
          </cell>
        </row>
      </sheetData>
      <sheetData sheetId="4223">
        <row r="9">
          <cell r="A9" t="str">
            <v>A</v>
          </cell>
        </row>
      </sheetData>
      <sheetData sheetId="4224">
        <row r="9">
          <cell r="A9" t="str">
            <v>A</v>
          </cell>
        </row>
      </sheetData>
      <sheetData sheetId="4225">
        <row r="9">
          <cell r="A9" t="str">
            <v>A</v>
          </cell>
        </row>
      </sheetData>
      <sheetData sheetId="4226">
        <row r="9">
          <cell r="A9" t="str">
            <v>A</v>
          </cell>
        </row>
      </sheetData>
      <sheetData sheetId="4227">
        <row r="9">
          <cell r="A9" t="str">
            <v>A</v>
          </cell>
        </row>
      </sheetData>
      <sheetData sheetId="4228">
        <row r="9">
          <cell r="A9" t="str">
            <v>A</v>
          </cell>
        </row>
      </sheetData>
      <sheetData sheetId="4229">
        <row r="9">
          <cell r="A9" t="str">
            <v>A</v>
          </cell>
        </row>
      </sheetData>
      <sheetData sheetId="4230">
        <row r="9">
          <cell r="A9" t="str">
            <v>A</v>
          </cell>
        </row>
      </sheetData>
      <sheetData sheetId="4231">
        <row r="9">
          <cell r="A9" t="str">
            <v>A</v>
          </cell>
        </row>
      </sheetData>
      <sheetData sheetId="4232">
        <row r="9">
          <cell r="A9" t="str">
            <v>A</v>
          </cell>
        </row>
      </sheetData>
      <sheetData sheetId="4233">
        <row r="9">
          <cell r="A9" t="str">
            <v>A</v>
          </cell>
        </row>
      </sheetData>
      <sheetData sheetId="4234">
        <row r="9">
          <cell r="A9" t="str">
            <v>A</v>
          </cell>
        </row>
      </sheetData>
      <sheetData sheetId="4235">
        <row r="9">
          <cell r="A9" t="str">
            <v>A</v>
          </cell>
        </row>
      </sheetData>
      <sheetData sheetId="4236">
        <row r="9">
          <cell r="A9" t="str">
            <v>A</v>
          </cell>
        </row>
      </sheetData>
      <sheetData sheetId="4237">
        <row r="9">
          <cell r="A9" t="str">
            <v>A</v>
          </cell>
        </row>
      </sheetData>
      <sheetData sheetId="4238">
        <row r="9">
          <cell r="A9" t="str">
            <v>A</v>
          </cell>
        </row>
      </sheetData>
      <sheetData sheetId="4239">
        <row r="9">
          <cell r="A9" t="str">
            <v>A</v>
          </cell>
        </row>
      </sheetData>
      <sheetData sheetId="4240">
        <row r="9">
          <cell r="A9" t="str">
            <v>A</v>
          </cell>
        </row>
      </sheetData>
      <sheetData sheetId="4241">
        <row r="9">
          <cell r="A9" t="str">
            <v>A</v>
          </cell>
        </row>
      </sheetData>
      <sheetData sheetId="4242">
        <row r="9">
          <cell r="A9" t="str">
            <v>A</v>
          </cell>
        </row>
      </sheetData>
      <sheetData sheetId="4243">
        <row r="9">
          <cell r="A9" t="str">
            <v>A</v>
          </cell>
        </row>
      </sheetData>
      <sheetData sheetId="4244">
        <row r="9">
          <cell r="A9" t="str">
            <v>A</v>
          </cell>
        </row>
      </sheetData>
      <sheetData sheetId="4245">
        <row r="9">
          <cell r="A9" t="str">
            <v>A</v>
          </cell>
        </row>
      </sheetData>
      <sheetData sheetId="4246">
        <row r="9">
          <cell r="A9" t="str">
            <v>A</v>
          </cell>
        </row>
      </sheetData>
      <sheetData sheetId="4247">
        <row r="9">
          <cell r="A9" t="str">
            <v>A</v>
          </cell>
        </row>
      </sheetData>
      <sheetData sheetId="4248">
        <row r="9">
          <cell r="A9" t="str">
            <v>A</v>
          </cell>
        </row>
      </sheetData>
      <sheetData sheetId="4249">
        <row r="9">
          <cell r="A9" t="str">
            <v>A</v>
          </cell>
        </row>
      </sheetData>
      <sheetData sheetId="4250">
        <row r="9">
          <cell r="A9" t="str">
            <v>A</v>
          </cell>
        </row>
      </sheetData>
      <sheetData sheetId="4251">
        <row r="9">
          <cell r="A9" t="str">
            <v>A</v>
          </cell>
        </row>
      </sheetData>
      <sheetData sheetId="4252">
        <row r="9">
          <cell r="A9" t="str">
            <v>A</v>
          </cell>
        </row>
      </sheetData>
      <sheetData sheetId="4253">
        <row r="9">
          <cell r="A9" t="str">
            <v>A</v>
          </cell>
        </row>
      </sheetData>
      <sheetData sheetId="4254">
        <row r="9">
          <cell r="A9" t="str">
            <v>A</v>
          </cell>
        </row>
      </sheetData>
      <sheetData sheetId="4255">
        <row r="9">
          <cell r="A9" t="str">
            <v>A</v>
          </cell>
        </row>
      </sheetData>
      <sheetData sheetId="4256">
        <row r="9">
          <cell r="A9" t="str">
            <v>A</v>
          </cell>
        </row>
      </sheetData>
      <sheetData sheetId="4257">
        <row r="9">
          <cell r="A9" t="str">
            <v>A</v>
          </cell>
        </row>
      </sheetData>
      <sheetData sheetId="4258">
        <row r="9">
          <cell r="A9" t="str">
            <v>A</v>
          </cell>
        </row>
      </sheetData>
      <sheetData sheetId="4259">
        <row r="9">
          <cell r="A9" t="str">
            <v>A</v>
          </cell>
        </row>
      </sheetData>
      <sheetData sheetId="4260">
        <row r="9">
          <cell r="A9" t="str">
            <v>A</v>
          </cell>
        </row>
      </sheetData>
      <sheetData sheetId="4261">
        <row r="9">
          <cell r="A9" t="str">
            <v>A</v>
          </cell>
        </row>
      </sheetData>
      <sheetData sheetId="4262">
        <row r="9">
          <cell r="A9" t="str">
            <v>A</v>
          </cell>
        </row>
      </sheetData>
      <sheetData sheetId="4263">
        <row r="9">
          <cell r="A9" t="str">
            <v>A</v>
          </cell>
        </row>
      </sheetData>
      <sheetData sheetId="4264">
        <row r="9">
          <cell r="A9" t="str">
            <v>A</v>
          </cell>
        </row>
      </sheetData>
      <sheetData sheetId="4265">
        <row r="9">
          <cell r="A9" t="str">
            <v>A</v>
          </cell>
        </row>
      </sheetData>
      <sheetData sheetId="4266">
        <row r="9">
          <cell r="A9" t="str">
            <v>A</v>
          </cell>
        </row>
      </sheetData>
      <sheetData sheetId="4267">
        <row r="9">
          <cell r="A9" t="str">
            <v>A</v>
          </cell>
        </row>
      </sheetData>
      <sheetData sheetId="4268">
        <row r="9">
          <cell r="A9" t="str">
            <v>A</v>
          </cell>
        </row>
      </sheetData>
      <sheetData sheetId="4269">
        <row r="9">
          <cell r="A9" t="str">
            <v>A</v>
          </cell>
        </row>
      </sheetData>
      <sheetData sheetId="4270">
        <row r="9">
          <cell r="A9" t="str">
            <v>A</v>
          </cell>
        </row>
      </sheetData>
      <sheetData sheetId="4271">
        <row r="9">
          <cell r="A9" t="str">
            <v>A</v>
          </cell>
        </row>
      </sheetData>
      <sheetData sheetId="4272">
        <row r="9">
          <cell r="A9" t="str">
            <v>A</v>
          </cell>
        </row>
      </sheetData>
      <sheetData sheetId="4273">
        <row r="9">
          <cell r="A9" t="str">
            <v>A</v>
          </cell>
        </row>
      </sheetData>
      <sheetData sheetId="4274">
        <row r="9">
          <cell r="A9" t="str">
            <v>A</v>
          </cell>
        </row>
      </sheetData>
      <sheetData sheetId="4275">
        <row r="9">
          <cell r="A9" t="str">
            <v>A</v>
          </cell>
        </row>
      </sheetData>
      <sheetData sheetId="4276">
        <row r="9">
          <cell r="A9" t="str">
            <v>A</v>
          </cell>
        </row>
      </sheetData>
      <sheetData sheetId="4277">
        <row r="9">
          <cell r="A9" t="str">
            <v>A</v>
          </cell>
        </row>
      </sheetData>
      <sheetData sheetId="4278">
        <row r="9">
          <cell r="A9" t="str">
            <v>A</v>
          </cell>
        </row>
      </sheetData>
      <sheetData sheetId="4279">
        <row r="9">
          <cell r="A9" t="str">
            <v>A</v>
          </cell>
        </row>
      </sheetData>
      <sheetData sheetId="4280">
        <row r="9">
          <cell r="A9" t="str">
            <v>A</v>
          </cell>
        </row>
      </sheetData>
      <sheetData sheetId="4281">
        <row r="9">
          <cell r="A9" t="str">
            <v>A</v>
          </cell>
        </row>
      </sheetData>
      <sheetData sheetId="4282">
        <row r="9">
          <cell r="A9" t="str">
            <v>A</v>
          </cell>
        </row>
      </sheetData>
      <sheetData sheetId="4283">
        <row r="9">
          <cell r="A9" t="str">
            <v>A</v>
          </cell>
        </row>
      </sheetData>
      <sheetData sheetId="4284">
        <row r="9">
          <cell r="A9" t="str">
            <v>A</v>
          </cell>
        </row>
      </sheetData>
      <sheetData sheetId="4285">
        <row r="9">
          <cell r="A9" t="str">
            <v>A</v>
          </cell>
        </row>
      </sheetData>
      <sheetData sheetId="4286">
        <row r="9">
          <cell r="A9" t="str">
            <v>A</v>
          </cell>
        </row>
      </sheetData>
      <sheetData sheetId="4287">
        <row r="9">
          <cell r="A9" t="str">
            <v>A</v>
          </cell>
        </row>
      </sheetData>
      <sheetData sheetId="4288">
        <row r="9">
          <cell r="A9" t="str">
            <v>A</v>
          </cell>
        </row>
      </sheetData>
      <sheetData sheetId="4289">
        <row r="9">
          <cell r="A9" t="str">
            <v>A</v>
          </cell>
        </row>
      </sheetData>
      <sheetData sheetId="4290">
        <row r="9">
          <cell r="A9" t="str">
            <v>A</v>
          </cell>
        </row>
      </sheetData>
      <sheetData sheetId="4291">
        <row r="9">
          <cell r="A9" t="str">
            <v>A</v>
          </cell>
        </row>
      </sheetData>
      <sheetData sheetId="4292">
        <row r="9">
          <cell r="A9" t="str">
            <v>A</v>
          </cell>
        </row>
      </sheetData>
      <sheetData sheetId="4293">
        <row r="9">
          <cell r="A9" t="str">
            <v>A</v>
          </cell>
        </row>
      </sheetData>
      <sheetData sheetId="4294">
        <row r="9">
          <cell r="A9" t="str">
            <v>A</v>
          </cell>
        </row>
      </sheetData>
      <sheetData sheetId="4295">
        <row r="9">
          <cell r="A9" t="str">
            <v>A</v>
          </cell>
        </row>
      </sheetData>
      <sheetData sheetId="4296">
        <row r="9">
          <cell r="A9" t="str">
            <v>A</v>
          </cell>
        </row>
      </sheetData>
      <sheetData sheetId="4297">
        <row r="9">
          <cell r="A9" t="str">
            <v>A</v>
          </cell>
        </row>
      </sheetData>
      <sheetData sheetId="4298">
        <row r="9">
          <cell r="A9" t="str">
            <v>A</v>
          </cell>
        </row>
      </sheetData>
      <sheetData sheetId="4299">
        <row r="9">
          <cell r="A9" t="str">
            <v>A</v>
          </cell>
        </row>
      </sheetData>
      <sheetData sheetId="4300">
        <row r="9">
          <cell r="A9" t="str">
            <v>A</v>
          </cell>
        </row>
      </sheetData>
      <sheetData sheetId="4301">
        <row r="9">
          <cell r="A9" t="str">
            <v>A</v>
          </cell>
        </row>
      </sheetData>
      <sheetData sheetId="4302">
        <row r="9">
          <cell r="A9" t="str">
            <v>A</v>
          </cell>
        </row>
      </sheetData>
      <sheetData sheetId="4303">
        <row r="9">
          <cell r="A9" t="str">
            <v>A</v>
          </cell>
        </row>
      </sheetData>
      <sheetData sheetId="4304">
        <row r="9">
          <cell r="A9" t="str">
            <v>A</v>
          </cell>
        </row>
      </sheetData>
      <sheetData sheetId="4305">
        <row r="9">
          <cell r="A9" t="str">
            <v>A</v>
          </cell>
        </row>
      </sheetData>
      <sheetData sheetId="4306">
        <row r="9">
          <cell r="A9" t="str">
            <v>A</v>
          </cell>
        </row>
      </sheetData>
      <sheetData sheetId="4307">
        <row r="9">
          <cell r="A9" t="str">
            <v>A</v>
          </cell>
        </row>
      </sheetData>
      <sheetData sheetId="4308">
        <row r="9">
          <cell r="A9" t="str">
            <v>A</v>
          </cell>
        </row>
      </sheetData>
      <sheetData sheetId="4309">
        <row r="9">
          <cell r="A9" t="str">
            <v>A</v>
          </cell>
        </row>
      </sheetData>
      <sheetData sheetId="4310">
        <row r="9">
          <cell r="A9" t="str">
            <v>A</v>
          </cell>
        </row>
      </sheetData>
      <sheetData sheetId="4311">
        <row r="9">
          <cell r="A9" t="str">
            <v>A</v>
          </cell>
        </row>
      </sheetData>
      <sheetData sheetId="4312">
        <row r="9">
          <cell r="A9" t="str">
            <v>A</v>
          </cell>
        </row>
      </sheetData>
      <sheetData sheetId="4313">
        <row r="9">
          <cell r="A9" t="str">
            <v>A</v>
          </cell>
        </row>
      </sheetData>
      <sheetData sheetId="4314">
        <row r="9">
          <cell r="A9" t="str">
            <v>A</v>
          </cell>
        </row>
      </sheetData>
      <sheetData sheetId="4315">
        <row r="9">
          <cell r="A9" t="str">
            <v>A</v>
          </cell>
        </row>
      </sheetData>
      <sheetData sheetId="4316">
        <row r="9">
          <cell r="A9" t="str">
            <v>A</v>
          </cell>
        </row>
      </sheetData>
      <sheetData sheetId="4317">
        <row r="9">
          <cell r="A9" t="str">
            <v>A</v>
          </cell>
        </row>
      </sheetData>
      <sheetData sheetId="4318">
        <row r="9">
          <cell r="A9" t="str">
            <v>A</v>
          </cell>
        </row>
      </sheetData>
      <sheetData sheetId="4319">
        <row r="9">
          <cell r="A9" t="str">
            <v>A</v>
          </cell>
        </row>
      </sheetData>
      <sheetData sheetId="4320">
        <row r="9">
          <cell r="A9" t="str">
            <v>A</v>
          </cell>
        </row>
      </sheetData>
      <sheetData sheetId="4321">
        <row r="9">
          <cell r="A9" t="str">
            <v>A</v>
          </cell>
        </row>
      </sheetData>
      <sheetData sheetId="4322">
        <row r="9">
          <cell r="A9" t="str">
            <v>A</v>
          </cell>
        </row>
      </sheetData>
      <sheetData sheetId="4323">
        <row r="9">
          <cell r="A9" t="str">
            <v>A</v>
          </cell>
        </row>
      </sheetData>
      <sheetData sheetId="4324">
        <row r="9">
          <cell r="A9" t="str">
            <v>A</v>
          </cell>
        </row>
      </sheetData>
      <sheetData sheetId="4325">
        <row r="9">
          <cell r="A9" t="str">
            <v>A</v>
          </cell>
        </row>
      </sheetData>
      <sheetData sheetId="4326">
        <row r="9">
          <cell r="A9" t="str">
            <v>A</v>
          </cell>
        </row>
      </sheetData>
      <sheetData sheetId="4327">
        <row r="9">
          <cell r="A9" t="str">
            <v>A</v>
          </cell>
        </row>
      </sheetData>
      <sheetData sheetId="4328">
        <row r="9">
          <cell r="A9" t="str">
            <v>A</v>
          </cell>
        </row>
      </sheetData>
      <sheetData sheetId="4329">
        <row r="9">
          <cell r="A9" t="str">
            <v>A</v>
          </cell>
        </row>
      </sheetData>
      <sheetData sheetId="4330">
        <row r="9">
          <cell r="A9" t="str">
            <v>A</v>
          </cell>
        </row>
      </sheetData>
      <sheetData sheetId="4331">
        <row r="9">
          <cell r="A9" t="str">
            <v>A</v>
          </cell>
        </row>
      </sheetData>
      <sheetData sheetId="4332">
        <row r="9">
          <cell r="A9" t="str">
            <v>A</v>
          </cell>
        </row>
      </sheetData>
      <sheetData sheetId="4333">
        <row r="9">
          <cell r="A9" t="str">
            <v>A</v>
          </cell>
        </row>
      </sheetData>
      <sheetData sheetId="4334">
        <row r="9">
          <cell r="A9" t="str">
            <v>A</v>
          </cell>
        </row>
      </sheetData>
      <sheetData sheetId="4335">
        <row r="9">
          <cell r="A9" t="str">
            <v>A</v>
          </cell>
        </row>
      </sheetData>
      <sheetData sheetId="4336">
        <row r="9">
          <cell r="A9" t="str">
            <v>A</v>
          </cell>
        </row>
      </sheetData>
      <sheetData sheetId="4337">
        <row r="9">
          <cell r="A9" t="str">
            <v>A</v>
          </cell>
        </row>
      </sheetData>
      <sheetData sheetId="4338">
        <row r="9">
          <cell r="A9" t="str">
            <v>A</v>
          </cell>
        </row>
      </sheetData>
      <sheetData sheetId="4339">
        <row r="9">
          <cell r="A9" t="str">
            <v>A</v>
          </cell>
        </row>
      </sheetData>
      <sheetData sheetId="4340">
        <row r="9">
          <cell r="A9" t="str">
            <v>A</v>
          </cell>
        </row>
      </sheetData>
      <sheetData sheetId="4341">
        <row r="9">
          <cell r="A9" t="str">
            <v>A</v>
          </cell>
        </row>
      </sheetData>
      <sheetData sheetId="4342">
        <row r="9">
          <cell r="A9" t="str">
            <v>A</v>
          </cell>
        </row>
      </sheetData>
      <sheetData sheetId="4343">
        <row r="9">
          <cell r="A9" t="str">
            <v>A</v>
          </cell>
        </row>
      </sheetData>
      <sheetData sheetId="4344">
        <row r="9">
          <cell r="A9" t="str">
            <v>A</v>
          </cell>
        </row>
      </sheetData>
      <sheetData sheetId="4345">
        <row r="9">
          <cell r="A9" t="str">
            <v>A</v>
          </cell>
        </row>
      </sheetData>
      <sheetData sheetId="4346">
        <row r="9">
          <cell r="A9" t="str">
            <v>A</v>
          </cell>
        </row>
      </sheetData>
      <sheetData sheetId="4347">
        <row r="9">
          <cell r="A9" t="str">
            <v>A</v>
          </cell>
        </row>
      </sheetData>
      <sheetData sheetId="4348">
        <row r="9">
          <cell r="A9" t="str">
            <v>A</v>
          </cell>
        </row>
      </sheetData>
      <sheetData sheetId="4349">
        <row r="9">
          <cell r="A9" t="str">
            <v>A</v>
          </cell>
        </row>
      </sheetData>
      <sheetData sheetId="4350">
        <row r="9">
          <cell r="A9" t="str">
            <v>A</v>
          </cell>
        </row>
      </sheetData>
      <sheetData sheetId="4351">
        <row r="9">
          <cell r="A9" t="str">
            <v>A</v>
          </cell>
        </row>
      </sheetData>
      <sheetData sheetId="4352">
        <row r="9">
          <cell r="A9" t="str">
            <v>A</v>
          </cell>
        </row>
      </sheetData>
      <sheetData sheetId="4353">
        <row r="9">
          <cell r="A9" t="str">
            <v>A</v>
          </cell>
        </row>
      </sheetData>
      <sheetData sheetId="4354">
        <row r="9">
          <cell r="A9" t="str">
            <v>A</v>
          </cell>
        </row>
      </sheetData>
      <sheetData sheetId="4355">
        <row r="9">
          <cell r="A9" t="str">
            <v>A</v>
          </cell>
        </row>
      </sheetData>
      <sheetData sheetId="4356">
        <row r="9">
          <cell r="A9" t="str">
            <v>A</v>
          </cell>
        </row>
      </sheetData>
      <sheetData sheetId="4357">
        <row r="9">
          <cell r="A9" t="str">
            <v>A</v>
          </cell>
        </row>
      </sheetData>
      <sheetData sheetId="4358">
        <row r="9">
          <cell r="A9" t="str">
            <v>A</v>
          </cell>
        </row>
      </sheetData>
      <sheetData sheetId="4359">
        <row r="9">
          <cell r="A9" t="str">
            <v>A</v>
          </cell>
        </row>
      </sheetData>
      <sheetData sheetId="4360">
        <row r="9">
          <cell r="A9" t="str">
            <v>A</v>
          </cell>
        </row>
      </sheetData>
      <sheetData sheetId="4361">
        <row r="9">
          <cell r="A9" t="str">
            <v>A</v>
          </cell>
        </row>
      </sheetData>
      <sheetData sheetId="4362">
        <row r="9">
          <cell r="A9" t="str">
            <v>A</v>
          </cell>
        </row>
      </sheetData>
      <sheetData sheetId="4363">
        <row r="9">
          <cell r="A9" t="str">
            <v>A</v>
          </cell>
        </row>
      </sheetData>
      <sheetData sheetId="4364">
        <row r="9">
          <cell r="A9" t="str">
            <v>A</v>
          </cell>
        </row>
      </sheetData>
      <sheetData sheetId="4365">
        <row r="9">
          <cell r="A9" t="str">
            <v>A</v>
          </cell>
        </row>
      </sheetData>
      <sheetData sheetId="4366">
        <row r="9">
          <cell r="A9" t="str">
            <v>A</v>
          </cell>
        </row>
      </sheetData>
      <sheetData sheetId="4367">
        <row r="9">
          <cell r="A9" t="str">
            <v>A</v>
          </cell>
        </row>
      </sheetData>
      <sheetData sheetId="4368">
        <row r="9">
          <cell r="A9" t="str">
            <v>A</v>
          </cell>
        </row>
      </sheetData>
      <sheetData sheetId="4369">
        <row r="9">
          <cell r="A9" t="str">
            <v>A</v>
          </cell>
        </row>
      </sheetData>
      <sheetData sheetId="4370">
        <row r="9">
          <cell r="A9" t="str">
            <v>A</v>
          </cell>
        </row>
      </sheetData>
      <sheetData sheetId="4371">
        <row r="9">
          <cell r="A9" t="str">
            <v>A</v>
          </cell>
        </row>
      </sheetData>
      <sheetData sheetId="4372">
        <row r="9">
          <cell r="A9" t="str">
            <v>A</v>
          </cell>
        </row>
      </sheetData>
      <sheetData sheetId="4373">
        <row r="9">
          <cell r="A9" t="str">
            <v>A</v>
          </cell>
        </row>
      </sheetData>
      <sheetData sheetId="4374">
        <row r="9">
          <cell r="A9" t="str">
            <v>A</v>
          </cell>
        </row>
      </sheetData>
      <sheetData sheetId="4375">
        <row r="9">
          <cell r="A9" t="str">
            <v>A</v>
          </cell>
        </row>
      </sheetData>
      <sheetData sheetId="4376">
        <row r="9">
          <cell r="A9" t="str">
            <v>A</v>
          </cell>
        </row>
      </sheetData>
      <sheetData sheetId="4377">
        <row r="9">
          <cell r="A9" t="str">
            <v>A</v>
          </cell>
        </row>
      </sheetData>
      <sheetData sheetId="4378">
        <row r="9">
          <cell r="A9" t="str">
            <v>A</v>
          </cell>
        </row>
      </sheetData>
      <sheetData sheetId="4379">
        <row r="9">
          <cell r="A9" t="str">
            <v>A</v>
          </cell>
        </row>
      </sheetData>
      <sheetData sheetId="4380">
        <row r="9">
          <cell r="A9" t="str">
            <v>A</v>
          </cell>
        </row>
      </sheetData>
      <sheetData sheetId="4381">
        <row r="9">
          <cell r="A9" t="str">
            <v>A</v>
          </cell>
        </row>
      </sheetData>
      <sheetData sheetId="4382">
        <row r="9">
          <cell r="A9" t="str">
            <v>A</v>
          </cell>
        </row>
      </sheetData>
      <sheetData sheetId="4383">
        <row r="9">
          <cell r="A9" t="str">
            <v>A</v>
          </cell>
        </row>
      </sheetData>
      <sheetData sheetId="4384">
        <row r="9">
          <cell r="A9" t="str">
            <v>A</v>
          </cell>
        </row>
      </sheetData>
      <sheetData sheetId="4385">
        <row r="9">
          <cell r="A9" t="str">
            <v>A</v>
          </cell>
        </row>
      </sheetData>
      <sheetData sheetId="4386">
        <row r="9">
          <cell r="A9" t="str">
            <v>A</v>
          </cell>
        </row>
      </sheetData>
      <sheetData sheetId="4387">
        <row r="9">
          <cell r="A9" t="str">
            <v>A</v>
          </cell>
        </row>
      </sheetData>
      <sheetData sheetId="4388">
        <row r="9">
          <cell r="A9" t="str">
            <v>A</v>
          </cell>
        </row>
      </sheetData>
      <sheetData sheetId="4389">
        <row r="9">
          <cell r="A9" t="str">
            <v>A</v>
          </cell>
        </row>
      </sheetData>
      <sheetData sheetId="4390">
        <row r="9">
          <cell r="A9" t="str">
            <v>A</v>
          </cell>
        </row>
      </sheetData>
      <sheetData sheetId="4391">
        <row r="9">
          <cell r="A9" t="str">
            <v>A</v>
          </cell>
        </row>
      </sheetData>
      <sheetData sheetId="4392">
        <row r="9">
          <cell r="A9" t="str">
            <v>A</v>
          </cell>
        </row>
      </sheetData>
      <sheetData sheetId="4393">
        <row r="9">
          <cell r="A9" t="str">
            <v>A</v>
          </cell>
        </row>
      </sheetData>
      <sheetData sheetId="4394">
        <row r="9">
          <cell r="A9" t="str">
            <v>A</v>
          </cell>
        </row>
      </sheetData>
      <sheetData sheetId="4395">
        <row r="9">
          <cell r="A9" t="str">
            <v>A</v>
          </cell>
        </row>
      </sheetData>
      <sheetData sheetId="4396">
        <row r="9">
          <cell r="A9" t="str">
            <v>A</v>
          </cell>
        </row>
      </sheetData>
      <sheetData sheetId="4397">
        <row r="9">
          <cell r="A9" t="str">
            <v>A</v>
          </cell>
        </row>
      </sheetData>
      <sheetData sheetId="4398">
        <row r="9">
          <cell r="A9" t="str">
            <v>A</v>
          </cell>
        </row>
      </sheetData>
      <sheetData sheetId="4399">
        <row r="9">
          <cell r="A9" t="str">
            <v>A</v>
          </cell>
        </row>
      </sheetData>
      <sheetData sheetId="4400">
        <row r="9">
          <cell r="A9" t="str">
            <v>A</v>
          </cell>
        </row>
      </sheetData>
      <sheetData sheetId="4401">
        <row r="9">
          <cell r="A9" t="str">
            <v>A</v>
          </cell>
        </row>
      </sheetData>
      <sheetData sheetId="4402">
        <row r="9">
          <cell r="A9" t="str">
            <v>A</v>
          </cell>
        </row>
      </sheetData>
      <sheetData sheetId="4403">
        <row r="9">
          <cell r="A9" t="str">
            <v>A</v>
          </cell>
        </row>
      </sheetData>
      <sheetData sheetId="4404">
        <row r="9">
          <cell r="A9" t="str">
            <v>A</v>
          </cell>
        </row>
      </sheetData>
      <sheetData sheetId="4405">
        <row r="9">
          <cell r="A9" t="str">
            <v>A</v>
          </cell>
        </row>
      </sheetData>
      <sheetData sheetId="4406">
        <row r="9">
          <cell r="A9" t="str">
            <v>A</v>
          </cell>
        </row>
      </sheetData>
      <sheetData sheetId="4407">
        <row r="9">
          <cell r="A9" t="str">
            <v>A</v>
          </cell>
        </row>
      </sheetData>
      <sheetData sheetId="4408">
        <row r="9">
          <cell r="A9" t="str">
            <v>A</v>
          </cell>
        </row>
      </sheetData>
      <sheetData sheetId="4409">
        <row r="9">
          <cell r="A9" t="str">
            <v>A</v>
          </cell>
        </row>
      </sheetData>
      <sheetData sheetId="4410">
        <row r="9">
          <cell r="A9" t="str">
            <v>A</v>
          </cell>
        </row>
      </sheetData>
      <sheetData sheetId="4411">
        <row r="9">
          <cell r="A9" t="str">
            <v>A</v>
          </cell>
        </row>
      </sheetData>
      <sheetData sheetId="4412">
        <row r="9">
          <cell r="A9" t="str">
            <v>A</v>
          </cell>
        </row>
      </sheetData>
      <sheetData sheetId="4413">
        <row r="9">
          <cell r="A9" t="str">
            <v>A</v>
          </cell>
        </row>
      </sheetData>
      <sheetData sheetId="4414">
        <row r="9">
          <cell r="A9" t="str">
            <v>A</v>
          </cell>
        </row>
      </sheetData>
      <sheetData sheetId="4415">
        <row r="9">
          <cell r="A9" t="str">
            <v>A</v>
          </cell>
        </row>
      </sheetData>
      <sheetData sheetId="4416">
        <row r="9">
          <cell r="A9" t="str">
            <v>A</v>
          </cell>
        </row>
      </sheetData>
      <sheetData sheetId="4417">
        <row r="9">
          <cell r="A9" t="str">
            <v>A</v>
          </cell>
        </row>
      </sheetData>
      <sheetData sheetId="4418">
        <row r="9">
          <cell r="A9" t="str">
            <v>A</v>
          </cell>
        </row>
      </sheetData>
      <sheetData sheetId="4419">
        <row r="9">
          <cell r="A9" t="str">
            <v>A</v>
          </cell>
        </row>
      </sheetData>
      <sheetData sheetId="4420">
        <row r="9">
          <cell r="A9" t="str">
            <v>A</v>
          </cell>
        </row>
      </sheetData>
      <sheetData sheetId="4421">
        <row r="9">
          <cell r="A9" t="str">
            <v>A</v>
          </cell>
        </row>
      </sheetData>
      <sheetData sheetId="4422">
        <row r="9">
          <cell r="A9" t="str">
            <v>A</v>
          </cell>
        </row>
      </sheetData>
      <sheetData sheetId="4423">
        <row r="9">
          <cell r="A9" t="str">
            <v>A</v>
          </cell>
        </row>
      </sheetData>
      <sheetData sheetId="4424">
        <row r="9">
          <cell r="A9" t="str">
            <v>A</v>
          </cell>
        </row>
      </sheetData>
      <sheetData sheetId="4425">
        <row r="9">
          <cell r="A9" t="str">
            <v>A</v>
          </cell>
        </row>
      </sheetData>
      <sheetData sheetId="4426">
        <row r="9">
          <cell r="A9" t="str">
            <v>A</v>
          </cell>
        </row>
      </sheetData>
      <sheetData sheetId="4427">
        <row r="9">
          <cell r="A9" t="str">
            <v>A</v>
          </cell>
        </row>
      </sheetData>
      <sheetData sheetId="4428">
        <row r="9">
          <cell r="A9" t="str">
            <v>A</v>
          </cell>
        </row>
      </sheetData>
      <sheetData sheetId="4429">
        <row r="9">
          <cell r="A9" t="str">
            <v>A</v>
          </cell>
        </row>
      </sheetData>
      <sheetData sheetId="4430">
        <row r="9">
          <cell r="A9" t="str">
            <v>A</v>
          </cell>
        </row>
      </sheetData>
      <sheetData sheetId="4431">
        <row r="9">
          <cell r="A9" t="str">
            <v>A</v>
          </cell>
        </row>
      </sheetData>
      <sheetData sheetId="4432">
        <row r="9">
          <cell r="A9" t="str">
            <v>A</v>
          </cell>
        </row>
      </sheetData>
      <sheetData sheetId="4433">
        <row r="9">
          <cell r="A9" t="str">
            <v>A</v>
          </cell>
        </row>
      </sheetData>
      <sheetData sheetId="4434">
        <row r="9">
          <cell r="A9" t="str">
            <v>A</v>
          </cell>
        </row>
      </sheetData>
      <sheetData sheetId="4435">
        <row r="9">
          <cell r="A9" t="str">
            <v>A</v>
          </cell>
        </row>
      </sheetData>
      <sheetData sheetId="4436">
        <row r="9">
          <cell r="A9" t="str">
            <v>A</v>
          </cell>
        </row>
      </sheetData>
      <sheetData sheetId="4437">
        <row r="9">
          <cell r="A9" t="str">
            <v>A</v>
          </cell>
        </row>
      </sheetData>
      <sheetData sheetId="4438">
        <row r="9">
          <cell r="A9" t="str">
            <v>A</v>
          </cell>
        </row>
      </sheetData>
      <sheetData sheetId="4439">
        <row r="9">
          <cell r="A9" t="str">
            <v>A</v>
          </cell>
        </row>
      </sheetData>
      <sheetData sheetId="4440">
        <row r="9">
          <cell r="A9" t="str">
            <v>A</v>
          </cell>
        </row>
      </sheetData>
      <sheetData sheetId="4441">
        <row r="9">
          <cell r="A9" t="str">
            <v>A</v>
          </cell>
        </row>
      </sheetData>
      <sheetData sheetId="4442">
        <row r="9">
          <cell r="A9" t="str">
            <v>A</v>
          </cell>
        </row>
      </sheetData>
      <sheetData sheetId="4443">
        <row r="9">
          <cell r="A9" t="str">
            <v>A</v>
          </cell>
        </row>
      </sheetData>
      <sheetData sheetId="4444">
        <row r="9">
          <cell r="A9" t="str">
            <v>A</v>
          </cell>
        </row>
      </sheetData>
      <sheetData sheetId="4445">
        <row r="9">
          <cell r="A9" t="str">
            <v>A</v>
          </cell>
        </row>
      </sheetData>
      <sheetData sheetId="4446">
        <row r="9">
          <cell r="A9" t="str">
            <v>A</v>
          </cell>
        </row>
      </sheetData>
      <sheetData sheetId="4447">
        <row r="9">
          <cell r="A9" t="str">
            <v>A</v>
          </cell>
        </row>
      </sheetData>
      <sheetData sheetId="4448">
        <row r="9">
          <cell r="A9" t="str">
            <v>A</v>
          </cell>
        </row>
      </sheetData>
      <sheetData sheetId="4449">
        <row r="9">
          <cell r="A9" t="str">
            <v>A</v>
          </cell>
        </row>
      </sheetData>
      <sheetData sheetId="4450">
        <row r="9">
          <cell r="A9" t="str">
            <v>A</v>
          </cell>
        </row>
      </sheetData>
      <sheetData sheetId="4451">
        <row r="9">
          <cell r="A9" t="str">
            <v>A</v>
          </cell>
        </row>
      </sheetData>
      <sheetData sheetId="4452">
        <row r="9">
          <cell r="A9" t="str">
            <v>A</v>
          </cell>
        </row>
      </sheetData>
      <sheetData sheetId="4453">
        <row r="9">
          <cell r="A9" t="str">
            <v>A</v>
          </cell>
        </row>
      </sheetData>
      <sheetData sheetId="4454">
        <row r="9">
          <cell r="A9" t="str">
            <v>A</v>
          </cell>
        </row>
      </sheetData>
      <sheetData sheetId="4455">
        <row r="9">
          <cell r="A9" t="str">
            <v>A</v>
          </cell>
        </row>
      </sheetData>
      <sheetData sheetId="4456">
        <row r="9">
          <cell r="A9" t="str">
            <v>A</v>
          </cell>
        </row>
      </sheetData>
      <sheetData sheetId="4457">
        <row r="9">
          <cell r="A9" t="str">
            <v>A</v>
          </cell>
        </row>
      </sheetData>
      <sheetData sheetId="4458">
        <row r="9">
          <cell r="A9" t="str">
            <v>A</v>
          </cell>
        </row>
      </sheetData>
      <sheetData sheetId="4459">
        <row r="9">
          <cell r="A9" t="str">
            <v>A</v>
          </cell>
        </row>
      </sheetData>
      <sheetData sheetId="4460">
        <row r="9">
          <cell r="A9" t="str">
            <v>A</v>
          </cell>
        </row>
      </sheetData>
      <sheetData sheetId="4461">
        <row r="9">
          <cell r="A9" t="str">
            <v>A</v>
          </cell>
        </row>
      </sheetData>
      <sheetData sheetId="4462">
        <row r="9">
          <cell r="A9" t="str">
            <v>A</v>
          </cell>
        </row>
      </sheetData>
      <sheetData sheetId="4463">
        <row r="9">
          <cell r="A9" t="str">
            <v>A</v>
          </cell>
        </row>
      </sheetData>
      <sheetData sheetId="4464">
        <row r="9">
          <cell r="A9" t="str">
            <v>A</v>
          </cell>
        </row>
      </sheetData>
      <sheetData sheetId="4465">
        <row r="9">
          <cell r="A9" t="str">
            <v>A</v>
          </cell>
        </row>
      </sheetData>
      <sheetData sheetId="4466">
        <row r="9">
          <cell r="A9" t="str">
            <v>A</v>
          </cell>
        </row>
      </sheetData>
      <sheetData sheetId="4467">
        <row r="9">
          <cell r="A9" t="str">
            <v>A</v>
          </cell>
        </row>
      </sheetData>
      <sheetData sheetId="4468">
        <row r="9">
          <cell r="A9" t="str">
            <v>A</v>
          </cell>
        </row>
      </sheetData>
      <sheetData sheetId="4469">
        <row r="9">
          <cell r="A9" t="str">
            <v>A</v>
          </cell>
        </row>
      </sheetData>
      <sheetData sheetId="4470">
        <row r="9">
          <cell r="A9" t="str">
            <v>A</v>
          </cell>
        </row>
      </sheetData>
      <sheetData sheetId="4471">
        <row r="9">
          <cell r="A9" t="str">
            <v>A</v>
          </cell>
        </row>
      </sheetData>
      <sheetData sheetId="4472">
        <row r="9">
          <cell r="A9" t="str">
            <v>A</v>
          </cell>
        </row>
      </sheetData>
      <sheetData sheetId="4473">
        <row r="9">
          <cell r="A9" t="str">
            <v>A</v>
          </cell>
        </row>
      </sheetData>
      <sheetData sheetId="4474">
        <row r="9">
          <cell r="A9" t="str">
            <v>A</v>
          </cell>
        </row>
      </sheetData>
      <sheetData sheetId="4475">
        <row r="9">
          <cell r="A9" t="str">
            <v>A</v>
          </cell>
        </row>
      </sheetData>
      <sheetData sheetId="4476">
        <row r="9">
          <cell r="A9" t="str">
            <v>A</v>
          </cell>
        </row>
      </sheetData>
      <sheetData sheetId="4477">
        <row r="9">
          <cell r="A9" t="str">
            <v>A</v>
          </cell>
        </row>
      </sheetData>
      <sheetData sheetId="4478">
        <row r="9">
          <cell r="A9" t="str">
            <v>A</v>
          </cell>
        </row>
      </sheetData>
      <sheetData sheetId="4479">
        <row r="9">
          <cell r="A9" t="str">
            <v>A</v>
          </cell>
        </row>
      </sheetData>
      <sheetData sheetId="4480">
        <row r="9">
          <cell r="A9" t="str">
            <v>A</v>
          </cell>
        </row>
      </sheetData>
      <sheetData sheetId="4481">
        <row r="9">
          <cell r="A9" t="str">
            <v>A</v>
          </cell>
        </row>
      </sheetData>
      <sheetData sheetId="4482">
        <row r="9">
          <cell r="A9" t="str">
            <v>A</v>
          </cell>
        </row>
      </sheetData>
      <sheetData sheetId="4483">
        <row r="9">
          <cell r="A9" t="str">
            <v>A</v>
          </cell>
        </row>
      </sheetData>
      <sheetData sheetId="4484">
        <row r="9">
          <cell r="A9" t="str">
            <v>A</v>
          </cell>
        </row>
      </sheetData>
      <sheetData sheetId="4485">
        <row r="9">
          <cell r="A9" t="str">
            <v>A</v>
          </cell>
        </row>
      </sheetData>
      <sheetData sheetId="4486">
        <row r="9">
          <cell r="A9" t="str">
            <v>A</v>
          </cell>
        </row>
      </sheetData>
      <sheetData sheetId="4487">
        <row r="9">
          <cell r="A9" t="str">
            <v>A</v>
          </cell>
        </row>
      </sheetData>
      <sheetData sheetId="4488">
        <row r="9">
          <cell r="A9" t="str">
            <v>A</v>
          </cell>
        </row>
      </sheetData>
      <sheetData sheetId="4489">
        <row r="9">
          <cell r="A9" t="str">
            <v>A</v>
          </cell>
        </row>
      </sheetData>
      <sheetData sheetId="4490">
        <row r="9">
          <cell r="A9" t="str">
            <v>A</v>
          </cell>
        </row>
      </sheetData>
      <sheetData sheetId="4491">
        <row r="9">
          <cell r="A9" t="str">
            <v>A</v>
          </cell>
        </row>
      </sheetData>
      <sheetData sheetId="4492">
        <row r="9">
          <cell r="A9" t="str">
            <v>A</v>
          </cell>
        </row>
      </sheetData>
      <sheetData sheetId="4493">
        <row r="9">
          <cell r="A9" t="str">
            <v>A</v>
          </cell>
        </row>
      </sheetData>
      <sheetData sheetId="4494">
        <row r="9">
          <cell r="A9" t="str">
            <v>A</v>
          </cell>
        </row>
      </sheetData>
      <sheetData sheetId="4495">
        <row r="9">
          <cell r="A9" t="str">
            <v>A</v>
          </cell>
        </row>
      </sheetData>
      <sheetData sheetId="4496">
        <row r="9">
          <cell r="A9" t="str">
            <v>A</v>
          </cell>
        </row>
      </sheetData>
      <sheetData sheetId="4497">
        <row r="9">
          <cell r="A9" t="str">
            <v>A</v>
          </cell>
        </row>
      </sheetData>
      <sheetData sheetId="4498">
        <row r="9">
          <cell r="A9" t="str">
            <v>A</v>
          </cell>
        </row>
      </sheetData>
      <sheetData sheetId="4499">
        <row r="9">
          <cell r="A9" t="str">
            <v>A</v>
          </cell>
        </row>
      </sheetData>
      <sheetData sheetId="4500">
        <row r="9">
          <cell r="A9" t="str">
            <v>A</v>
          </cell>
        </row>
      </sheetData>
      <sheetData sheetId="4501">
        <row r="9">
          <cell r="A9" t="str">
            <v>A</v>
          </cell>
        </row>
      </sheetData>
      <sheetData sheetId="4502">
        <row r="9">
          <cell r="A9" t="str">
            <v>A</v>
          </cell>
        </row>
      </sheetData>
      <sheetData sheetId="4503">
        <row r="9">
          <cell r="A9" t="str">
            <v>A</v>
          </cell>
        </row>
      </sheetData>
      <sheetData sheetId="4504">
        <row r="9">
          <cell r="A9" t="str">
            <v>A</v>
          </cell>
        </row>
      </sheetData>
      <sheetData sheetId="4505">
        <row r="9">
          <cell r="A9" t="str">
            <v>A</v>
          </cell>
        </row>
      </sheetData>
      <sheetData sheetId="4506">
        <row r="9">
          <cell r="A9" t="str">
            <v>A</v>
          </cell>
        </row>
      </sheetData>
      <sheetData sheetId="4507">
        <row r="9">
          <cell r="A9" t="str">
            <v>A</v>
          </cell>
        </row>
      </sheetData>
      <sheetData sheetId="4508">
        <row r="9">
          <cell r="A9" t="str">
            <v>A</v>
          </cell>
        </row>
      </sheetData>
      <sheetData sheetId="4509">
        <row r="9">
          <cell r="A9" t="str">
            <v>A</v>
          </cell>
        </row>
      </sheetData>
      <sheetData sheetId="4510">
        <row r="9">
          <cell r="A9" t="str">
            <v>A</v>
          </cell>
        </row>
      </sheetData>
      <sheetData sheetId="4511">
        <row r="9">
          <cell r="A9" t="str">
            <v>A</v>
          </cell>
        </row>
      </sheetData>
      <sheetData sheetId="4512">
        <row r="9">
          <cell r="A9" t="str">
            <v>A</v>
          </cell>
        </row>
      </sheetData>
      <sheetData sheetId="4513">
        <row r="9">
          <cell r="A9" t="str">
            <v>A</v>
          </cell>
        </row>
      </sheetData>
      <sheetData sheetId="4514">
        <row r="9">
          <cell r="A9" t="str">
            <v>A</v>
          </cell>
        </row>
      </sheetData>
      <sheetData sheetId="4515">
        <row r="9">
          <cell r="A9" t="str">
            <v>A</v>
          </cell>
        </row>
      </sheetData>
      <sheetData sheetId="4516">
        <row r="9">
          <cell r="A9" t="str">
            <v>A</v>
          </cell>
        </row>
      </sheetData>
      <sheetData sheetId="4517">
        <row r="9">
          <cell r="A9" t="str">
            <v>A</v>
          </cell>
        </row>
      </sheetData>
      <sheetData sheetId="4518">
        <row r="9">
          <cell r="A9" t="str">
            <v>A</v>
          </cell>
        </row>
      </sheetData>
      <sheetData sheetId="4519">
        <row r="9">
          <cell r="A9" t="str">
            <v>A</v>
          </cell>
        </row>
      </sheetData>
      <sheetData sheetId="4520">
        <row r="9">
          <cell r="A9" t="str">
            <v>A</v>
          </cell>
        </row>
      </sheetData>
      <sheetData sheetId="4521">
        <row r="9">
          <cell r="A9" t="str">
            <v>A</v>
          </cell>
        </row>
      </sheetData>
      <sheetData sheetId="4522">
        <row r="9">
          <cell r="A9" t="str">
            <v>A</v>
          </cell>
        </row>
      </sheetData>
      <sheetData sheetId="4523">
        <row r="9">
          <cell r="A9" t="str">
            <v>A</v>
          </cell>
        </row>
      </sheetData>
      <sheetData sheetId="4524">
        <row r="9">
          <cell r="A9" t="str">
            <v>A</v>
          </cell>
        </row>
      </sheetData>
      <sheetData sheetId="4525">
        <row r="9">
          <cell r="A9" t="str">
            <v>A</v>
          </cell>
        </row>
      </sheetData>
      <sheetData sheetId="4526">
        <row r="9">
          <cell r="A9" t="str">
            <v>A</v>
          </cell>
        </row>
      </sheetData>
      <sheetData sheetId="4527">
        <row r="9">
          <cell r="A9" t="str">
            <v>A</v>
          </cell>
        </row>
      </sheetData>
      <sheetData sheetId="4528">
        <row r="9">
          <cell r="A9" t="str">
            <v>A</v>
          </cell>
        </row>
      </sheetData>
      <sheetData sheetId="4529">
        <row r="9">
          <cell r="A9" t="str">
            <v>A</v>
          </cell>
        </row>
      </sheetData>
      <sheetData sheetId="4530">
        <row r="9">
          <cell r="A9" t="str">
            <v>A</v>
          </cell>
        </row>
      </sheetData>
      <sheetData sheetId="4531">
        <row r="9">
          <cell r="A9" t="str">
            <v>A</v>
          </cell>
        </row>
      </sheetData>
      <sheetData sheetId="4532">
        <row r="9">
          <cell r="A9" t="str">
            <v>A</v>
          </cell>
        </row>
      </sheetData>
      <sheetData sheetId="4533">
        <row r="9">
          <cell r="A9" t="str">
            <v>A</v>
          </cell>
        </row>
      </sheetData>
      <sheetData sheetId="4534">
        <row r="9">
          <cell r="A9" t="str">
            <v>A</v>
          </cell>
        </row>
      </sheetData>
      <sheetData sheetId="4535">
        <row r="9">
          <cell r="A9" t="str">
            <v>A</v>
          </cell>
        </row>
      </sheetData>
      <sheetData sheetId="4536">
        <row r="9">
          <cell r="A9" t="str">
            <v>A</v>
          </cell>
        </row>
      </sheetData>
      <sheetData sheetId="4537">
        <row r="9">
          <cell r="A9" t="str">
            <v>A</v>
          </cell>
        </row>
      </sheetData>
      <sheetData sheetId="4538">
        <row r="9">
          <cell r="A9" t="str">
            <v>A</v>
          </cell>
        </row>
      </sheetData>
      <sheetData sheetId="4539">
        <row r="9">
          <cell r="A9" t="str">
            <v>A</v>
          </cell>
        </row>
      </sheetData>
      <sheetData sheetId="4540">
        <row r="9">
          <cell r="A9" t="str">
            <v>A</v>
          </cell>
        </row>
      </sheetData>
      <sheetData sheetId="4541">
        <row r="9">
          <cell r="A9" t="str">
            <v>A</v>
          </cell>
        </row>
      </sheetData>
      <sheetData sheetId="4542">
        <row r="9">
          <cell r="A9" t="str">
            <v>A</v>
          </cell>
        </row>
      </sheetData>
      <sheetData sheetId="4543">
        <row r="9">
          <cell r="A9" t="str">
            <v>A</v>
          </cell>
        </row>
      </sheetData>
      <sheetData sheetId="4544">
        <row r="9">
          <cell r="A9" t="str">
            <v>A</v>
          </cell>
        </row>
      </sheetData>
      <sheetData sheetId="4545">
        <row r="9">
          <cell r="A9" t="str">
            <v>A</v>
          </cell>
        </row>
      </sheetData>
      <sheetData sheetId="4546">
        <row r="9">
          <cell r="A9" t="str">
            <v>A</v>
          </cell>
        </row>
      </sheetData>
      <sheetData sheetId="4547">
        <row r="9">
          <cell r="A9" t="str">
            <v>A</v>
          </cell>
        </row>
      </sheetData>
      <sheetData sheetId="4548">
        <row r="9">
          <cell r="A9" t="str">
            <v>A</v>
          </cell>
        </row>
      </sheetData>
      <sheetData sheetId="4549">
        <row r="9">
          <cell r="A9" t="str">
            <v>A</v>
          </cell>
        </row>
      </sheetData>
      <sheetData sheetId="4550">
        <row r="9">
          <cell r="A9" t="str">
            <v>A</v>
          </cell>
        </row>
      </sheetData>
      <sheetData sheetId="4551">
        <row r="9">
          <cell r="A9" t="str">
            <v>A</v>
          </cell>
        </row>
      </sheetData>
      <sheetData sheetId="4552">
        <row r="9">
          <cell r="A9" t="str">
            <v>A</v>
          </cell>
        </row>
      </sheetData>
      <sheetData sheetId="4553">
        <row r="9">
          <cell r="A9" t="str">
            <v>A</v>
          </cell>
        </row>
      </sheetData>
      <sheetData sheetId="4554">
        <row r="9">
          <cell r="A9" t="str">
            <v>A</v>
          </cell>
        </row>
      </sheetData>
      <sheetData sheetId="4555">
        <row r="9">
          <cell r="A9" t="str">
            <v>A</v>
          </cell>
        </row>
      </sheetData>
      <sheetData sheetId="4556">
        <row r="9">
          <cell r="A9" t="str">
            <v>A</v>
          </cell>
        </row>
      </sheetData>
      <sheetData sheetId="4557">
        <row r="9">
          <cell r="A9" t="str">
            <v>A</v>
          </cell>
        </row>
      </sheetData>
      <sheetData sheetId="4558">
        <row r="9">
          <cell r="A9" t="str">
            <v>A</v>
          </cell>
        </row>
      </sheetData>
      <sheetData sheetId="4559">
        <row r="9">
          <cell r="A9" t="str">
            <v>A</v>
          </cell>
        </row>
      </sheetData>
      <sheetData sheetId="4560">
        <row r="9">
          <cell r="A9" t="str">
            <v>A</v>
          </cell>
        </row>
      </sheetData>
      <sheetData sheetId="4561">
        <row r="9">
          <cell r="A9" t="str">
            <v>A</v>
          </cell>
        </row>
      </sheetData>
      <sheetData sheetId="4562">
        <row r="9">
          <cell r="A9" t="str">
            <v>A</v>
          </cell>
        </row>
      </sheetData>
      <sheetData sheetId="4563">
        <row r="9">
          <cell r="A9" t="str">
            <v>A</v>
          </cell>
        </row>
      </sheetData>
      <sheetData sheetId="4564">
        <row r="9">
          <cell r="A9" t="str">
            <v>A</v>
          </cell>
        </row>
      </sheetData>
      <sheetData sheetId="4565">
        <row r="9">
          <cell r="A9" t="str">
            <v>A</v>
          </cell>
        </row>
      </sheetData>
      <sheetData sheetId="4566">
        <row r="9">
          <cell r="A9" t="str">
            <v>A</v>
          </cell>
        </row>
      </sheetData>
      <sheetData sheetId="4567">
        <row r="9">
          <cell r="A9" t="str">
            <v>A</v>
          </cell>
        </row>
      </sheetData>
      <sheetData sheetId="4568">
        <row r="9">
          <cell r="A9" t="str">
            <v>A</v>
          </cell>
        </row>
      </sheetData>
      <sheetData sheetId="4569">
        <row r="9">
          <cell r="A9" t="str">
            <v>A</v>
          </cell>
        </row>
      </sheetData>
      <sheetData sheetId="4570">
        <row r="9">
          <cell r="A9" t="str">
            <v>A</v>
          </cell>
        </row>
      </sheetData>
      <sheetData sheetId="4571">
        <row r="9">
          <cell r="A9" t="str">
            <v>A</v>
          </cell>
        </row>
      </sheetData>
      <sheetData sheetId="4572">
        <row r="9">
          <cell r="A9" t="str">
            <v>A</v>
          </cell>
        </row>
      </sheetData>
      <sheetData sheetId="4573">
        <row r="9">
          <cell r="A9" t="str">
            <v>A</v>
          </cell>
        </row>
      </sheetData>
      <sheetData sheetId="4574">
        <row r="9">
          <cell r="A9" t="str">
            <v>A</v>
          </cell>
        </row>
      </sheetData>
      <sheetData sheetId="4575">
        <row r="9">
          <cell r="A9" t="str">
            <v>A</v>
          </cell>
        </row>
      </sheetData>
      <sheetData sheetId="4576">
        <row r="9">
          <cell r="A9" t="str">
            <v>A</v>
          </cell>
        </row>
      </sheetData>
      <sheetData sheetId="4577">
        <row r="9">
          <cell r="A9" t="str">
            <v>A</v>
          </cell>
        </row>
      </sheetData>
      <sheetData sheetId="4578">
        <row r="9">
          <cell r="A9" t="str">
            <v>A</v>
          </cell>
        </row>
      </sheetData>
      <sheetData sheetId="4579">
        <row r="9">
          <cell r="A9" t="str">
            <v>A</v>
          </cell>
        </row>
      </sheetData>
      <sheetData sheetId="4580">
        <row r="9">
          <cell r="A9" t="str">
            <v>A</v>
          </cell>
        </row>
      </sheetData>
      <sheetData sheetId="4581">
        <row r="9">
          <cell r="A9" t="str">
            <v>A</v>
          </cell>
        </row>
      </sheetData>
      <sheetData sheetId="4582">
        <row r="9">
          <cell r="A9" t="str">
            <v>A</v>
          </cell>
        </row>
      </sheetData>
      <sheetData sheetId="4583">
        <row r="9">
          <cell r="A9" t="str">
            <v>A</v>
          </cell>
        </row>
      </sheetData>
      <sheetData sheetId="4584">
        <row r="9">
          <cell r="A9" t="str">
            <v>A</v>
          </cell>
        </row>
      </sheetData>
      <sheetData sheetId="4585">
        <row r="9">
          <cell r="A9" t="str">
            <v>A</v>
          </cell>
        </row>
      </sheetData>
      <sheetData sheetId="4586">
        <row r="9">
          <cell r="A9" t="str">
            <v>A</v>
          </cell>
        </row>
      </sheetData>
      <sheetData sheetId="4587">
        <row r="9">
          <cell r="A9" t="str">
            <v>A</v>
          </cell>
        </row>
      </sheetData>
      <sheetData sheetId="4588">
        <row r="9">
          <cell r="A9" t="str">
            <v>A</v>
          </cell>
        </row>
      </sheetData>
      <sheetData sheetId="4589">
        <row r="9">
          <cell r="A9" t="str">
            <v>A</v>
          </cell>
        </row>
      </sheetData>
      <sheetData sheetId="4590">
        <row r="9">
          <cell r="A9" t="str">
            <v>A</v>
          </cell>
        </row>
      </sheetData>
      <sheetData sheetId="4591">
        <row r="9">
          <cell r="A9" t="str">
            <v>A</v>
          </cell>
        </row>
      </sheetData>
      <sheetData sheetId="4592">
        <row r="9">
          <cell r="A9" t="str">
            <v>A</v>
          </cell>
        </row>
      </sheetData>
      <sheetData sheetId="4593">
        <row r="9">
          <cell r="A9" t="str">
            <v>A</v>
          </cell>
        </row>
      </sheetData>
      <sheetData sheetId="4594">
        <row r="9">
          <cell r="A9" t="str">
            <v>A</v>
          </cell>
        </row>
      </sheetData>
      <sheetData sheetId="4595">
        <row r="9">
          <cell r="A9" t="str">
            <v>A</v>
          </cell>
        </row>
      </sheetData>
      <sheetData sheetId="4596">
        <row r="9">
          <cell r="A9" t="str">
            <v>A</v>
          </cell>
        </row>
      </sheetData>
      <sheetData sheetId="4597">
        <row r="9">
          <cell r="A9" t="str">
            <v>A</v>
          </cell>
        </row>
      </sheetData>
      <sheetData sheetId="4598">
        <row r="9">
          <cell r="A9" t="str">
            <v>A</v>
          </cell>
        </row>
      </sheetData>
      <sheetData sheetId="4599">
        <row r="9">
          <cell r="A9" t="str">
            <v>A</v>
          </cell>
        </row>
      </sheetData>
      <sheetData sheetId="4600">
        <row r="9">
          <cell r="A9" t="str">
            <v>A</v>
          </cell>
        </row>
      </sheetData>
      <sheetData sheetId="4601">
        <row r="9">
          <cell r="A9" t="str">
            <v>A</v>
          </cell>
        </row>
      </sheetData>
      <sheetData sheetId="4602">
        <row r="9">
          <cell r="A9" t="str">
            <v>A</v>
          </cell>
        </row>
      </sheetData>
      <sheetData sheetId="4603">
        <row r="9">
          <cell r="A9" t="str">
            <v>A</v>
          </cell>
        </row>
      </sheetData>
      <sheetData sheetId="4604">
        <row r="9">
          <cell r="A9" t="str">
            <v>A</v>
          </cell>
        </row>
      </sheetData>
      <sheetData sheetId="4605">
        <row r="9">
          <cell r="A9" t="str">
            <v>A</v>
          </cell>
        </row>
      </sheetData>
      <sheetData sheetId="4606">
        <row r="9">
          <cell r="A9" t="str">
            <v>A</v>
          </cell>
        </row>
      </sheetData>
      <sheetData sheetId="4607">
        <row r="9">
          <cell r="A9" t="str">
            <v>A</v>
          </cell>
        </row>
      </sheetData>
      <sheetData sheetId="4608">
        <row r="9">
          <cell r="A9" t="str">
            <v>A</v>
          </cell>
        </row>
      </sheetData>
      <sheetData sheetId="4609">
        <row r="9">
          <cell r="A9" t="str">
            <v>A</v>
          </cell>
        </row>
      </sheetData>
      <sheetData sheetId="4610">
        <row r="9">
          <cell r="A9" t="str">
            <v>A</v>
          </cell>
        </row>
      </sheetData>
      <sheetData sheetId="4611">
        <row r="9">
          <cell r="A9" t="str">
            <v>A</v>
          </cell>
        </row>
      </sheetData>
      <sheetData sheetId="4612">
        <row r="9">
          <cell r="A9" t="str">
            <v>A</v>
          </cell>
        </row>
      </sheetData>
      <sheetData sheetId="4613">
        <row r="9">
          <cell r="A9" t="str">
            <v>A</v>
          </cell>
        </row>
      </sheetData>
      <sheetData sheetId="4614">
        <row r="9">
          <cell r="A9" t="str">
            <v>A</v>
          </cell>
        </row>
      </sheetData>
      <sheetData sheetId="4615">
        <row r="9">
          <cell r="A9" t="str">
            <v>A</v>
          </cell>
        </row>
      </sheetData>
      <sheetData sheetId="4616">
        <row r="9">
          <cell r="A9" t="str">
            <v>A</v>
          </cell>
        </row>
      </sheetData>
      <sheetData sheetId="4617">
        <row r="9">
          <cell r="A9" t="str">
            <v>A</v>
          </cell>
        </row>
      </sheetData>
      <sheetData sheetId="4618">
        <row r="9">
          <cell r="A9" t="str">
            <v>A</v>
          </cell>
        </row>
      </sheetData>
      <sheetData sheetId="4619">
        <row r="9">
          <cell r="A9" t="str">
            <v>A</v>
          </cell>
        </row>
      </sheetData>
      <sheetData sheetId="4620">
        <row r="9">
          <cell r="A9" t="str">
            <v>A</v>
          </cell>
        </row>
      </sheetData>
      <sheetData sheetId="4621">
        <row r="9">
          <cell r="A9" t="str">
            <v>A</v>
          </cell>
        </row>
      </sheetData>
      <sheetData sheetId="4622">
        <row r="9">
          <cell r="A9" t="str">
            <v>A</v>
          </cell>
        </row>
      </sheetData>
      <sheetData sheetId="4623">
        <row r="9">
          <cell r="A9" t="str">
            <v>A</v>
          </cell>
        </row>
      </sheetData>
      <sheetData sheetId="4624">
        <row r="9">
          <cell r="A9" t="str">
            <v>A</v>
          </cell>
        </row>
      </sheetData>
      <sheetData sheetId="4625">
        <row r="9">
          <cell r="A9" t="str">
            <v>A</v>
          </cell>
        </row>
      </sheetData>
      <sheetData sheetId="4626">
        <row r="9">
          <cell r="A9" t="str">
            <v>A</v>
          </cell>
        </row>
      </sheetData>
      <sheetData sheetId="4627">
        <row r="9">
          <cell r="A9" t="str">
            <v>A</v>
          </cell>
        </row>
      </sheetData>
      <sheetData sheetId="4628">
        <row r="9">
          <cell r="A9" t="str">
            <v>A</v>
          </cell>
        </row>
      </sheetData>
      <sheetData sheetId="4629">
        <row r="9">
          <cell r="A9" t="str">
            <v>A</v>
          </cell>
        </row>
      </sheetData>
      <sheetData sheetId="4630">
        <row r="9">
          <cell r="A9" t="str">
            <v>A</v>
          </cell>
        </row>
      </sheetData>
      <sheetData sheetId="4631">
        <row r="9">
          <cell r="A9" t="str">
            <v>A</v>
          </cell>
        </row>
      </sheetData>
      <sheetData sheetId="4632">
        <row r="9">
          <cell r="A9" t="str">
            <v>A</v>
          </cell>
        </row>
      </sheetData>
      <sheetData sheetId="4633">
        <row r="9">
          <cell r="A9" t="str">
            <v>A</v>
          </cell>
        </row>
      </sheetData>
      <sheetData sheetId="4634">
        <row r="9">
          <cell r="A9" t="str">
            <v>A</v>
          </cell>
        </row>
      </sheetData>
      <sheetData sheetId="4635">
        <row r="9">
          <cell r="A9" t="str">
            <v>A</v>
          </cell>
        </row>
      </sheetData>
      <sheetData sheetId="4636">
        <row r="9">
          <cell r="A9" t="str">
            <v>A</v>
          </cell>
        </row>
      </sheetData>
      <sheetData sheetId="4637">
        <row r="9">
          <cell r="A9" t="str">
            <v>A</v>
          </cell>
        </row>
      </sheetData>
      <sheetData sheetId="4638">
        <row r="9">
          <cell r="A9" t="str">
            <v>A</v>
          </cell>
        </row>
      </sheetData>
      <sheetData sheetId="4639">
        <row r="9">
          <cell r="A9" t="str">
            <v>A</v>
          </cell>
        </row>
      </sheetData>
      <sheetData sheetId="4640">
        <row r="9">
          <cell r="A9" t="str">
            <v>A</v>
          </cell>
        </row>
      </sheetData>
      <sheetData sheetId="4641">
        <row r="9">
          <cell r="A9" t="str">
            <v>A</v>
          </cell>
        </row>
      </sheetData>
      <sheetData sheetId="4642">
        <row r="9">
          <cell r="A9" t="str">
            <v>A</v>
          </cell>
        </row>
      </sheetData>
      <sheetData sheetId="4643">
        <row r="9">
          <cell r="A9" t="str">
            <v>A</v>
          </cell>
        </row>
      </sheetData>
      <sheetData sheetId="4644">
        <row r="9">
          <cell r="A9" t="str">
            <v>A</v>
          </cell>
        </row>
      </sheetData>
      <sheetData sheetId="4645">
        <row r="9">
          <cell r="A9" t="str">
            <v>A</v>
          </cell>
        </row>
      </sheetData>
      <sheetData sheetId="4646">
        <row r="9">
          <cell r="A9" t="str">
            <v>A</v>
          </cell>
        </row>
      </sheetData>
      <sheetData sheetId="4647">
        <row r="9">
          <cell r="A9" t="str">
            <v>A</v>
          </cell>
        </row>
      </sheetData>
      <sheetData sheetId="4648">
        <row r="9">
          <cell r="A9" t="str">
            <v>A</v>
          </cell>
        </row>
      </sheetData>
      <sheetData sheetId="4649">
        <row r="9">
          <cell r="A9" t="str">
            <v>A</v>
          </cell>
        </row>
      </sheetData>
      <sheetData sheetId="4650">
        <row r="9">
          <cell r="A9" t="str">
            <v>A</v>
          </cell>
        </row>
      </sheetData>
      <sheetData sheetId="4651">
        <row r="4">
          <cell r="A4" t="str">
            <v>BẢNG TÍNH TOÁN, ĐO BÓC KHỐI LƯỢNG HOÀN THÀNH ĐƯA VÀO QUYẾT TOÁN</v>
          </cell>
        </row>
      </sheetData>
      <sheetData sheetId="4652">
        <row r="9">
          <cell r="A9" t="str">
            <v>A</v>
          </cell>
        </row>
      </sheetData>
      <sheetData sheetId="4653">
        <row r="9">
          <cell r="A9" t="str">
            <v>A</v>
          </cell>
        </row>
      </sheetData>
      <sheetData sheetId="4654">
        <row r="9">
          <cell r="A9" t="str">
            <v>A</v>
          </cell>
        </row>
      </sheetData>
      <sheetData sheetId="4655">
        <row r="9">
          <cell r="A9" t="str">
            <v>A</v>
          </cell>
        </row>
      </sheetData>
      <sheetData sheetId="4656">
        <row r="9">
          <cell r="A9" t="str">
            <v>A</v>
          </cell>
        </row>
      </sheetData>
      <sheetData sheetId="4657">
        <row r="9">
          <cell r="A9" t="str">
            <v>A</v>
          </cell>
        </row>
      </sheetData>
      <sheetData sheetId="4658">
        <row r="9">
          <cell r="A9" t="str">
            <v>A</v>
          </cell>
        </row>
      </sheetData>
      <sheetData sheetId="4659">
        <row r="9">
          <cell r="A9" t="str">
            <v>A</v>
          </cell>
        </row>
      </sheetData>
      <sheetData sheetId="4660">
        <row r="9">
          <cell r="A9" t="str">
            <v>A</v>
          </cell>
        </row>
      </sheetData>
      <sheetData sheetId="4661">
        <row r="9">
          <cell r="A9" t="str">
            <v>A</v>
          </cell>
        </row>
      </sheetData>
      <sheetData sheetId="4662">
        <row r="9">
          <cell r="A9" t="str">
            <v>A</v>
          </cell>
        </row>
      </sheetData>
      <sheetData sheetId="4663">
        <row r="4">
          <cell r="A4" t="str">
            <v>BẢNG TÍNH TOÁN, ĐO BÓC KHỐI LƯỢNG HOÀN THÀNH ĐƯA VÀO QUYẾT TOÁN</v>
          </cell>
        </row>
      </sheetData>
      <sheetData sheetId="4664">
        <row r="9">
          <cell r="A9" t="str">
            <v>A</v>
          </cell>
        </row>
      </sheetData>
      <sheetData sheetId="4665">
        <row r="9">
          <cell r="A9" t="str">
            <v>A</v>
          </cell>
        </row>
      </sheetData>
      <sheetData sheetId="4666">
        <row r="9">
          <cell r="A9" t="str">
            <v>A</v>
          </cell>
        </row>
      </sheetData>
      <sheetData sheetId="4667">
        <row r="9">
          <cell r="A9" t="str">
            <v>A</v>
          </cell>
        </row>
      </sheetData>
      <sheetData sheetId="4668">
        <row r="4">
          <cell r="A4" t="str">
            <v>BẢNG TÍNH TOÁN, ĐO BÓC KHỐI LƯỢNG HOÀN THÀNH ĐƯA VÀO QUYẾT TOÁN</v>
          </cell>
        </row>
      </sheetData>
      <sheetData sheetId="4669">
        <row r="9">
          <cell r="A9" t="str">
            <v>A</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9">
          <cell r="A9" t="str">
            <v>A</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9">
          <cell r="A9" t="str">
            <v>A</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9">
          <cell r="A9" t="str">
            <v>A</v>
          </cell>
        </row>
      </sheetData>
      <sheetData sheetId="4715">
        <row r="9">
          <cell r="A9" t="str">
            <v>A</v>
          </cell>
        </row>
      </sheetData>
      <sheetData sheetId="4716">
        <row r="9">
          <cell r="A9" t="str">
            <v>A</v>
          </cell>
        </row>
      </sheetData>
      <sheetData sheetId="4717">
        <row r="9">
          <cell r="A9" t="str">
            <v>A</v>
          </cell>
        </row>
      </sheetData>
      <sheetData sheetId="4718">
        <row r="9">
          <cell r="A9" t="str">
            <v>A</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9">
          <cell r="A9" t="str">
            <v>A</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9">
          <cell r="A9" t="str">
            <v>A</v>
          </cell>
        </row>
      </sheetData>
      <sheetData sheetId="4736">
        <row r="9">
          <cell r="A9" t="str">
            <v>A</v>
          </cell>
        </row>
      </sheetData>
      <sheetData sheetId="4737">
        <row r="9">
          <cell r="A9" t="str">
            <v>A</v>
          </cell>
        </row>
      </sheetData>
      <sheetData sheetId="4738">
        <row r="9">
          <cell r="A9" t="str">
            <v>A</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9">
          <cell r="A9" t="str">
            <v>A</v>
          </cell>
        </row>
      </sheetData>
      <sheetData sheetId="4747">
        <row r="9">
          <cell r="A9" t="str">
            <v>A</v>
          </cell>
        </row>
      </sheetData>
      <sheetData sheetId="4748">
        <row r="9">
          <cell r="A9" t="str">
            <v>A</v>
          </cell>
        </row>
      </sheetData>
      <sheetData sheetId="4749">
        <row r="9">
          <cell r="A9" t="str">
            <v>A</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9">
          <cell r="A9" t="str">
            <v>A</v>
          </cell>
        </row>
      </sheetData>
      <sheetData sheetId="4756">
        <row r="9">
          <cell r="A9" t="str">
            <v>A</v>
          </cell>
        </row>
      </sheetData>
      <sheetData sheetId="4757">
        <row r="9">
          <cell r="A9" t="str">
            <v>A</v>
          </cell>
        </row>
      </sheetData>
      <sheetData sheetId="4758">
        <row r="9">
          <cell r="A9" t="str">
            <v>A</v>
          </cell>
        </row>
      </sheetData>
      <sheetData sheetId="4759">
        <row r="9">
          <cell r="A9" t="str">
            <v>A</v>
          </cell>
        </row>
      </sheetData>
      <sheetData sheetId="4760">
        <row r="9">
          <cell r="A9" t="str">
            <v>A</v>
          </cell>
        </row>
      </sheetData>
      <sheetData sheetId="4761">
        <row r="9">
          <cell r="A9" t="str">
            <v>A</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9">
          <cell r="A9" t="str">
            <v>A</v>
          </cell>
        </row>
      </sheetData>
      <sheetData sheetId="4767">
        <row r="9">
          <cell r="A9" t="str">
            <v>A</v>
          </cell>
        </row>
      </sheetData>
      <sheetData sheetId="4768">
        <row r="9">
          <cell r="A9" t="str">
            <v>A</v>
          </cell>
        </row>
      </sheetData>
      <sheetData sheetId="4769">
        <row r="9">
          <cell r="A9" t="str">
            <v>A</v>
          </cell>
        </row>
      </sheetData>
      <sheetData sheetId="4770">
        <row r="9">
          <cell r="A9" t="str">
            <v>A</v>
          </cell>
        </row>
      </sheetData>
      <sheetData sheetId="4771">
        <row r="9">
          <cell r="A9" t="str">
            <v>A</v>
          </cell>
        </row>
      </sheetData>
      <sheetData sheetId="4772">
        <row r="9">
          <cell r="A9" t="str">
            <v>A</v>
          </cell>
        </row>
      </sheetData>
      <sheetData sheetId="4773">
        <row r="9">
          <cell r="A9" t="str">
            <v>A</v>
          </cell>
        </row>
      </sheetData>
      <sheetData sheetId="4774">
        <row r="9">
          <cell r="A9" t="str">
            <v>A</v>
          </cell>
        </row>
      </sheetData>
      <sheetData sheetId="4775">
        <row r="9">
          <cell r="A9" t="str">
            <v>A</v>
          </cell>
        </row>
      </sheetData>
      <sheetData sheetId="4776">
        <row r="9">
          <cell r="A9" t="str">
            <v>A</v>
          </cell>
        </row>
      </sheetData>
      <sheetData sheetId="4777">
        <row r="9">
          <cell r="A9" t="str">
            <v>A</v>
          </cell>
        </row>
      </sheetData>
      <sheetData sheetId="4778">
        <row r="9">
          <cell r="A9" t="str">
            <v>A</v>
          </cell>
        </row>
      </sheetData>
      <sheetData sheetId="4779">
        <row r="9">
          <cell r="A9" t="str">
            <v>A</v>
          </cell>
        </row>
      </sheetData>
      <sheetData sheetId="4780">
        <row r="9">
          <cell r="A9" t="str">
            <v>A</v>
          </cell>
        </row>
      </sheetData>
      <sheetData sheetId="4781">
        <row r="9">
          <cell r="A9" t="str">
            <v>A</v>
          </cell>
        </row>
      </sheetData>
      <sheetData sheetId="4782">
        <row r="9">
          <cell r="A9" t="str">
            <v>A</v>
          </cell>
        </row>
      </sheetData>
      <sheetData sheetId="4783">
        <row r="9">
          <cell r="A9" t="str">
            <v>A</v>
          </cell>
        </row>
      </sheetData>
      <sheetData sheetId="4784">
        <row r="9">
          <cell r="A9" t="str">
            <v>A</v>
          </cell>
        </row>
      </sheetData>
      <sheetData sheetId="4785">
        <row r="9">
          <cell r="A9" t="str">
            <v>A</v>
          </cell>
        </row>
      </sheetData>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ow r="9">
          <cell r="A9" t="str">
            <v>A</v>
          </cell>
        </row>
      </sheetData>
      <sheetData sheetId="4862">
        <row r="9">
          <cell r="A9" t="str">
            <v>A</v>
          </cell>
        </row>
      </sheetData>
      <sheetData sheetId="4863">
        <row r="9">
          <cell r="A9" t="str">
            <v>A</v>
          </cell>
        </row>
      </sheetData>
      <sheetData sheetId="4864">
        <row r="9">
          <cell r="A9" t="str">
            <v>A</v>
          </cell>
        </row>
      </sheetData>
      <sheetData sheetId="4865">
        <row r="9">
          <cell r="A9" t="str">
            <v>A</v>
          </cell>
        </row>
      </sheetData>
      <sheetData sheetId="4866">
        <row r="9">
          <cell r="A9" t="str">
            <v>A</v>
          </cell>
        </row>
      </sheetData>
      <sheetData sheetId="4867">
        <row r="9">
          <cell r="A9" t="str">
            <v>A</v>
          </cell>
        </row>
      </sheetData>
      <sheetData sheetId="4868">
        <row r="9">
          <cell r="A9" t="str">
            <v>A</v>
          </cell>
        </row>
      </sheetData>
      <sheetData sheetId="4869">
        <row r="9">
          <cell r="A9" t="str">
            <v>A</v>
          </cell>
        </row>
      </sheetData>
      <sheetData sheetId="4870">
        <row r="9">
          <cell r="A9" t="str">
            <v>A</v>
          </cell>
        </row>
      </sheetData>
      <sheetData sheetId="4871">
        <row r="9">
          <cell r="A9" t="str">
            <v>A</v>
          </cell>
        </row>
      </sheetData>
      <sheetData sheetId="4872">
        <row r="9">
          <cell r="A9" t="str">
            <v>A</v>
          </cell>
        </row>
      </sheetData>
      <sheetData sheetId="4873">
        <row r="9">
          <cell r="A9" t="str">
            <v>A</v>
          </cell>
        </row>
      </sheetData>
      <sheetData sheetId="4874">
        <row r="9">
          <cell r="A9" t="str">
            <v>A</v>
          </cell>
        </row>
      </sheetData>
      <sheetData sheetId="4875">
        <row r="9">
          <cell r="A9" t="str">
            <v>A</v>
          </cell>
        </row>
      </sheetData>
      <sheetData sheetId="4876">
        <row r="4">
          <cell r="A4" t="str">
            <v>BẢNG TÍNH TOÁN, ĐO BÓC KHỐI LƯỢNG HOÀN THÀNH ĐƯA VÀO QUYẾT TOÁN</v>
          </cell>
        </row>
      </sheetData>
      <sheetData sheetId="4877">
        <row r="9">
          <cell r="A9" t="str">
            <v>A</v>
          </cell>
        </row>
      </sheetData>
      <sheetData sheetId="4878">
        <row r="4">
          <cell r="A4" t="str">
            <v>BẢNG TÍNH TOÁN, ĐO BÓC KHỐI LƯỢNG HOÀN THÀNH ĐƯA VÀO QUYẾT TOÁN</v>
          </cell>
        </row>
      </sheetData>
      <sheetData sheetId="4879">
        <row r="9">
          <cell r="A9" t="str">
            <v>A</v>
          </cell>
        </row>
      </sheetData>
      <sheetData sheetId="4880">
        <row r="4">
          <cell r="A4" t="str">
            <v>BẢNG TÍNH TOÁN, ĐO BÓC KHỐI LƯỢNG HOÀN THÀNH ĐƯA VÀO QUYẾT TOÁN</v>
          </cell>
        </row>
      </sheetData>
      <sheetData sheetId="4881">
        <row r="9">
          <cell r="A9" t="str">
            <v>A</v>
          </cell>
        </row>
      </sheetData>
      <sheetData sheetId="4882">
        <row r="4">
          <cell r="A4" t="str">
            <v>BẢNG TÍNH TOÁN, ĐO BÓC KHỐI LƯỢNG HOÀN THÀNH ĐƯA VÀO QUYẾT TOÁN</v>
          </cell>
        </row>
      </sheetData>
      <sheetData sheetId="4883">
        <row r="9">
          <cell r="A9" t="str">
            <v>A</v>
          </cell>
        </row>
      </sheetData>
      <sheetData sheetId="4884">
        <row r="4">
          <cell r="A4" t="str">
            <v>BẢNG TÍNH TOÁN, ĐO BÓC KHỐI LƯỢNG HOÀN THÀNH ĐƯA VÀO QUYẾT TOÁN</v>
          </cell>
        </row>
      </sheetData>
      <sheetData sheetId="4885">
        <row r="9">
          <cell r="A9" t="str">
            <v>A</v>
          </cell>
        </row>
      </sheetData>
      <sheetData sheetId="4886">
        <row r="4">
          <cell r="A4" t="str">
            <v>BẢNG TÍNH TOÁN, ĐO BÓC KHỐI LƯỢNG HOÀN THÀNH ĐƯA VÀO QUYẾT TOÁN</v>
          </cell>
        </row>
      </sheetData>
      <sheetData sheetId="4887">
        <row r="9">
          <cell r="A9" t="str">
            <v>A</v>
          </cell>
        </row>
      </sheetData>
      <sheetData sheetId="4888">
        <row r="4">
          <cell r="A4" t="str">
            <v>BẢNG TÍNH TOÁN, ĐO BÓC KHỐI LƯỢNG HOÀN THÀNH ĐƯA VÀO QUYẾT TOÁN</v>
          </cell>
        </row>
      </sheetData>
      <sheetData sheetId="4889">
        <row r="4">
          <cell r="A4" t="str">
            <v>BẢNG TÍNH TOÁN, ĐO BÓC KHỐI LƯỢNG HOÀN THÀNH ĐƯA VÀO QUYẾT TOÁN</v>
          </cell>
        </row>
      </sheetData>
      <sheetData sheetId="4890">
        <row r="4">
          <cell r="A4" t="str">
            <v>BẢNG TÍNH TOÁN, ĐO BÓC KHỐI LƯỢNG HOÀN THÀNH ĐƯA VÀO QUYẾT TOÁN</v>
          </cell>
        </row>
      </sheetData>
      <sheetData sheetId="4891">
        <row r="9">
          <cell r="A9" t="str">
            <v>A</v>
          </cell>
        </row>
      </sheetData>
      <sheetData sheetId="4892">
        <row r="4">
          <cell r="A4" t="str">
            <v>BẢNG TÍNH TOÁN, ĐO BÓC KHỐI LƯỢNG HOÀN THÀNH ĐƯA VÀO QUYẾT TOÁN</v>
          </cell>
        </row>
      </sheetData>
      <sheetData sheetId="4893">
        <row r="9">
          <cell r="A9" t="str">
            <v>A</v>
          </cell>
        </row>
      </sheetData>
      <sheetData sheetId="4894">
        <row r="4">
          <cell r="A4" t="str">
            <v>BẢNG TÍNH TOÁN, ĐO BÓC KHỐI LƯỢNG HOÀN THÀNH ĐƯA VÀO QUYẾT TOÁN</v>
          </cell>
        </row>
      </sheetData>
      <sheetData sheetId="4895">
        <row r="9">
          <cell r="A9" t="str">
            <v>A</v>
          </cell>
        </row>
      </sheetData>
      <sheetData sheetId="4896">
        <row r="4">
          <cell r="A4" t="str">
            <v>BẢNG TÍNH TOÁN, ĐO BÓC KHỐI LƯỢNG HOÀN THÀNH ĐƯA VÀO QUYẾT TOÁN</v>
          </cell>
        </row>
      </sheetData>
      <sheetData sheetId="4897">
        <row r="9">
          <cell r="A9" t="str">
            <v>A</v>
          </cell>
        </row>
      </sheetData>
      <sheetData sheetId="4898">
        <row r="4">
          <cell r="A4" t="str">
            <v>BẢNG TÍNH TOÁN, ĐO BÓC KHỐI LƯỢNG HOÀN THÀNH ĐƯA VÀO QUYẾT TOÁN</v>
          </cell>
        </row>
      </sheetData>
      <sheetData sheetId="4899">
        <row r="4">
          <cell r="A4" t="str">
            <v>BẢNG TÍNH TOÁN, ĐO BÓC KHỐI LƯỢNG HOÀN THÀNH ĐƯA VÀO QUYẾT TOÁN</v>
          </cell>
        </row>
      </sheetData>
      <sheetData sheetId="4900">
        <row r="4">
          <cell r="A4" t="str">
            <v>BẢNG TÍNH TOÁN, ĐO BÓC KHỐI LƯỢNG HOÀN THÀNH ĐƯA VÀO QUYẾT TOÁN</v>
          </cell>
        </row>
      </sheetData>
      <sheetData sheetId="4901">
        <row r="9">
          <cell r="A9" t="str">
            <v>A</v>
          </cell>
        </row>
      </sheetData>
      <sheetData sheetId="4902">
        <row r="4">
          <cell r="A4" t="str">
            <v>BẢNG TÍNH TOÁN, ĐO BÓC KHỐI LƯỢNG HOÀN THÀNH ĐƯA VÀO QUYẾT TOÁN</v>
          </cell>
        </row>
      </sheetData>
      <sheetData sheetId="4903">
        <row r="9">
          <cell r="A9" t="str">
            <v>A</v>
          </cell>
        </row>
      </sheetData>
      <sheetData sheetId="4904">
        <row r="4">
          <cell r="A4" t="str">
            <v>BẢNG TÍNH TOÁN, ĐO BÓC KHỐI LƯỢNG HOÀN THÀNH ĐƯA VÀO QUYẾT TOÁN</v>
          </cell>
        </row>
      </sheetData>
      <sheetData sheetId="4905">
        <row r="9">
          <cell r="A9" t="str">
            <v>A</v>
          </cell>
        </row>
      </sheetData>
      <sheetData sheetId="4906">
        <row r="4">
          <cell r="A4" t="str">
            <v>BẢNG TÍNH TOÁN, ĐO BÓC KHỐI LƯỢNG HOÀN THÀNH ĐƯA VÀO QUYẾT TOÁN</v>
          </cell>
        </row>
      </sheetData>
      <sheetData sheetId="4907">
        <row r="4">
          <cell r="A4" t="str">
            <v>BẢNG TÍNH TOÁN, ĐO BÓC KHỐI LƯỢNG HOÀN THÀNH ĐƯA VÀO QUYẾT TOÁN</v>
          </cell>
        </row>
      </sheetData>
      <sheetData sheetId="4908">
        <row r="4">
          <cell r="A4" t="str">
            <v>BẢNG TÍNH TOÁN, ĐO BÓC KHỐI LƯỢNG HOÀN THÀNH ĐƯA VÀO QUYẾT TOÁN</v>
          </cell>
        </row>
      </sheetData>
      <sheetData sheetId="4909">
        <row r="9">
          <cell r="A9" t="str">
            <v>A</v>
          </cell>
        </row>
      </sheetData>
      <sheetData sheetId="4910">
        <row r="4">
          <cell r="A4" t="str">
            <v>BẢNG TÍNH TOÁN, ĐO BÓC KHỐI LƯỢNG HOÀN THÀNH ĐƯA VÀO QUYẾT TOÁN</v>
          </cell>
        </row>
      </sheetData>
      <sheetData sheetId="4911">
        <row r="9">
          <cell r="A9" t="str">
            <v>A</v>
          </cell>
        </row>
      </sheetData>
      <sheetData sheetId="4912">
        <row r="4">
          <cell r="A4" t="str">
            <v>BẢNG TÍNH TOÁN, ĐO BÓC KHỐI LƯỢNG HOÀN THÀNH ĐƯA VÀO QUYẾT TOÁN</v>
          </cell>
        </row>
      </sheetData>
      <sheetData sheetId="4913">
        <row r="9">
          <cell r="A9" t="str">
            <v>A</v>
          </cell>
        </row>
      </sheetData>
      <sheetData sheetId="4914">
        <row r="9">
          <cell r="A9" t="str">
            <v>A</v>
          </cell>
        </row>
      </sheetData>
      <sheetData sheetId="4915">
        <row r="9">
          <cell r="A9" t="str">
            <v>A</v>
          </cell>
        </row>
      </sheetData>
      <sheetData sheetId="4916">
        <row r="4">
          <cell r="A4" t="str">
            <v>BẢNG TÍNH TOÁN, ĐO BÓC KHỐI LƯỢNG HOÀN THÀNH ĐƯA VÀO QUYẾT TOÁN</v>
          </cell>
        </row>
      </sheetData>
      <sheetData sheetId="4917">
        <row r="4">
          <cell r="A4" t="str">
            <v>BẢNG TÍNH TOÁN, ĐO BÓC KHỐI LƯỢNG HOÀN THÀNH ĐƯA VÀO QUYẾT TOÁN</v>
          </cell>
        </row>
      </sheetData>
      <sheetData sheetId="4918">
        <row r="4">
          <cell r="A4" t="str">
            <v>BẢNG TÍNH TOÁN, ĐO BÓC KHỐI LƯỢNG HOÀN THÀNH ĐƯA VÀO QUYẾT TOÁN</v>
          </cell>
        </row>
      </sheetData>
      <sheetData sheetId="4919">
        <row r="9">
          <cell r="A9" t="str">
            <v>A</v>
          </cell>
        </row>
      </sheetData>
      <sheetData sheetId="4920">
        <row r="9">
          <cell r="A9" t="str">
            <v>A</v>
          </cell>
        </row>
      </sheetData>
      <sheetData sheetId="4921">
        <row r="9">
          <cell r="A9" t="str">
            <v>A</v>
          </cell>
        </row>
      </sheetData>
      <sheetData sheetId="4922">
        <row r="4">
          <cell r="A4" t="str">
            <v>BẢNG TÍNH TOÁN, ĐO BÓC KHỐI LƯỢNG HOÀN THÀNH ĐƯA VÀO QUYẾT TOÁN</v>
          </cell>
        </row>
      </sheetData>
      <sheetData sheetId="4923">
        <row r="9">
          <cell r="A9" t="str">
            <v>A</v>
          </cell>
        </row>
      </sheetData>
      <sheetData sheetId="4924">
        <row r="9">
          <cell r="A9" t="str">
            <v>A</v>
          </cell>
        </row>
      </sheetData>
      <sheetData sheetId="4925">
        <row r="9">
          <cell r="A9" t="str">
            <v>A</v>
          </cell>
        </row>
      </sheetData>
      <sheetData sheetId="4926">
        <row r="4">
          <cell r="A4" t="str">
            <v>BẢNG TÍNH TOÁN, ĐO BÓC KHỐI LƯỢNG HOÀN THÀNH ĐƯA VÀO QUYẾT TOÁN</v>
          </cell>
        </row>
      </sheetData>
      <sheetData sheetId="4927">
        <row r="9">
          <cell r="A9" t="str">
            <v>A</v>
          </cell>
        </row>
      </sheetData>
      <sheetData sheetId="4928">
        <row r="9">
          <cell r="A9" t="str">
            <v>A</v>
          </cell>
        </row>
      </sheetData>
      <sheetData sheetId="4929">
        <row r="9">
          <cell r="A9" t="str">
            <v>A</v>
          </cell>
        </row>
      </sheetData>
      <sheetData sheetId="4930">
        <row r="9">
          <cell r="A9" t="str">
            <v>A</v>
          </cell>
        </row>
      </sheetData>
      <sheetData sheetId="4931">
        <row r="9">
          <cell r="A9" t="str">
            <v>A</v>
          </cell>
        </row>
      </sheetData>
      <sheetData sheetId="4932">
        <row r="9">
          <cell r="A9" t="str">
            <v>A</v>
          </cell>
        </row>
      </sheetData>
      <sheetData sheetId="4933">
        <row r="9">
          <cell r="A9" t="str">
            <v>A</v>
          </cell>
        </row>
      </sheetData>
      <sheetData sheetId="4934">
        <row r="9">
          <cell r="A9" t="str">
            <v>A</v>
          </cell>
        </row>
      </sheetData>
      <sheetData sheetId="4935">
        <row r="9">
          <cell r="A9" t="str">
            <v>A</v>
          </cell>
        </row>
      </sheetData>
      <sheetData sheetId="4936">
        <row r="9">
          <cell r="A9" t="str">
            <v>A</v>
          </cell>
        </row>
      </sheetData>
      <sheetData sheetId="4937">
        <row r="4">
          <cell r="A4" t="str">
            <v>BẢNG TÍNH TOÁN, ĐO BÓC KHỐI LƯỢNG HOÀN THÀNH ĐƯA VÀO QUYẾT TOÁN</v>
          </cell>
        </row>
      </sheetData>
      <sheetData sheetId="4938">
        <row r="9">
          <cell r="A9" t="str">
            <v>A</v>
          </cell>
        </row>
      </sheetData>
      <sheetData sheetId="4939">
        <row r="9">
          <cell r="A9" t="str">
            <v>A</v>
          </cell>
        </row>
      </sheetData>
      <sheetData sheetId="4940">
        <row r="9">
          <cell r="A9" t="str">
            <v>A</v>
          </cell>
        </row>
      </sheetData>
      <sheetData sheetId="4941">
        <row r="9">
          <cell r="A9" t="str">
            <v>A</v>
          </cell>
        </row>
      </sheetData>
      <sheetData sheetId="4942">
        <row r="9">
          <cell r="A9" t="str">
            <v>A</v>
          </cell>
        </row>
      </sheetData>
      <sheetData sheetId="4943">
        <row r="9">
          <cell r="A9" t="str">
            <v>A</v>
          </cell>
        </row>
      </sheetData>
      <sheetData sheetId="4944">
        <row r="9">
          <cell r="A9" t="str">
            <v>A</v>
          </cell>
        </row>
      </sheetData>
      <sheetData sheetId="4945">
        <row r="9">
          <cell r="A9" t="str">
            <v>A</v>
          </cell>
        </row>
      </sheetData>
      <sheetData sheetId="4946">
        <row r="9">
          <cell r="A9" t="str">
            <v>A</v>
          </cell>
        </row>
      </sheetData>
      <sheetData sheetId="4947">
        <row r="4">
          <cell r="A4" t="str">
            <v>BẢNG TÍNH TOÁN, ĐO BÓC KHỐI LƯỢNG HOÀN THÀNH ĐƯA VÀO QUYẾT TOÁN</v>
          </cell>
        </row>
      </sheetData>
      <sheetData sheetId="4948">
        <row r="9">
          <cell r="A9" t="str">
            <v>A</v>
          </cell>
        </row>
      </sheetData>
      <sheetData sheetId="4949">
        <row r="9">
          <cell r="A9" t="str">
            <v>A</v>
          </cell>
        </row>
      </sheetData>
      <sheetData sheetId="4950">
        <row r="9">
          <cell r="A9" t="str">
            <v>A</v>
          </cell>
        </row>
      </sheetData>
      <sheetData sheetId="4951">
        <row r="9">
          <cell r="A9" t="str">
            <v>A</v>
          </cell>
        </row>
      </sheetData>
      <sheetData sheetId="4952">
        <row r="9">
          <cell r="A9" t="str">
            <v>A</v>
          </cell>
        </row>
      </sheetData>
      <sheetData sheetId="4953">
        <row r="9">
          <cell r="A9" t="str">
            <v>A</v>
          </cell>
        </row>
      </sheetData>
      <sheetData sheetId="4954">
        <row r="9">
          <cell r="A9" t="str">
            <v>A</v>
          </cell>
        </row>
      </sheetData>
      <sheetData sheetId="4955">
        <row r="4">
          <cell r="A4" t="str">
            <v>BẢNG TÍNH TOÁN, ĐO BÓC KHỐI LƯỢNG HOÀN THÀNH ĐƯA VÀO QUYẾT TOÁN</v>
          </cell>
        </row>
      </sheetData>
      <sheetData sheetId="4956">
        <row r="9">
          <cell r="A9" t="str">
            <v>A</v>
          </cell>
        </row>
      </sheetData>
      <sheetData sheetId="4957">
        <row r="9">
          <cell r="A9" t="str">
            <v>A</v>
          </cell>
        </row>
      </sheetData>
      <sheetData sheetId="4958">
        <row r="9">
          <cell r="A9" t="str">
            <v>A</v>
          </cell>
        </row>
      </sheetData>
      <sheetData sheetId="4959">
        <row r="9">
          <cell r="A9" t="str">
            <v>A</v>
          </cell>
        </row>
      </sheetData>
      <sheetData sheetId="4960">
        <row r="9">
          <cell r="A9" t="str">
            <v>A</v>
          </cell>
        </row>
      </sheetData>
      <sheetData sheetId="4961">
        <row r="9">
          <cell r="A9" t="str">
            <v>A</v>
          </cell>
        </row>
      </sheetData>
      <sheetData sheetId="4962">
        <row r="9">
          <cell r="A9" t="str">
            <v>A</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9">
          <cell r="A9" t="str">
            <v>A</v>
          </cell>
        </row>
      </sheetData>
      <sheetData sheetId="4967">
        <row r="9">
          <cell r="A9" t="str">
            <v>A</v>
          </cell>
        </row>
      </sheetData>
      <sheetData sheetId="4968">
        <row r="9">
          <cell r="A9" t="str">
            <v>A</v>
          </cell>
        </row>
      </sheetData>
      <sheetData sheetId="4969">
        <row r="9">
          <cell r="A9" t="str">
            <v>A</v>
          </cell>
        </row>
      </sheetData>
      <sheetData sheetId="4970">
        <row r="9">
          <cell r="A9" t="str">
            <v>A</v>
          </cell>
        </row>
      </sheetData>
      <sheetData sheetId="4971">
        <row r="9">
          <cell r="A9" t="str">
            <v>A</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9">
          <cell r="A9" t="str">
            <v>A</v>
          </cell>
        </row>
      </sheetData>
      <sheetData sheetId="4977">
        <row r="9">
          <cell r="A9" t="str">
            <v>A</v>
          </cell>
        </row>
      </sheetData>
      <sheetData sheetId="4978">
        <row r="4">
          <cell r="A4" t="str">
            <v>BẢNG TÍNH TOÁN, ĐO BÓC KHỐI LƯỢNG HOÀN THÀNH ĐƯA VÀO QUYẾT TOÁN</v>
          </cell>
        </row>
      </sheetData>
      <sheetData sheetId="4979">
        <row r="4">
          <cell r="A4" t="str">
            <v>BẢNG TÍNH TOÁN, ĐO BÓC KHỐI LƯỢNG HOÀN THÀNH ĐƯA VÀO QUYẾT TOÁN</v>
          </cell>
        </row>
      </sheetData>
      <sheetData sheetId="4980">
        <row r="9">
          <cell r="A9" t="str">
            <v>A</v>
          </cell>
        </row>
      </sheetData>
      <sheetData sheetId="4981">
        <row r="4">
          <cell r="A4" t="str">
            <v>BẢNG TÍNH TOÁN, ĐO BÓC KHỐI LƯỢNG HOÀN THÀNH ĐƯA VÀO QUYẾT TOÁN</v>
          </cell>
        </row>
      </sheetData>
      <sheetData sheetId="4982">
        <row r="4">
          <cell r="A4" t="str">
            <v>BẢNG TÍNH TOÁN, ĐO BÓC KHỐI LƯỢNG HOÀN THÀNH ĐƯA VÀO QUYẾT TOÁN</v>
          </cell>
        </row>
      </sheetData>
      <sheetData sheetId="4983">
        <row r="4">
          <cell r="A4" t="str">
            <v>BẢNG TÍNH TOÁN, ĐO BÓC KHỐI LƯỢNG HOÀN THÀNH ĐƯA VÀO QUYẾT TOÁN</v>
          </cell>
        </row>
      </sheetData>
      <sheetData sheetId="4984">
        <row r="9">
          <cell r="A9" t="str">
            <v>A</v>
          </cell>
        </row>
      </sheetData>
      <sheetData sheetId="4985">
        <row r="9">
          <cell r="A9" t="str">
            <v>A</v>
          </cell>
        </row>
      </sheetData>
      <sheetData sheetId="4986">
        <row r="4">
          <cell r="A4" t="str">
            <v>BẢNG TÍNH TOÁN, ĐO BÓC KHỐI LƯỢNG HOÀN THÀNH ĐƯA VÀO QUYẾT TOÁN</v>
          </cell>
        </row>
      </sheetData>
      <sheetData sheetId="4987">
        <row r="9">
          <cell r="A9" t="str">
            <v>A</v>
          </cell>
        </row>
      </sheetData>
      <sheetData sheetId="4988">
        <row r="4">
          <cell r="A4" t="str">
            <v>BẢNG TÍNH TOÁN, ĐO BÓC KHỐI LƯỢNG HOÀN THÀNH ĐƯA VÀO QUYẾT TOÁN</v>
          </cell>
        </row>
      </sheetData>
      <sheetData sheetId="4989">
        <row r="4">
          <cell r="A4" t="str">
            <v>BẢNG TÍNH TOÁN, ĐO BÓC KHỐI LƯỢNG HOÀN THÀNH ĐƯA VÀO QUYẾT TOÁN</v>
          </cell>
        </row>
      </sheetData>
      <sheetData sheetId="4990">
        <row r="4">
          <cell r="A4" t="str">
            <v>BẢNG TÍNH TOÁN, ĐO BÓC KHỐI LƯỢNG HOÀN THÀNH ĐƯA VÀO QUYẾT TOÁN</v>
          </cell>
        </row>
      </sheetData>
      <sheetData sheetId="4991">
        <row r="4">
          <cell r="A4" t="str">
            <v>BẢNG TÍNH TOÁN, ĐO BÓC KHỐI LƯỢNG HOÀN THÀNH ĐƯA VÀO QUYẾT TOÁN</v>
          </cell>
        </row>
      </sheetData>
      <sheetData sheetId="4992">
        <row r="4">
          <cell r="A4" t="str">
            <v>BẢNG TÍNH TOÁN, ĐO BÓC KHỐI LƯỢNG HOÀN THÀNH ĐƯA VÀO QUYẾT TOÁN</v>
          </cell>
        </row>
      </sheetData>
      <sheetData sheetId="4993">
        <row r="4">
          <cell r="A4" t="str">
            <v>BẢNG TÍNH TOÁN, ĐO BÓC KHỐI LƯỢNG HOÀN THÀNH ĐƯA VÀO QUYẾT TOÁN</v>
          </cell>
        </row>
      </sheetData>
      <sheetData sheetId="4994">
        <row r="4">
          <cell r="A4" t="str">
            <v>BẢNG TÍNH TOÁN, ĐO BÓC KHỐI LƯỢNG HOÀN THÀNH ĐƯA VÀO QUYẾT TOÁN</v>
          </cell>
        </row>
      </sheetData>
      <sheetData sheetId="4995">
        <row r="9">
          <cell r="A9" t="str">
            <v>A</v>
          </cell>
        </row>
      </sheetData>
      <sheetData sheetId="4996">
        <row r="4">
          <cell r="A4" t="str">
            <v>BẢNG TÍNH TOÁN, ĐO BÓC KHỐI LƯỢNG HOÀN THÀNH ĐƯA VÀO QUYẾT TOÁN</v>
          </cell>
        </row>
      </sheetData>
      <sheetData sheetId="4997">
        <row r="4">
          <cell r="A4" t="str">
            <v>BẢNG TÍNH TOÁN, ĐO BÓC KHỐI LƯỢNG HOÀN THÀNH ĐƯA VÀO QUYẾT TOÁN</v>
          </cell>
        </row>
      </sheetData>
      <sheetData sheetId="4998">
        <row r="4">
          <cell r="A4" t="str">
            <v>BẢNG TÍNH TOÁN, ĐO BÓC KHỐI LƯỢNG HOÀN THÀNH ĐƯA VÀO QUYẾT TOÁN</v>
          </cell>
        </row>
      </sheetData>
      <sheetData sheetId="4999">
        <row r="4">
          <cell r="A4" t="str">
            <v>BẢNG TÍNH TOÁN, ĐO BÓC KHỐI LƯỢNG HOÀN THÀNH ĐƯA VÀO QUYẾT TOÁN</v>
          </cell>
        </row>
      </sheetData>
      <sheetData sheetId="5000">
        <row r="4">
          <cell r="A4" t="str">
            <v>BẢNG TÍNH TOÁN, ĐO BÓC KHỐI LƯỢNG HOÀN THÀNH ĐƯA VÀO QUYẾT TOÁN</v>
          </cell>
        </row>
      </sheetData>
      <sheetData sheetId="5001">
        <row r="4">
          <cell r="A4" t="str">
            <v>BẢNG TÍNH TOÁN, ĐO BÓC KHỐI LƯỢNG HOÀN THÀNH ĐƯA VÀO QUYẾT TOÁN</v>
          </cell>
        </row>
      </sheetData>
      <sheetData sheetId="5002">
        <row r="9">
          <cell r="A9" t="str">
            <v>A</v>
          </cell>
        </row>
      </sheetData>
      <sheetData sheetId="5003">
        <row r="9">
          <cell r="A9" t="str">
            <v>A</v>
          </cell>
        </row>
      </sheetData>
      <sheetData sheetId="5004">
        <row r="4">
          <cell r="A4" t="str">
            <v>BẢNG TÍNH TOÁN, ĐO BÓC KHỐI LƯỢNG HOÀN THÀNH ĐƯA VÀO QUYẾT TOÁN</v>
          </cell>
        </row>
      </sheetData>
      <sheetData sheetId="5005">
        <row r="9">
          <cell r="A9" t="str">
            <v>A</v>
          </cell>
        </row>
      </sheetData>
      <sheetData sheetId="5006">
        <row r="4">
          <cell r="A4" t="str">
            <v>BẢNG TÍNH TOÁN, ĐO BÓC KHỐI LƯỢNG HOÀN THÀNH ĐƯA VÀO QUYẾT TOÁN</v>
          </cell>
        </row>
      </sheetData>
      <sheetData sheetId="5007">
        <row r="4">
          <cell r="A4" t="str">
            <v>BẢNG TÍNH TOÁN, ĐO BÓC KHỐI LƯỢNG HOÀN THÀNH ĐƯA VÀO QUYẾT TOÁN</v>
          </cell>
        </row>
      </sheetData>
      <sheetData sheetId="5008">
        <row r="4">
          <cell r="A4" t="str">
            <v>BẢNG TÍNH TOÁN, ĐO BÓC KHỐI LƯỢNG HOÀN THÀNH ĐƯA VÀO QUYẾT TOÁN</v>
          </cell>
        </row>
      </sheetData>
      <sheetData sheetId="5009">
        <row r="4">
          <cell r="A4" t="str">
            <v>BẢNG TÍNH TOÁN, ĐO BÓC KHỐI LƯỢNG HOÀN THÀNH ĐƯA VÀO QUYẾT TOÁN</v>
          </cell>
        </row>
      </sheetData>
      <sheetData sheetId="5010">
        <row r="9">
          <cell r="A9" t="str">
            <v>A</v>
          </cell>
        </row>
      </sheetData>
      <sheetData sheetId="5011">
        <row r="4">
          <cell r="A4" t="str">
            <v>BẢNG TÍNH TOÁN, ĐO BÓC KHỐI LƯỢNG HOÀN THÀNH ĐƯA VÀO QUYẾT TOÁN</v>
          </cell>
        </row>
      </sheetData>
      <sheetData sheetId="5012">
        <row r="4">
          <cell r="A4" t="str">
            <v>BẢNG TÍNH TOÁN, ĐO BÓC KHỐI LƯỢNG HOÀN THÀNH ĐƯA VÀO QUYẾT TOÁN</v>
          </cell>
        </row>
      </sheetData>
      <sheetData sheetId="5013">
        <row r="9">
          <cell r="A9" t="str">
            <v>A</v>
          </cell>
        </row>
      </sheetData>
      <sheetData sheetId="5014">
        <row r="4">
          <cell r="A4" t="str">
            <v>BẢNG TÍNH TOÁN, ĐO BÓC KHỐI LƯỢNG HOÀN THÀNH ĐƯA VÀO QUYẾT TOÁN</v>
          </cell>
        </row>
      </sheetData>
      <sheetData sheetId="5015">
        <row r="9">
          <cell r="A9" t="str">
            <v>A</v>
          </cell>
        </row>
      </sheetData>
      <sheetData sheetId="5016">
        <row r="4">
          <cell r="A4" t="str">
            <v>BẢNG TÍNH TOÁN, ĐO BÓC KHỐI LƯỢNG HOÀN THÀNH ĐƯA VÀO QUYẾT TOÁN</v>
          </cell>
        </row>
      </sheetData>
      <sheetData sheetId="5017">
        <row r="4">
          <cell r="A4" t="str">
            <v>BẢNG TÍNH TOÁN, ĐO BÓC KHỐI LƯỢNG HOÀN THÀNH ĐƯA VÀO QUYẾT TOÁN</v>
          </cell>
        </row>
      </sheetData>
      <sheetData sheetId="5018">
        <row r="9">
          <cell r="A9" t="str">
            <v>A</v>
          </cell>
        </row>
      </sheetData>
      <sheetData sheetId="5019">
        <row r="4">
          <cell r="A4" t="str">
            <v>BẢNG TÍNH TOÁN, ĐO BÓC KHỐI LƯỢNG HOÀN THÀNH ĐƯA VÀO QUYẾT TOÁN</v>
          </cell>
        </row>
      </sheetData>
      <sheetData sheetId="5020">
        <row r="9">
          <cell r="A9" t="str">
            <v>A</v>
          </cell>
        </row>
      </sheetData>
      <sheetData sheetId="5021">
        <row r="4">
          <cell r="A4" t="str">
            <v>BẢNG TÍNH TOÁN, ĐO BÓC KHỐI LƯỢNG HOÀN THÀNH ĐƯA VÀO QUYẾT TOÁN</v>
          </cell>
        </row>
      </sheetData>
      <sheetData sheetId="5022">
        <row r="4">
          <cell r="A4" t="str">
            <v>BẢNG TÍNH TOÁN, ĐO BÓC KHỐI LƯỢNG HOÀN THÀNH ĐƯA VÀO QUYẾT TOÁN</v>
          </cell>
        </row>
      </sheetData>
      <sheetData sheetId="5023">
        <row r="9">
          <cell r="A9" t="str">
            <v>A</v>
          </cell>
        </row>
      </sheetData>
      <sheetData sheetId="5024">
        <row r="9">
          <cell r="A9" t="str">
            <v>A</v>
          </cell>
        </row>
      </sheetData>
      <sheetData sheetId="5025">
        <row r="9">
          <cell r="A9" t="str">
            <v>A</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9">
          <cell r="A9" t="str">
            <v>A</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9">
          <cell r="A9" t="str">
            <v>A</v>
          </cell>
        </row>
      </sheetData>
      <sheetData sheetId="5033">
        <row r="9">
          <cell r="A9" t="str">
            <v>A</v>
          </cell>
        </row>
      </sheetData>
      <sheetData sheetId="5034">
        <row r="9">
          <cell r="A9" t="str">
            <v>A</v>
          </cell>
        </row>
      </sheetData>
      <sheetData sheetId="5035">
        <row r="9">
          <cell r="A9" t="str">
            <v>A</v>
          </cell>
        </row>
      </sheetData>
      <sheetData sheetId="5036">
        <row r="9">
          <cell r="A9" t="str">
            <v>A</v>
          </cell>
        </row>
      </sheetData>
      <sheetData sheetId="5037">
        <row r="9">
          <cell r="A9" t="str">
            <v>A</v>
          </cell>
        </row>
      </sheetData>
      <sheetData sheetId="5038">
        <row r="9">
          <cell r="A9" t="str">
            <v>A</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9">
          <cell r="A9" t="str">
            <v>A</v>
          </cell>
        </row>
      </sheetData>
      <sheetData sheetId="5043">
        <row r="9">
          <cell r="A9" t="str">
            <v>A</v>
          </cell>
        </row>
      </sheetData>
      <sheetData sheetId="5044">
        <row r="9">
          <cell r="A9" t="str">
            <v>A</v>
          </cell>
        </row>
      </sheetData>
      <sheetData sheetId="5045">
        <row r="4">
          <cell r="A4" t="str">
            <v>BẢNG TÍNH TOÁN, ĐO BÓC KHỐI LƯỢNG HOÀN THÀNH ĐƯA VÀO QUYẾT TOÁN</v>
          </cell>
        </row>
      </sheetData>
      <sheetData sheetId="5046">
        <row r="9">
          <cell r="A9" t="str">
            <v>A</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9">
          <cell r="A9" t="str">
            <v>A</v>
          </cell>
        </row>
      </sheetData>
      <sheetData sheetId="5051">
        <row r="9">
          <cell r="A9" t="str">
            <v>A</v>
          </cell>
        </row>
      </sheetData>
      <sheetData sheetId="5052">
        <row r="9">
          <cell r="A9" t="str">
            <v>A</v>
          </cell>
        </row>
      </sheetData>
      <sheetData sheetId="5053">
        <row r="4">
          <cell r="A4" t="str">
            <v>BẢNG TÍNH TOÁN, ĐO BÓC KHỐI LƯỢNG HOÀN THÀNH ĐƯA VÀO QUYẾT TOÁN</v>
          </cell>
        </row>
      </sheetData>
      <sheetData sheetId="5054">
        <row r="9">
          <cell r="A9" t="str">
            <v>A</v>
          </cell>
        </row>
      </sheetData>
      <sheetData sheetId="5055">
        <row r="4">
          <cell r="A4" t="str">
            <v>BẢNG TÍNH TOÁN, ĐO BÓC KHỐI LƯỢNG HOÀN THÀNH ĐƯA VÀO QUYẾT TOÁN</v>
          </cell>
        </row>
      </sheetData>
      <sheetData sheetId="5056">
        <row r="9">
          <cell r="A9" t="str">
            <v>A</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9">
          <cell r="A9" t="str">
            <v>A</v>
          </cell>
        </row>
      </sheetData>
      <sheetData sheetId="5061">
        <row r="9">
          <cell r="A9" t="str">
            <v>A</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9">
          <cell r="A9" t="str">
            <v>A</v>
          </cell>
        </row>
      </sheetData>
      <sheetData sheetId="5067">
        <row r="4">
          <cell r="A4" t="str">
            <v>BẢNG TÍNH TOÁN, ĐO BÓC KHỐI LƯỢNG HOÀN THÀNH ĐƯA VÀO QUYẾT TOÁN</v>
          </cell>
        </row>
      </sheetData>
      <sheetData sheetId="5068">
        <row r="9">
          <cell r="A9" t="str">
            <v>A</v>
          </cell>
        </row>
      </sheetData>
      <sheetData sheetId="5069">
        <row r="4">
          <cell r="A4" t="str">
            <v>BẢNG TÍNH TOÁN, ĐO BÓC KHỐI LƯỢNG HOÀN THÀNH ĐƯA VÀO QUYẾT TOÁN</v>
          </cell>
        </row>
      </sheetData>
      <sheetData sheetId="5070">
        <row r="9">
          <cell r="A9" t="str">
            <v>A</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9">
          <cell r="A9" t="str">
            <v>A</v>
          </cell>
        </row>
      </sheetData>
      <sheetData sheetId="5077">
        <row r="4">
          <cell r="A4" t="str">
            <v>BẢNG TÍNH TOÁN, ĐO BÓC KHỐI LƯỢNG HOÀN THÀNH ĐƯA VÀO QUYẾT TOÁN</v>
          </cell>
        </row>
      </sheetData>
      <sheetData sheetId="5078">
        <row r="9">
          <cell r="A9" t="str">
            <v>A</v>
          </cell>
        </row>
      </sheetData>
      <sheetData sheetId="5079">
        <row r="9">
          <cell r="A9" t="str">
            <v>A</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9">
          <cell r="A9" t="str">
            <v>A</v>
          </cell>
        </row>
      </sheetData>
      <sheetData sheetId="5084">
        <row r="9">
          <cell r="A9" t="str">
            <v>A</v>
          </cell>
        </row>
      </sheetData>
      <sheetData sheetId="5085">
        <row r="4">
          <cell r="A4" t="str">
            <v>BẢNG TÍNH TOÁN, ĐO BÓC KHỐI LƯỢNG HOÀN THÀNH ĐƯA VÀO QUYẾT TOÁN</v>
          </cell>
        </row>
      </sheetData>
      <sheetData sheetId="5086">
        <row r="9">
          <cell r="A9" t="str">
            <v>A</v>
          </cell>
        </row>
      </sheetData>
      <sheetData sheetId="5087">
        <row r="4">
          <cell r="A4" t="str">
            <v>BẢNG TÍNH TOÁN, ĐO BÓC KHỐI LƯỢNG HOÀN THÀNH ĐƯA VÀO QUYẾT TOÁN</v>
          </cell>
        </row>
      </sheetData>
      <sheetData sheetId="5088">
        <row r="9">
          <cell r="A9" t="str">
            <v>A</v>
          </cell>
        </row>
      </sheetData>
      <sheetData sheetId="5089">
        <row r="9">
          <cell r="A9" t="str">
            <v>A</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9">
          <cell r="A9" t="str">
            <v>A</v>
          </cell>
        </row>
      </sheetData>
      <sheetData sheetId="5094">
        <row r="9">
          <cell r="A9" t="str">
            <v>A</v>
          </cell>
        </row>
      </sheetData>
      <sheetData sheetId="5095">
        <row r="9">
          <cell r="A9" t="str">
            <v>A</v>
          </cell>
        </row>
      </sheetData>
      <sheetData sheetId="5096">
        <row r="9">
          <cell r="A9" t="str">
            <v>A</v>
          </cell>
        </row>
      </sheetData>
      <sheetData sheetId="5097">
        <row r="4">
          <cell r="A4" t="str">
            <v>BẢNG TÍNH TOÁN, ĐO BÓC KHỐI LƯỢNG HOÀN THÀNH ĐƯA VÀO QUYẾT TOÁN</v>
          </cell>
        </row>
      </sheetData>
      <sheetData sheetId="5098">
        <row r="9">
          <cell r="A9" t="str">
            <v>A</v>
          </cell>
        </row>
      </sheetData>
      <sheetData sheetId="5099">
        <row r="9">
          <cell r="A9" t="str">
            <v>A</v>
          </cell>
        </row>
      </sheetData>
      <sheetData sheetId="5100">
        <row r="4">
          <cell r="A4" t="str">
            <v>BẢNG TÍNH TOÁN, ĐO BÓC KHỐI LƯỢNG HOÀN THÀNH ĐƯA VÀO QUYẾT TOÁN</v>
          </cell>
        </row>
      </sheetData>
      <sheetData sheetId="5101">
        <row r="9">
          <cell r="A9" t="str">
            <v>A</v>
          </cell>
        </row>
      </sheetData>
      <sheetData sheetId="5102">
        <row r="9">
          <cell r="A9" t="str">
            <v>A</v>
          </cell>
        </row>
      </sheetData>
      <sheetData sheetId="5103">
        <row r="4">
          <cell r="A4" t="str">
            <v>BẢNG TÍNH TOÁN, ĐO BÓC KHỐI LƯỢNG HOÀN THÀNH ĐƯA VÀO QUYẾT TOÁN</v>
          </cell>
        </row>
      </sheetData>
      <sheetData sheetId="5104">
        <row r="9">
          <cell r="A9" t="str">
            <v>A</v>
          </cell>
        </row>
      </sheetData>
      <sheetData sheetId="5105">
        <row r="9">
          <cell r="A9" t="str">
            <v>A</v>
          </cell>
        </row>
      </sheetData>
      <sheetData sheetId="5106">
        <row r="9">
          <cell r="A9" t="str">
            <v>A</v>
          </cell>
        </row>
      </sheetData>
      <sheetData sheetId="5107">
        <row r="4">
          <cell r="A4" t="str">
            <v>BẢNG TÍNH TOÁN, ĐO BÓC KHỐI LƯỢNG HOÀN THÀNH ĐƯA VÀO QUYẾT TOÁN</v>
          </cell>
        </row>
      </sheetData>
      <sheetData sheetId="5108">
        <row r="9">
          <cell r="A9" t="str">
            <v>A</v>
          </cell>
        </row>
      </sheetData>
      <sheetData sheetId="5109">
        <row r="9">
          <cell r="A9" t="str">
            <v>A</v>
          </cell>
        </row>
      </sheetData>
      <sheetData sheetId="5110">
        <row r="4">
          <cell r="A4" t="str">
            <v>BẢNG TÍNH TOÁN, ĐO BÓC KHỐI LƯỢNG HOÀN THÀNH ĐƯA VÀO QUYẾT TOÁN</v>
          </cell>
        </row>
      </sheetData>
      <sheetData sheetId="5111">
        <row r="9">
          <cell r="A9" t="str">
            <v>A</v>
          </cell>
        </row>
      </sheetData>
      <sheetData sheetId="5112">
        <row r="9">
          <cell r="A9" t="str">
            <v>A</v>
          </cell>
        </row>
      </sheetData>
      <sheetData sheetId="5113">
        <row r="4">
          <cell r="A4" t="str">
            <v>BẢNG TÍNH TOÁN, ĐO BÓC KHỐI LƯỢNG HOÀN THÀNH ĐƯA VÀO QUYẾT TOÁN</v>
          </cell>
        </row>
      </sheetData>
      <sheetData sheetId="5114">
        <row r="9">
          <cell r="A9" t="str">
            <v>A</v>
          </cell>
        </row>
      </sheetData>
      <sheetData sheetId="5115">
        <row r="4">
          <cell r="A4" t="str">
            <v>BẢNG TÍNH TOÁN, ĐO BÓC KHỐI LƯỢNG HOÀN THÀNH ĐƯA VÀO QUYẾT TOÁN</v>
          </cell>
        </row>
      </sheetData>
      <sheetData sheetId="5116">
        <row r="9">
          <cell r="A9" t="str">
            <v>A</v>
          </cell>
        </row>
      </sheetData>
      <sheetData sheetId="5117">
        <row r="9">
          <cell r="A9" t="str">
            <v>A</v>
          </cell>
        </row>
      </sheetData>
      <sheetData sheetId="5118">
        <row r="4">
          <cell r="A4" t="str">
            <v>BẢNG TÍNH TOÁN, ĐO BÓC KHỐI LƯỢNG HOÀN THÀNH ĐƯA VÀO QUYẾT TOÁN</v>
          </cell>
        </row>
      </sheetData>
      <sheetData sheetId="5119">
        <row r="9">
          <cell r="A9" t="str">
            <v>A</v>
          </cell>
        </row>
      </sheetData>
      <sheetData sheetId="5120">
        <row r="9">
          <cell r="A9" t="str">
            <v>A</v>
          </cell>
        </row>
      </sheetData>
      <sheetData sheetId="5121">
        <row r="4">
          <cell r="A4" t="str">
            <v>BẢNG TÍNH TOÁN, ĐO BÓC KHỐI LƯỢNG HOÀN THÀNH ĐƯA VÀO QUYẾT TOÁN</v>
          </cell>
        </row>
      </sheetData>
      <sheetData sheetId="5122">
        <row r="9">
          <cell r="A9" t="str">
            <v>A</v>
          </cell>
        </row>
      </sheetData>
      <sheetData sheetId="5123">
        <row r="9">
          <cell r="A9" t="str">
            <v>A</v>
          </cell>
        </row>
      </sheetData>
      <sheetData sheetId="5124">
        <row r="9">
          <cell r="A9" t="str">
            <v>A</v>
          </cell>
        </row>
      </sheetData>
      <sheetData sheetId="5125">
        <row r="4">
          <cell r="A4" t="str">
            <v>BẢNG TÍNH TOÁN, ĐO BÓC KHỐI LƯỢNG HOÀN THÀNH ĐƯA VÀO QUYẾT TOÁN</v>
          </cell>
        </row>
      </sheetData>
      <sheetData sheetId="5126">
        <row r="9">
          <cell r="A9" t="str">
            <v>A</v>
          </cell>
        </row>
      </sheetData>
      <sheetData sheetId="5127">
        <row r="9">
          <cell r="A9" t="str">
            <v>A</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9">
          <cell r="A9" t="str">
            <v>A</v>
          </cell>
        </row>
      </sheetData>
      <sheetData sheetId="5133">
        <row r="9">
          <cell r="A9" t="str">
            <v>A</v>
          </cell>
        </row>
      </sheetData>
      <sheetData sheetId="5134">
        <row r="9">
          <cell r="A9" t="str">
            <v>A</v>
          </cell>
        </row>
      </sheetData>
      <sheetData sheetId="5135">
        <row r="9">
          <cell r="A9" t="str">
            <v>A</v>
          </cell>
        </row>
      </sheetData>
      <sheetData sheetId="5136">
        <row r="9">
          <cell r="A9" t="str">
            <v>A</v>
          </cell>
        </row>
      </sheetData>
      <sheetData sheetId="5137">
        <row r="9">
          <cell r="A9" t="str">
            <v>A</v>
          </cell>
        </row>
      </sheetData>
      <sheetData sheetId="5138">
        <row r="9">
          <cell r="A9" t="str">
            <v>A</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9">
          <cell r="A9" t="str">
            <v>A</v>
          </cell>
        </row>
      </sheetData>
      <sheetData sheetId="5142">
        <row r="9">
          <cell r="A9" t="str">
            <v>A</v>
          </cell>
        </row>
      </sheetData>
      <sheetData sheetId="5143">
        <row r="9">
          <cell r="A9" t="str">
            <v>A</v>
          </cell>
        </row>
      </sheetData>
      <sheetData sheetId="5144">
        <row r="9">
          <cell r="A9" t="str">
            <v>A</v>
          </cell>
        </row>
      </sheetData>
      <sheetData sheetId="5145">
        <row r="9">
          <cell r="A9" t="str">
            <v>A</v>
          </cell>
        </row>
      </sheetData>
      <sheetData sheetId="5146">
        <row r="9">
          <cell r="A9" t="str">
            <v>A</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9">
          <cell r="A9" t="str">
            <v>A</v>
          </cell>
        </row>
      </sheetData>
      <sheetData sheetId="5152">
        <row r="9">
          <cell r="A9" t="str">
            <v>A</v>
          </cell>
        </row>
      </sheetData>
      <sheetData sheetId="5153">
        <row r="9">
          <cell r="A9" t="str">
            <v>A</v>
          </cell>
        </row>
      </sheetData>
      <sheetData sheetId="5154">
        <row r="9">
          <cell r="A9" t="str">
            <v>A</v>
          </cell>
        </row>
      </sheetData>
      <sheetData sheetId="5155">
        <row r="9">
          <cell r="A9" t="str">
            <v>A</v>
          </cell>
        </row>
      </sheetData>
      <sheetData sheetId="5156">
        <row r="9">
          <cell r="A9" t="str">
            <v>A</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9">
          <cell r="A9" t="str">
            <v>A</v>
          </cell>
        </row>
      </sheetData>
      <sheetData sheetId="5162">
        <row r="9">
          <cell r="A9" t="str">
            <v>A</v>
          </cell>
        </row>
      </sheetData>
      <sheetData sheetId="5163">
        <row r="9">
          <cell r="A9" t="str">
            <v>A</v>
          </cell>
        </row>
      </sheetData>
      <sheetData sheetId="5164">
        <row r="9">
          <cell r="A9" t="str">
            <v>A</v>
          </cell>
        </row>
      </sheetData>
      <sheetData sheetId="5165">
        <row r="4">
          <cell r="A4" t="str">
            <v>BẢNG TÍNH TOÁN, ĐO BÓC KHỐI LƯỢNG HOÀN THÀNH ĐƯA VÀO QUYẾT TOÁN</v>
          </cell>
        </row>
      </sheetData>
      <sheetData sheetId="5166">
        <row r="9">
          <cell r="A9" t="str">
            <v>A</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9">
          <cell r="A9" t="str">
            <v>A</v>
          </cell>
        </row>
      </sheetData>
      <sheetData sheetId="5172">
        <row r="9">
          <cell r="A9" t="str">
            <v>A</v>
          </cell>
        </row>
      </sheetData>
      <sheetData sheetId="5173">
        <row r="9">
          <cell r="A9" t="str">
            <v>A</v>
          </cell>
        </row>
      </sheetData>
      <sheetData sheetId="5174">
        <row r="9">
          <cell r="A9" t="str">
            <v>A</v>
          </cell>
        </row>
      </sheetData>
      <sheetData sheetId="5175">
        <row r="4">
          <cell r="A4" t="str">
            <v>BẢNG TÍNH TOÁN, ĐO BÓC KHỐI LƯỢNG HOÀN THÀNH ĐƯA VÀO QUYẾT TOÁN</v>
          </cell>
        </row>
      </sheetData>
      <sheetData sheetId="5176">
        <row r="9">
          <cell r="A9" t="str">
            <v>A</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9">
          <cell r="A9" t="str">
            <v>A</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9">
          <cell r="A9" t="str">
            <v>A</v>
          </cell>
        </row>
      </sheetData>
      <sheetData sheetId="5183">
        <row r="4">
          <cell r="A4" t="str">
            <v>BẢNG TÍNH TOÁN, ĐO BÓC KHỐI LƯỢNG HOÀN THÀNH ĐƯA VÀO QUYẾT TOÁN</v>
          </cell>
        </row>
      </sheetData>
      <sheetData sheetId="5184">
        <row r="9">
          <cell r="A9" t="str">
            <v>A</v>
          </cell>
        </row>
      </sheetData>
      <sheetData sheetId="5185">
        <row r="9">
          <cell r="A9" t="str">
            <v>A</v>
          </cell>
        </row>
      </sheetData>
      <sheetData sheetId="5186">
        <row r="9">
          <cell r="A9" t="str">
            <v>A</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9">
          <cell r="A9" t="str">
            <v>A</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9">
          <cell r="A9" t="str">
            <v>A</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9">
          <cell r="A9" t="str">
            <v>A</v>
          </cell>
        </row>
      </sheetData>
      <sheetData sheetId="5196">
        <row r="9">
          <cell r="A9" t="str">
            <v>A</v>
          </cell>
        </row>
      </sheetData>
      <sheetData sheetId="5197">
        <row r="9">
          <cell r="A9" t="str">
            <v>A</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9">
          <cell r="A9" t="str">
            <v>A</v>
          </cell>
        </row>
      </sheetData>
      <sheetData sheetId="5201">
        <row r="4">
          <cell r="A4" t="str">
            <v>BẢNG TÍNH TOÁN, ĐO BÓC KHỐI LƯỢNG HOÀN THÀNH ĐƯA VÀO QUYẾT TOÁN</v>
          </cell>
        </row>
      </sheetData>
      <sheetData sheetId="5202">
        <row r="9">
          <cell r="A9" t="str">
            <v>A</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9">
          <cell r="A9" t="str">
            <v>A</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9">
          <cell r="A9" t="str">
            <v>A</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9">
          <cell r="A9" t="str">
            <v>A</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9">
          <cell r="A9" t="str">
            <v>A</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9">
          <cell r="A9" t="str">
            <v>A</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9">
          <cell r="A9" t="str">
            <v>A</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9">
          <cell r="A9" t="str">
            <v>A</v>
          </cell>
        </row>
      </sheetData>
      <sheetData sheetId="5310">
        <row r="4">
          <cell r="A4" t="str">
            <v>BẢNG TÍNH TOÁN, ĐO BÓC KHỐI LƯỢNG HOÀN THÀNH ĐƯA VÀO QUYẾT TOÁN</v>
          </cell>
        </row>
      </sheetData>
      <sheetData sheetId="5311">
        <row r="9">
          <cell r="A9" t="str">
            <v>A</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9">
          <cell r="A9" t="str">
            <v>A</v>
          </cell>
        </row>
      </sheetData>
      <sheetData sheetId="5318">
        <row r="9">
          <cell r="A9" t="str">
            <v>A</v>
          </cell>
        </row>
      </sheetData>
      <sheetData sheetId="5319">
        <row r="9">
          <cell r="A9" t="str">
            <v>A</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9">
          <cell r="A9" t="str">
            <v>A</v>
          </cell>
        </row>
      </sheetData>
      <sheetData sheetId="5327">
        <row r="4">
          <cell r="A4" t="str">
            <v>BẢNG TÍNH TOÁN, ĐO BÓC KHỐI LƯỢNG HOÀN THÀNH ĐƯA VÀO QUYẾT TOÁN</v>
          </cell>
        </row>
      </sheetData>
      <sheetData sheetId="5328">
        <row r="9">
          <cell r="A9" t="str">
            <v>A</v>
          </cell>
        </row>
      </sheetData>
      <sheetData sheetId="5329">
        <row r="9">
          <cell r="A9" t="str">
            <v>A</v>
          </cell>
        </row>
      </sheetData>
      <sheetData sheetId="5330">
        <row r="9">
          <cell r="A9" t="str">
            <v>A</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9">
          <cell r="A9" t="str">
            <v>A</v>
          </cell>
        </row>
      </sheetData>
      <sheetData sheetId="5337">
        <row r="4">
          <cell r="A4" t="str">
            <v>BẢNG TÍNH TOÁN, ĐO BÓC KHỐI LƯỢNG HOÀN THÀNH ĐƯA VÀO QUYẾT TOÁN</v>
          </cell>
        </row>
      </sheetData>
      <sheetData sheetId="5338">
        <row r="9">
          <cell r="A9" t="str">
            <v>A</v>
          </cell>
        </row>
      </sheetData>
      <sheetData sheetId="5339">
        <row r="9">
          <cell r="A9" t="str">
            <v>A</v>
          </cell>
        </row>
      </sheetData>
      <sheetData sheetId="5340">
        <row r="9">
          <cell r="A9" t="str">
            <v>A</v>
          </cell>
        </row>
      </sheetData>
      <sheetData sheetId="5341">
        <row r="9">
          <cell r="A9" t="str">
            <v>A</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9">
          <cell r="A9" t="str">
            <v>A</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9">
          <cell r="A9" t="str">
            <v>A</v>
          </cell>
        </row>
      </sheetData>
      <sheetData sheetId="5348">
        <row r="9">
          <cell r="A9" t="str">
            <v>A</v>
          </cell>
        </row>
      </sheetData>
      <sheetData sheetId="5349">
        <row r="9">
          <cell r="A9" t="str">
            <v>A</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9">
          <cell r="A9" t="str">
            <v>A</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9">
          <cell r="A9" t="str">
            <v>A</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9">
          <cell r="A9" t="str">
            <v>A</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ow r="9">
          <cell r="A9" t="str">
            <v>A</v>
          </cell>
        </row>
      </sheetData>
      <sheetData sheetId="5533">
        <row r="9">
          <cell r="A9" t="str">
            <v>A</v>
          </cell>
        </row>
      </sheetData>
      <sheetData sheetId="5534">
        <row r="9">
          <cell r="A9" t="str">
            <v>A</v>
          </cell>
        </row>
      </sheetData>
      <sheetData sheetId="5535">
        <row r="9">
          <cell r="A9" t="str">
            <v>A</v>
          </cell>
        </row>
      </sheetData>
      <sheetData sheetId="5536">
        <row r="9">
          <cell r="A9" t="str">
            <v>A</v>
          </cell>
        </row>
      </sheetData>
      <sheetData sheetId="5537">
        <row r="9">
          <cell r="A9" t="str">
            <v>A</v>
          </cell>
        </row>
      </sheetData>
      <sheetData sheetId="5538">
        <row r="9">
          <cell r="A9" t="str">
            <v>A</v>
          </cell>
        </row>
      </sheetData>
      <sheetData sheetId="5539">
        <row r="9">
          <cell r="A9" t="str">
            <v>A</v>
          </cell>
        </row>
      </sheetData>
      <sheetData sheetId="5540">
        <row r="9">
          <cell r="A9" t="str">
            <v>A</v>
          </cell>
        </row>
      </sheetData>
      <sheetData sheetId="5541">
        <row r="9">
          <cell r="A9" t="str">
            <v>A</v>
          </cell>
        </row>
      </sheetData>
      <sheetData sheetId="5542">
        <row r="9">
          <cell r="A9" t="str">
            <v>A</v>
          </cell>
        </row>
      </sheetData>
      <sheetData sheetId="5543">
        <row r="9">
          <cell r="A9" t="str">
            <v>A</v>
          </cell>
        </row>
      </sheetData>
      <sheetData sheetId="5544">
        <row r="9">
          <cell r="A9" t="str">
            <v>A</v>
          </cell>
        </row>
      </sheetData>
      <sheetData sheetId="5545">
        <row r="9">
          <cell r="A9" t="str">
            <v>A</v>
          </cell>
        </row>
      </sheetData>
      <sheetData sheetId="5546">
        <row r="9">
          <cell r="A9" t="str">
            <v>A</v>
          </cell>
        </row>
      </sheetData>
      <sheetData sheetId="5547" refreshError="1"/>
      <sheetData sheetId="5548" refreshError="1"/>
      <sheetData sheetId="5549" refreshError="1"/>
      <sheetData sheetId="5550" refreshError="1"/>
      <sheetData sheetId="5551" refreshError="1"/>
      <sheetData sheetId="5552">
        <row r="9">
          <cell r="A9" t="str">
            <v>A</v>
          </cell>
        </row>
      </sheetData>
      <sheetData sheetId="5553">
        <row r="9">
          <cell r="A9" t="str">
            <v>A</v>
          </cell>
        </row>
      </sheetData>
      <sheetData sheetId="5554">
        <row r="9">
          <cell r="A9" t="str">
            <v>A</v>
          </cell>
        </row>
      </sheetData>
      <sheetData sheetId="5555">
        <row r="9">
          <cell r="A9" t="str">
            <v>A</v>
          </cell>
        </row>
      </sheetData>
      <sheetData sheetId="5556">
        <row r="9">
          <cell r="A9" t="str">
            <v>A</v>
          </cell>
        </row>
      </sheetData>
      <sheetData sheetId="5557">
        <row r="9">
          <cell r="A9" t="str">
            <v>A</v>
          </cell>
        </row>
      </sheetData>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ow r="9">
          <cell r="A9" t="str">
            <v>A</v>
          </cell>
        </row>
      </sheetData>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ow r="9">
          <cell r="A9" t="str">
            <v>A</v>
          </cell>
        </row>
      </sheetData>
      <sheetData sheetId="5607">
        <row r="9">
          <cell r="A9" t="str">
            <v>A</v>
          </cell>
        </row>
      </sheetData>
      <sheetData sheetId="5608">
        <row r="9">
          <cell r="A9" t="str">
            <v>A</v>
          </cell>
        </row>
      </sheetData>
      <sheetData sheetId="5609">
        <row r="9">
          <cell r="A9" t="str">
            <v>A</v>
          </cell>
        </row>
      </sheetData>
      <sheetData sheetId="5610">
        <row r="9">
          <cell r="A9" t="str">
            <v>A</v>
          </cell>
        </row>
      </sheetData>
      <sheetData sheetId="5611">
        <row r="9">
          <cell r="A9" t="str">
            <v>A</v>
          </cell>
        </row>
      </sheetData>
      <sheetData sheetId="5612">
        <row r="9">
          <cell r="A9" t="str">
            <v>A</v>
          </cell>
        </row>
      </sheetData>
      <sheetData sheetId="5613">
        <row r="9">
          <cell r="A9" t="str">
            <v>A</v>
          </cell>
        </row>
      </sheetData>
      <sheetData sheetId="5614">
        <row r="9">
          <cell r="A9" t="str">
            <v>A</v>
          </cell>
        </row>
      </sheetData>
      <sheetData sheetId="5615">
        <row r="9">
          <cell r="A9" t="str">
            <v>A</v>
          </cell>
        </row>
      </sheetData>
      <sheetData sheetId="5616">
        <row r="9">
          <cell r="A9" t="str">
            <v>A</v>
          </cell>
        </row>
      </sheetData>
      <sheetData sheetId="5617">
        <row r="9">
          <cell r="A9" t="str">
            <v>A</v>
          </cell>
        </row>
      </sheetData>
      <sheetData sheetId="5618">
        <row r="9">
          <cell r="A9" t="str">
            <v>A</v>
          </cell>
        </row>
      </sheetData>
      <sheetData sheetId="5619">
        <row r="4">
          <cell r="A4" t="str">
            <v>BẢNG TÍNH TOÁN, ĐO BÓC KHỐI LƯỢNG HOÀN THÀNH ĐƯA VÀO QUYẾT TOÁN</v>
          </cell>
        </row>
      </sheetData>
      <sheetData sheetId="5620">
        <row r="4">
          <cell r="A4" t="str">
            <v>BẢNG TÍNH TOÁN, ĐO BÓC KHỐI LƯỢNG HOÀN THÀNH ĐƯA VÀO QUYẾT TOÁN</v>
          </cell>
        </row>
      </sheetData>
      <sheetData sheetId="5621">
        <row r="4">
          <cell r="A4" t="str">
            <v>BẢNG TÍNH TOÁN, ĐO BÓC KHỐI LƯỢNG HOÀN THÀNH ĐƯA VÀO QUYẾT TOÁN</v>
          </cell>
        </row>
      </sheetData>
      <sheetData sheetId="5622">
        <row r="4">
          <cell r="A4" t="str">
            <v>BẢNG TÍNH TOÁN, ĐO BÓC KHỐI LƯỢNG HOÀN THÀNH ĐƯA VÀO QUYẾT TOÁN</v>
          </cell>
        </row>
      </sheetData>
      <sheetData sheetId="5623">
        <row r="4">
          <cell r="A4" t="str">
            <v>BẢNG TÍNH TOÁN, ĐO BÓC KHỐI LƯỢNG HOÀN THÀNH ĐƯA VÀO QUYẾT TOÁN</v>
          </cell>
        </row>
      </sheetData>
      <sheetData sheetId="5624">
        <row r="4">
          <cell r="A4" t="str">
            <v>BẢNG TÍNH TOÁN, ĐO BÓC KHỐI LƯỢNG HOÀN THÀNH ĐƯA VÀO QUYẾT TOÁN</v>
          </cell>
        </row>
      </sheetData>
      <sheetData sheetId="5625">
        <row r="4">
          <cell r="A4" t="str">
            <v>BẢNG TÍNH TOÁN, ĐO BÓC KHỐI LƯỢNG HOÀN THÀNH ĐƯA VÀO QUYẾT TOÁN</v>
          </cell>
        </row>
      </sheetData>
      <sheetData sheetId="5626">
        <row r="4">
          <cell r="A4" t="str">
            <v>BẢNG TÍNH TOÁN, ĐO BÓC KHỐI LƯỢNG HOÀN THÀNH ĐƯA VÀO QUYẾT TOÁN</v>
          </cell>
        </row>
      </sheetData>
      <sheetData sheetId="5627">
        <row r="4">
          <cell r="A4" t="str">
            <v>BẢNG TÍNH TOÁN, ĐO BÓC KHỐI LƯỢNG HOÀN THÀNH ĐƯA VÀO QUYẾT TOÁN</v>
          </cell>
        </row>
      </sheetData>
      <sheetData sheetId="5628">
        <row r="4">
          <cell r="A4" t="str">
            <v>BẢNG TÍNH TOÁN, ĐO BÓC KHỐI LƯỢNG HOÀN THÀNH ĐƯA VÀO QUYẾT TOÁN</v>
          </cell>
        </row>
      </sheetData>
      <sheetData sheetId="5629">
        <row r="4">
          <cell r="A4" t="str">
            <v>BẢNG TÍNH TOÁN, ĐO BÓC KHỐI LƯỢNG HOÀN THÀNH ĐƯA VÀO QUYẾT TOÁN</v>
          </cell>
        </row>
      </sheetData>
      <sheetData sheetId="5630">
        <row r="4">
          <cell r="A4" t="str">
            <v>BẢNG TÍNH TOÁN, ĐO BÓC KHỐI LƯỢNG HOÀN THÀNH ĐƯA VÀO QUYẾT TOÁN</v>
          </cell>
        </row>
      </sheetData>
      <sheetData sheetId="5631">
        <row r="9">
          <cell r="A9" t="str">
            <v>A</v>
          </cell>
        </row>
      </sheetData>
      <sheetData sheetId="5632">
        <row r="9">
          <cell r="A9" t="str">
            <v>A</v>
          </cell>
        </row>
      </sheetData>
      <sheetData sheetId="5633">
        <row r="4">
          <cell r="A4" t="str">
            <v>BẢNG TÍNH TOÁN, ĐO BÓC KHỐI LƯỢNG HOÀN THÀNH ĐƯA VÀO QUYẾT TOÁN</v>
          </cell>
        </row>
      </sheetData>
      <sheetData sheetId="5634">
        <row r="4">
          <cell r="A4" t="str">
            <v>BẢNG TÍNH TOÁN, ĐO BÓC KHỐI LƯỢNG HOÀN THÀNH ĐƯA VÀO QUYẾT TOÁN</v>
          </cell>
        </row>
      </sheetData>
      <sheetData sheetId="5635">
        <row r="9">
          <cell r="A9" t="str">
            <v>A</v>
          </cell>
        </row>
      </sheetData>
      <sheetData sheetId="5636">
        <row r="4">
          <cell r="A4" t="str">
            <v>BẢNG TÍNH TOÁN, ĐO BÓC KHỐI LƯỢNG HOÀN THÀNH ĐƯA VÀO QUYẾT TOÁN</v>
          </cell>
        </row>
      </sheetData>
      <sheetData sheetId="5637">
        <row r="4">
          <cell r="A4" t="str">
            <v>BẢNG TÍNH TOÁN, ĐO BÓC KHỐI LƯỢNG HOÀN THÀNH ĐƯA VÀO QUYẾT TOÁN</v>
          </cell>
        </row>
      </sheetData>
      <sheetData sheetId="5638">
        <row r="4">
          <cell r="A4" t="str">
            <v>BẢNG TÍNH TOÁN, ĐO BÓC KHỐI LƯỢNG HOÀN THÀNH ĐƯA VÀO QUYẾT TOÁN</v>
          </cell>
        </row>
      </sheetData>
      <sheetData sheetId="5639">
        <row r="4">
          <cell r="A4" t="str">
            <v>BẢNG TÍNH TOÁN, ĐO BÓC KHỐI LƯỢNG HOÀN THÀNH ĐƯA VÀO QUYẾT TOÁN</v>
          </cell>
        </row>
      </sheetData>
      <sheetData sheetId="5640">
        <row r="4">
          <cell r="A4" t="str">
            <v>BẢNG TÍNH TOÁN, ĐO BÓC KHỐI LƯỢNG HOÀN THÀNH ĐƯA VÀO QUYẾT TOÁN</v>
          </cell>
        </row>
      </sheetData>
      <sheetData sheetId="5641">
        <row r="4">
          <cell r="A4" t="str">
            <v>BẢNG TÍNH TOÁN, ĐO BÓC KHỐI LƯỢNG HOÀN THÀNH ĐƯA VÀO QUYẾT TOÁN</v>
          </cell>
        </row>
      </sheetData>
      <sheetData sheetId="5642">
        <row r="4">
          <cell r="A4" t="str">
            <v>BẢNG TÍNH TOÁN, ĐO BÓC KHỐI LƯỢNG HOÀN THÀNH ĐƯA VÀO QUYẾT TOÁN</v>
          </cell>
        </row>
      </sheetData>
      <sheetData sheetId="5643">
        <row r="4">
          <cell r="A4" t="str">
            <v>BẢNG TÍNH TOÁN, ĐO BÓC KHỐI LƯỢNG HOÀN THÀNH ĐƯA VÀO QUYẾT TOÁN</v>
          </cell>
        </row>
      </sheetData>
      <sheetData sheetId="5644">
        <row r="4">
          <cell r="A4" t="str">
            <v>BẢNG TÍNH TOÁN, ĐO BÓC KHỐI LƯỢNG HOÀN THÀNH ĐƯA VÀO QUYẾT TOÁN</v>
          </cell>
        </row>
      </sheetData>
      <sheetData sheetId="5645">
        <row r="4">
          <cell r="A4" t="str">
            <v>BẢNG TÍNH TOÁN, ĐO BÓC KHỐI LƯỢNG HOÀN THÀNH ĐƯA VÀO QUYẾT TOÁN</v>
          </cell>
        </row>
      </sheetData>
      <sheetData sheetId="5646">
        <row r="4">
          <cell r="A4" t="str">
            <v>BẢNG TÍNH TOÁN, ĐO BÓC KHỐI LƯỢNG HOÀN THÀNH ĐƯA VÀO QUYẾT TOÁN</v>
          </cell>
        </row>
      </sheetData>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9">
          <cell r="A9" t="str">
            <v>A</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9">
          <cell r="A9" t="str">
            <v>A</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9">
          <cell r="A9" t="str">
            <v>A</v>
          </cell>
        </row>
      </sheetData>
      <sheetData sheetId="5688">
        <row r="9">
          <cell r="A9" t="str">
            <v>A</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9">
          <cell r="A9" t="str">
            <v>A</v>
          </cell>
        </row>
      </sheetData>
      <sheetData sheetId="5706">
        <row r="9">
          <cell r="A9" t="str">
            <v>A</v>
          </cell>
        </row>
      </sheetData>
      <sheetData sheetId="5707">
        <row r="9">
          <cell r="A9" t="str">
            <v>A</v>
          </cell>
        </row>
      </sheetData>
      <sheetData sheetId="5708">
        <row r="9">
          <cell r="A9" t="str">
            <v>A</v>
          </cell>
        </row>
      </sheetData>
      <sheetData sheetId="5709">
        <row r="9">
          <cell r="A9" t="str">
            <v>A</v>
          </cell>
        </row>
      </sheetData>
      <sheetData sheetId="5710">
        <row r="9">
          <cell r="A9" t="str">
            <v>A</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9">
          <cell r="A9" t="str">
            <v>A</v>
          </cell>
        </row>
      </sheetData>
      <sheetData sheetId="5715">
        <row r="9">
          <cell r="A9" t="str">
            <v>A</v>
          </cell>
        </row>
      </sheetData>
      <sheetData sheetId="5716">
        <row r="9">
          <cell r="A9" t="str">
            <v>A</v>
          </cell>
        </row>
      </sheetData>
      <sheetData sheetId="5717">
        <row r="9">
          <cell r="A9" t="str">
            <v>A</v>
          </cell>
        </row>
      </sheetData>
      <sheetData sheetId="5718">
        <row r="9">
          <cell r="A9" t="str">
            <v>A</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9">
          <cell r="A9" t="str">
            <v>A</v>
          </cell>
        </row>
      </sheetData>
      <sheetData sheetId="5724">
        <row r="9">
          <cell r="A9" t="str">
            <v>A</v>
          </cell>
        </row>
      </sheetData>
      <sheetData sheetId="5725">
        <row r="9">
          <cell r="A9" t="str">
            <v>A</v>
          </cell>
        </row>
      </sheetData>
      <sheetData sheetId="5726">
        <row r="9">
          <cell r="A9" t="str">
            <v>A</v>
          </cell>
        </row>
      </sheetData>
      <sheetData sheetId="5727">
        <row r="4">
          <cell r="A4" t="str">
            <v>BẢNG TÍNH TOÁN, ĐO BÓC KHỐI LƯỢNG HOÀN THÀNH ĐƯA VÀO QUYẾT TOÁN</v>
          </cell>
        </row>
      </sheetData>
      <sheetData sheetId="5728">
        <row r="9">
          <cell r="A9" t="str">
            <v>A</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9">
          <cell r="A9" t="str">
            <v>A</v>
          </cell>
        </row>
      </sheetData>
      <sheetData sheetId="5734">
        <row r="9">
          <cell r="A9" t="str">
            <v>A</v>
          </cell>
        </row>
      </sheetData>
      <sheetData sheetId="5735">
        <row r="9">
          <cell r="A9" t="str">
            <v>A</v>
          </cell>
        </row>
      </sheetData>
      <sheetData sheetId="5736">
        <row r="9">
          <cell r="A9" t="str">
            <v>A</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9">
          <cell r="A9" t="str">
            <v>A</v>
          </cell>
        </row>
      </sheetData>
      <sheetData sheetId="5742">
        <row r="9">
          <cell r="A9" t="str">
            <v>A</v>
          </cell>
        </row>
      </sheetData>
      <sheetData sheetId="5743">
        <row r="9">
          <cell r="A9" t="str">
            <v>A</v>
          </cell>
        </row>
      </sheetData>
      <sheetData sheetId="5744">
        <row r="9">
          <cell r="A9" t="str">
            <v>A</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9">
          <cell r="A9" t="str">
            <v>A</v>
          </cell>
        </row>
      </sheetData>
      <sheetData sheetId="5753">
        <row r="9">
          <cell r="A9" t="str">
            <v>A</v>
          </cell>
        </row>
      </sheetData>
      <sheetData sheetId="5754">
        <row r="9">
          <cell r="A9" t="str">
            <v>A</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9">
          <cell r="A9" t="str">
            <v>A</v>
          </cell>
        </row>
      </sheetData>
      <sheetData sheetId="5763">
        <row r="9">
          <cell r="A9" t="str">
            <v>A</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9">
          <cell r="A9" t="str">
            <v>A</v>
          </cell>
        </row>
      </sheetData>
      <sheetData sheetId="5771">
        <row r="9">
          <cell r="A9" t="str">
            <v>A</v>
          </cell>
        </row>
      </sheetData>
      <sheetData sheetId="5772">
        <row r="9">
          <cell r="A9" t="str">
            <v>A</v>
          </cell>
        </row>
      </sheetData>
      <sheetData sheetId="5773">
        <row r="9">
          <cell r="A9" t="str">
            <v>A</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9">
          <cell r="A9" t="str">
            <v>A</v>
          </cell>
        </row>
      </sheetData>
      <sheetData sheetId="5781">
        <row r="9">
          <cell r="A9" t="str">
            <v>A</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9">
          <cell r="A9" t="str">
            <v>A</v>
          </cell>
        </row>
      </sheetData>
      <sheetData sheetId="5789">
        <row r="9">
          <cell r="A9" t="str">
            <v>A</v>
          </cell>
        </row>
      </sheetData>
      <sheetData sheetId="5790">
        <row r="9">
          <cell r="A9" t="str">
            <v>A</v>
          </cell>
        </row>
      </sheetData>
      <sheetData sheetId="5791">
        <row r="9">
          <cell r="A9" t="str">
            <v>A</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9">
          <cell r="A9" t="str">
            <v>A</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9">
          <cell r="A9" t="str">
            <v>A</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9">
          <cell r="A9" t="str">
            <v>A</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9">
          <cell r="A9" t="str">
            <v>A</v>
          </cell>
        </row>
      </sheetData>
      <sheetData sheetId="5878">
        <row r="9">
          <cell r="A9" t="str">
            <v>A</v>
          </cell>
        </row>
      </sheetData>
      <sheetData sheetId="5879">
        <row r="9">
          <cell r="A9" t="str">
            <v>A</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9">
          <cell r="A9" t="str">
            <v>A</v>
          </cell>
        </row>
      </sheetData>
      <sheetData sheetId="5896">
        <row r="9">
          <cell r="A9" t="str">
            <v>A</v>
          </cell>
        </row>
      </sheetData>
      <sheetData sheetId="5897">
        <row r="9">
          <cell r="A9" t="str">
            <v>A</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9">
          <cell r="A9" t="str">
            <v>A</v>
          </cell>
        </row>
      </sheetData>
      <sheetData sheetId="5951">
        <row r="9">
          <cell r="A9" t="str">
            <v>A</v>
          </cell>
        </row>
      </sheetData>
      <sheetData sheetId="5952">
        <row r="9">
          <cell r="A9" t="str">
            <v>A</v>
          </cell>
        </row>
      </sheetData>
      <sheetData sheetId="5953">
        <row r="9">
          <cell r="A9" t="str">
            <v>A</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9">
          <cell r="A9" t="str">
            <v>A</v>
          </cell>
        </row>
      </sheetData>
      <sheetData sheetId="5967">
        <row r="9">
          <cell r="A9" t="str">
            <v>A</v>
          </cell>
        </row>
      </sheetData>
      <sheetData sheetId="5968">
        <row r="9">
          <cell r="A9" t="str">
            <v>A</v>
          </cell>
        </row>
      </sheetData>
      <sheetData sheetId="5969">
        <row r="9">
          <cell r="A9" t="str">
            <v>A</v>
          </cell>
        </row>
      </sheetData>
      <sheetData sheetId="5970">
        <row r="9">
          <cell r="A9" t="str">
            <v>A</v>
          </cell>
        </row>
      </sheetData>
      <sheetData sheetId="5971">
        <row r="9">
          <cell r="A9" t="str">
            <v>A</v>
          </cell>
        </row>
      </sheetData>
      <sheetData sheetId="5972">
        <row r="9">
          <cell r="A9" t="str">
            <v>A</v>
          </cell>
        </row>
      </sheetData>
      <sheetData sheetId="5973">
        <row r="9">
          <cell r="A9" t="str">
            <v>A</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9">
          <cell r="A9" t="str">
            <v>A</v>
          </cell>
        </row>
      </sheetData>
      <sheetData sheetId="5977">
        <row r="9">
          <cell r="A9" t="str">
            <v>A</v>
          </cell>
        </row>
      </sheetData>
      <sheetData sheetId="5978">
        <row r="9">
          <cell r="A9" t="str">
            <v>A</v>
          </cell>
        </row>
      </sheetData>
      <sheetData sheetId="5979">
        <row r="9">
          <cell r="A9" t="str">
            <v>A</v>
          </cell>
        </row>
      </sheetData>
      <sheetData sheetId="5980">
        <row r="9">
          <cell r="A9" t="str">
            <v>A</v>
          </cell>
        </row>
      </sheetData>
      <sheetData sheetId="5981">
        <row r="9">
          <cell r="A9" t="str">
            <v>A</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9">
          <cell r="A9" t="str">
            <v>A</v>
          </cell>
        </row>
      </sheetData>
      <sheetData sheetId="5985">
        <row r="9">
          <cell r="A9" t="str">
            <v>A</v>
          </cell>
        </row>
      </sheetData>
      <sheetData sheetId="5986">
        <row r="9">
          <cell r="A9" t="str">
            <v>A</v>
          </cell>
        </row>
      </sheetData>
      <sheetData sheetId="5987">
        <row r="9">
          <cell r="A9" t="str">
            <v>A</v>
          </cell>
        </row>
      </sheetData>
      <sheetData sheetId="5988">
        <row r="9">
          <cell r="A9" t="str">
            <v>A</v>
          </cell>
        </row>
      </sheetData>
      <sheetData sheetId="5989">
        <row r="9">
          <cell r="A9" t="str">
            <v>A</v>
          </cell>
        </row>
      </sheetData>
      <sheetData sheetId="5990">
        <row r="9">
          <cell r="A9" t="str">
            <v>A</v>
          </cell>
        </row>
      </sheetData>
      <sheetData sheetId="5991">
        <row r="9">
          <cell r="A9" t="str">
            <v>A</v>
          </cell>
        </row>
      </sheetData>
      <sheetData sheetId="5992">
        <row r="9">
          <cell r="A9" t="str">
            <v>A</v>
          </cell>
        </row>
      </sheetData>
      <sheetData sheetId="5993">
        <row r="4">
          <cell r="A4" t="str">
            <v>BẢNG TÍNH TOÁN, ĐO BÓC KHỐI LƯỢNG HOÀN THÀNH ĐƯA VÀO QUYẾT TOÁN</v>
          </cell>
        </row>
      </sheetData>
      <sheetData sheetId="5994">
        <row r="9">
          <cell r="A9" t="str">
            <v>A</v>
          </cell>
        </row>
      </sheetData>
      <sheetData sheetId="5995">
        <row r="9">
          <cell r="A9" t="str">
            <v>A</v>
          </cell>
        </row>
      </sheetData>
      <sheetData sheetId="5996">
        <row r="9">
          <cell r="A9" t="str">
            <v>A</v>
          </cell>
        </row>
      </sheetData>
      <sheetData sheetId="5997">
        <row r="9">
          <cell r="A9" t="str">
            <v>A</v>
          </cell>
        </row>
      </sheetData>
      <sheetData sheetId="5998">
        <row r="9">
          <cell r="A9" t="str">
            <v>A</v>
          </cell>
        </row>
      </sheetData>
      <sheetData sheetId="5999">
        <row r="9">
          <cell r="A9" t="str">
            <v>A</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9">
          <cell r="A9" t="str">
            <v>A</v>
          </cell>
        </row>
      </sheetData>
      <sheetData sheetId="6003">
        <row r="9">
          <cell r="A9" t="str">
            <v>A</v>
          </cell>
        </row>
      </sheetData>
      <sheetData sheetId="6004">
        <row r="9">
          <cell r="A9" t="str">
            <v>A</v>
          </cell>
        </row>
      </sheetData>
      <sheetData sheetId="6005">
        <row r="9">
          <cell r="A9" t="str">
            <v>A</v>
          </cell>
        </row>
      </sheetData>
      <sheetData sheetId="6006">
        <row r="9">
          <cell r="A9" t="str">
            <v>A</v>
          </cell>
        </row>
      </sheetData>
      <sheetData sheetId="6007">
        <row r="9">
          <cell r="A9" t="str">
            <v>A</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9">
          <cell r="A9" t="str">
            <v>A</v>
          </cell>
        </row>
      </sheetData>
      <sheetData sheetId="6011">
        <row r="4">
          <cell r="A4" t="str">
            <v>BẢNG TÍNH TOÁN, ĐO BÓC KHỐI LƯỢNG HOÀN THÀNH ĐƯA VÀO QUYẾT TOÁN</v>
          </cell>
        </row>
      </sheetData>
      <sheetData sheetId="6012">
        <row r="9">
          <cell r="A9" t="str">
            <v>A</v>
          </cell>
        </row>
      </sheetData>
      <sheetData sheetId="6013">
        <row r="9">
          <cell r="A9" t="str">
            <v>A</v>
          </cell>
        </row>
      </sheetData>
      <sheetData sheetId="6014">
        <row r="9">
          <cell r="A9" t="str">
            <v>A</v>
          </cell>
        </row>
      </sheetData>
      <sheetData sheetId="6015">
        <row r="9">
          <cell r="A9" t="str">
            <v>A</v>
          </cell>
        </row>
      </sheetData>
      <sheetData sheetId="6016">
        <row r="9">
          <cell r="A9" t="str">
            <v>A</v>
          </cell>
        </row>
      </sheetData>
      <sheetData sheetId="6017">
        <row r="9">
          <cell r="A9" t="str">
            <v>A</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9">
          <cell r="A9" t="str">
            <v>A</v>
          </cell>
        </row>
      </sheetData>
      <sheetData sheetId="6021">
        <row r="9">
          <cell r="A9" t="str">
            <v>A</v>
          </cell>
        </row>
      </sheetData>
      <sheetData sheetId="6022">
        <row r="9">
          <cell r="A9" t="str">
            <v>A</v>
          </cell>
        </row>
      </sheetData>
      <sheetData sheetId="6023">
        <row r="9">
          <cell r="A9" t="str">
            <v>A</v>
          </cell>
        </row>
      </sheetData>
      <sheetData sheetId="6024">
        <row r="9">
          <cell r="A9" t="str">
            <v>A</v>
          </cell>
        </row>
      </sheetData>
      <sheetData sheetId="6025">
        <row r="9">
          <cell r="A9" t="str">
            <v>A</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9">
          <cell r="A9" t="str">
            <v>A</v>
          </cell>
        </row>
      </sheetData>
      <sheetData sheetId="6031">
        <row r="9">
          <cell r="A9" t="str">
            <v>A</v>
          </cell>
        </row>
      </sheetData>
      <sheetData sheetId="6032">
        <row r="9">
          <cell r="A9" t="str">
            <v>A</v>
          </cell>
        </row>
      </sheetData>
      <sheetData sheetId="6033">
        <row r="9">
          <cell r="A9" t="str">
            <v>A</v>
          </cell>
        </row>
      </sheetData>
      <sheetData sheetId="6034">
        <row r="9">
          <cell r="A9" t="str">
            <v>A</v>
          </cell>
        </row>
      </sheetData>
      <sheetData sheetId="6035">
        <row r="9">
          <cell r="A9" t="str">
            <v>A</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9">
          <cell r="A9" t="str">
            <v>A</v>
          </cell>
        </row>
      </sheetData>
      <sheetData sheetId="6041">
        <row r="9">
          <cell r="A9" t="str">
            <v>A</v>
          </cell>
        </row>
      </sheetData>
      <sheetData sheetId="6042">
        <row r="9">
          <cell r="A9" t="str">
            <v>A</v>
          </cell>
        </row>
      </sheetData>
      <sheetData sheetId="6043">
        <row r="9">
          <cell r="A9" t="str">
            <v>A</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9">
          <cell r="A9" t="str">
            <v>A</v>
          </cell>
        </row>
      </sheetData>
      <sheetData sheetId="6049">
        <row r="9">
          <cell r="A9" t="str">
            <v>A</v>
          </cell>
        </row>
      </sheetData>
      <sheetData sheetId="6050">
        <row r="9">
          <cell r="A9" t="str">
            <v>A</v>
          </cell>
        </row>
      </sheetData>
      <sheetData sheetId="6051">
        <row r="9">
          <cell r="A9" t="str">
            <v>A</v>
          </cell>
        </row>
      </sheetData>
      <sheetData sheetId="6052">
        <row r="9">
          <cell r="A9" t="str">
            <v>A</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9">
          <cell r="A9" t="str">
            <v>A</v>
          </cell>
        </row>
      </sheetData>
      <sheetData sheetId="6060">
        <row r="9">
          <cell r="A9" t="str">
            <v>A</v>
          </cell>
        </row>
      </sheetData>
      <sheetData sheetId="6061">
        <row r="9">
          <cell r="A9" t="str">
            <v>A</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9">
          <cell r="A9" t="str">
            <v>A</v>
          </cell>
        </row>
      </sheetData>
      <sheetData sheetId="6067">
        <row r="9">
          <cell r="A9" t="str">
            <v>A</v>
          </cell>
        </row>
      </sheetData>
      <sheetData sheetId="6068">
        <row r="9">
          <cell r="A9" t="str">
            <v>A</v>
          </cell>
        </row>
      </sheetData>
      <sheetData sheetId="6069">
        <row r="9">
          <cell r="A9" t="str">
            <v>A</v>
          </cell>
        </row>
      </sheetData>
      <sheetData sheetId="6070">
        <row r="9">
          <cell r="A9" t="str">
            <v>A</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9">
          <cell r="A9" t="str">
            <v>A</v>
          </cell>
        </row>
      </sheetData>
      <sheetData sheetId="6078">
        <row r="9">
          <cell r="A9" t="str">
            <v>A</v>
          </cell>
        </row>
      </sheetData>
      <sheetData sheetId="6079">
        <row r="9">
          <cell r="A9" t="str">
            <v>A</v>
          </cell>
        </row>
      </sheetData>
      <sheetData sheetId="6080">
        <row r="9">
          <cell r="A9" t="str">
            <v>A</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9">
          <cell r="A9" t="str">
            <v>A</v>
          </cell>
        </row>
      </sheetData>
      <sheetData sheetId="6086">
        <row r="9">
          <cell r="A9" t="str">
            <v>A</v>
          </cell>
        </row>
      </sheetData>
      <sheetData sheetId="6087">
        <row r="9">
          <cell r="A9" t="str">
            <v>A</v>
          </cell>
        </row>
      </sheetData>
      <sheetData sheetId="6088">
        <row r="9">
          <cell r="A9" t="str">
            <v>A</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9">
          <cell r="A9" t="str">
            <v>A</v>
          </cell>
        </row>
      </sheetData>
      <sheetData sheetId="6095">
        <row r="9">
          <cell r="A9" t="str">
            <v>A</v>
          </cell>
        </row>
      </sheetData>
      <sheetData sheetId="6096">
        <row r="9">
          <cell r="A9" t="str">
            <v>A</v>
          </cell>
        </row>
      </sheetData>
      <sheetData sheetId="6097">
        <row r="9">
          <cell r="A9" t="str">
            <v>A</v>
          </cell>
        </row>
      </sheetData>
      <sheetData sheetId="6098">
        <row r="9">
          <cell r="A9" t="str">
            <v>A</v>
          </cell>
        </row>
      </sheetData>
      <sheetData sheetId="6099">
        <row r="9">
          <cell r="A9" t="str">
            <v>A</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9">
          <cell r="A9" t="str">
            <v>A</v>
          </cell>
        </row>
      </sheetData>
      <sheetData sheetId="6104">
        <row r="9">
          <cell r="A9" t="str">
            <v>A</v>
          </cell>
        </row>
      </sheetData>
      <sheetData sheetId="6105">
        <row r="9">
          <cell r="A9" t="str">
            <v>A</v>
          </cell>
        </row>
      </sheetData>
      <sheetData sheetId="6106">
        <row r="9">
          <cell r="A9" t="str">
            <v>A</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9">
          <cell r="A9" t="str">
            <v>A</v>
          </cell>
        </row>
      </sheetData>
      <sheetData sheetId="6111">
        <row r="9">
          <cell r="A9" t="str">
            <v>A</v>
          </cell>
        </row>
      </sheetData>
      <sheetData sheetId="6112">
        <row r="9">
          <cell r="A9" t="str">
            <v>A</v>
          </cell>
        </row>
      </sheetData>
      <sheetData sheetId="6113">
        <row r="9">
          <cell r="A9" t="str">
            <v>A</v>
          </cell>
        </row>
      </sheetData>
      <sheetData sheetId="6114">
        <row r="9">
          <cell r="A9" t="str">
            <v>A</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9">
          <cell r="A9" t="str">
            <v>A</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9">
          <cell r="A9" t="str">
            <v>A</v>
          </cell>
        </row>
      </sheetData>
      <sheetData sheetId="6121">
        <row r="9">
          <cell r="A9" t="str">
            <v>A</v>
          </cell>
        </row>
      </sheetData>
      <sheetData sheetId="6122">
        <row r="9">
          <cell r="A9" t="str">
            <v>A</v>
          </cell>
        </row>
      </sheetData>
      <sheetData sheetId="6123">
        <row r="9">
          <cell r="A9" t="str">
            <v>A</v>
          </cell>
        </row>
      </sheetData>
      <sheetData sheetId="6124">
        <row r="9">
          <cell r="A9" t="str">
            <v>A</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9">
          <cell r="A9" t="str">
            <v>A</v>
          </cell>
        </row>
      </sheetData>
      <sheetData sheetId="6128">
        <row r="9">
          <cell r="A9" t="str">
            <v>A</v>
          </cell>
        </row>
      </sheetData>
      <sheetData sheetId="6129">
        <row r="9">
          <cell r="A9" t="str">
            <v>A</v>
          </cell>
        </row>
      </sheetData>
      <sheetData sheetId="6130">
        <row r="9">
          <cell r="A9" t="str">
            <v>A</v>
          </cell>
        </row>
      </sheetData>
      <sheetData sheetId="6131">
        <row r="9">
          <cell r="A9" t="str">
            <v>A</v>
          </cell>
        </row>
      </sheetData>
      <sheetData sheetId="6132">
        <row r="9">
          <cell r="A9" t="str">
            <v>A</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9">
          <cell r="A9" t="str">
            <v>A</v>
          </cell>
        </row>
      </sheetData>
      <sheetData sheetId="6138">
        <row r="9">
          <cell r="A9" t="str">
            <v>A</v>
          </cell>
        </row>
      </sheetData>
      <sheetData sheetId="6139">
        <row r="9">
          <cell r="A9" t="str">
            <v>A</v>
          </cell>
        </row>
      </sheetData>
      <sheetData sheetId="6140">
        <row r="9">
          <cell r="A9" t="str">
            <v>A</v>
          </cell>
        </row>
      </sheetData>
      <sheetData sheetId="6141">
        <row r="9">
          <cell r="A9" t="str">
            <v>A</v>
          </cell>
        </row>
      </sheetData>
      <sheetData sheetId="6142">
        <row r="9">
          <cell r="A9" t="str">
            <v>A</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9">
          <cell r="A9" t="str">
            <v>A</v>
          </cell>
        </row>
      </sheetData>
      <sheetData sheetId="6148">
        <row r="9">
          <cell r="A9" t="str">
            <v>A</v>
          </cell>
        </row>
      </sheetData>
      <sheetData sheetId="6149">
        <row r="9">
          <cell r="A9" t="str">
            <v>A</v>
          </cell>
        </row>
      </sheetData>
      <sheetData sheetId="6150">
        <row r="9">
          <cell r="A9" t="str">
            <v>A</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9">
          <cell r="A9" t="str">
            <v>A</v>
          </cell>
        </row>
      </sheetData>
      <sheetData sheetId="6156">
        <row r="9">
          <cell r="A9" t="str">
            <v>A</v>
          </cell>
        </row>
      </sheetData>
      <sheetData sheetId="6157">
        <row r="9">
          <cell r="A9" t="str">
            <v>A</v>
          </cell>
        </row>
      </sheetData>
      <sheetData sheetId="6158">
        <row r="9">
          <cell r="A9" t="str">
            <v>A</v>
          </cell>
        </row>
      </sheetData>
      <sheetData sheetId="6159">
        <row r="9">
          <cell r="A9" t="str">
            <v>A</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9">
          <cell r="A9" t="str">
            <v>A</v>
          </cell>
        </row>
      </sheetData>
      <sheetData sheetId="6167">
        <row r="9">
          <cell r="A9" t="str">
            <v>A</v>
          </cell>
        </row>
      </sheetData>
      <sheetData sheetId="6168">
        <row r="9">
          <cell r="A9" t="str">
            <v>A</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9">
          <cell r="A9" t="str">
            <v>A</v>
          </cell>
        </row>
      </sheetData>
      <sheetData sheetId="6174">
        <row r="9">
          <cell r="A9" t="str">
            <v>A</v>
          </cell>
        </row>
      </sheetData>
      <sheetData sheetId="6175">
        <row r="9">
          <cell r="A9" t="str">
            <v>A</v>
          </cell>
        </row>
      </sheetData>
      <sheetData sheetId="6176">
        <row r="9">
          <cell r="A9" t="str">
            <v>A</v>
          </cell>
        </row>
      </sheetData>
      <sheetData sheetId="6177">
        <row r="9">
          <cell r="A9" t="str">
            <v>A</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9">
          <cell r="A9" t="str">
            <v>A</v>
          </cell>
        </row>
      </sheetData>
      <sheetData sheetId="6185">
        <row r="9">
          <cell r="A9" t="str">
            <v>A</v>
          </cell>
        </row>
      </sheetData>
      <sheetData sheetId="6186">
        <row r="9">
          <cell r="A9" t="str">
            <v>A</v>
          </cell>
        </row>
      </sheetData>
      <sheetData sheetId="6187">
        <row r="9">
          <cell r="A9" t="str">
            <v>A</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9">
          <cell r="A9" t="str">
            <v>A</v>
          </cell>
        </row>
      </sheetData>
      <sheetData sheetId="6193">
        <row r="9">
          <cell r="A9" t="str">
            <v>A</v>
          </cell>
        </row>
      </sheetData>
      <sheetData sheetId="6194">
        <row r="9">
          <cell r="A9" t="str">
            <v>A</v>
          </cell>
        </row>
      </sheetData>
      <sheetData sheetId="6195">
        <row r="9">
          <cell r="A9" t="str">
            <v>A</v>
          </cell>
        </row>
      </sheetData>
      <sheetData sheetId="6196">
        <row r="9">
          <cell r="A9" t="str">
            <v>A</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9">
          <cell r="A9" t="str">
            <v>A</v>
          </cell>
        </row>
      </sheetData>
      <sheetData sheetId="6202">
        <row r="9">
          <cell r="A9" t="str">
            <v>A</v>
          </cell>
        </row>
      </sheetData>
      <sheetData sheetId="6203">
        <row r="9">
          <cell r="A9" t="str">
            <v>A</v>
          </cell>
        </row>
      </sheetData>
      <sheetData sheetId="6204">
        <row r="9">
          <cell r="A9" t="str">
            <v>A</v>
          </cell>
        </row>
      </sheetData>
      <sheetData sheetId="6205">
        <row r="9">
          <cell r="A9" t="str">
            <v>A</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9">
          <cell r="A9" t="str">
            <v>A</v>
          </cell>
        </row>
      </sheetData>
      <sheetData sheetId="6211">
        <row r="9">
          <cell r="A9" t="str">
            <v>A</v>
          </cell>
        </row>
      </sheetData>
      <sheetData sheetId="6212">
        <row r="9">
          <cell r="A9" t="str">
            <v>A</v>
          </cell>
        </row>
      </sheetData>
      <sheetData sheetId="6213">
        <row r="9">
          <cell r="A9" t="str">
            <v>A</v>
          </cell>
        </row>
      </sheetData>
      <sheetData sheetId="6214">
        <row r="9">
          <cell r="A9" t="str">
            <v>A</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9">
          <cell r="A9" t="str">
            <v>A</v>
          </cell>
        </row>
      </sheetData>
      <sheetData sheetId="6220">
        <row r="9">
          <cell r="A9" t="str">
            <v>A</v>
          </cell>
        </row>
      </sheetData>
      <sheetData sheetId="6221">
        <row r="9">
          <cell r="A9" t="str">
            <v>A</v>
          </cell>
        </row>
      </sheetData>
      <sheetData sheetId="6222">
        <row r="9">
          <cell r="A9" t="str">
            <v>A</v>
          </cell>
        </row>
      </sheetData>
      <sheetData sheetId="6223">
        <row r="9">
          <cell r="A9" t="str">
            <v>A</v>
          </cell>
        </row>
      </sheetData>
      <sheetData sheetId="6224">
        <row r="9">
          <cell r="A9" t="str">
            <v>A</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9">
          <cell r="A9" t="str">
            <v>A</v>
          </cell>
        </row>
      </sheetData>
      <sheetData sheetId="6230">
        <row r="9">
          <cell r="A9" t="str">
            <v>A</v>
          </cell>
        </row>
      </sheetData>
      <sheetData sheetId="6231">
        <row r="9">
          <cell r="A9" t="str">
            <v>A</v>
          </cell>
        </row>
      </sheetData>
      <sheetData sheetId="6232">
        <row r="9">
          <cell r="A9" t="str">
            <v>A</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9">
          <cell r="A9" t="str">
            <v>A</v>
          </cell>
        </row>
      </sheetData>
      <sheetData sheetId="6238">
        <row r="4">
          <cell r="A4" t="str">
            <v>BẢNG TÍNH TOÁN, ĐO BÓC KHỐI LƯỢNG HOÀN THÀNH ĐƯA VÀO QUYẾT TOÁN</v>
          </cell>
        </row>
      </sheetData>
      <sheetData sheetId="6239">
        <row r="9">
          <cell r="A9" t="str">
            <v>A</v>
          </cell>
        </row>
      </sheetData>
      <sheetData sheetId="6240">
        <row r="9">
          <cell r="A9" t="str">
            <v>A</v>
          </cell>
        </row>
      </sheetData>
      <sheetData sheetId="6241">
        <row r="9">
          <cell r="A9" t="str">
            <v>A</v>
          </cell>
        </row>
      </sheetData>
      <sheetData sheetId="6242">
        <row r="9">
          <cell r="A9" t="str">
            <v>A</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9">
          <cell r="A9" t="str">
            <v>A</v>
          </cell>
        </row>
      </sheetData>
      <sheetData sheetId="6248">
        <row r="9">
          <cell r="A9" t="str">
            <v>A</v>
          </cell>
        </row>
      </sheetData>
      <sheetData sheetId="6249">
        <row r="9">
          <cell r="A9" t="str">
            <v>A</v>
          </cell>
        </row>
      </sheetData>
      <sheetData sheetId="6250">
        <row r="9">
          <cell r="A9" t="str">
            <v>A</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9">
          <cell r="A9" t="str">
            <v>A</v>
          </cell>
        </row>
      </sheetData>
      <sheetData sheetId="6256">
        <row r="4">
          <cell r="A4" t="str">
            <v>BẢNG TÍNH TOÁN, ĐO BÓC KHỐI LƯỢNG HOÀN THÀNH ĐƯA VÀO QUYẾT TOÁN</v>
          </cell>
        </row>
      </sheetData>
      <sheetData sheetId="6257">
        <row r="9">
          <cell r="A9" t="str">
            <v>A</v>
          </cell>
        </row>
      </sheetData>
      <sheetData sheetId="6258">
        <row r="9">
          <cell r="A9" t="str">
            <v>A</v>
          </cell>
        </row>
      </sheetData>
      <sheetData sheetId="6259">
        <row r="9">
          <cell r="A9" t="str">
            <v>A</v>
          </cell>
        </row>
      </sheetData>
      <sheetData sheetId="6260">
        <row r="9">
          <cell r="A9" t="str">
            <v>A</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9">
          <cell r="A9" t="str">
            <v>A</v>
          </cell>
        </row>
      </sheetData>
      <sheetData sheetId="6264">
        <row r="4">
          <cell r="A4" t="str">
            <v>BẢNG TÍNH TOÁN, ĐO BÓC KHỐI LƯỢNG HOÀN THÀNH ĐƯA VÀO QUYẾT TOÁN</v>
          </cell>
        </row>
      </sheetData>
      <sheetData sheetId="6265">
        <row r="9">
          <cell r="A9" t="str">
            <v>A</v>
          </cell>
        </row>
      </sheetData>
      <sheetData sheetId="6266">
        <row r="9">
          <cell r="A9" t="str">
            <v>A</v>
          </cell>
        </row>
      </sheetData>
      <sheetData sheetId="6267">
        <row r="9">
          <cell r="A9" t="str">
            <v>A</v>
          </cell>
        </row>
      </sheetData>
      <sheetData sheetId="6268">
        <row r="9">
          <cell r="A9" t="str">
            <v>A</v>
          </cell>
        </row>
      </sheetData>
      <sheetData sheetId="6269">
        <row r="9">
          <cell r="A9" t="str">
            <v>A</v>
          </cell>
        </row>
      </sheetData>
      <sheetData sheetId="6270">
        <row r="9">
          <cell r="A9" t="str">
            <v>A</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9">
          <cell r="A9" t="str">
            <v>A</v>
          </cell>
        </row>
      </sheetData>
      <sheetData sheetId="6274">
        <row r="9">
          <cell r="A9" t="str">
            <v>A</v>
          </cell>
        </row>
      </sheetData>
      <sheetData sheetId="6275">
        <row r="9">
          <cell r="A9" t="str">
            <v>A</v>
          </cell>
        </row>
      </sheetData>
      <sheetData sheetId="6276">
        <row r="9">
          <cell r="A9" t="str">
            <v>A</v>
          </cell>
        </row>
      </sheetData>
      <sheetData sheetId="6277">
        <row r="9">
          <cell r="A9" t="str">
            <v>A</v>
          </cell>
        </row>
      </sheetData>
      <sheetData sheetId="6278">
        <row r="9">
          <cell r="A9" t="str">
            <v>A</v>
          </cell>
        </row>
      </sheetData>
      <sheetData sheetId="6279">
        <row r="9">
          <cell r="A9" t="str">
            <v>A</v>
          </cell>
        </row>
      </sheetData>
      <sheetData sheetId="6280">
        <row r="9">
          <cell r="A9" t="str">
            <v>A</v>
          </cell>
        </row>
      </sheetData>
      <sheetData sheetId="6281">
        <row r="9">
          <cell r="A9" t="str">
            <v>A</v>
          </cell>
        </row>
      </sheetData>
      <sheetData sheetId="6282">
        <row r="4">
          <cell r="A4" t="str">
            <v>BẢNG TÍNH TOÁN, ĐO BÓC KHỐI LƯỢNG HOÀN THÀNH ĐƯA VÀO QUYẾT TOÁN</v>
          </cell>
        </row>
      </sheetData>
      <sheetData sheetId="6283">
        <row r="9">
          <cell r="A9" t="str">
            <v>A</v>
          </cell>
        </row>
      </sheetData>
      <sheetData sheetId="6284">
        <row r="9">
          <cell r="A9" t="str">
            <v>A</v>
          </cell>
        </row>
      </sheetData>
      <sheetData sheetId="6285">
        <row r="9">
          <cell r="A9" t="str">
            <v>A</v>
          </cell>
        </row>
      </sheetData>
      <sheetData sheetId="6286">
        <row r="9">
          <cell r="A9" t="str">
            <v>A</v>
          </cell>
        </row>
      </sheetData>
      <sheetData sheetId="6287">
        <row r="9">
          <cell r="A9" t="str">
            <v>A</v>
          </cell>
        </row>
      </sheetData>
      <sheetData sheetId="6288">
        <row r="9">
          <cell r="A9" t="str">
            <v>A</v>
          </cell>
        </row>
      </sheetData>
      <sheetData sheetId="6289">
        <row r="9">
          <cell r="A9" t="str">
            <v>A</v>
          </cell>
        </row>
      </sheetData>
      <sheetData sheetId="6290">
        <row r="4">
          <cell r="A4" t="str">
            <v>BẢNG TÍNH TOÁN, ĐO BÓC KHỐI LƯỢNG HOÀN THÀNH ĐƯA VÀO QUYẾT TOÁN</v>
          </cell>
        </row>
      </sheetData>
      <sheetData sheetId="6291">
        <row r="9">
          <cell r="A9" t="str">
            <v>A</v>
          </cell>
        </row>
      </sheetData>
      <sheetData sheetId="6292">
        <row r="9">
          <cell r="A9" t="str">
            <v>A</v>
          </cell>
        </row>
      </sheetData>
      <sheetData sheetId="6293">
        <row r="9">
          <cell r="A9" t="str">
            <v>A</v>
          </cell>
        </row>
      </sheetData>
      <sheetData sheetId="6294">
        <row r="9">
          <cell r="A9" t="str">
            <v>A</v>
          </cell>
        </row>
      </sheetData>
      <sheetData sheetId="6295">
        <row r="9">
          <cell r="A9" t="str">
            <v>A</v>
          </cell>
        </row>
      </sheetData>
      <sheetData sheetId="6296">
        <row r="9">
          <cell r="A9" t="str">
            <v>A</v>
          </cell>
        </row>
      </sheetData>
      <sheetData sheetId="6297">
        <row r="9">
          <cell r="A9" t="str">
            <v>A</v>
          </cell>
        </row>
      </sheetData>
      <sheetData sheetId="6298">
        <row r="9">
          <cell r="A9" t="str">
            <v>A</v>
          </cell>
        </row>
      </sheetData>
      <sheetData sheetId="6299">
        <row r="9">
          <cell r="A9" t="str">
            <v>A</v>
          </cell>
        </row>
      </sheetData>
      <sheetData sheetId="6300">
        <row r="9">
          <cell r="A9" t="str">
            <v>A</v>
          </cell>
        </row>
      </sheetData>
      <sheetData sheetId="6301">
        <row r="9">
          <cell r="A9" t="str">
            <v>A</v>
          </cell>
        </row>
      </sheetData>
      <sheetData sheetId="6302">
        <row r="9">
          <cell r="A9" t="str">
            <v>A</v>
          </cell>
        </row>
      </sheetData>
      <sheetData sheetId="6303">
        <row r="9">
          <cell r="A9" t="str">
            <v>A</v>
          </cell>
        </row>
      </sheetData>
      <sheetData sheetId="6304">
        <row r="9">
          <cell r="A9" t="str">
            <v>A</v>
          </cell>
        </row>
      </sheetData>
      <sheetData sheetId="6305">
        <row r="9">
          <cell r="A9" t="str">
            <v>A</v>
          </cell>
        </row>
      </sheetData>
      <sheetData sheetId="6306">
        <row r="9">
          <cell r="A9" t="str">
            <v>A</v>
          </cell>
        </row>
      </sheetData>
      <sheetData sheetId="6307">
        <row r="9">
          <cell r="A9" t="str">
            <v>A</v>
          </cell>
        </row>
      </sheetData>
      <sheetData sheetId="6308">
        <row r="4">
          <cell r="A4" t="str">
            <v>BẢNG TÍNH TOÁN, ĐO BÓC KHỐI LƯỢNG HOÀN THÀNH ĐƯA VÀO QUYẾT TOÁN</v>
          </cell>
        </row>
      </sheetData>
      <sheetData sheetId="6309">
        <row r="9">
          <cell r="A9" t="str">
            <v>A</v>
          </cell>
        </row>
      </sheetData>
      <sheetData sheetId="6310">
        <row r="9">
          <cell r="A9" t="str">
            <v>A</v>
          </cell>
        </row>
      </sheetData>
      <sheetData sheetId="6311">
        <row r="9">
          <cell r="A9" t="str">
            <v>A</v>
          </cell>
        </row>
      </sheetData>
      <sheetData sheetId="6312">
        <row r="9">
          <cell r="A9" t="str">
            <v>A</v>
          </cell>
        </row>
      </sheetData>
      <sheetData sheetId="6313">
        <row r="9">
          <cell r="A9" t="str">
            <v>A</v>
          </cell>
        </row>
      </sheetData>
      <sheetData sheetId="6314">
        <row r="9">
          <cell r="A9" t="str">
            <v>A</v>
          </cell>
        </row>
      </sheetData>
      <sheetData sheetId="6315">
        <row r="9">
          <cell r="A9" t="str">
            <v>A</v>
          </cell>
        </row>
      </sheetData>
      <sheetData sheetId="6316">
        <row r="4">
          <cell r="A4" t="str">
            <v>BẢNG TÍNH TOÁN, ĐO BÓC KHỐI LƯỢNG HOÀN THÀNH ĐƯA VÀO QUYẾT TOÁN</v>
          </cell>
        </row>
      </sheetData>
      <sheetData sheetId="6317">
        <row r="9">
          <cell r="A9" t="str">
            <v>A</v>
          </cell>
        </row>
      </sheetData>
      <sheetData sheetId="6318">
        <row r="9">
          <cell r="A9" t="str">
            <v>A</v>
          </cell>
        </row>
      </sheetData>
      <sheetData sheetId="6319">
        <row r="9">
          <cell r="A9" t="str">
            <v>A</v>
          </cell>
        </row>
      </sheetData>
      <sheetData sheetId="6320">
        <row r="9">
          <cell r="A9" t="str">
            <v>A</v>
          </cell>
        </row>
      </sheetData>
      <sheetData sheetId="6321">
        <row r="9">
          <cell r="A9" t="str">
            <v>A</v>
          </cell>
        </row>
      </sheetData>
      <sheetData sheetId="6322">
        <row r="9">
          <cell r="A9" t="str">
            <v>A</v>
          </cell>
        </row>
      </sheetData>
      <sheetData sheetId="6323">
        <row r="9">
          <cell r="A9" t="str">
            <v>A</v>
          </cell>
        </row>
      </sheetData>
      <sheetData sheetId="6324">
        <row r="9">
          <cell r="A9" t="str">
            <v>A</v>
          </cell>
        </row>
      </sheetData>
      <sheetData sheetId="6325">
        <row r="9">
          <cell r="A9" t="str">
            <v>A</v>
          </cell>
        </row>
      </sheetData>
      <sheetData sheetId="6326">
        <row r="4">
          <cell r="A4" t="str">
            <v>BẢNG TÍNH TOÁN, ĐO BÓC KHỐI LƯỢNG HOÀN THÀNH ĐƯA VÀO QUYẾT TOÁN</v>
          </cell>
        </row>
      </sheetData>
      <sheetData sheetId="6327">
        <row r="9">
          <cell r="A9" t="str">
            <v>A</v>
          </cell>
        </row>
      </sheetData>
      <sheetData sheetId="6328">
        <row r="9">
          <cell r="A9" t="str">
            <v>A</v>
          </cell>
        </row>
      </sheetData>
      <sheetData sheetId="6329">
        <row r="9">
          <cell r="A9" t="str">
            <v>A</v>
          </cell>
        </row>
      </sheetData>
      <sheetData sheetId="6330">
        <row r="9">
          <cell r="A9" t="str">
            <v>A</v>
          </cell>
        </row>
      </sheetData>
      <sheetData sheetId="6331">
        <row r="9">
          <cell r="A9" t="str">
            <v>A</v>
          </cell>
        </row>
      </sheetData>
      <sheetData sheetId="6332">
        <row r="9">
          <cell r="A9" t="str">
            <v>A</v>
          </cell>
        </row>
      </sheetData>
      <sheetData sheetId="6333">
        <row r="9">
          <cell r="A9" t="str">
            <v>A</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9">
          <cell r="A9" t="str">
            <v>A</v>
          </cell>
        </row>
      </sheetData>
      <sheetData sheetId="6338">
        <row r="9">
          <cell r="A9" t="str">
            <v>A</v>
          </cell>
        </row>
      </sheetData>
      <sheetData sheetId="6339">
        <row r="9">
          <cell r="A9" t="str">
            <v>A</v>
          </cell>
        </row>
      </sheetData>
      <sheetData sheetId="6340">
        <row r="9">
          <cell r="A9" t="str">
            <v>A</v>
          </cell>
        </row>
      </sheetData>
      <sheetData sheetId="6341">
        <row r="9">
          <cell r="A9" t="str">
            <v>A</v>
          </cell>
        </row>
      </sheetData>
      <sheetData sheetId="6342">
        <row r="9">
          <cell r="A9" t="str">
            <v>A</v>
          </cell>
        </row>
      </sheetData>
      <sheetData sheetId="6343">
        <row r="9">
          <cell r="A9" t="str">
            <v>A</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9">
          <cell r="A9" t="str">
            <v>A</v>
          </cell>
        </row>
      </sheetData>
      <sheetData sheetId="6347">
        <row r="9">
          <cell r="A9" t="str">
            <v>A</v>
          </cell>
        </row>
      </sheetData>
      <sheetData sheetId="6348">
        <row r="9">
          <cell r="A9" t="str">
            <v>A</v>
          </cell>
        </row>
      </sheetData>
      <sheetData sheetId="6349">
        <row r="9">
          <cell r="A9" t="str">
            <v>A</v>
          </cell>
        </row>
      </sheetData>
      <sheetData sheetId="6350">
        <row r="9">
          <cell r="A9" t="str">
            <v>A</v>
          </cell>
        </row>
      </sheetData>
      <sheetData sheetId="6351">
        <row r="9">
          <cell r="A9" t="str">
            <v>A</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9">
          <cell r="A9" t="str">
            <v>A</v>
          </cell>
        </row>
      </sheetData>
      <sheetData sheetId="6356">
        <row r="9">
          <cell r="A9" t="str">
            <v>A</v>
          </cell>
        </row>
      </sheetData>
      <sheetData sheetId="6357">
        <row r="9">
          <cell r="A9" t="str">
            <v>A</v>
          </cell>
        </row>
      </sheetData>
      <sheetData sheetId="6358">
        <row r="9">
          <cell r="A9" t="str">
            <v>A</v>
          </cell>
        </row>
      </sheetData>
      <sheetData sheetId="6359">
        <row r="9">
          <cell r="A9" t="str">
            <v>A</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9">
          <cell r="A9" t="str">
            <v>A</v>
          </cell>
        </row>
      </sheetData>
      <sheetData sheetId="6365">
        <row r="9">
          <cell r="A9" t="str">
            <v>A</v>
          </cell>
        </row>
      </sheetData>
      <sheetData sheetId="6366">
        <row r="9">
          <cell r="A9" t="str">
            <v>A</v>
          </cell>
        </row>
      </sheetData>
      <sheetData sheetId="6367">
        <row r="9">
          <cell r="A9" t="str">
            <v>A</v>
          </cell>
        </row>
      </sheetData>
      <sheetData sheetId="6368">
        <row r="9">
          <cell r="A9" t="str">
            <v>A</v>
          </cell>
        </row>
      </sheetData>
      <sheetData sheetId="6369">
        <row r="9">
          <cell r="A9" t="str">
            <v>A</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9">
          <cell r="A9" t="str">
            <v>A</v>
          </cell>
        </row>
      </sheetData>
      <sheetData sheetId="6374">
        <row r="9">
          <cell r="A9" t="str">
            <v>A</v>
          </cell>
        </row>
      </sheetData>
      <sheetData sheetId="6375">
        <row r="9">
          <cell r="A9" t="str">
            <v>A</v>
          </cell>
        </row>
      </sheetData>
      <sheetData sheetId="6376">
        <row r="9">
          <cell r="A9" t="str">
            <v>A</v>
          </cell>
        </row>
      </sheetData>
      <sheetData sheetId="6377">
        <row r="9">
          <cell r="A9" t="str">
            <v>A</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9">
          <cell r="A9" t="str">
            <v>A</v>
          </cell>
        </row>
      </sheetData>
      <sheetData sheetId="6384">
        <row r="9">
          <cell r="A9" t="str">
            <v>A</v>
          </cell>
        </row>
      </sheetData>
      <sheetData sheetId="6385">
        <row r="9">
          <cell r="A9" t="str">
            <v>A</v>
          </cell>
        </row>
      </sheetData>
      <sheetData sheetId="6386">
        <row r="9">
          <cell r="A9" t="str">
            <v>A</v>
          </cell>
        </row>
      </sheetData>
      <sheetData sheetId="6387">
        <row r="9">
          <cell r="A9" t="str">
            <v>A</v>
          </cell>
        </row>
      </sheetData>
      <sheetData sheetId="6388">
        <row r="9">
          <cell r="A9" t="str">
            <v>A</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9">
          <cell r="A9" t="str">
            <v>A</v>
          </cell>
        </row>
      </sheetData>
      <sheetData sheetId="6392">
        <row r="9">
          <cell r="A9" t="str">
            <v>A</v>
          </cell>
        </row>
      </sheetData>
      <sheetData sheetId="6393">
        <row r="9">
          <cell r="A9" t="str">
            <v>A</v>
          </cell>
        </row>
      </sheetData>
      <sheetData sheetId="6394">
        <row r="9">
          <cell r="A9" t="str">
            <v>A</v>
          </cell>
        </row>
      </sheetData>
      <sheetData sheetId="6395">
        <row r="9">
          <cell r="A9" t="str">
            <v>A</v>
          </cell>
        </row>
      </sheetData>
      <sheetData sheetId="6396">
        <row r="9">
          <cell r="A9" t="str">
            <v>A</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9">
          <cell r="A9" t="str">
            <v>A</v>
          </cell>
        </row>
      </sheetData>
      <sheetData sheetId="6402">
        <row r="9">
          <cell r="A9" t="str">
            <v>A</v>
          </cell>
        </row>
      </sheetData>
      <sheetData sheetId="6403">
        <row r="9">
          <cell r="A9" t="str">
            <v>A</v>
          </cell>
        </row>
      </sheetData>
      <sheetData sheetId="6404">
        <row r="9">
          <cell r="A9" t="str">
            <v>A</v>
          </cell>
        </row>
      </sheetData>
      <sheetData sheetId="6405">
        <row r="9">
          <cell r="A9" t="str">
            <v>A</v>
          </cell>
        </row>
      </sheetData>
      <sheetData sheetId="6406">
        <row r="9">
          <cell r="A9" t="str">
            <v>A</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9">
          <cell r="A9" t="str">
            <v>A</v>
          </cell>
        </row>
      </sheetData>
      <sheetData sheetId="6410">
        <row r="9">
          <cell r="A9" t="str">
            <v>A</v>
          </cell>
        </row>
      </sheetData>
      <sheetData sheetId="6411">
        <row r="9">
          <cell r="A9" t="str">
            <v>A</v>
          </cell>
        </row>
      </sheetData>
      <sheetData sheetId="6412">
        <row r="9">
          <cell r="A9" t="str">
            <v>A</v>
          </cell>
        </row>
      </sheetData>
      <sheetData sheetId="6413">
        <row r="9">
          <cell r="A9" t="str">
            <v>A</v>
          </cell>
        </row>
      </sheetData>
      <sheetData sheetId="6414">
        <row r="9">
          <cell r="A9" t="str">
            <v>A</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9">
          <cell r="A9" t="str">
            <v>A</v>
          </cell>
        </row>
      </sheetData>
      <sheetData sheetId="6418">
        <row r="9">
          <cell r="A9" t="str">
            <v>A</v>
          </cell>
        </row>
      </sheetData>
      <sheetData sheetId="6419">
        <row r="9">
          <cell r="A9" t="str">
            <v>A</v>
          </cell>
        </row>
      </sheetData>
      <sheetData sheetId="6420">
        <row r="9">
          <cell r="A9" t="str">
            <v>A</v>
          </cell>
        </row>
      </sheetData>
      <sheetData sheetId="6421">
        <row r="9">
          <cell r="A9" t="str">
            <v>A</v>
          </cell>
        </row>
      </sheetData>
      <sheetData sheetId="6422">
        <row r="9">
          <cell r="A9" t="str">
            <v>A</v>
          </cell>
        </row>
      </sheetData>
      <sheetData sheetId="6423">
        <row r="4">
          <cell r="A4" t="str">
            <v>BẢNG TÍNH TOÁN, ĐO BÓC KHỐI LƯỢNG HOÀN THÀNH ĐƯA VÀO QUYẾT TOÁN</v>
          </cell>
        </row>
      </sheetData>
      <sheetData sheetId="6424">
        <row r="9">
          <cell r="A9" t="str">
            <v>A</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9">
          <cell r="A9" t="str">
            <v>A</v>
          </cell>
        </row>
      </sheetData>
      <sheetData sheetId="6428">
        <row r="9">
          <cell r="A9" t="str">
            <v>A</v>
          </cell>
        </row>
      </sheetData>
      <sheetData sheetId="6429">
        <row r="9">
          <cell r="A9" t="str">
            <v>A</v>
          </cell>
        </row>
      </sheetData>
      <sheetData sheetId="6430">
        <row r="9">
          <cell r="A9" t="str">
            <v>A</v>
          </cell>
        </row>
      </sheetData>
      <sheetData sheetId="6431">
        <row r="9">
          <cell r="A9" t="str">
            <v>A</v>
          </cell>
        </row>
      </sheetData>
      <sheetData sheetId="6432">
        <row r="9">
          <cell r="A9" t="str">
            <v>A</v>
          </cell>
        </row>
      </sheetData>
      <sheetData sheetId="6433">
        <row r="4">
          <cell r="A4" t="str">
            <v>BẢNG TÍNH TOÁN, ĐO BÓC KHỐI LƯỢNG HOÀN THÀNH ĐƯA VÀO QUYẾT TOÁN</v>
          </cell>
        </row>
      </sheetData>
      <sheetData sheetId="6434">
        <row r="9">
          <cell r="A9" t="str">
            <v>A</v>
          </cell>
        </row>
      </sheetData>
      <sheetData sheetId="6435">
        <row r="9">
          <cell r="A9" t="str">
            <v>A</v>
          </cell>
        </row>
      </sheetData>
      <sheetData sheetId="6436">
        <row r="9">
          <cell r="A9" t="str">
            <v>A</v>
          </cell>
        </row>
      </sheetData>
      <sheetData sheetId="6437">
        <row r="9">
          <cell r="A9" t="str">
            <v>A</v>
          </cell>
        </row>
      </sheetData>
      <sheetData sheetId="6438">
        <row r="9">
          <cell r="A9" t="str">
            <v>A</v>
          </cell>
        </row>
      </sheetData>
      <sheetData sheetId="6439">
        <row r="9">
          <cell r="A9" t="str">
            <v>A</v>
          </cell>
        </row>
      </sheetData>
      <sheetData sheetId="6440">
        <row r="9">
          <cell r="A9" t="str">
            <v>A</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9">
          <cell r="A9" t="str">
            <v>A</v>
          </cell>
        </row>
      </sheetData>
      <sheetData sheetId="6445">
        <row r="9">
          <cell r="A9" t="str">
            <v>A</v>
          </cell>
        </row>
      </sheetData>
      <sheetData sheetId="6446">
        <row r="9">
          <cell r="A9" t="str">
            <v>A</v>
          </cell>
        </row>
      </sheetData>
      <sheetData sheetId="6447">
        <row r="9">
          <cell r="A9" t="str">
            <v>A</v>
          </cell>
        </row>
      </sheetData>
      <sheetData sheetId="6448">
        <row r="9">
          <cell r="A9" t="str">
            <v>A</v>
          </cell>
        </row>
      </sheetData>
      <sheetData sheetId="6449">
        <row r="9">
          <cell r="A9" t="str">
            <v>A</v>
          </cell>
        </row>
      </sheetData>
      <sheetData sheetId="6450">
        <row r="9">
          <cell r="A9" t="str">
            <v>A</v>
          </cell>
        </row>
      </sheetData>
      <sheetData sheetId="6451">
        <row r="4">
          <cell r="A4" t="str">
            <v>BẢNG TÍNH TOÁN, ĐO BÓC KHỐI LƯỢNG HOÀN THÀNH ĐƯA VÀO QUYẾT TOÁN</v>
          </cell>
        </row>
      </sheetData>
      <sheetData sheetId="6452">
        <row r="9">
          <cell r="A9" t="str">
            <v>A</v>
          </cell>
        </row>
      </sheetData>
      <sheetData sheetId="6453">
        <row r="9">
          <cell r="A9" t="str">
            <v>A</v>
          </cell>
        </row>
      </sheetData>
      <sheetData sheetId="6454">
        <row r="9">
          <cell r="A9" t="str">
            <v>A</v>
          </cell>
        </row>
      </sheetData>
      <sheetData sheetId="6455">
        <row r="9">
          <cell r="A9" t="str">
            <v>A</v>
          </cell>
        </row>
      </sheetData>
      <sheetData sheetId="6456">
        <row r="9">
          <cell r="A9" t="str">
            <v>A</v>
          </cell>
        </row>
      </sheetData>
      <sheetData sheetId="6457">
        <row r="9">
          <cell r="A9" t="str">
            <v>A</v>
          </cell>
        </row>
      </sheetData>
      <sheetData sheetId="6458">
        <row r="9">
          <cell r="A9" t="str">
            <v>A</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9">
          <cell r="A9" t="str">
            <v>A</v>
          </cell>
        </row>
      </sheetData>
      <sheetData sheetId="6463">
        <row r="9">
          <cell r="A9" t="str">
            <v>A</v>
          </cell>
        </row>
      </sheetData>
      <sheetData sheetId="6464">
        <row r="9">
          <cell r="A9" t="str">
            <v>A</v>
          </cell>
        </row>
      </sheetData>
      <sheetData sheetId="6465">
        <row r="9">
          <cell r="A9" t="str">
            <v>A</v>
          </cell>
        </row>
      </sheetData>
      <sheetData sheetId="6466">
        <row r="9">
          <cell r="A9" t="str">
            <v>A</v>
          </cell>
        </row>
      </sheetData>
      <sheetData sheetId="6467">
        <row r="9">
          <cell r="A9" t="str">
            <v>A</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9">
          <cell r="A9" t="str">
            <v>A</v>
          </cell>
        </row>
      </sheetData>
      <sheetData sheetId="6471">
        <row r="9">
          <cell r="A9" t="str">
            <v>A</v>
          </cell>
        </row>
      </sheetData>
      <sheetData sheetId="6472">
        <row r="9">
          <cell r="A9" t="str">
            <v>A</v>
          </cell>
        </row>
      </sheetData>
      <sheetData sheetId="6473">
        <row r="9">
          <cell r="A9" t="str">
            <v>A</v>
          </cell>
        </row>
      </sheetData>
      <sheetData sheetId="6474">
        <row r="9">
          <cell r="A9" t="str">
            <v>A</v>
          </cell>
        </row>
      </sheetData>
      <sheetData sheetId="6475">
        <row r="9">
          <cell r="A9" t="str">
            <v>A</v>
          </cell>
        </row>
      </sheetData>
      <sheetData sheetId="6476">
        <row r="9">
          <cell r="A9" t="str">
            <v>A</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9">
          <cell r="A9" t="str">
            <v>A</v>
          </cell>
        </row>
      </sheetData>
      <sheetData sheetId="6481">
        <row r="9">
          <cell r="A9" t="str">
            <v>A</v>
          </cell>
        </row>
      </sheetData>
      <sheetData sheetId="6482">
        <row r="9">
          <cell r="A9" t="str">
            <v>A</v>
          </cell>
        </row>
      </sheetData>
      <sheetData sheetId="6483">
        <row r="9">
          <cell r="A9" t="str">
            <v>A</v>
          </cell>
        </row>
      </sheetData>
      <sheetData sheetId="6484">
        <row r="9">
          <cell r="A9" t="str">
            <v>A</v>
          </cell>
        </row>
      </sheetData>
      <sheetData sheetId="6485">
        <row r="9">
          <cell r="A9" t="str">
            <v>A</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9">
          <cell r="A9" t="str">
            <v>A</v>
          </cell>
        </row>
      </sheetData>
      <sheetData sheetId="6491">
        <row r="9">
          <cell r="A9" t="str">
            <v>A</v>
          </cell>
        </row>
      </sheetData>
      <sheetData sheetId="6492">
        <row r="9">
          <cell r="A9" t="str">
            <v>A</v>
          </cell>
        </row>
      </sheetData>
      <sheetData sheetId="6493">
        <row r="9">
          <cell r="A9" t="str">
            <v>A</v>
          </cell>
        </row>
      </sheetData>
      <sheetData sheetId="6494">
        <row r="9">
          <cell r="A9" t="str">
            <v>A</v>
          </cell>
        </row>
      </sheetData>
      <sheetData sheetId="6495">
        <row r="9">
          <cell r="A9" t="str">
            <v>A</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9">
          <cell r="A9" t="str">
            <v>A</v>
          </cell>
        </row>
      </sheetData>
      <sheetData sheetId="6499">
        <row r="9">
          <cell r="A9" t="str">
            <v>A</v>
          </cell>
        </row>
      </sheetData>
      <sheetData sheetId="6500">
        <row r="9">
          <cell r="A9" t="str">
            <v>A</v>
          </cell>
        </row>
      </sheetData>
      <sheetData sheetId="6501">
        <row r="9">
          <cell r="A9" t="str">
            <v>A</v>
          </cell>
        </row>
      </sheetData>
      <sheetData sheetId="6502">
        <row r="9">
          <cell r="A9" t="str">
            <v>A</v>
          </cell>
        </row>
      </sheetData>
      <sheetData sheetId="6503">
        <row r="9">
          <cell r="A9" t="str">
            <v>A</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9">
          <cell r="A9" t="str">
            <v>A</v>
          </cell>
        </row>
      </sheetData>
      <sheetData sheetId="6509">
        <row r="9">
          <cell r="A9" t="str">
            <v>A</v>
          </cell>
        </row>
      </sheetData>
      <sheetData sheetId="6510">
        <row r="9">
          <cell r="A9" t="str">
            <v>A</v>
          </cell>
        </row>
      </sheetData>
      <sheetData sheetId="6511">
        <row r="9">
          <cell r="A9" t="str">
            <v>A</v>
          </cell>
        </row>
      </sheetData>
      <sheetData sheetId="6512">
        <row r="9">
          <cell r="A9" t="str">
            <v>A</v>
          </cell>
        </row>
      </sheetData>
      <sheetData sheetId="6513">
        <row r="9">
          <cell r="A9" t="str">
            <v>A</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9">
          <cell r="A9" t="str">
            <v>A</v>
          </cell>
        </row>
      </sheetData>
      <sheetData sheetId="6517">
        <row r="9">
          <cell r="A9" t="str">
            <v>A</v>
          </cell>
        </row>
      </sheetData>
      <sheetData sheetId="6518">
        <row r="9">
          <cell r="A9" t="str">
            <v>A</v>
          </cell>
        </row>
      </sheetData>
      <sheetData sheetId="6519">
        <row r="9">
          <cell r="A9" t="str">
            <v>A</v>
          </cell>
        </row>
      </sheetData>
      <sheetData sheetId="6520">
        <row r="9">
          <cell r="A9" t="str">
            <v>A</v>
          </cell>
        </row>
      </sheetData>
      <sheetData sheetId="6521">
        <row r="9">
          <cell r="A9" t="str">
            <v>A</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9">
          <cell r="A9" t="str">
            <v>A</v>
          </cell>
        </row>
      </sheetData>
      <sheetData sheetId="6525">
        <row r="4">
          <cell r="A4" t="str">
            <v>BẢNG TÍNH TOÁN, ĐO BÓC KHỐI LƯỢNG HOÀN THÀNH ĐƯA VÀO QUYẾT TOÁN</v>
          </cell>
        </row>
      </sheetData>
      <sheetData sheetId="6526">
        <row r="9">
          <cell r="A9" t="str">
            <v>A</v>
          </cell>
        </row>
      </sheetData>
      <sheetData sheetId="6527">
        <row r="9">
          <cell r="A9" t="str">
            <v>A</v>
          </cell>
        </row>
      </sheetData>
      <sheetData sheetId="6528">
        <row r="9">
          <cell r="A9" t="str">
            <v>A</v>
          </cell>
        </row>
      </sheetData>
      <sheetData sheetId="6529">
        <row r="9">
          <cell r="A9" t="str">
            <v>A</v>
          </cell>
        </row>
      </sheetData>
      <sheetData sheetId="6530">
        <row r="9">
          <cell r="A9" t="str">
            <v>A</v>
          </cell>
        </row>
      </sheetData>
      <sheetData sheetId="6531">
        <row r="9">
          <cell r="A9" t="str">
            <v>A</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9">
          <cell r="A9" t="str">
            <v>A</v>
          </cell>
        </row>
      </sheetData>
      <sheetData sheetId="6535">
        <row r="4">
          <cell r="A4" t="str">
            <v>BẢNG TÍNH TOÁN, ĐO BÓC KHỐI LƯỢNG HOÀN THÀNH ĐƯA VÀO QUYẾT TOÁN</v>
          </cell>
        </row>
      </sheetData>
      <sheetData sheetId="6536">
        <row r="9">
          <cell r="A9" t="str">
            <v>A</v>
          </cell>
        </row>
      </sheetData>
      <sheetData sheetId="6537">
        <row r="9">
          <cell r="A9" t="str">
            <v>A</v>
          </cell>
        </row>
      </sheetData>
      <sheetData sheetId="6538">
        <row r="9">
          <cell r="A9" t="str">
            <v>A</v>
          </cell>
        </row>
      </sheetData>
      <sheetData sheetId="6539">
        <row r="9">
          <cell r="A9" t="str">
            <v>A</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9">
          <cell r="A9" t="str">
            <v>A</v>
          </cell>
        </row>
      </sheetData>
      <sheetData sheetId="6543">
        <row r="4">
          <cell r="A4" t="str">
            <v>BẢNG TÍNH TOÁN, ĐO BÓC KHỐI LƯỢNG HOÀN THÀNH ĐƯA VÀO QUYẾT TOÁN</v>
          </cell>
        </row>
      </sheetData>
      <sheetData sheetId="6544">
        <row r="9">
          <cell r="A9" t="str">
            <v>A</v>
          </cell>
        </row>
      </sheetData>
      <sheetData sheetId="6545">
        <row r="9">
          <cell r="A9" t="str">
            <v>A</v>
          </cell>
        </row>
      </sheetData>
      <sheetData sheetId="6546">
        <row r="9">
          <cell r="A9" t="str">
            <v>A</v>
          </cell>
        </row>
      </sheetData>
      <sheetData sheetId="6547">
        <row r="9">
          <cell r="A9" t="str">
            <v>A</v>
          </cell>
        </row>
      </sheetData>
      <sheetData sheetId="6548">
        <row r="9">
          <cell r="A9" t="str">
            <v>A</v>
          </cell>
        </row>
      </sheetData>
      <sheetData sheetId="6549">
        <row r="9">
          <cell r="A9" t="str">
            <v>A</v>
          </cell>
        </row>
      </sheetData>
      <sheetData sheetId="6550">
        <row r="9">
          <cell r="A9" t="str">
            <v>A</v>
          </cell>
        </row>
      </sheetData>
      <sheetData sheetId="6551">
        <row r="4">
          <cell r="A4" t="str">
            <v>BẢNG TÍNH TOÁN, ĐO BÓC KHỐI LƯỢNG HOÀN THÀNH ĐƯA VÀO QUYẾT TOÁN</v>
          </cell>
        </row>
      </sheetData>
      <sheetData sheetId="6552">
        <row r="9">
          <cell r="A9" t="str">
            <v>A</v>
          </cell>
        </row>
      </sheetData>
      <sheetData sheetId="6553">
        <row r="4">
          <cell r="A4" t="str">
            <v>BẢNG TÍNH TOÁN, ĐO BÓC KHỐI LƯỢNG HOÀN THÀNH ĐƯA VÀO QUYẾT TOÁN</v>
          </cell>
        </row>
      </sheetData>
      <sheetData sheetId="6554">
        <row r="9">
          <cell r="A9" t="str">
            <v>A</v>
          </cell>
        </row>
      </sheetData>
      <sheetData sheetId="6555">
        <row r="9">
          <cell r="A9" t="str">
            <v>A</v>
          </cell>
        </row>
      </sheetData>
      <sheetData sheetId="6556">
        <row r="9">
          <cell r="A9" t="str">
            <v>A</v>
          </cell>
        </row>
      </sheetData>
      <sheetData sheetId="6557">
        <row r="9">
          <cell r="A9" t="str">
            <v>A</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9">
          <cell r="A9" t="str">
            <v>A</v>
          </cell>
        </row>
      </sheetData>
      <sheetData sheetId="6561">
        <row r="4">
          <cell r="A4" t="str">
            <v>BẢNG TÍNH TOÁN, ĐO BÓC KHỐI LƯỢNG HOÀN THÀNH ĐƯA VÀO QUYẾT TOÁN</v>
          </cell>
        </row>
      </sheetData>
      <sheetData sheetId="6562">
        <row r="9">
          <cell r="A9" t="str">
            <v>A</v>
          </cell>
        </row>
      </sheetData>
      <sheetData sheetId="6563">
        <row r="9">
          <cell r="A9" t="str">
            <v>A</v>
          </cell>
        </row>
      </sheetData>
      <sheetData sheetId="6564">
        <row r="9">
          <cell r="A9" t="str">
            <v>A</v>
          </cell>
        </row>
      </sheetData>
      <sheetData sheetId="6565">
        <row r="9">
          <cell r="A9" t="str">
            <v>A</v>
          </cell>
        </row>
      </sheetData>
      <sheetData sheetId="6566">
        <row r="9">
          <cell r="A9" t="str">
            <v>A</v>
          </cell>
        </row>
      </sheetData>
      <sheetData sheetId="6567">
        <row r="9">
          <cell r="A9" t="str">
            <v>A</v>
          </cell>
        </row>
      </sheetData>
      <sheetData sheetId="6568">
        <row r="9">
          <cell r="A9" t="str">
            <v>A</v>
          </cell>
        </row>
      </sheetData>
      <sheetData sheetId="6569">
        <row r="4">
          <cell r="A4" t="str">
            <v>BẢNG TÍNH TOÁN, ĐO BÓC KHỐI LƯỢNG HOÀN THÀNH ĐƯA VÀO QUYẾT TOÁN</v>
          </cell>
        </row>
      </sheetData>
      <sheetData sheetId="6570">
        <row r="9">
          <cell r="A9" t="str">
            <v>A</v>
          </cell>
        </row>
      </sheetData>
      <sheetData sheetId="6571">
        <row r="9">
          <cell r="A9" t="str">
            <v>A</v>
          </cell>
        </row>
      </sheetData>
      <sheetData sheetId="6572">
        <row r="9">
          <cell r="A9" t="str">
            <v>A</v>
          </cell>
        </row>
      </sheetData>
      <sheetData sheetId="6573">
        <row r="9">
          <cell r="A9" t="str">
            <v>A</v>
          </cell>
        </row>
      </sheetData>
      <sheetData sheetId="6574">
        <row r="9">
          <cell r="A9" t="str">
            <v>A</v>
          </cell>
        </row>
      </sheetData>
      <sheetData sheetId="6575">
        <row r="9">
          <cell r="A9" t="str">
            <v>A</v>
          </cell>
        </row>
      </sheetData>
      <sheetData sheetId="6576">
        <row r="9">
          <cell r="A9" t="str">
            <v>A</v>
          </cell>
        </row>
      </sheetData>
      <sheetData sheetId="6577">
        <row r="9">
          <cell r="A9" t="str">
            <v>A</v>
          </cell>
        </row>
      </sheetData>
      <sheetData sheetId="6578">
        <row r="9">
          <cell r="A9" t="str">
            <v>A</v>
          </cell>
        </row>
      </sheetData>
      <sheetData sheetId="6579">
        <row r="4">
          <cell r="A4" t="str">
            <v>BẢNG TÍNH TOÁN, ĐO BÓC KHỐI LƯỢNG HOÀN THÀNH ĐƯA VÀO QUYẾT TOÁN</v>
          </cell>
        </row>
      </sheetData>
      <sheetData sheetId="6580">
        <row r="9">
          <cell r="A9" t="str">
            <v>A</v>
          </cell>
        </row>
      </sheetData>
      <sheetData sheetId="6581">
        <row r="9">
          <cell r="A9" t="str">
            <v>A</v>
          </cell>
        </row>
      </sheetData>
      <sheetData sheetId="6582">
        <row r="9">
          <cell r="A9" t="str">
            <v>A</v>
          </cell>
        </row>
      </sheetData>
      <sheetData sheetId="6583">
        <row r="9">
          <cell r="A9" t="str">
            <v>A</v>
          </cell>
        </row>
      </sheetData>
      <sheetData sheetId="6584">
        <row r="9">
          <cell r="A9" t="str">
            <v>A</v>
          </cell>
        </row>
      </sheetData>
      <sheetData sheetId="6585">
        <row r="9">
          <cell r="A9" t="str">
            <v>A</v>
          </cell>
        </row>
      </sheetData>
      <sheetData sheetId="6586">
        <row r="9">
          <cell r="A9" t="str">
            <v>A</v>
          </cell>
        </row>
      </sheetData>
      <sheetData sheetId="6587">
        <row r="9">
          <cell r="A9" t="str">
            <v>A</v>
          </cell>
        </row>
      </sheetData>
      <sheetData sheetId="6588">
        <row r="9">
          <cell r="A9" t="str">
            <v>A</v>
          </cell>
        </row>
      </sheetData>
      <sheetData sheetId="6589">
        <row r="9">
          <cell r="A9" t="str">
            <v>A</v>
          </cell>
        </row>
      </sheetData>
      <sheetData sheetId="6590">
        <row r="9">
          <cell r="A9" t="str">
            <v>A</v>
          </cell>
        </row>
      </sheetData>
      <sheetData sheetId="6591">
        <row r="9">
          <cell r="A9" t="str">
            <v>A</v>
          </cell>
        </row>
      </sheetData>
      <sheetData sheetId="6592">
        <row r="9">
          <cell r="A9" t="str">
            <v>A</v>
          </cell>
        </row>
      </sheetData>
      <sheetData sheetId="6593">
        <row r="9">
          <cell r="A9" t="str">
            <v>A</v>
          </cell>
        </row>
      </sheetData>
      <sheetData sheetId="6594">
        <row r="9">
          <cell r="A9" t="str">
            <v>A</v>
          </cell>
        </row>
      </sheetData>
      <sheetData sheetId="6595">
        <row r="9">
          <cell r="A9" t="str">
            <v>A</v>
          </cell>
        </row>
      </sheetData>
      <sheetData sheetId="6596">
        <row r="9">
          <cell r="A9" t="str">
            <v>A</v>
          </cell>
        </row>
      </sheetData>
      <sheetData sheetId="6597">
        <row r="9">
          <cell r="A9" t="str">
            <v>A</v>
          </cell>
        </row>
      </sheetData>
      <sheetData sheetId="6598">
        <row r="9">
          <cell r="A9" t="str">
            <v>A</v>
          </cell>
        </row>
      </sheetData>
      <sheetData sheetId="6599">
        <row r="9">
          <cell r="A9" t="str">
            <v>A</v>
          </cell>
        </row>
      </sheetData>
      <sheetData sheetId="6600">
        <row r="9">
          <cell r="A9" t="str">
            <v>A</v>
          </cell>
        </row>
      </sheetData>
      <sheetData sheetId="6601">
        <row r="9">
          <cell r="A9" t="str">
            <v>A</v>
          </cell>
        </row>
      </sheetData>
      <sheetData sheetId="6602">
        <row r="9">
          <cell r="A9" t="str">
            <v>A</v>
          </cell>
        </row>
      </sheetData>
      <sheetData sheetId="6603">
        <row r="9">
          <cell r="A9" t="str">
            <v>A</v>
          </cell>
        </row>
      </sheetData>
      <sheetData sheetId="6604">
        <row r="9">
          <cell r="A9" t="str">
            <v>A</v>
          </cell>
        </row>
      </sheetData>
      <sheetData sheetId="6605">
        <row r="9">
          <cell r="A9" t="str">
            <v>A</v>
          </cell>
        </row>
      </sheetData>
      <sheetData sheetId="6606">
        <row r="9">
          <cell r="A9" t="str">
            <v>A</v>
          </cell>
        </row>
      </sheetData>
      <sheetData sheetId="6607">
        <row r="9">
          <cell r="A9" t="str">
            <v>A</v>
          </cell>
        </row>
      </sheetData>
      <sheetData sheetId="6608">
        <row r="9">
          <cell r="A9" t="str">
            <v>A</v>
          </cell>
        </row>
      </sheetData>
      <sheetData sheetId="6609">
        <row r="9">
          <cell r="A9" t="str">
            <v>A</v>
          </cell>
        </row>
      </sheetData>
      <sheetData sheetId="6610">
        <row r="9">
          <cell r="A9" t="str">
            <v>A</v>
          </cell>
        </row>
      </sheetData>
      <sheetData sheetId="6611">
        <row r="9">
          <cell r="A9" t="str">
            <v>A</v>
          </cell>
        </row>
      </sheetData>
      <sheetData sheetId="6612">
        <row r="9">
          <cell r="A9" t="str">
            <v>A</v>
          </cell>
        </row>
      </sheetData>
      <sheetData sheetId="6613">
        <row r="9">
          <cell r="A9" t="str">
            <v>A</v>
          </cell>
        </row>
      </sheetData>
      <sheetData sheetId="6614">
        <row r="9">
          <cell r="A9" t="str">
            <v>A</v>
          </cell>
        </row>
      </sheetData>
      <sheetData sheetId="6615">
        <row r="9">
          <cell r="A9" t="str">
            <v>A</v>
          </cell>
        </row>
      </sheetData>
      <sheetData sheetId="6616">
        <row r="9">
          <cell r="A9" t="str">
            <v>A</v>
          </cell>
        </row>
      </sheetData>
      <sheetData sheetId="6617">
        <row r="9">
          <cell r="A9" t="str">
            <v>A</v>
          </cell>
        </row>
      </sheetData>
      <sheetData sheetId="6618">
        <row r="9">
          <cell r="A9" t="str">
            <v>A</v>
          </cell>
        </row>
      </sheetData>
      <sheetData sheetId="6619">
        <row r="9">
          <cell r="A9" t="str">
            <v>A</v>
          </cell>
        </row>
      </sheetData>
      <sheetData sheetId="6620">
        <row r="9">
          <cell r="A9" t="str">
            <v>A</v>
          </cell>
        </row>
      </sheetData>
      <sheetData sheetId="6621">
        <row r="9">
          <cell r="A9" t="str">
            <v>A</v>
          </cell>
        </row>
      </sheetData>
      <sheetData sheetId="6622">
        <row r="9">
          <cell r="A9" t="str">
            <v>A</v>
          </cell>
        </row>
      </sheetData>
      <sheetData sheetId="6623">
        <row r="9">
          <cell r="A9" t="str">
            <v>A</v>
          </cell>
        </row>
      </sheetData>
      <sheetData sheetId="6624">
        <row r="9">
          <cell r="A9" t="str">
            <v>A</v>
          </cell>
        </row>
      </sheetData>
      <sheetData sheetId="6625">
        <row r="9">
          <cell r="A9" t="str">
            <v>A</v>
          </cell>
        </row>
      </sheetData>
      <sheetData sheetId="6626">
        <row r="9">
          <cell r="A9" t="str">
            <v>A</v>
          </cell>
        </row>
      </sheetData>
      <sheetData sheetId="6627">
        <row r="9">
          <cell r="A9" t="str">
            <v>A</v>
          </cell>
        </row>
      </sheetData>
      <sheetData sheetId="6628">
        <row r="9">
          <cell r="A9" t="str">
            <v>A</v>
          </cell>
        </row>
      </sheetData>
      <sheetData sheetId="6629">
        <row r="9">
          <cell r="A9" t="str">
            <v>A</v>
          </cell>
        </row>
      </sheetData>
      <sheetData sheetId="6630">
        <row r="9">
          <cell r="A9" t="str">
            <v>A</v>
          </cell>
        </row>
      </sheetData>
      <sheetData sheetId="6631">
        <row r="9">
          <cell r="A9" t="str">
            <v>A</v>
          </cell>
        </row>
      </sheetData>
      <sheetData sheetId="6632">
        <row r="9">
          <cell r="A9" t="str">
            <v>A</v>
          </cell>
        </row>
      </sheetData>
      <sheetData sheetId="6633">
        <row r="9">
          <cell r="A9" t="str">
            <v>A</v>
          </cell>
        </row>
      </sheetData>
      <sheetData sheetId="6634">
        <row r="9">
          <cell r="A9" t="str">
            <v>A</v>
          </cell>
        </row>
      </sheetData>
      <sheetData sheetId="6635">
        <row r="9">
          <cell r="A9" t="str">
            <v>A</v>
          </cell>
        </row>
      </sheetData>
      <sheetData sheetId="6636">
        <row r="9">
          <cell r="A9" t="str">
            <v>A</v>
          </cell>
        </row>
      </sheetData>
      <sheetData sheetId="6637">
        <row r="9">
          <cell r="A9" t="str">
            <v>A</v>
          </cell>
        </row>
      </sheetData>
      <sheetData sheetId="6638">
        <row r="9">
          <cell r="A9" t="str">
            <v>A</v>
          </cell>
        </row>
      </sheetData>
      <sheetData sheetId="6639">
        <row r="9">
          <cell r="A9" t="str">
            <v>A</v>
          </cell>
        </row>
      </sheetData>
      <sheetData sheetId="6640">
        <row r="9">
          <cell r="A9" t="str">
            <v>A</v>
          </cell>
        </row>
      </sheetData>
      <sheetData sheetId="6641">
        <row r="9">
          <cell r="A9" t="str">
            <v>A</v>
          </cell>
        </row>
      </sheetData>
      <sheetData sheetId="6642">
        <row r="4">
          <cell r="A4" t="str">
            <v>BẢNG TÍNH TOÁN, ĐO BÓC KHỐI LƯỢNG HOÀN THÀNH ĐƯA VÀO QUYẾT TOÁN</v>
          </cell>
        </row>
      </sheetData>
      <sheetData sheetId="6643">
        <row r="9">
          <cell r="A9" t="str">
            <v>A</v>
          </cell>
        </row>
      </sheetData>
      <sheetData sheetId="6644">
        <row r="9">
          <cell r="A9" t="str">
            <v>A</v>
          </cell>
        </row>
      </sheetData>
      <sheetData sheetId="6645">
        <row r="9">
          <cell r="A9" t="str">
            <v>A</v>
          </cell>
        </row>
      </sheetData>
      <sheetData sheetId="6646">
        <row r="9">
          <cell r="A9" t="str">
            <v>A</v>
          </cell>
        </row>
      </sheetData>
      <sheetData sheetId="6647">
        <row r="9">
          <cell r="A9" t="str">
            <v>A</v>
          </cell>
        </row>
      </sheetData>
      <sheetData sheetId="6648">
        <row r="9">
          <cell r="A9" t="str">
            <v>A</v>
          </cell>
        </row>
      </sheetData>
      <sheetData sheetId="6649">
        <row r="9">
          <cell r="A9" t="str">
            <v>A</v>
          </cell>
        </row>
      </sheetData>
      <sheetData sheetId="6650">
        <row r="9">
          <cell r="A9" t="str">
            <v>A</v>
          </cell>
        </row>
      </sheetData>
      <sheetData sheetId="6651">
        <row r="9">
          <cell r="A9" t="str">
            <v>A</v>
          </cell>
        </row>
      </sheetData>
      <sheetData sheetId="6652">
        <row r="9">
          <cell r="A9" t="str">
            <v>A</v>
          </cell>
        </row>
      </sheetData>
      <sheetData sheetId="6653">
        <row r="9">
          <cell r="A9" t="str">
            <v>A</v>
          </cell>
        </row>
      </sheetData>
      <sheetData sheetId="6654">
        <row r="9">
          <cell r="A9" t="str">
            <v>A</v>
          </cell>
        </row>
      </sheetData>
      <sheetData sheetId="6655">
        <row r="9">
          <cell r="A9" t="str">
            <v>A</v>
          </cell>
        </row>
      </sheetData>
      <sheetData sheetId="6656">
        <row r="9">
          <cell r="A9" t="str">
            <v>A</v>
          </cell>
        </row>
      </sheetData>
      <sheetData sheetId="6657">
        <row r="9">
          <cell r="A9" t="str">
            <v>A</v>
          </cell>
        </row>
      </sheetData>
      <sheetData sheetId="6658">
        <row r="9">
          <cell r="A9" t="str">
            <v>A</v>
          </cell>
        </row>
      </sheetData>
      <sheetData sheetId="6659">
        <row r="9">
          <cell r="A9" t="str">
            <v>A</v>
          </cell>
        </row>
      </sheetData>
      <sheetData sheetId="6660">
        <row r="4">
          <cell r="A4" t="str">
            <v>BẢNG TÍNH TOÁN, ĐO BÓC KHỐI LƯỢNG HOÀN THÀNH ĐƯA VÀO QUYẾT TOÁN</v>
          </cell>
        </row>
      </sheetData>
      <sheetData sheetId="6661">
        <row r="9">
          <cell r="A9" t="str">
            <v>A</v>
          </cell>
        </row>
      </sheetData>
      <sheetData sheetId="6662">
        <row r="9">
          <cell r="A9" t="str">
            <v>A</v>
          </cell>
        </row>
      </sheetData>
      <sheetData sheetId="6663">
        <row r="9">
          <cell r="A9" t="str">
            <v>A</v>
          </cell>
        </row>
      </sheetData>
      <sheetData sheetId="6664">
        <row r="9">
          <cell r="A9" t="str">
            <v>A</v>
          </cell>
        </row>
      </sheetData>
      <sheetData sheetId="6665">
        <row r="9">
          <cell r="A9" t="str">
            <v>A</v>
          </cell>
        </row>
      </sheetData>
      <sheetData sheetId="6666">
        <row r="9">
          <cell r="A9" t="str">
            <v>A</v>
          </cell>
        </row>
      </sheetData>
      <sheetData sheetId="6667">
        <row r="9">
          <cell r="A9" t="str">
            <v>A</v>
          </cell>
        </row>
      </sheetData>
      <sheetData sheetId="6668">
        <row r="4">
          <cell r="A4" t="str">
            <v>BẢNG TÍNH TOÁN, ĐO BÓC KHỐI LƯỢNG HOÀN THÀNH ĐƯA VÀO QUYẾT TOÁN</v>
          </cell>
        </row>
      </sheetData>
      <sheetData sheetId="6669">
        <row r="9">
          <cell r="A9" t="str">
            <v>A</v>
          </cell>
        </row>
      </sheetData>
      <sheetData sheetId="6670">
        <row r="9">
          <cell r="A9" t="str">
            <v>A</v>
          </cell>
        </row>
      </sheetData>
      <sheetData sheetId="6671">
        <row r="9">
          <cell r="A9" t="str">
            <v>A</v>
          </cell>
        </row>
      </sheetData>
      <sheetData sheetId="6672">
        <row r="9">
          <cell r="A9" t="str">
            <v>A</v>
          </cell>
        </row>
      </sheetData>
      <sheetData sheetId="6673">
        <row r="9">
          <cell r="A9" t="str">
            <v>A</v>
          </cell>
        </row>
      </sheetData>
      <sheetData sheetId="6674">
        <row r="9">
          <cell r="A9" t="str">
            <v>A</v>
          </cell>
        </row>
      </sheetData>
      <sheetData sheetId="6675">
        <row r="9">
          <cell r="A9" t="str">
            <v>A</v>
          </cell>
        </row>
      </sheetData>
      <sheetData sheetId="6676">
        <row r="9">
          <cell r="A9" t="str">
            <v>A</v>
          </cell>
        </row>
      </sheetData>
      <sheetData sheetId="6677">
        <row r="9">
          <cell r="A9" t="str">
            <v>A</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9">
          <cell r="A9" t="str">
            <v>A</v>
          </cell>
        </row>
      </sheetData>
      <sheetData sheetId="6681">
        <row r="9">
          <cell r="A9" t="str">
            <v>A</v>
          </cell>
        </row>
      </sheetData>
      <sheetData sheetId="6682">
        <row r="9">
          <cell r="A9" t="str">
            <v>A</v>
          </cell>
        </row>
      </sheetData>
      <sheetData sheetId="6683">
        <row r="9">
          <cell r="A9" t="str">
            <v>A</v>
          </cell>
        </row>
      </sheetData>
      <sheetData sheetId="6684">
        <row r="9">
          <cell r="A9" t="str">
            <v>A</v>
          </cell>
        </row>
      </sheetData>
      <sheetData sheetId="6685">
        <row r="9">
          <cell r="A9" t="str">
            <v>A</v>
          </cell>
        </row>
      </sheetData>
      <sheetData sheetId="6686">
        <row r="4">
          <cell r="A4" t="str">
            <v>BẢNG TÍNH TOÁN, ĐO BÓC KHỐI LƯỢNG HOÀN THÀNH ĐƯA VÀO QUYẾT TOÁN</v>
          </cell>
        </row>
      </sheetData>
      <sheetData sheetId="6687">
        <row r="9">
          <cell r="A9" t="str">
            <v>A</v>
          </cell>
        </row>
      </sheetData>
      <sheetData sheetId="6688">
        <row r="9">
          <cell r="A9" t="str">
            <v>A</v>
          </cell>
        </row>
      </sheetData>
      <sheetData sheetId="6689">
        <row r="4">
          <cell r="A4" t="str">
            <v>BẢNG TÍNH TOÁN, ĐO BÓC KHỐI LƯỢNG HOÀN THÀNH ĐƯA VÀO QUYẾT TOÁN</v>
          </cell>
        </row>
      </sheetData>
      <sheetData sheetId="6690">
        <row r="9">
          <cell r="A9" t="str">
            <v>A</v>
          </cell>
        </row>
      </sheetData>
      <sheetData sheetId="6691">
        <row r="9">
          <cell r="A9" t="str">
            <v>A</v>
          </cell>
        </row>
      </sheetData>
      <sheetData sheetId="6692">
        <row r="9">
          <cell r="A9" t="str">
            <v>A</v>
          </cell>
        </row>
      </sheetData>
      <sheetData sheetId="6693">
        <row r="9">
          <cell r="A9" t="str">
            <v>A</v>
          </cell>
        </row>
      </sheetData>
      <sheetData sheetId="6694">
        <row r="9">
          <cell r="A9" t="str">
            <v>A</v>
          </cell>
        </row>
      </sheetData>
      <sheetData sheetId="6695">
        <row r="9">
          <cell r="A9" t="str">
            <v>A</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9">
          <cell r="A9" t="str">
            <v>A</v>
          </cell>
        </row>
      </sheetData>
      <sheetData sheetId="6699">
        <row r="9">
          <cell r="A9" t="str">
            <v>A</v>
          </cell>
        </row>
      </sheetData>
      <sheetData sheetId="6700">
        <row r="9">
          <cell r="A9" t="str">
            <v>A</v>
          </cell>
        </row>
      </sheetData>
      <sheetData sheetId="6701">
        <row r="9">
          <cell r="A9" t="str">
            <v>A</v>
          </cell>
        </row>
      </sheetData>
      <sheetData sheetId="6702">
        <row r="9">
          <cell r="A9" t="str">
            <v>A</v>
          </cell>
        </row>
      </sheetData>
      <sheetData sheetId="6703">
        <row r="9">
          <cell r="A9" t="str">
            <v>A</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9">
          <cell r="A9" t="str">
            <v>A</v>
          </cell>
        </row>
      </sheetData>
      <sheetData sheetId="6707">
        <row r="4">
          <cell r="A4" t="str">
            <v>BẢNG TÍNH TOÁN, ĐO BÓC KHỐI LƯỢNG HOÀN THÀNH ĐƯA VÀO QUYẾT TOÁN</v>
          </cell>
        </row>
      </sheetData>
      <sheetData sheetId="6708">
        <row r="9">
          <cell r="A9" t="str">
            <v>A</v>
          </cell>
        </row>
      </sheetData>
      <sheetData sheetId="6709">
        <row r="9">
          <cell r="A9" t="str">
            <v>A</v>
          </cell>
        </row>
      </sheetData>
      <sheetData sheetId="6710">
        <row r="9">
          <cell r="A9" t="str">
            <v>A</v>
          </cell>
        </row>
      </sheetData>
      <sheetData sheetId="6711">
        <row r="9">
          <cell r="A9" t="str">
            <v>A</v>
          </cell>
        </row>
      </sheetData>
      <sheetData sheetId="6712">
        <row r="9">
          <cell r="A9" t="str">
            <v>A</v>
          </cell>
        </row>
      </sheetData>
      <sheetData sheetId="6713">
        <row r="9">
          <cell r="A9" t="str">
            <v>A</v>
          </cell>
        </row>
      </sheetData>
      <sheetData sheetId="6714">
        <row r="9">
          <cell r="A9" t="str">
            <v>A</v>
          </cell>
        </row>
      </sheetData>
      <sheetData sheetId="6715">
        <row r="4">
          <cell r="A4" t="str">
            <v>BẢNG TÍNH TOÁN, ĐO BÓC KHỐI LƯỢNG HOÀN THÀNH ĐƯA VÀO QUYẾT TOÁN</v>
          </cell>
        </row>
      </sheetData>
      <sheetData sheetId="6716">
        <row r="9">
          <cell r="A9" t="str">
            <v>A</v>
          </cell>
        </row>
      </sheetData>
      <sheetData sheetId="6717">
        <row r="9">
          <cell r="A9" t="str">
            <v>A</v>
          </cell>
        </row>
      </sheetData>
      <sheetData sheetId="6718">
        <row r="9">
          <cell r="A9" t="str">
            <v>A</v>
          </cell>
        </row>
      </sheetData>
      <sheetData sheetId="6719">
        <row r="9">
          <cell r="A9" t="str">
            <v>A</v>
          </cell>
        </row>
      </sheetData>
      <sheetData sheetId="6720">
        <row r="9">
          <cell r="A9" t="str">
            <v>A</v>
          </cell>
        </row>
      </sheetData>
      <sheetData sheetId="6721">
        <row r="9">
          <cell r="A9" t="str">
            <v>A</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9">
          <cell r="A9" t="str">
            <v>A</v>
          </cell>
        </row>
      </sheetData>
      <sheetData sheetId="6725">
        <row r="9">
          <cell r="A9" t="str">
            <v>A</v>
          </cell>
        </row>
      </sheetData>
      <sheetData sheetId="6726">
        <row r="9">
          <cell r="A9" t="str">
            <v>A</v>
          </cell>
        </row>
      </sheetData>
      <sheetData sheetId="6727">
        <row r="9">
          <cell r="A9" t="str">
            <v>A</v>
          </cell>
        </row>
      </sheetData>
      <sheetData sheetId="6728">
        <row r="9">
          <cell r="A9" t="str">
            <v>A</v>
          </cell>
        </row>
      </sheetData>
      <sheetData sheetId="6729">
        <row r="9">
          <cell r="A9" t="str">
            <v>A</v>
          </cell>
        </row>
      </sheetData>
      <sheetData sheetId="6730">
        <row r="9">
          <cell r="A9" t="str">
            <v>A</v>
          </cell>
        </row>
      </sheetData>
      <sheetData sheetId="6731">
        <row r="9">
          <cell r="A9" t="str">
            <v>A</v>
          </cell>
        </row>
      </sheetData>
      <sheetData sheetId="6732">
        <row r="9">
          <cell r="A9" t="str">
            <v>A</v>
          </cell>
        </row>
      </sheetData>
      <sheetData sheetId="6733">
        <row r="4">
          <cell r="A4" t="str">
            <v>BẢNG TÍNH TOÁN, ĐO BÓC KHỐI LƯỢNG HOÀN THÀNH ĐƯA VÀO QUYẾT TOÁN</v>
          </cell>
        </row>
      </sheetData>
      <sheetData sheetId="6734">
        <row r="9">
          <cell r="A9" t="str">
            <v>A</v>
          </cell>
        </row>
      </sheetData>
      <sheetData sheetId="6735">
        <row r="9">
          <cell r="A9" t="str">
            <v>A</v>
          </cell>
        </row>
      </sheetData>
      <sheetData sheetId="6736">
        <row r="9">
          <cell r="A9" t="str">
            <v>A</v>
          </cell>
        </row>
      </sheetData>
      <sheetData sheetId="6737">
        <row r="9">
          <cell r="A9" t="str">
            <v>A</v>
          </cell>
        </row>
      </sheetData>
      <sheetData sheetId="6738">
        <row r="9">
          <cell r="A9" t="str">
            <v>A</v>
          </cell>
        </row>
      </sheetData>
      <sheetData sheetId="6739">
        <row r="9">
          <cell r="A9" t="str">
            <v>A</v>
          </cell>
        </row>
      </sheetData>
      <sheetData sheetId="6740">
        <row r="9">
          <cell r="A9" t="str">
            <v>A</v>
          </cell>
        </row>
      </sheetData>
      <sheetData sheetId="6741">
        <row r="9">
          <cell r="A9" t="str">
            <v>A</v>
          </cell>
        </row>
      </sheetData>
      <sheetData sheetId="6742">
        <row r="9">
          <cell r="A9" t="str">
            <v>A</v>
          </cell>
        </row>
      </sheetData>
      <sheetData sheetId="6743">
        <row r="9">
          <cell r="A9" t="str">
            <v>A</v>
          </cell>
        </row>
      </sheetData>
      <sheetData sheetId="6744">
        <row r="9">
          <cell r="A9" t="str">
            <v>A</v>
          </cell>
        </row>
      </sheetData>
      <sheetData sheetId="6745">
        <row r="9">
          <cell r="A9" t="str">
            <v>A</v>
          </cell>
        </row>
      </sheetData>
      <sheetData sheetId="6746">
        <row r="9">
          <cell r="A9" t="str">
            <v>A</v>
          </cell>
        </row>
      </sheetData>
      <sheetData sheetId="6747">
        <row r="9">
          <cell r="A9" t="str">
            <v>A</v>
          </cell>
        </row>
      </sheetData>
      <sheetData sheetId="6748">
        <row r="9">
          <cell r="A9" t="str">
            <v>A</v>
          </cell>
        </row>
      </sheetData>
      <sheetData sheetId="6749">
        <row r="9">
          <cell r="A9" t="str">
            <v>A</v>
          </cell>
        </row>
      </sheetData>
      <sheetData sheetId="6750">
        <row r="9">
          <cell r="A9" t="str">
            <v>A</v>
          </cell>
        </row>
      </sheetData>
      <sheetData sheetId="6751">
        <row r="9">
          <cell r="A9" t="str">
            <v>A</v>
          </cell>
        </row>
      </sheetData>
      <sheetData sheetId="6752">
        <row r="9">
          <cell r="A9" t="str">
            <v>A</v>
          </cell>
        </row>
      </sheetData>
      <sheetData sheetId="6753">
        <row r="9">
          <cell r="A9" t="str">
            <v>A</v>
          </cell>
        </row>
      </sheetData>
      <sheetData sheetId="6754">
        <row r="9">
          <cell r="A9" t="str">
            <v>A</v>
          </cell>
        </row>
      </sheetData>
      <sheetData sheetId="6755">
        <row r="9">
          <cell r="A9" t="str">
            <v>A</v>
          </cell>
        </row>
      </sheetData>
      <sheetData sheetId="6756">
        <row r="9">
          <cell r="A9" t="str">
            <v>A</v>
          </cell>
        </row>
      </sheetData>
      <sheetData sheetId="6757">
        <row r="9">
          <cell r="A9" t="str">
            <v>A</v>
          </cell>
        </row>
      </sheetData>
      <sheetData sheetId="6758">
        <row r="9">
          <cell r="A9" t="str">
            <v>A</v>
          </cell>
        </row>
      </sheetData>
      <sheetData sheetId="6759">
        <row r="9">
          <cell r="A9" t="str">
            <v>A</v>
          </cell>
        </row>
      </sheetData>
      <sheetData sheetId="6760">
        <row r="9">
          <cell r="A9" t="str">
            <v>A</v>
          </cell>
        </row>
      </sheetData>
      <sheetData sheetId="6761">
        <row r="9">
          <cell r="A9" t="str">
            <v>A</v>
          </cell>
        </row>
      </sheetData>
      <sheetData sheetId="6762">
        <row r="9">
          <cell r="A9" t="str">
            <v>A</v>
          </cell>
        </row>
      </sheetData>
      <sheetData sheetId="6763">
        <row r="9">
          <cell r="A9" t="str">
            <v>A</v>
          </cell>
        </row>
      </sheetData>
      <sheetData sheetId="6764">
        <row r="9">
          <cell r="A9" t="str">
            <v>A</v>
          </cell>
        </row>
      </sheetData>
      <sheetData sheetId="6765">
        <row r="9">
          <cell r="A9" t="str">
            <v>A</v>
          </cell>
        </row>
      </sheetData>
      <sheetData sheetId="6766">
        <row r="9">
          <cell r="A9" t="str">
            <v>A</v>
          </cell>
        </row>
      </sheetData>
      <sheetData sheetId="6767">
        <row r="9">
          <cell r="A9" t="str">
            <v>A</v>
          </cell>
        </row>
      </sheetData>
      <sheetData sheetId="6768">
        <row r="9">
          <cell r="A9" t="str">
            <v>A</v>
          </cell>
        </row>
      </sheetData>
      <sheetData sheetId="6769">
        <row r="9">
          <cell r="A9" t="str">
            <v>A</v>
          </cell>
        </row>
      </sheetData>
      <sheetData sheetId="6770">
        <row r="9">
          <cell r="A9" t="str">
            <v>A</v>
          </cell>
        </row>
      </sheetData>
      <sheetData sheetId="6771">
        <row r="9">
          <cell r="A9" t="str">
            <v>A</v>
          </cell>
        </row>
      </sheetData>
      <sheetData sheetId="6772">
        <row r="9">
          <cell r="A9" t="str">
            <v>A</v>
          </cell>
        </row>
      </sheetData>
      <sheetData sheetId="6773">
        <row r="9">
          <cell r="A9" t="str">
            <v>A</v>
          </cell>
        </row>
      </sheetData>
      <sheetData sheetId="6774">
        <row r="9">
          <cell r="A9" t="str">
            <v>A</v>
          </cell>
        </row>
      </sheetData>
      <sheetData sheetId="6775">
        <row r="9">
          <cell r="A9" t="str">
            <v>A</v>
          </cell>
        </row>
      </sheetData>
      <sheetData sheetId="6776">
        <row r="9">
          <cell r="A9" t="str">
            <v>A</v>
          </cell>
        </row>
      </sheetData>
      <sheetData sheetId="6777">
        <row r="9">
          <cell r="A9" t="str">
            <v>A</v>
          </cell>
        </row>
      </sheetData>
      <sheetData sheetId="6778">
        <row r="9">
          <cell r="A9" t="str">
            <v>A</v>
          </cell>
        </row>
      </sheetData>
      <sheetData sheetId="6779">
        <row r="9">
          <cell r="A9" t="str">
            <v>A</v>
          </cell>
        </row>
      </sheetData>
      <sheetData sheetId="6780">
        <row r="9">
          <cell r="A9" t="str">
            <v>A</v>
          </cell>
        </row>
      </sheetData>
      <sheetData sheetId="6781">
        <row r="9">
          <cell r="A9" t="str">
            <v>A</v>
          </cell>
        </row>
      </sheetData>
      <sheetData sheetId="6782">
        <row r="9">
          <cell r="A9" t="str">
            <v>A</v>
          </cell>
        </row>
      </sheetData>
      <sheetData sheetId="6783">
        <row r="9">
          <cell r="A9" t="str">
            <v>A</v>
          </cell>
        </row>
      </sheetData>
      <sheetData sheetId="6784">
        <row r="9">
          <cell r="A9" t="str">
            <v>A</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9">
          <cell r="A9" t="str">
            <v>A</v>
          </cell>
        </row>
      </sheetData>
      <sheetData sheetId="6788">
        <row r="9">
          <cell r="A9" t="str">
            <v>A</v>
          </cell>
        </row>
      </sheetData>
      <sheetData sheetId="6789">
        <row r="9">
          <cell r="A9" t="str">
            <v>A</v>
          </cell>
        </row>
      </sheetData>
      <sheetData sheetId="6790">
        <row r="9">
          <cell r="A9" t="str">
            <v>A</v>
          </cell>
        </row>
      </sheetData>
      <sheetData sheetId="6791">
        <row r="9">
          <cell r="A9" t="str">
            <v>A</v>
          </cell>
        </row>
      </sheetData>
      <sheetData sheetId="6792">
        <row r="9">
          <cell r="A9" t="str">
            <v>A</v>
          </cell>
        </row>
      </sheetData>
      <sheetData sheetId="6793">
        <row r="9">
          <cell r="A9" t="str">
            <v>A</v>
          </cell>
        </row>
      </sheetData>
      <sheetData sheetId="6794">
        <row r="9">
          <cell r="A9" t="str">
            <v>A</v>
          </cell>
        </row>
      </sheetData>
      <sheetData sheetId="6795">
        <row r="9">
          <cell r="A9" t="str">
            <v>A</v>
          </cell>
        </row>
      </sheetData>
      <sheetData sheetId="6796">
        <row r="4">
          <cell r="A4" t="str">
            <v>BẢNG TÍNH TOÁN, ĐO BÓC KHỐI LƯỢNG HOÀN THÀNH ĐƯA VÀO QUYẾT TOÁN</v>
          </cell>
        </row>
      </sheetData>
      <sheetData sheetId="6797">
        <row r="9">
          <cell r="A9" t="str">
            <v>A</v>
          </cell>
        </row>
      </sheetData>
      <sheetData sheetId="6798">
        <row r="9">
          <cell r="A9" t="str">
            <v>A</v>
          </cell>
        </row>
      </sheetData>
      <sheetData sheetId="6799">
        <row r="9">
          <cell r="A9" t="str">
            <v>A</v>
          </cell>
        </row>
      </sheetData>
      <sheetData sheetId="6800">
        <row r="9">
          <cell r="A9" t="str">
            <v>A</v>
          </cell>
        </row>
      </sheetData>
      <sheetData sheetId="6801">
        <row r="9">
          <cell r="A9" t="str">
            <v>A</v>
          </cell>
        </row>
      </sheetData>
      <sheetData sheetId="6802">
        <row r="9">
          <cell r="A9" t="str">
            <v>A</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9">
          <cell r="A9" t="str">
            <v>A</v>
          </cell>
        </row>
      </sheetData>
      <sheetData sheetId="6806">
        <row r="9">
          <cell r="A9" t="str">
            <v>A</v>
          </cell>
        </row>
      </sheetData>
      <sheetData sheetId="6807">
        <row r="9">
          <cell r="A9" t="str">
            <v>A</v>
          </cell>
        </row>
      </sheetData>
      <sheetData sheetId="6808">
        <row r="9">
          <cell r="A9" t="str">
            <v>A</v>
          </cell>
        </row>
      </sheetData>
      <sheetData sheetId="6809">
        <row r="9">
          <cell r="A9" t="str">
            <v>A</v>
          </cell>
        </row>
      </sheetData>
      <sheetData sheetId="6810">
        <row r="9">
          <cell r="A9" t="str">
            <v>A</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9">
          <cell r="A9" t="str">
            <v>A</v>
          </cell>
        </row>
      </sheetData>
      <sheetData sheetId="6814">
        <row r="4">
          <cell r="A4" t="str">
            <v>BẢNG TÍNH TOÁN, ĐO BÓC KHỐI LƯỢNG HOÀN THÀNH ĐƯA VÀO QUYẾT TOÁN</v>
          </cell>
        </row>
      </sheetData>
      <sheetData sheetId="6815">
        <row r="9">
          <cell r="A9" t="str">
            <v>A</v>
          </cell>
        </row>
      </sheetData>
      <sheetData sheetId="6816">
        <row r="9">
          <cell r="A9" t="str">
            <v>A</v>
          </cell>
        </row>
      </sheetData>
      <sheetData sheetId="6817">
        <row r="9">
          <cell r="A9" t="str">
            <v>A</v>
          </cell>
        </row>
      </sheetData>
      <sheetData sheetId="6818">
        <row r="9">
          <cell r="A9" t="str">
            <v>A</v>
          </cell>
        </row>
      </sheetData>
      <sheetData sheetId="6819">
        <row r="9">
          <cell r="A9" t="str">
            <v>A</v>
          </cell>
        </row>
      </sheetData>
      <sheetData sheetId="6820">
        <row r="9">
          <cell r="A9" t="str">
            <v>A</v>
          </cell>
        </row>
      </sheetData>
      <sheetData sheetId="6821">
        <row r="9">
          <cell r="A9" t="str">
            <v>A</v>
          </cell>
        </row>
      </sheetData>
      <sheetData sheetId="6822">
        <row r="4">
          <cell r="A4" t="str">
            <v>BẢNG TÍNH TOÁN, ĐO BÓC KHỐI LƯỢNG HOÀN THÀNH ĐƯA VÀO QUYẾT TOÁN</v>
          </cell>
        </row>
      </sheetData>
      <sheetData sheetId="6823">
        <row r="9">
          <cell r="A9" t="str">
            <v>A</v>
          </cell>
        </row>
      </sheetData>
      <sheetData sheetId="6824">
        <row r="9">
          <cell r="A9" t="str">
            <v>A</v>
          </cell>
        </row>
      </sheetData>
      <sheetData sheetId="6825">
        <row r="9">
          <cell r="A9" t="str">
            <v>A</v>
          </cell>
        </row>
      </sheetData>
      <sheetData sheetId="6826">
        <row r="9">
          <cell r="A9" t="str">
            <v>A</v>
          </cell>
        </row>
      </sheetData>
      <sheetData sheetId="6827">
        <row r="9">
          <cell r="A9" t="str">
            <v>A</v>
          </cell>
        </row>
      </sheetData>
      <sheetData sheetId="6828">
        <row r="9">
          <cell r="A9" t="str">
            <v>A</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9">
          <cell r="A9" t="str">
            <v>A</v>
          </cell>
        </row>
      </sheetData>
      <sheetData sheetId="6832">
        <row r="9">
          <cell r="A9" t="str">
            <v>A</v>
          </cell>
        </row>
      </sheetData>
      <sheetData sheetId="6833">
        <row r="9">
          <cell r="A9" t="str">
            <v>A</v>
          </cell>
        </row>
      </sheetData>
      <sheetData sheetId="6834">
        <row r="9">
          <cell r="A9" t="str">
            <v>A</v>
          </cell>
        </row>
      </sheetData>
      <sheetData sheetId="6835">
        <row r="9">
          <cell r="A9" t="str">
            <v>A</v>
          </cell>
        </row>
      </sheetData>
      <sheetData sheetId="6836">
        <row r="9">
          <cell r="A9" t="str">
            <v>A</v>
          </cell>
        </row>
      </sheetData>
      <sheetData sheetId="6837">
        <row r="9">
          <cell r="A9" t="str">
            <v>A</v>
          </cell>
        </row>
      </sheetData>
      <sheetData sheetId="6838">
        <row r="9">
          <cell r="A9" t="str">
            <v>A</v>
          </cell>
        </row>
      </sheetData>
      <sheetData sheetId="6839">
        <row r="9">
          <cell r="A9" t="str">
            <v>A</v>
          </cell>
        </row>
      </sheetData>
      <sheetData sheetId="6840">
        <row r="4">
          <cell r="A4" t="str">
            <v>BẢNG TÍNH TOÁN, ĐO BÓC KHỐI LƯỢNG HOÀN THÀNH ĐƯA VÀO QUYẾT TOÁN</v>
          </cell>
        </row>
      </sheetData>
      <sheetData sheetId="6841">
        <row r="9">
          <cell r="A9" t="str">
            <v>A</v>
          </cell>
        </row>
      </sheetData>
      <sheetData sheetId="6842">
        <row r="9">
          <cell r="A9" t="str">
            <v>A</v>
          </cell>
        </row>
      </sheetData>
      <sheetData sheetId="6843">
        <row r="9">
          <cell r="A9" t="str">
            <v>A</v>
          </cell>
        </row>
      </sheetData>
      <sheetData sheetId="6844">
        <row r="9">
          <cell r="A9" t="str">
            <v>A</v>
          </cell>
        </row>
      </sheetData>
      <sheetData sheetId="6845">
        <row r="9">
          <cell r="A9" t="str">
            <v>A</v>
          </cell>
        </row>
      </sheetData>
      <sheetData sheetId="6846">
        <row r="9">
          <cell r="A9" t="str">
            <v>A</v>
          </cell>
        </row>
      </sheetData>
      <sheetData sheetId="6847">
        <row r="9">
          <cell r="A9" t="str">
            <v>A</v>
          </cell>
        </row>
      </sheetData>
      <sheetData sheetId="6848">
        <row r="4">
          <cell r="A4" t="str">
            <v>BẢNG TÍNH TOÁN, ĐO BÓC KHỐI LƯỢNG HOÀN THÀNH ĐƯA VÀO QUYẾT TOÁN</v>
          </cell>
        </row>
      </sheetData>
      <sheetData sheetId="6849">
        <row r="9">
          <cell r="A9" t="str">
            <v>A</v>
          </cell>
        </row>
      </sheetData>
      <sheetData sheetId="6850">
        <row r="9">
          <cell r="A9" t="str">
            <v>A</v>
          </cell>
        </row>
      </sheetData>
      <sheetData sheetId="6851">
        <row r="9">
          <cell r="A9" t="str">
            <v>A</v>
          </cell>
        </row>
      </sheetData>
      <sheetData sheetId="6852">
        <row r="9">
          <cell r="A9" t="str">
            <v>A</v>
          </cell>
        </row>
      </sheetData>
      <sheetData sheetId="6853">
        <row r="9">
          <cell r="A9" t="str">
            <v>A</v>
          </cell>
        </row>
      </sheetData>
      <sheetData sheetId="6854">
        <row r="9">
          <cell r="A9" t="str">
            <v>A</v>
          </cell>
        </row>
      </sheetData>
      <sheetData sheetId="6855">
        <row r="9">
          <cell r="A9" t="str">
            <v>A</v>
          </cell>
        </row>
      </sheetData>
      <sheetData sheetId="6856">
        <row r="9">
          <cell r="A9" t="str">
            <v>A</v>
          </cell>
        </row>
      </sheetData>
      <sheetData sheetId="6857">
        <row r="9">
          <cell r="A9" t="str">
            <v>A</v>
          </cell>
        </row>
      </sheetData>
      <sheetData sheetId="6858">
        <row r="9">
          <cell r="A9" t="str">
            <v>A</v>
          </cell>
        </row>
      </sheetData>
      <sheetData sheetId="6859">
        <row r="9">
          <cell r="A9" t="str">
            <v>A</v>
          </cell>
        </row>
      </sheetData>
      <sheetData sheetId="6860">
        <row r="9">
          <cell r="A9" t="str">
            <v>A</v>
          </cell>
        </row>
      </sheetData>
      <sheetData sheetId="6861">
        <row r="9">
          <cell r="A9" t="str">
            <v>A</v>
          </cell>
        </row>
      </sheetData>
      <sheetData sheetId="6862">
        <row r="9">
          <cell r="A9" t="str">
            <v>A</v>
          </cell>
        </row>
      </sheetData>
      <sheetData sheetId="6863">
        <row r="9">
          <cell r="A9" t="str">
            <v>A</v>
          </cell>
        </row>
      </sheetData>
      <sheetData sheetId="6864">
        <row r="9">
          <cell r="A9" t="str">
            <v>A</v>
          </cell>
        </row>
      </sheetData>
      <sheetData sheetId="6865">
        <row r="9">
          <cell r="A9" t="str">
            <v>A</v>
          </cell>
        </row>
      </sheetData>
      <sheetData sheetId="6866">
        <row r="4">
          <cell r="A4" t="str">
            <v>BẢNG TÍNH TOÁN, ĐO BÓC KHỐI LƯỢNG HOÀN THÀNH ĐƯA VÀO QUYẾT TOÁN</v>
          </cell>
        </row>
      </sheetData>
      <sheetData sheetId="6867">
        <row r="9">
          <cell r="A9" t="str">
            <v>A</v>
          </cell>
        </row>
      </sheetData>
      <sheetData sheetId="6868">
        <row r="9">
          <cell r="A9" t="str">
            <v>A</v>
          </cell>
        </row>
      </sheetData>
      <sheetData sheetId="6869">
        <row r="9">
          <cell r="A9" t="str">
            <v>A</v>
          </cell>
        </row>
      </sheetData>
      <sheetData sheetId="6870">
        <row r="9">
          <cell r="A9" t="str">
            <v>A</v>
          </cell>
        </row>
      </sheetData>
      <sheetData sheetId="6871">
        <row r="9">
          <cell r="A9" t="str">
            <v>A</v>
          </cell>
        </row>
      </sheetData>
      <sheetData sheetId="6872">
        <row r="9">
          <cell r="A9" t="str">
            <v>A</v>
          </cell>
        </row>
      </sheetData>
      <sheetData sheetId="6873">
        <row r="9">
          <cell r="A9" t="str">
            <v>A</v>
          </cell>
        </row>
      </sheetData>
      <sheetData sheetId="6874">
        <row r="9">
          <cell r="A9" t="str">
            <v>A</v>
          </cell>
        </row>
      </sheetData>
      <sheetData sheetId="6875">
        <row r="9">
          <cell r="A9" t="str">
            <v>A</v>
          </cell>
        </row>
      </sheetData>
      <sheetData sheetId="6876">
        <row r="9">
          <cell r="A9" t="str">
            <v>A</v>
          </cell>
        </row>
      </sheetData>
      <sheetData sheetId="6877">
        <row r="9">
          <cell r="A9" t="str">
            <v>A</v>
          </cell>
        </row>
      </sheetData>
      <sheetData sheetId="6878">
        <row r="9">
          <cell r="A9" t="str">
            <v>A</v>
          </cell>
        </row>
      </sheetData>
      <sheetData sheetId="6879">
        <row r="9">
          <cell r="A9" t="str">
            <v>A</v>
          </cell>
        </row>
      </sheetData>
      <sheetData sheetId="6880">
        <row r="9">
          <cell r="A9" t="str">
            <v>A</v>
          </cell>
        </row>
      </sheetData>
      <sheetData sheetId="6881">
        <row r="9">
          <cell r="A9" t="str">
            <v>A</v>
          </cell>
        </row>
      </sheetData>
      <sheetData sheetId="6882">
        <row r="9">
          <cell r="A9" t="str">
            <v>A</v>
          </cell>
        </row>
      </sheetData>
      <sheetData sheetId="6883">
        <row r="9">
          <cell r="A9" t="str">
            <v>A</v>
          </cell>
        </row>
      </sheetData>
      <sheetData sheetId="6884">
        <row r="9">
          <cell r="A9" t="str">
            <v>A</v>
          </cell>
        </row>
      </sheetData>
      <sheetData sheetId="6885">
        <row r="9">
          <cell r="A9" t="str">
            <v>A</v>
          </cell>
        </row>
      </sheetData>
      <sheetData sheetId="6886">
        <row r="9">
          <cell r="A9" t="str">
            <v>A</v>
          </cell>
        </row>
      </sheetData>
      <sheetData sheetId="6887">
        <row r="9">
          <cell r="A9" t="str">
            <v>A</v>
          </cell>
        </row>
      </sheetData>
      <sheetData sheetId="6888">
        <row r="9">
          <cell r="A9" t="str">
            <v>A</v>
          </cell>
        </row>
      </sheetData>
      <sheetData sheetId="6889">
        <row r="9">
          <cell r="A9" t="str">
            <v>A</v>
          </cell>
        </row>
      </sheetData>
      <sheetData sheetId="6890">
        <row r="9">
          <cell r="A9" t="str">
            <v>A</v>
          </cell>
        </row>
      </sheetData>
      <sheetData sheetId="6891">
        <row r="9">
          <cell r="A9" t="str">
            <v>A</v>
          </cell>
        </row>
      </sheetData>
      <sheetData sheetId="6892">
        <row r="9">
          <cell r="A9" t="str">
            <v>A</v>
          </cell>
        </row>
      </sheetData>
      <sheetData sheetId="6893">
        <row r="9">
          <cell r="A9" t="str">
            <v>A</v>
          </cell>
        </row>
      </sheetData>
      <sheetData sheetId="6894">
        <row r="9">
          <cell r="A9" t="str">
            <v>A</v>
          </cell>
        </row>
      </sheetData>
      <sheetData sheetId="6895">
        <row r="9">
          <cell r="A9" t="str">
            <v>A</v>
          </cell>
        </row>
      </sheetData>
      <sheetData sheetId="6896">
        <row r="9">
          <cell r="A9" t="str">
            <v>A</v>
          </cell>
        </row>
      </sheetData>
      <sheetData sheetId="6897">
        <row r="9">
          <cell r="A9" t="str">
            <v>A</v>
          </cell>
        </row>
      </sheetData>
      <sheetData sheetId="6898">
        <row r="9">
          <cell r="A9" t="str">
            <v>A</v>
          </cell>
        </row>
      </sheetData>
      <sheetData sheetId="6899">
        <row r="9">
          <cell r="A9" t="str">
            <v>A</v>
          </cell>
        </row>
      </sheetData>
      <sheetData sheetId="6900">
        <row r="9">
          <cell r="A9" t="str">
            <v>A</v>
          </cell>
        </row>
      </sheetData>
      <sheetData sheetId="6901">
        <row r="9">
          <cell r="A9" t="str">
            <v>A</v>
          </cell>
        </row>
      </sheetData>
      <sheetData sheetId="6902">
        <row r="9">
          <cell r="A9" t="str">
            <v>A</v>
          </cell>
        </row>
      </sheetData>
      <sheetData sheetId="6903">
        <row r="9">
          <cell r="A9" t="str">
            <v>A</v>
          </cell>
        </row>
      </sheetData>
      <sheetData sheetId="6904">
        <row r="9">
          <cell r="A9" t="str">
            <v>A</v>
          </cell>
        </row>
      </sheetData>
      <sheetData sheetId="6905">
        <row r="9">
          <cell r="A9" t="str">
            <v>A</v>
          </cell>
        </row>
      </sheetData>
      <sheetData sheetId="6906">
        <row r="9">
          <cell r="A9" t="str">
            <v>A</v>
          </cell>
        </row>
      </sheetData>
      <sheetData sheetId="6907">
        <row r="9">
          <cell r="A9" t="str">
            <v>A</v>
          </cell>
        </row>
      </sheetData>
      <sheetData sheetId="6908">
        <row r="9">
          <cell r="A9" t="str">
            <v>A</v>
          </cell>
        </row>
      </sheetData>
      <sheetData sheetId="6909">
        <row r="9">
          <cell r="A9" t="str">
            <v>A</v>
          </cell>
        </row>
      </sheetData>
      <sheetData sheetId="6910">
        <row r="9">
          <cell r="A9" t="str">
            <v>A</v>
          </cell>
        </row>
      </sheetData>
      <sheetData sheetId="6911">
        <row r="9">
          <cell r="A9" t="str">
            <v>A</v>
          </cell>
        </row>
      </sheetData>
      <sheetData sheetId="6912">
        <row r="9">
          <cell r="A9" t="str">
            <v>A</v>
          </cell>
        </row>
      </sheetData>
      <sheetData sheetId="6913">
        <row r="9">
          <cell r="A9" t="str">
            <v>A</v>
          </cell>
        </row>
      </sheetData>
      <sheetData sheetId="6914">
        <row r="9">
          <cell r="A9" t="str">
            <v>A</v>
          </cell>
        </row>
      </sheetData>
      <sheetData sheetId="6915">
        <row r="9">
          <cell r="A9" t="str">
            <v>A</v>
          </cell>
        </row>
      </sheetData>
      <sheetData sheetId="6916">
        <row r="9">
          <cell r="A9" t="str">
            <v>A</v>
          </cell>
        </row>
      </sheetData>
      <sheetData sheetId="6917">
        <row r="9">
          <cell r="A9" t="str">
            <v>A</v>
          </cell>
        </row>
      </sheetData>
      <sheetData sheetId="6918">
        <row r="9">
          <cell r="A9" t="str">
            <v>A</v>
          </cell>
        </row>
      </sheetData>
      <sheetData sheetId="6919">
        <row r="9">
          <cell r="A9" t="str">
            <v>A</v>
          </cell>
        </row>
      </sheetData>
      <sheetData sheetId="6920">
        <row r="9">
          <cell r="A9" t="str">
            <v>A</v>
          </cell>
        </row>
      </sheetData>
      <sheetData sheetId="6921">
        <row r="9">
          <cell r="A9" t="str">
            <v>A</v>
          </cell>
        </row>
      </sheetData>
      <sheetData sheetId="6922">
        <row r="9">
          <cell r="A9" t="str">
            <v>A</v>
          </cell>
        </row>
      </sheetData>
      <sheetData sheetId="6923">
        <row r="9">
          <cell r="A9" t="str">
            <v>A</v>
          </cell>
        </row>
      </sheetData>
      <sheetData sheetId="6924">
        <row r="9">
          <cell r="A9" t="str">
            <v>A</v>
          </cell>
        </row>
      </sheetData>
      <sheetData sheetId="6925">
        <row r="9">
          <cell r="A9" t="str">
            <v>A</v>
          </cell>
        </row>
      </sheetData>
      <sheetData sheetId="6926">
        <row r="9">
          <cell r="A9" t="str">
            <v>A</v>
          </cell>
        </row>
      </sheetData>
      <sheetData sheetId="6927">
        <row r="9">
          <cell r="A9" t="str">
            <v>A</v>
          </cell>
        </row>
      </sheetData>
      <sheetData sheetId="6928">
        <row r="9">
          <cell r="A9" t="str">
            <v>A</v>
          </cell>
        </row>
      </sheetData>
      <sheetData sheetId="6929">
        <row r="9">
          <cell r="A9" t="str">
            <v>A</v>
          </cell>
        </row>
      </sheetData>
      <sheetData sheetId="6930">
        <row r="9">
          <cell r="A9" t="str">
            <v>A</v>
          </cell>
        </row>
      </sheetData>
      <sheetData sheetId="6931">
        <row r="9">
          <cell r="A9" t="str">
            <v>A</v>
          </cell>
        </row>
      </sheetData>
      <sheetData sheetId="6932">
        <row r="9">
          <cell r="A9" t="str">
            <v>A</v>
          </cell>
        </row>
      </sheetData>
      <sheetData sheetId="6933">
        <row r="9">
          <cell r="A9" t="str">
            <v>A</v>
          </cell>
        </row>
      </sheetData>
      <sheetData sheetId="6934">
        <row r="9">
          <cell r="A9" t="str">
            <v>A</v>
          </cell>
        </row>
      </sheetData>
      <sheetData sheetId="6935">
        <row r="9">
          <cell r="A9" t="str">
            <v>A</v>
          </cell>
        </row>
      </sheetData>
      <sheetData sheetId="6936">
        <row r="9">
          <cell r="A9" t="str">
            <v>A</v>
          </cell>
        </row>
      </sheetData>
      <sheetData sheetId="6937">
        <row r="9">
          <cell r="A9" t="str">
            <v>A</v>
          </cell>
        </row>
      </sheetData>
      <sheetData sheetId="6938">
        <row r="9">
          <cell r="A9" t="str">
            <v>A</v>
          </cell>
        </row>
      </sheetData>
      <sheetData sheetId="6939">
        <row r="9">
          <cell r="A9" t="str">
            <v>A</v>
          </cell>
        </row>
      </sheetData>
      <sheetData sheetId="6940">
        <row r="9">
          <cell r="A9" t="str">
            <v>A</v>
          </cell>
        </row>
      </sheetData>
      <sheetData sheetId="6941">
        <row r="9">
          <cell r="A9" t="str">
            <v>A</v>
          </cell>
        </row>
      </sheetData>
      <sheetData sheetId="6942">
        <row r="9">
          <cell r="A9" t="str">
            <v>A</v>
          </cell>
        </row>
      </sheetData>
      <sheetData sheetId="6943">
        <row r="9">
          <cell r="A9" t="str">
            <v>A</v>
          </cell>
        </row>
      </sheetData>
      <sheetData sheetId="6944">
        <row r="9">
          <cell r="A9" t="str">
            <v>A</v>
          </cell>
        </row>
      </sheetData>
      <sheetData sheetId="6945">
        <row r="9">
          <cell r="A9" t="str">
            <v>A</v>
          </cell>
        </row>
      </sheetData>
      <sheetData sheetId="6946">
        <row r="9">
          <cell r="A9" t="str">
            <v>A</v>
          </cell>
        </row>
      </sheetData>
      <sheetData sheetId="6947">
        <row r="9">
          <cell r="A9" t="str">
            <v>A</v>
          </cell>
        </row>
      </sheetData>
      <sheetData sheetId="6948">
        <row r="9">
          <cell r="A9" t="str">
            <v>A</v>
          </cell>
        </row>
      </sheetData>
      <sheetData sheetId="6949">
        <row r="9">
          <cell r="A9" t="str">
            <v>A</v>
          </cell>
        </row>
      </sheetData>
      <sheetData sheetId="6950">
        <row r="9">
          <cell r="A9" t="str">
            <v>A</v>
          </cell>
        </row>
      </sheetData>
      <sheetData sheetId="6951">
        <row r="9">
          <cell r="A9" t="str">
            <v>A</v>
          </cell>
        </row>
      </sheetData>
      <sheetData sheetId="6952">
        <row r="9">
          <cell r="A9" t="str">
            <v>A</v>
          </cell>
        </row>
      </sheetData>
      <sheetData sheetId="6953">
        <row r="9">
          <cell r="A9" t="str">
            <v>A</v>
          </cell>
        </row>
      </sheetData>
      <sheetData sheetId="6954">
        <row r="9">
          <cell r="A9" t="str">
            <v>A</v>
          </cell>
        </row>
      </sheetData>
      <sheetData sheetId="6955">
        <row r="9">
          <cell r="A9" t="str">
            <v>A</v>
          </cell>
        </row>
      </sheetData>
      <sheetData sheetId="6956">
        <row r="9">
          <cell r="A9" t="str">
            <v>A</v>
          </cell>
        </row>
      </sheetData>
      <sheetData sheetId="6957">
        <row r="9">
          <cell r="A9" t="str">
            <v>A</v>
          </cell>
        </row>
      </sheetData>
      <sheetData sheetId="6958">
        <row r="9">
          <cell r="A9" t="str">
            <v>A</v>
          </cell>
        </row>
      </sheetData>
      <sheetData sheetId="6959">
        <row r="9">
          <cell r="A9" t="str">
            <v>A</v>
          </cell>
        </row>
      </sheetData>
      <sheetData sheetId="6960">
        <row r="9">
          <cell r="A9" t="str">
            <v>A</v>
          </cell>
        </row>
      </sheetData>
      <sheetData sheetId="6961">
        <row r="9">
          <cell r="A9" t="str">
            <v>A</v>
          </cell>
        </row>
      </sheetData>
      <sheetData sheetId="6962">
        <row r="9">
          <cell r="A9" t="str">
            <v>A</v>
          </cell>
        </row>
      </sheetData>
      <sheetData sheetId="6963">
        <row r="9">
          <cell r="A9" t="str">
            <v>A</v>
          </cell>
        </row>
      </sheetData>
      <sheetData sheetId="6964">
        <row r="9">
          <cell r="A9" t="str">
            <v>A</v>
          </cell>
        </row>
      </sheetData>
      <sheetData sheetId="6965">
        <row r="9">
          <cell r="A9" t="str">
            <v>A</v>
          </cell>
        </row>
      </sheetData>
      <sheetData sheetId="6966">
        <row r="9">
          <cell r="A9" t="str">
            <v>A</v>
          </cell>
        </row>
      </sheetData>
      <sheetData sheetId="6967">
        <row r="9">
          <cell r="A9" t="str">
            <v>A</v>
          </cell>
        </row>
      </sheetData>
      <sheetData sheetId="6968">
        <row r="9">
          <cell r="A9" t="str">
            <v>A</v>
          </cell>
        </row>
      </sheetData>
      <sheetData sheetId="6969">
        <row r="9">
          <cell r="A9" t="str">
            <v>A</v>
          </cell>
        </row>
      </sheetData>
      <sheetData sheetId="6970">
        <row r="9">
          <cell r="A9" t="str">
            <v>A</v>
          </cell>
        </row>
      </sheetData>
      <sheetData sheetId="6971">
        <row r="9">
          <cell r="A9" t="str">
            <v>A</v>
          </cell>
        </row>
      </sheetData>
      <sheetData sheetId="6972">
        <row r="9">
          <cell r="A9" t="str">
            <v>A</v>
          </cell>
        </row>
      </sheetData>
      <sheetData sheetId="6973">
        <row r="9">
          <cell r="A9" t="str">
            <v>A</v>
          </cell>
        </row>
      </sheetData>
      <sheetData sheetId="6974">
        <row r="9">
          <cell r="A9" t="str">
            <v>A</v>
          </cell>
        </row>
      </sheetData>
      <sheetData sheetId="6975">
        <row r="9">
          <cell r="A9" t="str">
            <v>A</v>
          </cell>
        </row>
      </sheetData>
      <sheetData sheetId="6976">
        <row r="9">
          <cell r="A9" t="str">
            <v>A</v>
          </cell>
        </row>
      </sheetData>
      <sheetData sheetId="6977">
        <row r="9">
          <cell r="A9" t="str">
            <v>A</v>
          </cell>
        </row>
      </sheetData>
      <sheetData sheetId="6978">
        <row r="9">
          <cell r="A9" t="str">
            <v>A</v>
          </cell>
        </row>
      </sheetData>
      <sheetData sheetId="6979">
        <row r="4">
          <cell r="A4" t="str">
            <v>BẢNG TÍNH TOÁN, ĐO BÓC KHỐI LƯỢNG HOÀN THÀNH ĐƯA VÀO QUYẾT TOÁN</v>
          </cell>
        </row>
      </sheetData>
      <sheetData sheetId="6980">
        <row r="9">
          <cell r="A9" t="str">
            <v>A</v>
          </cell>
        </row>
      </sheetData>
      <sheetData sheetId="6981">
        <row r="9">
          <cell r="A9" t="str">
            <v>A</v>
          </cell>
        </row>
      </sheetData>
      <sheetData sheetId="6982">
        <row r="9">
          <cell r="A9" t="str">
            <v>A</v>
          </cell>
        </row>
      </sheetData>
      <sheetData sheetId="6983">
        <row r="9">
          <cell r="A9" t="str">
            <v>A</v>
          </cell>
        </row>
      </sheetData>
      <sheetData sheetId="6984">
        <row r="9">
          <cell r="A9" t="str">
            <v>A</v>
          </cell>
        </row>
      </sheetData>
      <sheetData sheetId="6985">
        <row r="9">
          <cell r="A9" t="str">
            <v>A</v>
          </cell>
        </row>
      </sheetData>
      <sheetData sheetId="6986">
        <row r="9">
          <cell r="A9" t="str">
            <v>A</v>
          </cell>
        </row>
      </sheetData>
      <sheetData sheetId="6987">
        <row r="9">
          <cell r="A9" t="str">
            <v>A</v>
          </cell>
        </row>
      </sheetData>
      <sheetData sheetId="6988">
        <row r="9">
          <cell r="A9" t="str">
            <v>A</v>
          </cell>
        </row>
      </sheetData>
      <sheetData sheetId="6989">
        <row r="9">
          <cell r="A9" t="str">
            <v>A</v>
          </cell>
        </row>
      </sheetData>
      <sheetData sheetId="6990">
        <row r="9">
          <cell r="A9" t="str">
            <v>A</v>
          </cell>
        </row>
      </sheetData>
      <sheetData sheetId="6991">
        <row r="9">
          <cell r="A9" t="str">
            <v>A</v>
          </cell>
        </row>
      </sheetData>
      <sheetData sheetId="6992">
        <row r="9">
          <cell r="A9" t="str">
            <v>A</v>
          </cell>
        </row>
      </sheetData>
      <sheetData sheetId="6993">
        <row r="9">
          <cell r="A9" t="str">
            <v>A</v>
          </cell>
        </row>
      </sheetData>
      <sheetData sheetId="6994">
        <row r="9">
          <cell r="A9" t="str">
            <v>A</v>
          </cell>
        </row>
      </sheetData>
      <sheetData sheetId="6995">
        <row r="9">
          <cell r="A9" t="str">
            <v>A</v>
          </cell>
        </row>
      </sheetData>
      <sheetData sheetId="6996">
        <row r="9">
          <cell r="A9" t="str">
            <v>A</v>
          </cell>
        </row>
      </sheetData>
      <sheetData sheetId="6997">
        <row r="4">
          <cell r="A4" t="str">
            <v>BẢNG TÍNH TOÁN, ĐO BÓC KHỐI LƯỢNG HOÀN THÀNH ĐƯA VÀO QUYẾT TOÁN</v>
          </cell>
        </row>
      </sheetData>
      <sheetData sheetId="6998">
        <row r="9">
          <cell r="A9" t="str">
            <v>A</v>
          </cell>
        </row>
      </sheetData>
      <sheetData sheetId="6999">
        <row r="9">
          <cell r="A9" t="str">
            <v>A</v>
          </cell>
        </row>
      </sheetData>
      <sheetData sheetId="7000">
        <row r="9">
          <cell r="A9" t="str">
            <v>A</v>
          </cell>
        </row>
      </sheetData>
      <sheetData sheetId="7001">
        <row r="9">
          <cell r="A9" t="str">
            <v>A</v>
          </cell>
        </row>
      </sheetData>
      <sheetData sheetId="7002">
        <row r="9">
          <cell r="A9" t="str">
            <v>A</v>
          </cell>
        </row>
      </sheetData>
      <sheetData sheetId="7003">
        <row r="9">
          <cell r="A9" t="str">
            <v>A</v>
          </cell>
        </row>
      </sheetData>
      <sheetData sheetId="7004">
        <row r="9">
          <cell r="A9" t="str">
            <v>A</v>
          </cell>
        </row>
      </sheetData>
      <sheetData sheetId="7005">
        <row r="4">
          <cell r="A4" t="str">
            <v>BẢNG TÍNH TOÁN, ĐO BÓC KHỐI LƯỢNG HOÀN THÀNH ĐƯA VÀO QUYẾT TOÁN</v>
          </cell>
        </row>
      </sheetData>
      <sheetData sheetId="7006">
        <row r="9">
          <cell r="A9" t="str">
            <v>A</v>
          </cell>
        </row>
      </sheetData>
      <sheetData sheetId="7007">
        <row r="9">
          <cell r="A9" t="str">
            <v>A</v>
          </cell>
        </row>
      </sheetData>
      <sheetData sheetId="7008">
        <row r="9">
          <cell r="A9" t="str">
            <v>A</v>
          </cell>
        </row>
      </sheetData>
      <sheetData sheetId="7009">
        <row r="9">
          <cell r="A9" t="str">
            <v>A</v>
          </cell>
        </row>
      </sheetData>
      <sheetData sheetId="7010">
        <row r="9">
          <cell r="A9" t="str">
            <v>A</v>
          </cell>
        </row>
      </sheetData>
      <sheetData sheetId="7011">
        <row r="9">
          <cell r="A9" t="str">
            <v>A</v>
          </cell>
        </row>
      </sheetData>
      <sheetData sheetId="7012">
        <row r="9">
          <cell r="A9" t="str">
            <v>A</v>
          </cell>
        </row>
      </sheetData>
      <sheetData sheetId="7013">
        <row r="9">
          <cell r="A9" t="str">
            <v>A</v>
          </cell>
        </row>
      </sheetData>
      <sheetData sheetId="7014">
        <row r="9">
          <cell r="A9" t="str">
            <v>A</v>
          </cell>
        </row>
      </sheetData>
      <sheetData sheetId="7015">
        <row r="9">
          <cell r="A9" t="str">
            <v>A</v>
          </cell>
        </row>
      </sheetData>
      <sheetData sheetId="7016">
        <row r="9">
          <cell r="A9" t="str">
            <v>A</v>
          </cell>
        </row>
      </sheetData>
      <sheetData sheetId="7017">
        <row r="9">
          <cell r="A9" t="str">
            <v>A</v>
          </cell>
        </row>
      </sheetData>
      <sheetData sheetId="7018">
        <row r="9">
          <cell r="A9" t="str">
            <v>A</v>
          </cell>
        </row>
      </sheetData>
      <sheetData sheetId="7019">
        <row r="9">
          <cell r="A9" t="str">
            <v>A</v>
          </cell>
        </row>
      </sheetData>
      <sheetData sheetId="7020">
        <row r="9">
          <cell r="A9" t="str">
            <v>A</v>
          </cell>
        </row>
      </sheetData>
      <sheetData sheetId="7021">
        <row r="9">
          <cell r="A9" t="str">
            <v>A</v>
          </cell>
        </row>
      </sheetData>
      <sheetData sheetId="7022">
        <row r="9">
          <cell r="A9" t="str">
            <v>A</v>
          </cell>
        </row>
      </sheetData>
      <sheetData sheetId="7023">
        <row r="4">
          <cell r="A4" t="str">
            <v>BẢNG TÍNH TOÁN, ĐO BÓC KHỐI LƯỢNG HOÀN THÀNH ĐƯA VÀO QUYẾT TOÁN</v>
          </cell>
        </row>
      </sheetData>
      <sheetData sheetId="7024">
        <row r="9">
          <cell r="A9" t="str">
            <v>A</v>
          </cell>
        </row>
      </sheetData>
      <sheetData sheetId="7025">
        <row r="9">
          <cell r="A9" t="str">
            <v>A</v>
          </cell>
        </row>
      </sheetData>
      <sheetData sheetId="7026">
        <row r="9">
          <cell r="A9" t="str">
            <v>A</v>
          </cell>
        </row>
      </sheetData>
      <sheetData sheetId="7027">
        <row r="9">
          <cell r="A9" t="str">
            <v>A</v>
          </cell>
        </row>
      </sheetData>
      <sheetData sheetId="7028">
        <row r="9">
          <cell r="A9" t="str">
            <v>A</v>
          </cell>
        </row>
      </sheetData>
      <sheetData sheetId="7029">
        <row r="9">
          <cell r="A9" t="str">
            <v>A</v>
          </cell>
        </row>
      </sheetData>
      <sheetData sheetId="7030">
        <row r="9">
          <cell r="A9" t="str">
            <v>A</v>
          </cell>
        </row>
      </sheetData>
      <sheetData sheetId="7031">
        <row r="9">
          <cell r="A9" t="str">
            <v>A</v>
          </cell>
        </row>
      </sheetData>
      <sheetData sheetId="7032">
        <row r="9">
          <cell r="A9" t="str">
            <v>A</v>
          </cell>
        </row>
      </sheetData>
      <sheetData sheetId="7033">
        <row r="9">
          <cell r="A9" t="str">
            <v>A</v>
          </cell>
        </row>
      </sheetData>
      <sheetData sheetId="7034">
        <row r="9">
          <cell r="A9" t="str">
            <v>A</v>
          </cell>
        </row>
      </sheetData>
      <sheetData sheetId="7035">
        <row r="9">
          <cell r="A9" t="str">
            <v>A</v>
          </cell>
        </row>
      </sheetData>
      <sheetData sheetId="7036">
        <row r="9">
          <cell r="A9" t="str">
            <v>A</v>
          </cell>
        </row>
      </sheetData>
      <sheetData sheetId="7037">
        <row r="9">
          <cell r="A9" t="str">
            <v>A</v>
          </cell>
        </row>
      </sheetData>
      <sheetData sheetId="7038">
        <row r="9">
          <cell r="A9" t="str">
            <v>A</v>
          </cell>
        </row>
      </sheetData>
      <sheetData sheetId="7039">
        <row r="9">
          <cell r="A9" t="str">
            <v>A</v>
          </cell>
        </row>
      </sheetData>
      <sheetData sheetId="7040">
        <row r="9">
          <cell r="A9" t="str">
            <v>A</v>
          </cell>
        </row>
      </sheetData>
      <sheetData sheetId="7041">
        <row r="9">
          <cell r="A9" t="str">
            <v>A</v>
          </cell>
        </row>
      </sheetData>
      <sheetData sheetId="7042">
        <row r="9">
          <cell r="A9" t="str">
            <v>A</v>
          </cell>
        </row>
      </sheetData>
      <sheetData sheetId="7043">
        <row r="9">
          <cell r="A9" t="str">
            <v>A</v>
          </cell>
        </row>
      </sheetData>
      <sheetData sheetId="7044">
        <row r="9">
          <cell r="A9" t="str">
            <v>A</v>
          </cell>
        </row>
      </sheetData>
      <sheetData sheetId="7045">
        <row r="9">
          <cell r="A9" t="str">
            <v>A</v>
          </cell>
        </row>
      </sheetData>
      <sheetData sheetId="7046">
        <row r="9">
          <cell r="A9" t="str">
            <v>A</v>
          </cell>
        </row>
      </sheetData>
      <sheetData sheetId="7047">
        <row r="9">
          <cell r="A9" t="str">
            <v>A</v>
          </cell>
        </row>
      </sheetData>
      <sheetData sheetId="7048">
        <row r="9">
          <cell r="A9" t="str">
            <v>A</v>
          </cell>
        </row>
      </sheetData>
      <sheetData sheetId="7049">
        <row r="9">
          <cell r="A9" t="str">
            <v>A</v>
          </cell>
        </row>
      </sheetData>
      <sheetData sheetId="7050">
        <row r="9">
          <cell r="A9" t="str">
            <v>A</v>
          </cell>
        </row>
      </sheetData>
      <sheetData sheetId="7051">
        <row r="9">
          <cell r="A9" t="str">
            <v>A</v>
          </cell>
        </row>
      </sheetData>
      <sheetData sheetId="7052">
        <row r="9">
          <cell r="A9" t="str">
            <v>A</v>
          </cell>
        </row>
      </sheetData>
      <sheetData sheetId="7053">
        <row r="9">
          <cell r="A9" t="str">
            <v>A</v>
          </cell>
        </row>
      </sheetData>
      <sheetData sheetId="7054">
        <row r="9">
          <cell r="A9" t="str">
            <v>A</v>
          </cell>
        </row>
      </sheetData>
      <sheetData sheetId="7055">
        <row r="9">
          <cell r="A9" t="str">
            <v>A</v>
          </cell>
        </row>
      </sheetData>
      <sheetData sheetId="7056">
        <row r="9">
          <cell r="A9" t="str">
            <v>A</v>
          </cell>
        </row>
      </sheetData>
      <sheetData sheetId="7057">
        <row r="9">
          <cell r="A9" t="str">
            <v>A</v>
          </cell>
        </row>
      </sheetData>
      <sheetData sheetId="7058">
        <row r="9">
          <cell r="A9" t="str">
            <v>A</v>
          </cell>
        </row>
      </sheetData>
      <sheetData sheetId="7059">
        <row r="9">
          <cell r="A9" t="str">
            <v>A</v>
          </cell>
        </row>
      </sheetData>
      <sheetData sheetId="7060">
        <row r="9">
          <cell r="A9" t="str">
            <v>A</v>
          </cell>
        </row>
      </sheetData>
      <sheetData sheetId="7061">
        <row r="9">
          <cell r="A9" t="str">
            <v>A</v>
          </cell>
        </row>
      </sheetData>
      <sheetData sheetId="7062">
        <row r="9">
          <cell r="A9" t="str">
            <v>A</v>
          </cell>
        </row>
      </sheetData>
      <sheetData sheetId="7063">
        <row r="9">
          <cell r="A9" t="str">
            <v>A</v>
          </cell>
        </row>
      </sheetData>
      <sheetData sheetId="7064">
        <row r="9">
          <cell r="A9" t="str">
            <v>A</v>
          </cell>
        </row>
      </sheetData>
      <sheetData sheetId="7065">
        <row r="9">
          <cell r="A9" t="str">
            <v>A</v>
          </cell>
        </row>
      </sheetData>
      <sheetData sheetId="7066">
        <row r="9">
          <cell r="A9" t="str">
            <v>A</v>
          </cell>
        </row>
      </sheetData>
      <sheetData sheetId="7067">
        <row r="9">
          <cell r="A9" t="str">
            <v>A</v>
          </cell>
        </row>
      </sheetData>
      <sheetData sheetId="7068">
        <row r="9">
          <cell r="A9" t="str">
            <v>A</v>
          </cell>
        </row>
      </sheetData>
      <sheetData sheetId="7069">
        <row r="9">
          <cell r="A9" t="str">
            <v>A</v>
          </cell>
        </row>
      </sheetData>
      <sheetData sheetId="7070">
        <row r="9">
          <cell r="A9" t="str">
            <v>A</v>
          </cell>
        </row>
      </sheetData>
      <sheetData sheetId="7071">
        <row r="9">
          <cell r="A9" t="str">
            <v>A</v>
          </cell>
        </row>
      </sheetData>
      <sheetData sheetId="7072">
        <row r="9">
          <cell r="A9" t="str">
            <v>A</v>
          </cell>
        </row>
      </sheetData>
      <sheetData sheetId="7073">
        <row r="9">
          <cell r="A9" t="str">
            <v>A</v>
          </cell>
        </row>
      </sheetData>
      <sheetData sheetId="7074">
        <row r="9">
          <cell r="A9" t="str">
            <v>A</v>
          </cell>
        </row>
      </sheetData>
      <sheetData sheetId="7075">
        <row r="9">
          <cell r="A9" t="str">
            <v>A</v>
          </cell>
        </row>
      </sheetData>
      <sheetData sheetId="7076">
        <row r="9">
          <cell r="A9" t="str">
            <v>A</v>
          </cell>
        </row>
      </sheetData>
      <sheetData sheetId="7077">
        <row r="9">
          <cell r="A9" t="str">
            <v>A</v>
          </cell>
        </row>
      </sheetData>
      <sheetData sheetId="7078">
        <row r="9">
          <cell r="A9" t="str">
            <v>A</v>
          </cell>
        </row>
      </sheetData>
      <sheetData sheetId="7079">
        <row r="9">
          <cell r="A9" t="str">
            <v>A</v>
          </cell>
        </row>
      </sheetData>
      <sheetData sheetId="7080">
        <row r="9">
          <cell r="A9" t="str">
            <v>A</v>
          </cell>
        </row>
      </sheetData>
      <sheetData sheetId="7081">
        <row r="9">
          <cell r="A9" t="str">
            <v>A</v>
          </cell>
        </row>
      </sheetData>
      <sheetData sheetId="7082">
        <row r="9">
          <cell r="A9" t="str">
            <v>A</v>
          </cell>
        </row>
      </sheetData>
      <sheetData sheetId="7083">
        <row r="9">
          <cell r="A9" t="str">
            <v>A</v>
          </cell>
        </row>
      </sheetData>
      <sheetData sheetId="7084">
        <row r="9">
          <cell r="A9" t="str">
            <v>A</v>
          </cell>
        </row>
      </sheetData>
      <sheetData sheetId="7085">
        <row r="9">
          <cell r="A9" t="str">
            <v>A</v>
          </cell>
        </row>
      </sheetData>
      <sheetData sheetId="7086">
        <row r="4">
          <cell r="A4" t="str">
            <v>BẢNG TÍNH TOÁN, ĐO BÓC KHỐI LƯỢNG HOÀN THÀNH ĐƯA VÀO QUYẾT TOÁN</v>
          </cell>
        </row>
      </sheetData>
      <sheetData sheetId="7087">
        <row r="9">
          <cell r="A9" t="str">
            <v>A</v>
          </cell>
        </row>
      </sheetData>
      <sheetData sheetId="7088">
        <row r="9">
          <cell r="A9" t="str">
            <v>A</v>
          </cell>
        </row>
      </sheetData>
      <sheetData sheetId="7089">
        <row r="9">
          <cell r="A9" t="str">
            <v>A</v>
          </cell>
        </row>
      </sheetData>
      <sheetData sheetId="7090">
        <row r="9">
          <cell r="A9" t="str">
            <v>A</v>
          </cell>
        </row>
      </sheetData>
      <sheetData sheetId="7091">
        <row r="9">
          <cell r="A9" t="str">
            <v>A</v>
          </cell>
        </row>
      </sheetData>
      <sheetData sheetId="7092">
        <row r="9">
          <cell r="A9" t="str">
            <v>A</v>
          </cell>
        </row>
      </sheetData>
      <sheetData sheetId="7093">
        <row r="9">
          <cell r="A9" t="str">
            <v>A</v>
          </cell>
        </row>
      </sheetData>
      <sheetData sheetId="7094">
        <row r="9">
          <cell r="A9" t="str">
            <v>A</v>
          </cell>
        </row>
      </sheetData>
      <sheetData sheetId="7095">
        <row r="9">
          <cell r="A9" t="str">
            <v>A</v>
          </cell>
        </row>
      </sheetData>
      <sheetData sheetId="7096">
        <row r="9">
          <cell r="A9" t="str">
            <v>A</v>
          </cell>
        </row>
      </sheetData>
      <sheetData sheetId="7097">
        <row r="9">
          <cell r="A9" t="str">
            <v>A</v>
          </cell>
        </row>
      </sheetData>
      <sheetData sheetId="7098">
        <row r="9">
          <cell r="A9" t="str">
            <v>A</v>
          </cell>
        </row>
      </sheetData>
      <sheetData sheetId="7099">
        <row r="9">
          <cell r="A9" t="str">
            <v>A</v>
          </cell>
        </row>
      </sheetData>
      <sheetData sheetId="7100">
        <row r="9">
          <cell r="A9" t="str">
            <v>A</v>
          </cell>
        </row>
      </sheetData>
      <sheetData sheetId="7101">
        <row r="9">
          <cell r="A9" t="str">
            <v>A</v>
          </cell>
        </row>
      </sheetData>
      <sheetData sheetId="7102">
        <row r="9">
          <cell r="A9" t="str">
            <v>A</v>
          </cell>
        </row>
      </sheetData>
      <sheetData sheetId="7103">
        <row r="9">
          <cell r="A9" t="str">
            <v>A</v>
          </cell>
        </row>
      </sheetData>
      <sheetData sheetId="7104">
        <row r="4">
          <cell r="A4" t="str">
            <v>BẢNG TÍNH TOÁN, ĐO BÓC KHỐI LƯỢNG HOÀN THÀNH ĐƯA VÀO QUYẾT TOÁN</v>
          </cell>
        </row>
      </sheetData>
      <sheetData sheetId="7105">
        <row r="9">
          <cell r="A9" t="str">
            <v>A</v>
          </cell>
        </row>
      </sheetData>
      <sheetData sheetId="7106">
        <row r="9">
          <cell r="A9" t="str">
            <v>A</v>
          </cell>
        </row>
      </sheetData>
      <sheetData sheetId="7107">
        <row r="9">
          <cell r="A9" t="str">
            <v>A</v>
          </cell>
        </row>
      </sheetData>
      <sheetData sheetId="7108">
        <row r="9">
          <cell r="A9" t="str">
            <v>A</v>
          </cell>
        </row>
      </sheetData>
      <sheetData sheetId="7109">
        <row r="9">
          <cell r="A9" t="str">
            <v>A</v>
          </cell>
        </row>
      </sheetData>
      <sheetData sheetId="7110">
        <row r="9">
          <cell r="A9" t="str">
            <v>A</v>
          </cell>
        </row>
      </sheetData>
      <sheetData sheetId="7111">
        <row r="9">
          <cell r="A9" t="str">
            <v>A</v>
          </cell>
        </row>
      </sheetData>
      <sheetData sheetId="7112">
        <row r="4">
          <cell r="A4" t="str">
            <v>BẢNG TÍNH TOÁN, ĐO BÓC KHỐI LƯỢNG HOÀN THÀNH ĐƯA VÀO QUYẾT TOÁN</v>
          </cell>
        </row>
      </sheetData>
      <sheetData sheetId="7113">
        <row r="9">
          <cell r="A9" t="str">
            <v>A</v>
          </cell>
        </row>
      </sheetData>
      <sheetData sheetId="7114">
        <row r="9">
          <cell r="A9" t="str">
            <v>A</v>
          </cell>
        </row>
      </sheetData>
      <sheetData sheetId="7115">
        <row r="9">
          <cell r="A9" t="str">
            <v>A</v>
          </cell>
        </row>
      </sheetData>
      <sheetData sheetId="7116">
        <row r="9">
          <cell r="A9" t="str">
            <v>A</v>
          </cell>
        </row>
      </sheetData>
      <sheetData sheetId="7117">
        <row r="9">
          <cell r="A9" t="str">
            <v>A</v>
          </cell>
        </row>
      </sheetData>
      <sheetData sheetId="7118">
        <row r="9">
          <cell r="A9" t="str">
            <v>A</v>
          </cell>
        </row>
      </sheetData>
      <sheetData sheetId="7119">
        <row r="9">
          <cell r="A9" t="str">
            <v>A</v>
          </cell>
        </row>
      </sheetData>
      <sheetData sheetId="7120">
        <row r="9">
          <cell r="A9" t="str">
            <v>A</v>
          </cell>
        </row>
      </sheetData>
      <sheetData sheetId="7121">
        <row r="9">
          <cell r="A9" t="str">
            <v>A</v>
          </cell>
        </row>
      </sheetData>
      <sheetData sheetId="7122">
        <row r="9">
          <cell r="A9" t="str">
            <v>A</v>
          </cell>
        </row>
      </sheetData>
      <sheetData sheetId="7123">
        <row r="9">
          <cell r="A9" t="str">
            <v>A</v>
          </cell>
        </row>
      </sheetData>
      <sheetData sheetId="7124">
        <row r="9">
          <cell r="A9" t="str">
            <v>A</v>
          </cell>
        </row>
      </sheetData>
      <sheetData sheetId="7125">
        <row r="9">
          <cell r="A9" t="str">
            <v>A</v>
          </cell>
        </row>
      </sheetData>
      <sheetData sheetId="7126">
        <row r="9">
          <cell r="A9" t="str">
            <v>A</v>
          </cell>
        </row>
      </sheetData>
      <sheetData sheetId="7127">
        <row r="9">
          <cell r="A9" t="str">
            <v>A</v>
          </cell>
        </row>
      </sheetData>
      <sheetData sheetId="7128">
        <row r="9">
          <cell r="A9" t="str">
            <v>A</v>
          </cell>
        </row>
      </sheetData>
      <sheetData sheetId="7129">
        <row r="9">
          <cell r="A9" t="str">
            <v>A</v>
          </cell>
        </row>
      </sheetData>
      <sheetData sheetId="7130">
        <row r="4">
          <cell r="A4" t="str">
            <v>BẢNG TÍNH TOÁN, ĐO BÓC KHỐI LƯỢNG HOÀN THÀNH ĐƯA VÀO QUYẾT TOÁN</v>
          </cell>
        </row>
      </sheetData>
      <sheetData sheetId="7131">
        <row r="9">
          <cell r="A9" t="str">
            <v>A</v>
          </cell>
        </row>
      </sheetData>
      <sheetData sheetId="7132">
        <row r="9">
          <cell r="A9" t="str">
            <v>A</v>
          </cell>
        </row>
      </sheetData>
      <sheetData sheetId="7133">
        <row r="9">
          <cell r="A9" t="str">
            <v>A</v>
          </cell>
        </row>
      </sheetData>
      <sheetData sheetId="7134">
        <row r="9">
          <cell r="A9" t="str">
            <v>A</v>
          </cell>
        </row>
      </sheetData>
      <sheetData sheetId="7135">
        <row r="9">
          <cell r="A9" t="str">
            <v>A</v>
          </cell>
        </row>
      </sheetData>
      <sheetData sheetId="7136">
        <row r="9">
          <cell r="A9" t="str">
            <v>A</v>
          </cell>
        </row>
      </sheetData>
      <sheetData sheetId="7137">
        <row r="9">
          <cell r="A9" t="str">
            <v>A</v>
          </cell>
        </row>
      </sheetData>
      <sheetData sheetId="7138">
        <row r="9">
          <cell r="A9" t="str">
            <v>A</v>
          </cell>
        </row>
      </sheetData>
      <sheetData sheetId="7139">
        <row r="9">
          <cell r="A9" t="str">
            <v>A</v>
          </cell>
        </row>
      </sheetData>
      <sheetData sheetId="7140">
        <row r="9">
          <cell r="A9" t="str">
            <v>A</v>
          </cell>
        </row>
      </sheetData>
      <sheetData sheetId="7141">
        <row r="9">
          <cell r="A9" t="str">
            <v>A</v>
          </cell>
        </row>
      </sheetData>
      <sheetData sheetId="7142">
        <row r="9">
          <cell r="A9" t="str">
            <v>A</v>
          </cell>
        </row>
      </sheetData>
      <sheetData sheetId="7143">
        <row r="9">
          <cell r="A9" t="str">
            <v>A</v>
          </cell>
        </row>
      </sheetData>
      <sheetData sheetId="7144">
        <row r="9">
          <cell r="A9" t="str">
            <v>A</v>
          </cell>
        </row>
      </sheetData>
      <sheetData sheetId="7145">
        <row r="9">
          <cell r="A9" t="str">
            <v>A</v>
          </cell>
        </row>
      </sheetData>
      <sheetData sheetId="7146">
        <row r="9">
          <cell r="A9" t="str">
            <v>A</v>
          </cell>
        </row>
      </sheetData>
      <sheetData sheetId="7147">
        <row r="9">
          <cell r="A9" t="str">
            <v>A</v>
          </cell>
        </row>
      </sheetData>
      <sheetData sheetId="7148">
        <row r="9">
          <cell r="A9" t="str">
            <v>A</v>
          </cell>
        </row>
      </sheetData>
      <sheetData sheetId="7149">
        <row r="9">
          <cell r="A9" t="str">
            <v>A</v>
          </cell>
        </row>
      </sheetData>
      <sheetData sheetId="7150">
        <row r="9">
          <cell r="A9" t="str">
            <v>A</v>
          </cell>
        </row>
      </sheetData>
      <sheetData sheetId="7151">
        <row r="9">
          <cell r="A9" t="str">
            <v>A</v>
          </cell>
        </row>
      </sheetData>
      <sheetData sheetId="7152">
        <row r="9">
          <cell r="A9" t="str">
            <v>A</v>
          </cell>
        </row>
      </sheetData>
      <sheetData sheetId="7153">
        <row r="9">
          <cell r="A9" t="str">
            <v>A</v>
          </cell>
        </row>
      </sheetData>
      <sheetData sheetId="7154">
        <row r="9">
          <cell r="A9" t="str">
            <v>A</v>
          </cell>
        </row>
      </sheetData>
      <sheetData sheetId="7155">
        <row r="9">
          <cell r="A9" t="str">
            <v>A</v>
          </cell>
        </row>
      </sheetData>
      <sheetData sheetId="7156">
        <row r="9">
          <cell r="A9" t="str">
            <v>A</v>
          </cell>
        </row>
      </sheetData>
      <sheetData sheetId="7157">
        <row r="9">
          <cell r="A9" t="str">
            <v>A</v>
          </cell>
        </row>
      </sheetData>
      <sheetData sheetId="7158">
        <row r="9">
          <cell r="A9" t="str">
            <v>A</v>
          </cell>
        </row>
      </sheetData>
      <sheetData sheetId="7159">
        <row r="9">
          <cell r="A9" t="str">
            <v>A</v>
          </cell>
        </row>
      </sheetData>
      <sheetData sheetId="7160">
        <row r="9">
          <cell r="A9" t="str">
            <v>A</v>
          </cell>
        </row>
      </sheetData>
      <sheetData sheetId="7161">
        <row r="9">
          <cell r="A9" t="str">
            <v>A</v>
          </cell>
        </row>
      </sheetData>
      <sheetData sheetId="7162">
        <row r="9">
          <cell r="A9" t="str">
            <v>A</v>
          </cell>
        </row>
      </sheetData>
      <sheetData sheetId="7163">
        <row r="9">
          <cell r="A9" t="str">
            <v>A</v>
          </cell>
        </row>
      </sheetData>
      <sheetData sheetId="7164">
        <row r="9">
          <cell r="A9" t="str">
            <v>A</v>
          </cell>
        </row>
      </sheetData>
      <sheetData sheetId="7165">
        <row r="9">
          <cell r="A9" t="str">
            <v>A</v>
          </cell>
        </row>
      </sheetData>
      <sheetData sheetId="7166">
        <row r="9">
          <cell r="A9" t="str">
            <v>A</v>
          </cell>
        </row>
      </sheetData>
      <sheetData sheetId="7167">
        <row r="9">
          <cell r="A9" t="str">
            <v>A</v>
          </cell>
        </row>
      </sheetData>
      <sheetData sheetId="7168">
        <row r="9">
          <cell r="A9" t="str">
            <v>A</v>
          </cell>
        </row>
      </sheetData>
      <sheetData sheetId="7169">
        <row r="9">
          <cell r="A9" t="str">
            <v>A</v>
          </cell>
        </row>
      </sheetData>
      <sheetData sheetId="7170">
        <row r="9">
          <cell r="A9" t="str">
            <v>A</v>
          </cell>
        </row>
      </sheetData>
      <sheetData sheetId="7171">
        <row r="9">
          <cell r="A9" t="str">
            <v>A</v>
          </cell>
        </row>
      </sheetData>
      <sheetData sheetId="7172">
        <row r="9">
          <cell r="A9" t="str">
            <v>A</v>
          </cell>
        </row>
      </sheetData>
      <sheetData sheetId="7173">
        <row r="9">
          <cell r="A9" t="str">
            <v>A</v>
          </cell>
        </row>
      </sheetData>
      <sheetData sheetId="7174">
        <row r="9">
          <cell r="A9" t="str">
            <v>A</v>
          </cell>
        </row>
      </sheetData>
      <sheetData sheetId="7175">
        <row r="9">
          <cell r="A9" t="str">
            <v>A</v>
          </cell>
        </row>
      </sheetData>
      <sheetData sheetId="7176">
        <row r="9">
          <cell r="A9" t="str">
            <v>A</v>
          </cell>
        </row>
      </sheetData>
      <sheetData sheetId="7177">
        <row r="9">
          <cell r="A9" t="str">
            <v>A</v>
          </cell>
        </row>
      </sheetData>
      <sheetData sheetId="7178">
        <row r="9">
          <cell r="A9" t="str">
            <v>A</v>
          </cell>
        </row>
      </sheetData>
      <sheetData sheetId="7179">
        <row r="9">
          <cell r="A9" t="str">
            <v>A</v>
          </cell>
        </row>
      </sheetData>
      <sheetData sheetId="7180">
        <row r="9">
          <cell r="A9" t="str">
            <v>A</v>
          </cell>
        </row>
      </sheetData>
      <sheetData sheetId="7181">
        <row r="9">
          <cell r="A9" t="str">
            <v>A</v>
          </cell>
        </row>
      </sheetData>
      <sheetData sheetId="7182">
        <row r="9">
          <cell r="A9" t="str">
            <v>A</v>
          </cell>
        </row>
      </sheetData>
      <sheetData sheetId="7183">
        <row r="9">
          <cell r="A9" t="str">
            <v>A</v>
          </cell>
        </row>
      </sheetData>
      <sheetData sheetId="7184">
        <row r="9">
          <cell r="A9" t="str">
            <v>A</v>
          </cell>
        </row>
      </sheetData>
      <sheetData sheetId="7185">
        <row r="9">
          <cell r="A9" t="str">
            <v>A</v>
          </cell>
        </row>
      </sheetData>
      <sheetData sheetId="7186">
        <row r="9">
          <cell r="A9" t="str">
            <v>A</v>
          </cell>
        </row>
      </sheetData>
      <sheetData sheetId="7187">
        <row r="9">
          <cell r="A9" t="str">
            <v>A</v>
          </cell>
        </row>
      </sheetData>
      <sheetData sheetId="7188">
        <row r="9">
          <cell r="A9" t="str">
            <v>A</v>
          </cell>
        </row>
      </sheetData>
      <sheetData sheetId="7189">
        <row r="9">
          <cell r="A9" t="str">
            <v>A</v>
          </cell>
        </row>
      </sheetData>
      <sheetData sheetId="7190">
        <row r="9">
          <cell r="A9" t="str">
            <v>A</v>
          </cell>
        </row>
      </sheetData>
      <sheetData sheetId="7191">
        <row r="9">
          <cell r="A9" t="str">
            <v>A</v>
          </cell>
        </row>
      </sheetData>
      <sheetData sheetId="7192">
        <row r="9">
          <cell r="A9" t="str">
            <v>A</v>
          </cell>
        </row>
      </sheetData>
      <sheetData sheetId="7193">
        <row r="9">
          <cell r="A9" t="str">
            <v>A</v>
          </cell>
        </row>
      </sheetData>
      <sheetData sheetId="7194">
        <row r="9">
          <cell r="A9" t="str">
            <v>A</v>
          </cell>
        </row>
      </sheetData>
      <sheetData sheetId="7195">
        <row r="9">
          <cell r="A9" t="str">
            <v>A</v>
          </cell>
        </row>
      </sheetData>
      <sheetData sheetId="7196">
        <row r="9">
          <cell r="A9" t="str">
            <v>A</v>
          </cell>
        </row>
      </sheetData>
      <sheetData sheetId="7197">
        <row r="9">
          <cell r="A9" t="str">
            <v>A</v>
          </cell>
        </row>
      </sheetData>
      <sheetData sheetId="7198">
        <row r="9">
          <cell r="A9" t="str">
            <v>A</v>
          </cell>
        </row>
      </sheetData>
      <sheetData sheetId="7199">
        <row r="9">
          <cell r="A9" t="str">
            <v>A</v>
          </cell>
        </row>
      </sheetData>
      <sheetData sheetId="7200">
        <row r="9">
          <cell r="A9" t="str">
            <v>A</v>
          </cell>
        </row>
      </sheetData>
      <sheetData sheetId="7201">
        <row r="9">
          <cell r="A9" t="str">
            <v>A</v>
          </cell>
        </row>
      </sheetData>
      <sheetData sheetId="7202">
        <row r="9">
          <cell r="A9" t="str">
            <v>A</v>
          </cell>
        </row>
      </sheetData>
      <sheetData sheetId="7203">
        <row r="9">
          <cell r="A9" t="str">
            <v>A</v>
          </cell>
        </row>
      </sheetData>
      <sheetData sheetId="7204">
        <row r="9">
          <cell r="A9" t="str">
            <v>A</v>
          </cell>
        </row>
      </sheetData>
      <sheetData sheetId="7205">
        <row r="9">
          <cell r="A9" t="str">
            <v>A</v>
          </cell>
        </row>
      </sheetData>
      <sheetData sheetId="7206">
        <row r="9">
          <cell r="A9" t="str">
            <v>A</v>
          </cell>
        </row>
      </sheetData>
      <sheetData sheetId="7207">
        <row r="9">
          <cell r="A9" t="str">
            <v>A</v>
          </cell>
        </row>
      </sheetData>
      <sheetData sheetId="7208">
        <row r="9">
          <cell r="A9" t="str">
            <v>A</v>
          </cell>
        </row>
      </sheetData>
      <sheetData sheetId="7209">
        <row r="9">
          <cell r="A9" t="str">
            <v>A</v>
          </cell>
        </row>
      </sheetData>
      <sheetData sheetId="7210">
        <row r="9">
          <cell r="A9" t="str">
            <v>A</v>
          </cell>
        </row>
      </sheetData>
      <sheetData sheetId="7211">
        <row r="9">
          <cell r="A9" t="str">
            <v>A</v>
          </cell>
        </row>
      </sheetData>
      <sheetData sheetId="7212">
        <row r="9">
          <cell r="A9" t="str">
            <v>A</v>
          </cell>
        </row>
      </sheetData>
      <sheetData sheetId="7213">
        <row r="9">
          <cell r="A9" t="str">
            <v>A</v>
          </cell>
        </row>
      </sheetData>
      <sheetData sheetId="7214">
        <row r="9">
          <cell r="A9" t="str">
            <v>A</v>
          </cell>
        </row>
      </sheetData>
      <sheetData sheetId="7215">
        <row r="9">
          <cell r="A9" t="str">
            <v>A</v>
          </cell>
        </row>
      </sheetData>
      <sheetData sheetId="7216">
        <row r="9">
          <cell r="A9" t="str">
            <v>A</v>
          </cell>
        </row>
      </sheetData>
      <sheetData sheetId="7217">
        <row r="9">
          <cell r="A9" t="str">
            <v>A</v>
          </cell>
        </row>
      </sheetData>
      <sheetData sheetId="7218">
        <row r="9">
          <cell r="A9" t="str">
            <v>A</v>
          </cell>
        </row>
      </sheetData>
      <sheetData sheetId="7219">
        <row r="9">
          <cell r="A9" t="str">
            <v>A</v>
          </cell>
        </row>
      </sheetData>
      <sheetData sheetId="7220">
        <row r="9">
          <cell r="A9" t="str">
            <v>A</v>
          </cell>
        </row>
      </sheetData>
      <sheetData sheetId="7221">
        <row r="9">
          <cell r="A9" t="str">
            <v>A</v>
          </cell>
        </row>
      </sheetData>
      <sheetData sheetId="7222">
        <row r="9">
          <cell r="A9" t="str">
            <v>A</v>
          </cell>
        </row>
      </sheetData>
      <sheetData sheetId="7223">
        <row r="9">
          <cell r="A9" t="str">
            <v>A</v>
          </cell>
        </row>
      </sheetData>
      <sheetData sheetId="7224">
        <row r="9">
          <cell r="A9" t="str">
            <v>A</v>
          </cell>
        </row>
      </sheetData>
      <sheetData sheetId="7225">
        <row r="9">
          <cell r="A9" t="str">
            <v>A</v>
          </cell>
        </row>
      </sheetData>
      <sheetData sheetId="7226">
        <row r="9">
          <cell r="A9" t="str">
            <v>A</v>
          </cell>
        </row>
      </sheetData>
      <sheetData sheetId="7227">
        <row r="9">
          <cell r="A9" t="str">
            <v>A</v>
          </cell>
        </row>
      </sheetData>
      <sheetData sheetId="7228">
        <row r="9">
          <cell r="A9" t="str">
            <v>A</v>
          </cell>
        </row>
      </sheetData>
      <sheetData sheetId="7229">
        <row r="9">
          <cell r="A9" t="str">
            <v>A</v>
          </cell>
        </row>
      </sheetData>
      <sheetData sheetId="7230">
        <row r="9">
          <cell r="A9" t="str">
            <v>A</v>
          </cell>
        </row>
      </sheetData>
      <sheetData sheetId="7231">
        <row r="9">
          <cell r="A9" t="str">
            <v>A</v>
          </cell>
        </row>
      </sheetData>
      <sheetData sheetId="7232">
        <row r="9">
          <cell r="A9" t="str">
            <v>A</v>
          </cell>
        </row>
      </sheetData>
      <sheetData sheetId="7233">
        <row r="9">
          <cell r="A9" t="str">
            <v>A</v>
          </cell>
        </row>
      </sheetData>
      <sheetData sheetId="7234">
        <row r="9">
          <cell r="A9" t="str">
            <v>A</v>
          </cell>
        </row>
      </sheetData>
      <sheetData sheetId="7235">
        <row r="9">
          <cell r="A9" t="str">
            <v>A</v>
          </cell>
        </row>
      </sheetData>
      <sheetData sheetId="7236">
        <row r="9">
          <cell r="A9" t="str">
            <v>A</v>
          </cell>
        </row>
      </sheetData>
      <sheetData sheetId="7237">
        <row r="9">
          <cell r="A9" t="str">
            <v>A</v>
          </cell>
        </row>
      </sheetData>
      <sheetData sheetId="7238">
        <row r="9">
          <cell r="A9" t="str">
            <v>A</v>
          </cell>
        </row>
      </sheetData>
      <sheetData sheetId="7239">
        <row r="9">
          <cell r="A9" t="str">
            <v>A</v>
          </cell>
        </row>
      </sheetData>
      <sheetData sheetId="7240">
        <row r="9">
          <cell r="A9" t="str">
            <v>A</v>
          </cell>
        </row>
      </sheetData>
      <sheetData sheetId="7241">
        <row r="9">
          <cell r="A9" t="str">
            <v>A</v>
          </cell>
        </row>
      </sheetData>
      <sheetData sheetId="7242">
        <row r="9">
          <cell r="A9" t="str">
            <v>A</v>
          </cell>
        </row>
      </sheetData>
      <sheetData sheetId="7243">
        <row r="9">
          <cell r="A9" t="str">
            <v>A</v>
          </cell>
        </row>
      </sheetData>
      <sheetData sheetId="7244">
        <row r="9">
          <cell r="A9" t="str">
            <v>A</v>
          </cell>
        </row>
      </sheetData>
      <sheetData sheetId="7245">
        <row r="9">
          <cell r="A9" t="str">
            <v>A</v>
          </cell>
        </row>
      </sheetData>
      <sheetData sheetId="7246">
        <row r="9">
          <cell r="A9" t="str">
            <v>A</v>
          </cell>
        </row>
      </sheetData>
      <sheetData sheetId="7247">
        <row r="9">
          <cell r="A9" t="str">
            <v>A</v>
          </cell>
        </row>
      </sheetData>
      <sheetData sheetId="7248">
        <row r="9">
          <cell r="A9" t="str">
            <v>A</v>
          </cell>
        </row>
      </sheetData>
      <sheetData sheetId="7249">
        <row r="9">
          <cell r="A9" t="str">
            <v>A</v>
          </cell>
        </row>
      </sheetData>
      <sheetData sheetId="7250">
        <row r="9">
          <cell r="A9" t="str">
            <v>A</v>
          </cell>
        </row>
      </sheetData>
      <sheetData sheetId="7251">
        <row r="9">
          <cell r="A9" t="str">
            <v>A</v>
          </cell>
        </row>
      </sheetData>
      <sheetData sheetId="7252">
        <row r="9">
          <cell r="A9" t="str">
            <v>A</v>
          </cell>
        </row>
      </sheetData>
      <sheetData sheetId="7253">
        <row r="9">
          <cell r="A9" t="str">
            <v>A</v>
          </cell>
        </row>
      </sheetData>
      <sheetData sheetId="7254">
        <row r="9">
          <cell r="A9" t="str">
            <v>A</v>
          </cell>
        </row>
      </sheetData>
      <sheetData sheetId="7255">
        <row r="9">
          <cell r="A9" t="str">
            <v>A</v>
          </cell>
        </row>
      </sheetData>
      <sheetData sheetId="7256">
        <row r="9">
          <cell r="A9" t="str">
            <v>A</v>
          </cell>
        </row>
      </sheetData>
      <sheetData sheetId="7257">
        <row r="9">
          <cell r="A9" t="str">
            <v>A</v>
          </cell>
        </row>
      </sheetData>
      <sheetData sheetId="7258">
        <row r="9">
          <cell r="A9" t="str">
            <v>A</v>
          </cell>
        </row>
      </sheetData>
      <sheetData sheetId="7259">
        <row r="9">
          <cell r="A9" t="str">
            <v>A</v>
          </cell>
        </row>
      </sheetData>
      <sheetData sheetId="7260">
        <row r="9">
          <cell r="A9" t="str">
            <v>A</v>
          </cell>
        </row>
      </sheetData>
      <sheetData sheetId="7261">
        <row r="9">
          <cell r="A9" t="str">
            <v>A</v>
          </cell>
        </row>
      </sheetData>
      <sheetData sheetId="7262">
        <row r="9">
          <cell r="A9" t="str">
            <v>A</v>
          </cell>
        </row>
      </sheetData>
      <sheetData sheetId="7263">
        <row r="9">
          <cell r="A9" t="str">
            <v>A</v>
          </cell>
        </row>
      </sheetData>
      <sheetData sheetId="7264">
        <row r="9">
          <cell r="A9" t="str">
            <v>A</v>
          </cell>
        </row>
      </sheetData>
      <sheetData sheetId="7265">
        <row r="9">
          <cell r="A9" t="str">
            <v>A</v>
          </cell>
        </row>
      </sheetData>
      <sheetData sheetId="7266">
        <row r="9">
          <cell r="A9" t="str">
            <v>A</v>
          </cell>
        </row>
      </sheetData>
      <sheetData sheetId="7267">
        <row r="9">
          <cell r="A9" t="str">
            <v>A</v>
          </cell>
        </row>
      </sheetData>
      <sheetData sheetId="7268">
        <row r="9">
          <cell r="A9" t="str">
            <v>A</v>
          </cell>
        </row>
      </sheetData>
      <sheetData sheetId="7269">
        <row r="9">
          <cell r="A9" t="str">
            <v>A</v>
          </cell>
        </row>
      </sheetData>
      <sheetData sheetId="7270">
        <row r="9">
          <cell r="A9" t="str">
            <v>A</v>
          </cell>
        </row>
      </sheetData>
      <sheetData sheetId="7271">
        <row r="9">
          <cell r="A9" t="str">
            <v>A</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9">
          <cell r="A9" t="str">
            <v>A</v>
          </cell>
        </row>
      </sheetData>
      <sheetData sheetId="7275">
        <row r="9">
          <cell r="A9" t="str">
            <v>A</v>
          </cell>
        </row>
      </sheetData>
      <sheetData sheetId="7276">
        <row r="9">
          <cell r="A9" t="str">
            <v>A</v>
          </cell>
        </row>
      </sheetData>
      <sheetData sheetId="7277">
        <row r="9">
          <cell r="A9" t="str">
            <v>A</v>
          </cell>
        </row>
      </sheetData>
      <sheetData sheetId="7278">
        <row r="9">
          <cell r="A9" t="str">
            <v>A</v>
          </cell>
        </row>
      </sheetData>
      <sheetData sheetId="7279">
        <row r="9">
          <cell r="A9" t="str">
            <v>A</v>
          </cell>
        </row>
      </sheetData>
      <sheetData sheetId="7280">
        <row r="9">
          <cell r="A9" t="str">
            <v>A</v>
          </cell>
        </row>
      </sheetData>
      <sheetData sheetId="7281">
        <row r="9">
          <cell r="A9" t="str">
            <v>A</v>
          </cell>
        </row>
      </sheetData>
      <sheetData sheetId="7282">
        <row r="9">
          <cell r="A9" t="str">
            <v>A</v>
          </cell>
        </row>
      </sheetData>
      <sheetData sheetId="7283">
        <row r="9">
          <cell r="A9" t="str">
            <v>A</v>
          </cell>
        </row>
      </sheetData>
      <sheetData sheetId="7284">
        <row r="9">
          <cell r="A9" t="str">
            <v>A</v>
          </cell>
        </row>
      </sheetData>
      <sheetData sheetId="7285">
        <row r="9">
          <cell r="A9" t="str">
            <v>A</v>
          </cell>
        </row>
      </sheetData>
      <sheetData sheetId="7286">
        <row r="9">
          <cell r="A9" t="str">
            <v>A</v>
          </cell>
        </row>
      </sheetData>
      <sheetData sheetId="7287">
        <row r="9">
          <cell r="A9" t="str">
            <v>A</v>
          </cell>
        </row>
      </sheetData>
      <sheetData sheetId="7288">
        <row r="9">
          <cell r="A9" t="str">
            <v>A</v>
          </cell>
        </row>
      </sheetData>
      <sheetData sheetId="7289">
        <row r="9">
          <cell r="A9" t="str">
            <v>A</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9">
          <cell r="A9" t="str">
            <v>A</v>
          </cell>
        </row>
      </sheetData>
      <sheetData sheetId="7293">
        <row r="9">
          <cell r="A9" t="str">
            <v>A</v>
          </cell>
        </row>
      </sheetData>
      <sheetData sheetId="7294">
        <row r="9">
          <cell r="A9" t="str">
            <v>A</v>
          </cell>
        </row>
      </sheetData>
      <sheetData sheetId="7295">
        <row r="9">
          <cell r="A9" t="str">
            <v>A</v>
          </cell>
        </row>
      </sheetData>
      <sheetData sheetId="7296">
        <row r="9">
          <cell r="A9" t="str">
            <v>A</v>
          </cell>
        </row>
      </sheetData>
      <sheetData sheetId="7297">
        <row r="9">
          <cell r="A9" t="str">
            <v>A</v>
          </cell>
        </row>
      </sheetData>
      <sheetData sheetId="7298">
        <row r="9">
          <cell r="A9" t="str">
            <v>A</v>
          </cell>
        </row>
      </sheetData>
      <sheetData sheetId="7299">
        <row r="9">
          <cell r="A9" t="str">
            <v>A</v>
          </cell>
        </row>
      </sheetData>
      <sheetData sheetId="7300">
        <row r="9">
          <cell r="A9" t="str">
            <v>A</v>
          </cell>
        </row>
      </sheetData>
      <sheetData sheetId="7301">
        <row r="9">
          <cell r="A9" t="str">
            <v>A</v>
          </cell>
        </row>
      </sheetData>
      <sheetData sheetId="7302">
        <row r="9">
          <cell r="A9" t="str">
            <v>A</v>
          </cell>
        </row>
      </sheetData>
      <sheetData sheetId="7303">
        <row r="9">
          <cell r="A9" t="str">
            <v>A</v>
          </cell>
        </row>
      </sheetData>
      <sheetData sheetId="7304">
        <row r="9">
          <cell r="A9" t="str">
            <v>A</v>
          </cell>
        </row>
      </sheetData>
      <sheetData sheetId="7305">
        <row r="9">
          <cell r="A9" t="str">
            <v>A</v>
          </cell>
        </row>
      </sheetData>
      <sheetData sheetId="7306">
        <row r="9">
          <cell r="A9" t="str">
            <v>A</v>
          </cell>
        </row>
      </sheetData>
      <sheetData sheetId="7307">
        <row r="9">
          <cell r="A9" t="str">
            <v>A</v>
          </cell>
        </row>
      </sheetData>
      <sheetData sheetId="7308">
        <row r="9">
          <cell r="A9" t="str">
            <v>A</v>
          </cell>
        </row>
      </sheetData>
      <sheetData sheetId="7309">
        <row r="9">
          <cell r="A9" t="str">
            <v>A</v>
          </cell>
        </row>
      </sheetData>
      <sheetData sheetId="7310">
        <row r="9">
          <cell r="A9" t="str">
            <v>A</v>
          </cell>
        </row>
      </sheetData>
      <sheetData sheetId="7311">
        <row r="9">
          <cell r="A9" t="str">
            <v>A</v>
          </cell>
        </row>
      </sheetData>
      <sheetData sheetId="7312">
        <row r="9">
          <cell r="A9" t="str">
            <v>A</v>
          </cell>
        </row>
      </sheetData>
      <sheetData sheetId="7313">
        <row r="9">
          <cell r="A9" t="str">
            <v>A</v>
          </cell>
        </row>
      </sheetData>
      <sheetData sheetId="7314">
        <row r="9">
          <cell r="A9" t="str">
            <v>A</v>
          </cell>
        </row>
      </sheetData>
      <sheetData sheetId="7315">
        <row r="9">
          <cell r="A9" t="str">
            <v>A</v>
          </cell>
        </row>
      </sheetData>
      <sheetData sheetId="7316">
        <row r="9">
          <cell r="A9" t="str">
            <v>A</v>
          </cell>
        </row>
      </sheetData>
      <sheetData sheetId="7317">
        <row r="9">
          <cell r="A9" t="str">
            <v>A</v>
          </cell>
        </row>
      </sheetData>
      <sheetData sheetId="7318">
        <row r="9">
          <cell r="A9" t="str">
            <v>A</v>
          </cell>
        </row>
      </sheetData>
      <sheetData sheetId="7319">
        <row r="9">
          <cell r="A9" t="str">
            <v>A</v>
          </cell>
        </row>
      </sheetData>
      <sheetData sheetId="7320">
        <row r="9">
          <cell r="A9" t="str">
            <v>A</v>
          </cell>
        </row>
      </sheetData>
      <sheetData sheetId="7321">
        <row r="9">
          <cell r="A9" t="str">
            <v>A</v>
          </cell>
        </row>
      </sheetData>
      <sheetData sheetId="7322">
        <row r="9">
          <cell r="A9" t="str">
            <v>A</v>
          </cell>
        </row>
      </sheetData>
      <sheetData sheetId="7323">
        <row r="9">
          <cell r="A9" t="str">
            <v>A</v>
          </cell>
        </row>
      </sheetData>
      <sheetData sheetId="7324">
        <row r="9">
          <cell r="A9" t="str">
            <v>A</v>
          </cell>
        </row>
      </sheetData>
      <sheetData sheetId="7325">
        <row r="9">
          <cell r="A9" t="str">
            <v>A</v>
          </cell>
        </row>
      </sheetData>
      <sheetData sheetId="7326">
        <row r="9">
          <cell r="A9" t="str">
            <v>A</v>
          </cell>
        </row>
      </sheetData>
      <sheetData sheetId="7327">
        <row r="9">
          <cell r="A9" t="str">
            <v>A</v>
          </cell>
        </row>
      </sheetData>
      <sheetData sheetId="7328">
        <row r="9">
          <cell r="A9" t="str">
            <v>A</v>
          </cell>
        </row>
      </sheetData>
      <sheetData sheetId="7329">
        <row r="9">
          <cell r="A9" t="str">
            <v>A</v>
          </cell>
        </row>
      </sheetData>
      <sheetData sheetId="7330">
        <row r="9">
          <cell r="A9" t="str">
            <v>A</v>
          </cell>
        </row>
      </sheetData>
      <sheetData sheetId="7331">
        <row r="9">
          <cell r="A9" t="str">
            <v>A</v>
          </cell>
        </row>
      </sheetData>
      <sheetData sheetId="7332">
        <row r="9">
          <cell r="A9" t="str">
            <v>A</v>
          </cell>
        </row>
      </sheetData>
      <sheetData sheetId="7333">
        <row r="9">
          <cell r="A9" t="str">
            <v>A</v>
          </cell>
        </row>
      </sheetData>
      <sheetData sheetId="7334">
        <row r="9">
          <cell r="A9" t="str">
            <v>A</v>
          </cell>
        </row>
      </sheetData>
      <sheetData sheetId="7335">
        <row r="9">
          <cell r="A9" t="str">
            <v>A</v>
          </cell>
        </row>
      </sheetData>
      <sheetData sheetId="7336">
        <row r="9">
          <cell r="A9" t="str">
            <v>A</v>
          </cell>
        </row>
      </sheetData>
      <sheetData sheetId="7337">
        <row r="9">
          <cell r="A9" t="str">
            <v>A</v>
          </cell>
        </row>
      </sheetData>
      <sheetData sheetId="7338">
        <row r="9">
          <cell r="A9" t="str">
            <v>A</v>
          </cell>
        </row>
      </sheetData>
      <sheetData sheetId="7339">
        <row r="9">
          <cell r="A9" t="str">
            <v>A</v>
          </cell>
        </row>
      </sheetData>
      <sheetData sheetId="7340">
        <row r="9">
          <cell r="A9" t="str">
            <v>A</v>
          </cell>
        </row>
      </sheetData>
      <sheetData sheetId="7341">
        <row r="9">
          <cell r="A9" t="str">
            <v>A</v>
          </cell>
        </row>
      </sheetData>
      <sheetData sheetId="7342">
        <row r="9">
          <cell r="A9" t="str">
            <v>A</v>
          </cell>
        </row>
      </sheetData>
      <sheetData sheetId="7343">
        <row r="9">
          <cell r="A9" t="str">
            <v>A</v>
          </cell>
        </row>
      </sheetData>
      <sheetData sheetId="7344">
        <row r="9">
          <cell r="A9" t="str">
            <v>A</v>
          </cell>
        </row>
      </sheetData>
      <sheetData sheetId="7345">
        <row r="9">
          <cell r="A9" t="str">
            <v>A</v>
          </cell>
        </row>
      </sheetData>
      <sheetData sheetId="7346">
        <row r="9">
          <cell r="A9" t="str">
            <v>A</v>
          </cell>
        </row>
      </sheetData>
      <sheetData sheetId="7347">
        <row r="9">
          <cell r="A9" t="str">
            <v>A</v>
          </cell>
        </row>
      </sheetData>
      <sheetData sheetId="7348">
        <row r="9">
          <cell r="A9" t="str">
            <v>A</v>
          </cell>
        </row>
      </sheetData>
      <sheetData sheetId="7349">
        <row r="9">
          <cell r="A9" t="str">
            <v>A</v>
          </cell>
        </row>
      </sheetData>
      <sheetData sheetId="7350">
        <row r="9">
          <cell r="A9" t="str">
            <v>A</v>
          </cell>
        </row>
      </sheetData>
      <sheetData sheetId="7351">
        <row r="9">
          <cell r="A9" t="str">
            <v>A</v>
          </cell>
        </row>
      </sheetData>
      <sheetData sheetId="7352">
        <row r="9">
          <cell r="A9" t="str">
            <v>A</v>
          </cell>
        </row>
      </sheetData>
      <sheetData sheetId="7353">
        <row r="9">
          <cell r="A9" t="str">
            <v>A</v>
          </cell>
        </row>
      </sheetData>
      <sheetData sheetId="7354">
        <row r="9">
          <cell r="A9" t="str">
            <v>A</v>
          </cell>
        </row>
      </sheetData>
      <sheetData sheetId="7355">
        <row r="9">
          <cell r="A9" t="str">
            <v>A</v>
          </cell>
        </row>
      </sheetData>
      <sheetData sheetId="7356">
        <row r="9">
          <cell r="A9" t="str">
            <v>A</v>
          </cell>
        </row>
      </sheetData>
      <sheetData sheetId="7357">
        <row r="9">
          <cell r="A9" t="str">
            <v>A</v>
          </cell>
        </row>
      </sheetData>
      <sheetData sheetId="7358">
        <row r="9">
          <cell r="A9" t="str">
            <v>A</v>
          </cell>
        </row>
      </sheetData>
      <sheetData sheetId="7359">
        <row r="9">
          <cell r="A9" t="str">
            <v>A</v>
          </cell>
        </row>
      </sheetData>
      <sheetData sheetId="7360">
        <row r="9">
          <cell r="A9" t="str">
            <v>A</v>
          </cell>
        </row>
      </sheetData>
      <sheetData sheetId="7361">
        <row r="9">
          <cell r="A9" t="str">
            <v>A</v>
          </cell>
        </row>
      </sheetData>
      <sheetData sheetId="7362">
        <row r="9">
          <cell r="A9" t="str">
            <v>A</v>
          </cell>
        </row>
      </sheetData>
      <sheetData sheetId="7363">
        <row r="9">
          <cell r="A9" t="str">
            <v>A</v>
          </cell>
        </row>
      </sheetData>
      <sheetData sheetId="7364">
        <row r="9">
          <cell r="A9" t="str">
            <v>A</v>
          </cell>
        </row>
      </sheetData>
      <sheetData sheetId="7365">
        <row r="9">
          <cell r="A9" t="str">
            <v>A</v>
          </cell>
        </row>
      </sheetData>
      <sheetData sheetId="7366">
        <row r="9">
          <cell r="A9" t="str">
            <v>A</v>
          </cell>
        </row>
      </sheetData>
      <sheetData sheetId="7367">
        <row r="9">
          <cell r="A9" t="str">
            <v>A</v>
          </cell>
        </row>
      </sheetData>
      <sheetData sheetId="7368">
        <row r="9">
          <cell r="A9" t="str">
            <v>A</v>
          </cell>
        </row>
      </sheetData>
      <sheetData sheetId="7369">
        <row r="9">
          <cell r="A9" t="str">
            <v>A</v>
          </cell>
        </row>
      </sheetData>
      <sheetData sheetId="7370">
        <row r="9">
          <cell r="A9" t="str">
            <v>A</v>
          </cell>
        </row>
      </sheetData>
      <sheetData sheetId="7371">
        <row r="9">
          <cell r="A9" t="str">
            <v>A</v>
          </cell>
        </row>
      </sheetData>
      <sheetData sheetId="7372">
        <row r="9">
          <cell r="A9" t="str">
            <v>A</v>
          </cell>
        </row>
      </sheetData>
      <sheetData sheetId="7373">
        <row r="9">
          <cell r="A9" t="str">
            <v>A</v>
          </cell>
        </row>
      </sheetData>
      <sheetData sheetId="7374">
        <row r="9">
          <cell r="A9" t="str">
            <v>A</v>
          </cell>
        </row>
      </sheetData>
      <sheetData sheetId="7375">
        <row r="9">
          <cell r="A9" t="str">
            <v>A</v>
          </cell>
        </row>
      </sheetData>
      <sheetData sheetId="7376">
        <row r="9">
          <cell r="A9" t="str">
            <v>A</v>
          </cell>
        </row>
      </sheetData>
      <sheetData sheetId="7377">
        <row r="9">
          <cell r="A9" t="str">
            <v>A</v>
          </cell>
        </row>
      </sheetData>
      <sheetData sheetId="7378">
        <row r="9">
          <cell r="A9" t="str">
            <v>A</v>
          </cell>
        </row>
      </sheetData>
      <sheetData sheetId="7379">
        <row r="9">
          <cell r="A9" t="str">
            <v>A</v>
          </cell>
        </row>
      </sheetData>
      <sheetData sheetId="7380">
        <row r="9">
          <cell r="A9" t="str">
            <v>A</v>
          </cell>
        </row>
      </sheetData>
      <sheetData sheetId="7381">
        <row r="9">
          <cell r="A9" t="str">
            <v>A</v>
          </cell>
        </row>
      </sheetData>
      <sheetData sheetId="7382">
        <row r="9">
          <cell r="A9" t="str">
            <v>A</v>
          </cell>
        </row>
      </sheetData>
      <sheetData sheetId="7383">
        <row r="9">
          <cell r="A9" t="str">
            <v>A</v>
          </cell>
        </row>
      </sheetData>
      <sheetData sheetId="7384">
        <row r="9">
          <cell r="A9" t="str">
            <v>A</v>
          </cell>
        </row>
      </sheetData>
      <sheetData sheetId="7385">
        <row r="9">
          <cell r="A9" t="str">
            <v>A</v>
          </cell>
        </row>
      </sheetData>
      <sheetData sheetId="7386">
        <row r="9">
          <cell r="A9" t="str">
            <v>A</v>
          </cell>
        </row>
      </sheetData>
      <sheetData sheetId="7387">
        <row r="9">
          <cell r="A9" t="str">
            <v>A</v>
          </cell>
        </row>
      </sheetData>
      <sheetData sheetId="7388">
        <row r="9">
          <cell r="A9" t="str">
            <v>A</v>
          </cell>
        </row>
      </sheetData>
      <sheetData sheetId="7389">
        <row r="9">
          <cell r="A9" t="str">
            <v>A</v>
          </cell>
        </row>
      </sheetData>
      <sheetData sheetId="7390">
        <row r="9">
          <cell r="A9" t="str">
            <v>A</v>
          </cell>
        </row>
      </sheetData>
      <sheetData sheetId="7391">
        <row r="9">
          <cell r="A9" t="str">
            <v>A</v>
          </cell>
        </row>
      </sheetData>
      <sheetData sheetId="7392">
        <row r="9">
          <cell r="A9" t="str">
            <v>A</v>
          </cell>
        </row>
      </sheetData>
      <sheetData sheetId="7393">
        <row r="9">
          <cell r="A9" t="str">
            <v>A</v>
          </cell>
        </row>
      </sheetData>
      <sheetData sheetId="7394">
        <row r="9">
          <cell r="A9" t="str">
            <v>A</v>
          </cell>
        </row>
      </sheetData>
      <sheetData sheetId="7395">
        <row r="9">
          <cell r="A9" t="str">
            <v>A</v>
          </cell>
        </row>
      </sheetData>
      <sheetData sheetId="7396">
        <row r="9">
          <cell r="A9" t="str">
            <v>A</v>
          </cell>
        </row>
      </sheetData>
      <sheetData sheetId="7397">
        <row r="9">
          <cell r="A9" t="str">
            <v>A</v>
          </cell>
        </row>
      </sheetData>
      <sheetData sheetId="7398">
        <row r="9">
          <cell r="A9" t="str">
            <v>A</v>
          </cell>
        </row>
      </sheetData>
      <sheetData sheetId="7399">
        <row r="9">
          <cell r="A9" t="str">
            <v>A</v>
          </cell>
        </row>
      </sheetData>
      <sheetData sheetId="7400">
        <row r="9">
          <cell r="A9" t="str">
            <v>A</v>
          </cell>
        </row>
      </sheetData>
      <sheetData sheetId="7401">
        <row r="9">
          <cell r="A9" t="str">
            <v>A</v>
          </cell>
        </row>
      </sheetData>
      <sheetData sheetId="7402">
        <row r="9">
          <cell r="A9" t="str">
            <v>A</v>
          </cell>
        </row>
      </sheetData>
      <sheetData sheetId="7403">
        <row r="9">
          <cell r="A9" t="str">
            <v>A</v>
          </cell>
        </row>
      </sheetData>
      <sheetData sheetId="7404">
        <row r="9">
          <cell r="A9" t="str">
            <v>A</v>
          </cell>
        </row>
      </sheetData>
      <sheetData sheetId="7405">
        <row r="9">
          <cell r="A9" t="str">
            <v>A</v>
          </cell>
        </row>
      </sheetData>
      <sheetData sheetId="7406">
        <row r="9">
          <cell r="A9" t="str">
            <v>A</v>
          </cell>
        </row>
      </sheetData>
      <sheetData sheetId="7407">
        <row r="9">
          <cell r="A9" t="str">
            <v>A</v>
          </cell>
        </row>
      </sheetData>
      <sheetData sheetId="7408">
        <row r="9">
          <cell r="A9" t="str">
            <v>A</v>
          </cell>
        </row>
      </sheetData>
      <sheetData sheetId="7409">
        <row r="9">
          <cell r="A9" t="str">
            <v>A</v>
          </cell>
        </row>
      </sheetData>
      <sheetData sheetId="7410">
        <row r="9">
          <cell r="A9" t="str">
            <v>A</v>
          </cell>
        </row>
      </sheetData>
      <sheetData sheetId="7411">
        <row r="9">
          <cell r="A9" t="str">
            <v>A</v>
          </cell>
        </row>
      </sheetData>
      <sheetData sheetId="7412">
        <row r="9">
          <cell r="A9" t="str">
            <v>A</v>
          </cell>
        </row>
      </sheetData>
      <sheetData sheetId="7413">
        <row r="9">
          <cell r="A9" t="str">
            <v>A</v>
          </cell>
        </row>
      </sheetData>
      <sheetData sheetId="7414">
        <row r="9">
          <cell r="A9" t="str">
            <v>A</v>
          </cell>
        </row>
      </sheetData>
      <sheetData sheetId="7415">
        <row r="9">
          <cell r="A9" t="str">
            <v>A</v>
          </cell>
        </row>
      </sheetData>
      <sheetData sheetId="7416">
        <row r="9">
          <cell r="A9" t="str">
            <v>A</v>
          </cell>
        </row>
      </sheetData>
      <sheetData sheetId="7417">
        <row r="9">
          <cell r="A9" t="str">
            <v>A</v>
          </cell>
        </row>
      </sheetData>
      <sheetData sheetId="7418">
        <row r="9">
          <cell r="A9" t="str">
            <v>A</v>
          </cell>
        </row>
      </sheetData>
      <sheetData sheetId="7419">
        <row r="9">
          <cell r="A9" t="str">
            <v>A</v>
          </cell>
        </row>
      </sheetData>
      <sheetData sheetId="7420">
        <row r="9">
          <cell r="A9" t="str">
            <v>A</v>
          </cell>
        </row>
      </sheetData>
      <sheetData sheetId="7421">
        <row r="9">
          <cell r="A9" t="str">
            <v>A</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9">
          <cell r="A9" t="str">
            <v>A</v>
          </cell>
        </row>
      </sheetData>
      <sheetData sheetId="7425">
        <row r="9">
          <cell r="A9" t="str">
            <v>A</v>
          </cell>
        </row>
      </sheetData>
      <sheetData sheetId="7426">
        <row r="9">
          <cell r="A9" t="str">
            <v>A</v>
          </cell>
        </row>
      </sheetData>
      <sheetData sheetId="7427">
        <row r="9">
          <cell r="A9" t="str">
            <v>A</v>
          </cell>
        </row>
      </sheetData>
      <sheetData sheetId="7428">
        <row r="9">
          <cell r="A9" t="str">
            <v>A</v>
          </cell>
        </row>
      </sheetData>
      <sheetData sheetId="7429">
        <row r="4">
          <cell r="A4" t="str">
            <v>BẢNG TÍNH TOÁN, ĐO BÓC KHỐI LƯỢNG HOÀN THÀNH ĐƯA VÀO QUYẾT TOÁN</v>
          </cell>
        </row>
      </sheetData>
      <sheetData sheetId="7430">
        <row r="9">
          <cell r="A9" t="str">
            <v>A</v>
          </cell>
        </row>
      </sheetData>
      <sheetData sheetId="7431">
        <row r="9">
          <cell r="A9" t="str">
            <v>A</v>
          </cell>
        </row>
      </sheetData>
      <sheetData sheetId="7432">
        <row r="9">
          <cell r="A9" t="str">
            <v>A</v>
          </cell>
        </row>
      </sheetData>
      <sheetData sheetId="7433">
        <row r="9">
          <cell r="A9" t="str">
            <v>A</v>
          </cell>
        </row>
      </sheetData>
      <sheetData sheetId="7434">
        <row r="4">
          <cell r="A4" t="str">
            <v>BẢNG TÍNH TOÁN, ĐO BÓC KHỐI LƯỢNG HOÀN THÀNH ĐƯA VÀO QUYẾT TOÁN</v>
          </cell>
        </row>
      </sheetData>
      <sheetData sheetId="7435">
        <row r="9">
          <cell r="A9" t="str">
            <v>A</v>
          </cell>
        </row>
      </sheetData>
      <sheetData sheetId="7436">
        <row r="9">
          <cell r="A9" t="str">
            <v>A</v>
          </cell>
        </row>
      </sheetData>
      <sheetData sheetId="7437">
        <row r="9">
          <cell r="A9" t="str">
            <v>A</v>
          </cell>
        </row>
      </sheetData>
      <sheetData sheetId="7438">
        <row r="9">
          <cell r="A9" t="str">
            <v>A</v>
          </cell>
        </row>
      </sheetData>
      <sheetData sheetId="7439">
        <row r="9">
          <cell r="A9" t="str">
            <v>A</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9">
          <cell r="A9" t="str">
            <v>A</v>
          </cell>
        </row>
      </sheetData>
      <sheetData sheetId="7443">
        <row r="9">
          <cell r="A9" t="str">
            <v>A</v>
          </cell>
        </row>
      </sheetData>
      <sheetData sheetId="7444">
        <row r="9">
          <cell r="A9" t="str">
            <v>A</v>
          </cell>
        </row>
      </sheetData>
      <sheetData sheetId="7445">
        <row r="9">
          <cell r="A9" t="str">
            <v>A</v>
          </cell>
        </row>
      </sheetData>
      <sheetData sheetId="7446">
        <row r="9">
          <cell r="A9" t="str">
            <v>A</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9">
          <cell r="A9" t="str">
            <v>A</v>
          </cell>
        </row>
      </sheetData>
      <sheetData sheetId="7450">
        <row r="9">
          <cell r="A9" t="str">
            <v>A</v>
          </cell>
        </row>
      </sheetData>
      <sheetData sheetId="7451">
        <row r="9">
          <cell r="A9" t="str">
            <v>A</v>
          </cell>
        </row>
      </sheetData>
      <sheetData sheetId="7452">
        <row r="4">
          <cell r="A4" t="str">
            <v>BẢNG TÍNH TOÁN, ĐO BÓC KHỐI LƯỢNG HOÀN THÀNH ĐƯA VÀO QUYẾT TOÁN</v>
          </cell>
        </row>
      </sheetData>
      <sheetData sheetId="7453">
        <row r="9">
          <cell r="A9" t="str">
            <v>A</v>
          </cell>
        </row>
      </sheetData>
      <sheetData sheetId="7454">
        <row r="4">
          <cell r="A4" t="str">
            <v>BẢNG TÍNH TOÁN, ĐO BÓC KHỐI LƯỢNG HOÀN THÀNH ĐƯA VÀO QUYẾT TOÁN</v>
          </cell>
        </row>
      </sheetData>
      <sheetData sheetId="7455">
        <row r="9">
          <cell r="A9" t="str">
            <v>A</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9">
          <cell r="A9" t="str">
            <v>A</v>
          </cell>
        </row>
      </sheetData>
      <sheetData sheetId="7459">
        <row r="4">
          <cell r="A4" t="str">
            <v>BẢNG TÍNH TOÁN, ĐO BÓC KHỐI LƯỢNG HOÀN THÀNH ĐƯA VÀO QUYẾT TOÁN</v>
          </cell>
        </row>
      </sheetData>
      <sheetData sheetId="7460">
        <row r="9">
          <cell r="A9" t="str">
            <v>A</v>
          </cell>
        </row>
      </sheetData>
      <sheetData sheetId="7461">
        <row r="9">
          <cell r="A9" t="str">
            <v>A</v>
          </cell>
        </row>
      </sheetData>
      <sheetData sheetId="7462">
        <row r="9">
          <cell r="A9" t="str">
            <v>A</v>
          </cell>
        </row>
      </sheetData>
      <sheetData sheetId="7463">
        <row r="9">
          <cell r="A9" t="str">
            <v>A</v>
          </cell>
        </row>
      </sheetData>
      <sheetData sheetId="7464">
        <row r="9">
          <cell r="A9" t="str">
            <v>A</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9">
          <cell r="A9" t="str">
            <v>A</v>
          </cell>
        </row>
      </sheetData>
      <sheetData sheetId="7470">
        <row r="9">
          <cell r="A9" t="str">
            <v>A</v>
          </cell>
        </row>
      </sheetData>
      <sheetData sheetId="7471">
        <row r="9">
          <cell r="A9" t="str">
            <v>A</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9">
          <cell r="A9" t="str">
            <v>A</v>
          </cell>
        </row>
      </sheetData>
      <sheetData sheetId="7477">
        <row r="4">
          <cell r="A4" t="str">
            <v>BẢNG TÍNH TOÁN, ĐO BÓC KHỐI LƯỢNG HOÀN THÀNH ĐƯA VÀO QUYẾT TOÁN</v>
          </cell>
        </row>
      </sheetData>
      <sheetData sheetId="7478">
        <row r="9">
          <cell r="A9" t="str">
            <v>A</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9">
          <cell r="A9" t="str">
            <v>A</v>
          </cell>
        </row>
      </sheetData>
      <sheetData sheetId="7482">
        <row r="9">
          <cell r="A9" t="str">
            <v>A</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9">
          <cell r="A9" t="str">
            <v>A</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9">
          <cell r="A9" t="str">
            <v>A</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9">
          <cell r="A9" t="str">
            <v>A</v>
          </cell>
        </row>
      </sheetData>
      <sheetData sheetId="7495">
        <row r="9">
          <cell r="A9" t="str">
            <v>A</v>
          </cell>
        </row>
      </sheetData>
      <sheetData sheetId="7496">
        <row r="9">
          <cell r="A9" t="str">
            <v>A</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9">
          <cell r="A9" t="str">
            <v>A</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9">
          <cell r="A9" t="str">
            <v>A</v>
          </cell>
        </row>
      </sheetData>
      <sheetData sheetId="7504">
        <row r="9">
          <cell r="A9" t="str">
            <v>A</v>
          </cell>
        </row>
      </sheetData>
      <sheetData sheetId="7505">
        <row r="9">
          <cell r="A9" t="str">
            <v>A</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9">
          <cell r="A9" t="str">
            <v>A</v>
          </cell>
        </row>
      </sheetData>
      <sheetData sheetId="7509">
        <row r="9">
          <cell r="A9" t="str">
            <v>A</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9">
          <cell r="A9" t="str">
            <v>A</v>
          </cell>
        </row>
      </sheetData>
      <sheetData sheetId="7514">
        <row r="9">
          <cell r="A9" t="str">
            <v>A</v>
          </cell>
        </row>
      </sheetData>
      <sheetData sheetId="7515">
        <row r="9">
          <cell r="A9" t="str">
            <v>A</v>
          </cell>
        </row>
      </sheetData>
      <sheetData sheetId="7516">
        <row r="9">
          <cell r="A9" t="str">
            <v>A</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9">
          <cell r="A9" t="str">
            <v>A</v>
          </cell>
        </row>
      </sheetData>
      <sheetData sheetId="7523">
        <row r="9">
          <cell r="A9" t="str">
            <v>A</v>
          </cell>
        </row>
      </sheetData>
      <sheetData sheetId="7524">
        <row r="9">
          <cell r="A9" t="str">
            <v>A</v>
          </cell>
        </row>
      </sheetData>
      <sheetData sheetId="7525">
        <row r="9">
          <cell r="A9" t="str">
            <v>A</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9">
          <cell r="A9" t="str">
            <v>A</v>
          </cell>
        </row>
      </sheetData>
      <sheetData sheetId="7532">
        <row r="9">
          <cell r="A9" t="str">
            <v>A</v>
          </cell>
        </row>
      </sheetData>
      <sheetData sheetId="7533">
        <row r="9">
          <cell r="A9" t="str">
            <v>A</v>
          </cell>
        </row>
      </sheetData>
      <sheetData sheetId="7534">
        <row r="9">
          <cell r="A9" t="str">
            <v>A</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9">
          <cell r="A9" t="str">
            <v>A</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9">
          <cell r="A9" t="str">
            <v>A</v>
          </cell>
        </row>
      </sheetData>
      <sheetData sheetId="7541">
        <row r="9">
          <cell r="A9" t="str">
            <v>A</v>
          </cell>
        </row>
      </sheetData>
      <sheetData sheetId="7542">
        <row r="9">
          <cell r="A9" t="str">
            <v>A</v>
          </cell>
        </row>
      </sheetData>
      <sheetData sheetId="7543">
        <row r="9">
          <cell r="A9" t="str">
            <v>A</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9">
          <cell r="A9" t="str">
            <v>A</v>
          </cell>
        </row>
      </sheetData>
      <sheetData sheetId="7549">
        <row r="9">
          <cell r="A9" t="str">
            <v>A</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9">
          <cell r="A9" t="str">
            <v>A</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9">
          <cell r="A9" t="str">
            <v>A</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9">
          <cell r="A9" t="str">
            <v>A</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9">
          <cell r="A9" t="str">
            <v>A</v>
          </cell>
        </row>
      </sheetData>
      <sheetData sheetId="7616">
        <row r="9">
          <cell r="A9" t="str">
            <v>A</v>
          </cell>
        </row>
      </sheetData>
      <sheetData sheetId="7617">
        <row r="9">
          <cell r="A9" t="str">
            <v>A</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9">
          <cell r="A9" t="str">
            <v>A</v>
          </cell>
        </row>
      </sheetData>
      <sheetData sheetId="7627">
        <row r="9">
          <cell r="A9" t="str">
            <v>A</v>
          </cell>
        </row>
      </sheetData>
      <sheetData sheetId="7628">
        <row r="4">
          <cell r="A4" t="str">
            <v>BẢNG TÍNH TOÁN, ĐO BÓC KHỐI LƯỢNG HOÀN THÀNH ĐƯA VÀO QUYẾT TOÁN</v>
          </cell>
        </row>
      </sheetData>
      <sheetData sheetId="7629">
        <row r="9">
          <cell r="A9" t="str">
            <v>A</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9">
          <cell r="A9" t="str">
            <v>A</v>
          </cell>
        </row>
      </sheetData>
      <sheetData sheetId="7635">
        <row r="9">
          <cell r="A9" t="str">
            <v>A</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9">
          <cell r="A9" t="str">
            <v>A</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9">
          <cell r="A9" t="str">
            <v>A</v>
          </cell>
        </row>
      </sheetData>
      <sheetData sheetId="7645">
        <row r="9">
          <cell r="A9" t="str">
            <v>A</v>
          </cell>
        </row>
      </sheetData>
      <sheetData sheetId="7646">
        <row r="9">
          <cell r="A9" t="str">
            <v>A</v>
          </cell>
        </row>
      </sheetData>
      <sheetData sheetId="7647">
        <row r="9">
          <cell r="A9" t="str">
            <v>A</v>
          </cell>
        </row>
      </sheetData>
      <sheetData sheetId="7648">
        <row r="9">
          <cell r="A9" t="str">
            <v>A</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9">
          <cell r="A9" t="str">
            <v>A</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9">
          <cell r="A9" t="str">
            <v>A</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9">
          <cell r="A9" t="str">
            <v>A</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9">
          <cell r="A9" t="str">
            <v>A</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ow r="4">
          <cell r="A4" t="str">
            <v>BẢNG TÍNH TOÁN, ĐO BÓC KHỐI LƯỢNG HOÀN THÀNH ĐƯA VÀO QUYẾT TOÁN</v>
          </cell>
        </row>
      </sheetData>
      <sheetData sheetId="7915">
        <row r="4">
          <cell r="A4" t="str">
            <v>BẢNG TÍNH TOÁN, ĐO BÓC KHỐI LƯỢNG HOÀN THÀNH ĐƯA VÀO QUYẾT TOÁN</v>
          </cell>
        </row>
      </sheetData>
      <sheetData sheetId="7916">
        <row r="4">
          <cell r="A4" t="str">
            <v>BẢNG TÍNH TOÁN, ĐO BÓC KHỐI LƯỢNG HOÀN THÀNH ĐƯA VÀO QUYẾT TOÁN</v>
          </cell>
        </row>
      </sheetData>
      <sheetData sheetId="7917">
        <row r="4">
          <cell r="A4" t="str">
            <v>BẢNG TÍNH TOÁN, ĐO BÓC KHỐI LƯỢNG HOÀN THÀNH ĐƯA VÀO QUYẾT TOÁN</v>
          </cell>
        </row>
      </sheetData>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ow r="4">
          <cell r="A4" t="str">
            <v>BẢNG TÍNH TOÁN, ĐO BÓC KHỐI LƯỢNG HOÀN THÀNH ĐƯA VÀO QUYẾT TOÁN</v>
          </cell>
        </row>
      </sheetData>
      <sheetData sheetId="7944">
        <row r="4">
          <cell r="A4" t="str">
            <v>BẢNG TÍNH TOÁN, ĐO BÓC KHỐI LƯỢNG HOÀN THÀNH ĐƯA VÀO QUYẾT TOÁN</v>
          </cell>
        </row>
      </sheetData>
      <sheetData sheetId="7945">
        <row r="4">
          <cell r="A4" t="str">
            <v>BẢNG TÍNH TOÁN, ĐO BÓC KHỐI LƯỢNG HOÀN THÀNH ĐƯA VÀO QUYẾT TOÁN</v>
          </cell>
        </row>
      </sheetData>
      <sheetData sheetId="7946">
        <row r="4">
          <cell r="A4" t="str">
            <v>BẢNG TÍNH TOÁN, ĐO BÓC KHỐI LƯỢNG HOÀN THÀNH ĐƯA VÀO QUYẾT TOÁN</v>
          </cell>
        </row>
      </sheetData>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ow r="4">
          <cell r="A4" t="str">
            <v>BẢNG TÍNH TOÁN, ĐO BÓC KHỐI LƯỢNG HOÀN THÀNH ĐƯA VÀO QUYẾT TOÁN</v>
          </cell>
        </row>
      </sheetData>
      <sheetData sheetId="7996">
        <row r="4">
          <cell r="A4" t="str">
            <v>BẢNG TÍNH TOÁN, ĐO BÓC KHỐI LƯỢNG HOÀN THÀNH ĐƯA VÀO QUYẾT TOÁN</v>
          </cell>
        </row>
      </sheetData>
      <sheetData sheetId="7997">
        <row r="4">
          <cell r="A4" t="str">
            <v>BẢNG TÍNH TOÁN, ĐO BÓC KHỐI LƯỢNG HOÀN THÀNH ĐƯA VÀO QUYẾT TOÁN</v>
          </cell>
        </row>
      </sheetData>
      <sheetData sheetId="7998">
        <row r="4">
          <cell r="A4" t="str">
            <v>BẢNG TÍNH TOÁN, ĐO BÓC KHỐI LƯỢNG HOÀN THÀNH ĐƯA VÀO QUYẾT TOÁN</v>
          </cell>
        </row>
      </sheetData>
      <sheetData sheetId="7999">
        <row r="4">
          <cell r="A4" t="str">
            <v>BẢNG TÍNH TOÁN, ĐO BÓC KHỐI LƯỢNG HOÀN THÀNH ĐƯA VÀO QUYẾT TOÁN</v>
          </cell>
        </row>
      </sheetData>
      <sheetData sheetId="8000">
        <row r="4">
          <cell r="A4" t="str">
            <v>BẢNG TÍNH TOÁN, ĐO BÓC KHỐI LƯỢNG HOÀN THÀNH ĐƯA VÀO QUYẾT TOÁN</v>
          </cell>
        </row>
      </sheetData>
      <sheetData sheetId="8001">
        <row r="4">
          <cell r="A4" t="str">
            <v>BẢNG TÍNH TOÁN, ĐO BÓC KHỐI LƯỢNG HOÀN THÀNH ĐƯA VÀO QUYẾT TOÁN</v>
          </cell>
        </row>
      </sheetData>
      <sheetData sheetId="8002">
        <row r="4">
          <cell r="A4" t="str">
            <v>BẢNG TÍNH TOÁN, ĐO BÓC KHỐI LƯỢNG HOÀN THÀNH ĐƯA VÀO QUYẾT TOÁN</v>
          </cell>
        </row>
      </sheetData>
      <sheetData sheetId="8003">
        <row r="4">
          <cell r="A4" t="str">
            <v>BẢNG TÍNH TOÁN, ĐO BÓC KHỐI LƯỢNG HOÀN THÀNH ĐƯA VÀO QUYẾT TOÁN</v>
          </cell>
        </row>
      </sheetData>
      <sheetData sheetId="8004">
        <row r="4">
          <cell r="A4" t="str">
            <v>BẢNG TÍNH TOÁN, ĐO BÓC KHỐI LƯỢNG HOÀN THÀNH ĐƯA VÀO QUYẾT TOÁN</v>
          </cell>
        </row>
      </sheetData>
      <sheetData sheetId="8005">
        <row r="4">
          <cell r="A4" t="str">
            <v>BẢNG TÍNH TOÁN, ĐO BÓC KHỐI LƯỢNG HOÀN THÀNH ĐƯA VÀO QUYẾT TOÁN</v>
          </cell>
        </row>
      </sheetData>
      <sheetData sheetId="8006">
        <row r="4">
          <cell r="A4" t="str">
            <v>BẢNG TÍNH TOÁN, ĐO BÓC KHỐI LƯỢNG HOÀN THÀNH ĐƯA VÀO QUYẾT TOÁN</v>
          </cell>
        </row>
      </sheetData>
      <sheetData sheetId="8007">
        <row r="4">
          <cell r="A4" t="str">
            <v>BẢNG TÍNH TOÁN, ĐO BÓC KHỐI LƯỢNG HOÀN THÀNH ĐƯA VÀO QUYẾT TOÁN</v>
          </cell>
        </row>
      </sheetData>
      <sheetData sheetId="8008">
        <row r="4">
          <cell r="A4" t="str">
            <v>BẢNG TÍNH TOÁN, ĐO BÓC KHỐI LƯỢNG HOÀN THÀNH ĐƯA VÀO QUYẾT TOÁN</v>
          </cell>
        </row>
      </sheetData>
      <sheetData sheetId="8009">
        <row r="4">
          <cell r="A4" t="str">
            <v>BẢNG TÍNH TOÁN, ĐO BÓC KHỐI LƯỢNG HOÀN THÀNH ĐƯA VÀO QUYẾT TOÁN</v>
          </cell>
        </row>
      </sheetData>
      <sheetData sheetId="8010">
        <row r="4">
          <cell r="A4" t="str">
            <v>BẢNG TÍNH TOÁN, ĐO BÓC KHỐI LƯỢNG HOÀN THÀNH ĐƯA VÀO QUYẾT TOÁN</v>
          </cell>
        </row>
      </sheetData>
      <sheetData sheetId="8011">
        <row r="4">
          <cell r="A4" t="str">
            <v>BẢNG TÍNH TOÁN, ĐO BÓC KHỐI LƯỢNG HOÀN THÀNH ĐƯA VÀO QUYẾT TOÁN</v>
          </cell>
        </row>
      </sheetData>
      <sheetData sheetId="8012">
        <row r="4">
          <cell r="A4" t="str">
            <v>BẢNG TÍNH TOÁN, ĐO BÓC KHỐI LƯỢNG HOÀN THÀNH ĐƯA VÀO QUYẾT TOÁN</v>
          </cell>
        </row>
      </sheetData>
      <sheetData sheetId="8013">
        <row r="4">
          <cell r="A4" t="str">
            <v>BẢNG TÍNH TOÁN, ĐO BÓC KHỐI LƯỢNG HOÀN THÀNH ĐƯA VÀO QUYẾT TOÁN</v>
          </cell>
        </row>
      </sheetData>
      <sheetData sheetId="8014">
        <row r="4">
          <cell r="A4" t="str">
            <v>BẢNG TÍNH TOÁN, ĐO BÓC KHỐI LƯỢNG HOÀN THÀNH ĐƯA VÀO QUYẾT TOÁN</v>
          </cell>
        </row>
      </sheetData>
      <sheetData sheetId="8015">
        <row r="4">
          <cell r="A4" t="str">
            <v>BẢNG TÍNH TOÁN, ĐO BÓC KHỐI LƯỢNG HOÀN THÀNH ĐƯA VÀO QUYẾT TOÁN</v>
          </cell>
        </row>
      </sheetData>
      <sheetData sheetId="8016">
        <row r="4">
          <cell r="A4" t="str">
            <v>BẢNG TÍNH TOÁN, ĐO BÓC KHỐI LƯỢNG HOÀN THÀNH ĐƯA VÀO QUYẾT TOÁN</v>
          </cell>
        </row>
      </sheetData>
      <sheetData sheetId="8017">
        <row r="4">
          <cell r="A4" t="str">
            <v>BẢNG TÍNH TOÁN, ĐO BÓC KHỐI LƯỢNG HOÀN THÀNH ĐƯA VÀO QUYẾT TOÁN</v>
          </cell>
        </row>
      </sheetData>
      <sheetData sheetId="8018">
        <row r="4">
          <cell r="A4" t="str">
            <v>BẢNG TÍNH TOÁN, ĐO BÓC KHỐI LƯỢNG HOÀN THÀNH ĐƯA VÀO QUYẾT TOÁN</v>
          </cell>
        </row>
      </sheetData>
      <sheetData sheetId="8019">
        <row r="4">
          <cell r="A4" t="str">
            <v>BẢNG TÍNH TOÁN, ĐO BÓC KHỐI LƯỢNG HOÀN THÀNH ĐƯA VÀO QUYẾT TOÁN</v>
          </cell>
        </row>
      </sheetData>
      <sheetData sheetId="8020">
        <row r="4">
          <cell r="A4" t="str">
            <v>BẢNG TÍNH TOÁN, ĐO BÓC KHỐI LƯỢNG HOÀN THÀNH ĐƯA VÀO QUYẾT TOÁN</v>
          </cell>
        </row>
      </sheetData>
      <sheetData sheetId="8021">
        <row r="4">
          <cell r="A4" t="str">
            <v>BẢNG TÍNH TOÁN, ĐO BÓC KHỐI LƯỢNG HOÀN THÀNH ĐƯA VÀO QUYẾT TOÁN</v>
          </cell>
        </row>
      </sheetData>
      <sheetData sheetId="8022">
        <row r="4">
          <cell r="A4" t="str">
            <v>BẢNG TÍNH TOÁN, ĐO BÓC KHỐI LƯỢNG HOÀN THÀNH ĐƯA VÀO QUYẾT TOÁN</v>
          </cell>
        </row>
      </sheetData>
      <sheetData sheetId="8023">
        <row r="4">
          <cell r="A4" t="str">
            <v>BẢNG TÍNH TOÁN, ĐO BÓC KHỐI LƯỢNG HOÀN THÀNH ĐƯA VÀO QUYẾT TOÁN</v>
          </cell>
        </row>
      </sheetData>
      <sheetData sheetId="8024">
        <row r="4">
          <cell r="A4" t="str">
            <v>BẢNG TÍNH TOÁN, ĐO BÓC KHỐI LƯỢNG HOÀN THÀNH ĐƯA VÀO QUYẾT TOÁN</v>
          </cell>
        </row>
      </sheetData>
      <sheetData sheetId="8025">
        <row r="4">
          <cell r="A4" t="str">
            <v>BẢNG TÍNH TOÁN, ĐO BÓC KHỐI LƯỢNG HOÀN THÀNH ĐƯA VÀO QUYẾT TOÁN</v>
          </cell>
        </row>
      </sheetData>
      <sheetData sheetId="8026">
        <row r="4">
          <cell r="A4" t="str">
            <v>BẢNG TÍNH TOÁN, ĐO BÓC KHỐI LƯỢNG HOÀN THÀNH ĐƯA VÀO QUYẾT TOÁN</v>
          </cell>
        </row>
      </sheetData>
      <sheetData sheetId="8027">
        <row r="4">
          <cell r="A4" t="str">
            <v>BẢNG TÍNH TOÁN, ĐO BÓC KHỐI LƯỢNG HOÀN THÀNH ĐƯA VÀO QUYẾT TOÁN</v>
          </cell>
        </row>
      </sheetData>
      <sheetData sheetId="8028">
        <row r="4">
          <cell r="A4" t="str">
            <v>BẢNG TÍNH TOÁN, ĐO BÓC KHỐI LƯỢNG HOÀN THÀNH ĐƯA VÀO QUYẾT TOÁN</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9">
          <cell r="A9" t="str">
            <v>A</v>
          </cell>
        </row>
      </sheetData>
      <sheetData sheetId="8032">
        <row r="4">
          <cell r="A4" t="str">
            <v>BẢNG TÍNH TOÁN, ĐO BÓC KHỐI LƯỢNG HOÀN THÀNH ĐƯA VÀO QUYẾT TOÁN</v>
          </cell>
        </row>
      </sheetData>
      <sheetData sheetId="8033">
        <row r="4">
          <cell r="A4" t="str">
            <v>BẢNG TÍNH TOÁN, ĐO BÓC KHỐI LƯỢNG HOÀN THÀNH ĐƯA VÀO QUYẾT TOÁN</v>
          </cell>
        </row>
      </sheetData>
      <sheetData sheetId="8034">
        <row r="4">
          <cell r="A4" t="str">
            <v>BẢNG TÍNH TOÁN, ĐO BÓC KHỐI LƯỢNG HOÀN THÀNH ĐƯA VÀO QUYẾT TOÁN</v>
          </cell>
        </row>
      </sheetData>
      <sheetData sheetId="8035">
        <row r="9">
          <cell r="A9" t="str">
            <v>A</v>
          </cell>
        </row>
      </sheetData>
      <sheetData sheetId="8036">
        <row r="4">
          <cell r="A4" t="str">
            <v>BẢNG TÍNH TOÁN, ĐO BÓC KHỐI LƯỢNG HOÀN THÀNH ĐƯA VÀO QUYẾT TOÁN</v>
          </cell>
        </row>
      </sheetData>
      <sheetData sheetId="8037">
        <row r="4">
          <cell r="A4" t="str">
            <v>BẢNG TÍNH TOÁN, ĐO BÓC KHỐI LƯỢNG HOÀN THÀNH ĐƯA VÀO QUYẾT TOÁN</v>
          </cell>
        </row>
      </sheetData>
      <sheetData sheetId="8038">
        <row r="4">
          <cell r="A4" t="str">
            <v>BẢNG TÍNH TOÁN, ĐO BÓC KHỐI LƯỢNG HOÀN THÀNH ĐƯA VÀO QUYẾT TOÁN</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4">
          <cell r="A4" t="str">
            <v>BẢNG TÍNH TOÁN, ĐO BÓC KHỐI LƯỢNG HOÀN THÀNH ĐƯA VÀO QUYẾT TOÁN</v>
          </cell>
        </row>
      </sheetData>
      <sheetData sheetId="8042">
        <row r="4">
          <cell r="A4" t="str">
            <v>BẢNG TÍNH TOÁN, ĐO BÓC KHỐI LƯỢNG HOÀN THÀNH ĐƯA VÀO QUYẾT TOÁN</v>
          </cell>
        </row>
      </sheetData>
      <sheetData sheetId="8043">
        <row r="4">
          <cell r="A4" t="str">
            <v>BẢNG TÍNH TOÁN, ĐO BÓC KHỐI LƯỢNG HOÀN THÀNH ĐƯA VÀO QUYẾT TOÁN</v>
          </cell>
        </row>
      </sheetData>
      <sheetData sheetId="8044">
        <row r="4">
          <cell r="A4" t="str">
            <v>BẢNG TÍNH TOÁN, ĐO BÓC KHỐI LƯỢNG HOÀN THÀNH ĐƯA VÀO QUYẾT TOÁN</v>
          </cell>
        </row>
      </sheetData>
      <sheetData sheetId="8045">
        <row r="4">
          <cell r="A4" t="str">
            <v>BẢNG TÍNH TOÁN, ĐO BÓC KHỐI LƯỢNG HOÀN THÀNH ĐƯA VÀO QUYẾT TOÁN</v>
          </cell>
        </row>
      </sheetData>
      <sheetData sheetId="8046">
        <row r="4">
          <cell r="A4" t="str">
            <v>BẢNG TÍNH TOÁN, ĐO BÓC KHỐI LƯỢNG HOÀN THÀNH ĐƯA VÀO QUYẾT TOÁN</v>
          </cell>
        </row>
      </sheetData>
      <sheetData sheetId="8047">
        <row r="4">
          <cell r="A4" t="str">
            <v>BẢNG TÍNH TOÁN, ĐO BÓC KHỐI LƯỢNG HOÀN THÀNH ĐƯA VÀO QUYẾT TOÁN</v>
          </cell>
        </row>
      </sheetData>
      <sheetData sheetId="8048">
        <row r="4">
          <cell r="A4" t="str">
            <v>BẢNG TÍNH TOÁN, ĐO BÓC KHỐI LƯỢNG HOÀN THÀNH ĐƯA VÀO QUYẾT TOÁN</v>
          </cell>
        </row>
      </sheetData>
      <sheetData sheetId="8049">
        <row r="9">
          <cell r="A9" t="str">
            <v>A</v>
          </cell>
        </row>
      </sheetData>
      <sheetData sheetId="8050">
        <row r="4">
          <cell r="A4" t="str">
            <v>BẢNG TÍNH TOÁN, ĐO BÓC KHỐI LƯỢNG HOÀN THÀNH ĐƯA VÀO QUYẾT TOÁN</v>
          </cell>
        </row>
      </sheetData>
      <sheetData sheetId="8051">
        <row r="9">
          <cell r="A9" t="str">
            <v>A</v>
          </cell>
        </row>
      </sheetData>
      <sheetData sheetId="8052">
        <row r="4">
          <cell r="A4" t="str">
            <v>BẢNG TÍNH TOÁN, ĐO BÓC KHỐI LƯỢNG HOÀN THÀNH ĐƯA VÀO QUYẾT TOÁN</v>
          </cell>
        </row>
      </sheetData>
      <sheetData sheetId="8053">
        <row r="4">
          <cell r="A4" t="str">
            <v>BẢNG TÍNH TOÁN, ĐO BÓC KHỐI LƯỢNG HOÀN THÀNH ĐƯA VÀO QUYẾT TOÁN</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4">
          <cell r="A4" t="str">
            <v>BẢNG TÍNH TOÁN, ĐO BÓC KHỐI LƯỢNG HOÀN THÀNH ĐƯA VÀO QUYẾT TOÁN</v>
          </cell>
        </row>
      </sheetData>
      <sheetData sheetId="8060">
        <row r="4">
          <cell r="A4" t="str">
            <v>BẢNG TÍNH TOÁN, ĐO BÓC KHỐI LƯỢNG HOÀN THÀNH ĐƯA VÀO QUYẾT TOÁN</v>
          </cell>
        </row>
      </sheetData>
      <sheetData sheetId="8061">
        <row r="4">
          <cell r="A4" t="str">
            <v>BẢNG TÍNH TOÁN, ĐO BÓC KHỐI LƯỢNG HOÀN THÀNH ĐƯA VÀO QUYẾT TOÁN</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4">
          <cell r="A4" t="str">
            <v>BẢNG TÍNH TOÁN, ĐO BÓC KHỐI LƯỢNG HOÀN THÀNH ĐƯA VÀO QUYẾT TOÁN</v>
          </cell>
        </row>
      </sheetData>
      <sheetData sheetId="8067">
        <row r="4">
          <cell r="A4" t="str">
            <v>BẢNG TÍNH TOÁN, ĐO BÓC KHỐI LƯỢNG HOÀN THÀNH ĐƯA VÀO QUYẾT TOÁN</v>
          </cell>
        </row>
      </sheetData>
      <sheetData sheetId="8068">
        <row r="4">
          <cell r="A4" t="str">
            <v>BẢNG TÍNH TOÁN, ĐO BÓC KHỐI LƯỢNG HOÀN THÀNH ĐƯA VÀO QUYẾT TOÁN</v>
          </cell>
        </row>
      </sheetData>
      <sheetData sheetId="8069">
        <row r="4">
          <cell r="A4" t="str">
            <v>BẢNG TÍNH TOÁN, ĐO BÓC KHỐI LƯỢNG HOÀN THÀNH ĐƯA VÀO QUYẾT TOÁN</v>
          </cell>
        </row>
      </sheetData>
      <sheetData sheetId="8070">
        <row r="4">
          <cell r="A4" t="str">
            <v>BẢNG TÍNH TOÁN, ĐO BÓC KHỐI LƯỢNG HOÀN THÀNH ĐƯA VÀO QUYẾT TOÁN</v>
          </cell>
        </row>
      </sheetData>
      <sheetData sheetId="8071">
        <row r="4">
          <cell r="A4" t="str">
            <v>BẢNG TÍNH TOÁN, ĐO BÓC KHỐI LƯỢNG HOÀN THÀNH ĐƯA VÀO QUYẾT TOÁN</v>
          </cell>
        </row>
      </sheetData>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ow r="4">
          <cell r="A4" t="str">
            <v>BẢNG TÍNH TOÁN, ĐO BÓC KHỐI LƯỢNG HOÀN THÀNH ĐƯA VÀO QUYẾT TOÁN</v>
          </cell>
        </row>
      </sheetData>
      <sheetData sheetId="8104">
        <row r="4">
          <cell r="A4" t="str">
            <v>BẢNG TÍNH TOÁN, ĐO BÓC KHỐI LƯỢNG HOÀN THÀNH ĐƯA VÀO QUYẾT TOÁN</v>
          </cell>
        </row>
      </sheetData>
      <sheetData sheetId="8105">
        <row r="4">
          <cell r="A4" t="str">
            <v>BẢNG TÍNH TOÁN, ĐO BÓC KHỐI LƯỢNG HOÀN THÀNH ĐƯA VÀO QUYẾT TOÁN</v>
          </cell>
        </row>
      </sheetData>
      <sheetData sheetId="8106">
        <row r="4">
          <cell r="A4" t="str">
            <v>BẢNG TÍNH TOÁN, ĐO BÓC KHỐI LƯỢNG HOÀN THÀNH ĐƯA VÀO QUYẾT TOÁN</v>
          </cell>
        </row>
      </sheetData>
      <sheetData sheetId="8107">
        <row r="4">
          <cell r="A4" t="str">
            <v>BẢNG TÍNH TOÁN, ĐO BÓC KHỐI LƯỢNG HOÀN THÀNH ĐƯA VÀO QUYẾT TOÁN</v>
          </cell>
        </row>
      </sheetData>
      <sheetData sheetId="8108">
        <row r="4">
          <cell r="A4" t="str">
            <v>BẢNG TÍNH TOÁN, ĐO BÓC KHỐI LƯỢNG HOÀN THÀNH ĐƯA VÀO QUYẾT TOÁN</v>
          </cell>
        </row>
      </sheetData>
      <sheetData sheetId="8109">
        <row r="4">
          <cell r="A4" t="str">
            <v>BẢNG TÍNH TOÁN, ĐO BÓC KHỐI LƯỢNG HOÀN THÀNH ĐƯA VÀO QUYẾT TOÁN</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4">
          <cell r="A4" t="str">
            <v>BẢNG TÍNH TOÁN, ĐO BÓC KHỐI LƯỢNG HOÀN THÀNH ĐƯA VÀO QUYẾT TOÁN</v>
          </cell>
        </row>
      </sheetData>
      <sheetData sheetId="8113">
        <row r="4">
          <cell r="A4" t="str">
            <v>BẢNG TÍNH TOÁN, ĐO BÓC KHỐI LƯỢNG HOÀN THÀNH ĐƯA VÀO QUYẾT TOÁN</v>
          </cell>
        </row>
      </sheetData>
      <sheetData sheetId="8114">
        <row r="4">
          <cell r="A4" t="str">
            <v>BẢNG TÍNH TOÁN, ĐO BÓC KHỐI LƯỢNG HOÀN THÀNH ĐƯA VÀO QUYẾT TOÁN</v>
          </cell>
        </row>
      </sheetData>
      <sheetData sheetId="8115">
        <row r="4">
          <cell r="A4" t="str">
            <v>BẢNG TÍNH TOÁN, ĐO BÓC KHỐI LƯỢNG HOÀN THÀNH ĐƯA VÀO QUYẾT TOÁN</v>
          </cell>
        </row>
      </sheetData>
      <sheetData sheetId="8116">
        <row r="4">
          <cell r="A4" t="str">
            <v>BẢNG TÍNH TOÁN, ĐO BÓC KHỐI LƯỢNG HOÀN THÀNH ĐƯA VÀO QUYẾT TOÁN</v>
          </cell>
        </row>
      </sheetData>
      <sheetData sheetId="8117">
        <row r="4">
          <cell r="A4" t="str">
            <v>BẢNG TÍNH TOÁN, ĐO BÓC KHỐI LƯỢNG HOÀN THÀNH ĐƯA VÀO QUYẾT TOÁN</v>
          </cell>
        </row>
      </sheetData>
      <sheetData sheetId="8118">
        <row r="4">
          <cell r="A4" t="str">
            <v>BẢNG TÍNH TOÁN, ĐO BÓC KHỐI LƯỢNG HOÀN THÀNH ĐƯA VÀO QUYẾT TOÁN</v>
          </cell>
        </row>
      </sheetData>
      <sheetData sheetId="8119">
        <row r="4">
          <cell r="A4" t="str">
            <v>BẢNG TÍNH TOÁN, ĐO BÓC KHỐI LƯỢNG HOÀN THÀNH ĐƯA VÀO QUYẾT TOÁN</v>
          </cell>
        </row>
      </sheetData>
      <sheetData sheetId="8120">
        <row r="4">
          <cell r="A4" t="str">
            <v>BẢNG TÍNH TOÁN, ĐO BÓC KHỐI LƯỢNG HOÀN THÀNH ĐƯA VÀO QUYẾT TOÁN</v>
          </cell>
        </row>
      </sheetData>
      <sheetData sheetId="8121">
        <row r="4">
          <cell r="A4" t="str">
            <v>BẢNG TÍNH TOÁN, ĐO BÓC KHỐI LƯỢNG HOÀN THÀNH ĐƯA VÀO QUYẾT TOÁN</v>
          </cell>
        </row>
      </sheetData>
      <sheetData sheetId="8122">
        <row r="4">
          <cell r="A4" t="str">
            <v>BẢNG TÍNH TOÁN, ĐO BÓC KHỐI LƯỢNG HOÀN THÀNH ĐƯA VÀO QUYẾT TOÁN</v>
          </cell>
        </row>
      </sheetData>
      <sheetData sheetId="8123">
        <row r="4">
          <cell r="A4" t="str">
            <v>BẢNG TÍNH TOÁN, ĐO BÓC KHỐI LƯỢNG HOÀN THÀNH ĐƯA VÀO QUYẾT TOÁN</v>
          </cell>
        </row>
      </sheetData>
      <sheetData sheetId="8124">
        <row r="4">
          <cell r="A4" t="str">
            <v>BẢNG TÍNH TOÁN, ĐO BÓC KHỐI LƯỢNG HOÀN THÀNH ĐƯA VÀO QUYẾT TOÁN</v>
          </cell>
        </row>
      </sheetData>
      <sheetData sheetId="8125">
        <row r="4">
          <cell r="A4" t="str">
            <v>BẢNG TÍNH TOÁN, ĐO BÓC KHỐI LƯỢNG HOÀN THÀNH ĐƯA VÀO QUYẾT TOÁN</v>
          </cell>
        </row>
      </sheetData>
      <sheetData sheetId="8126">
        <row r="4">
          <cell r="A4" t="str">
            <v>BẢNG TÍNH TOÁN, ĐO BÓC KHỐI LƯỢNG HOÀN THÀNH ĐƯA VÀO QUYẾT TOÁN</v>
          </cell>
        </row>
      </sheetData>
      <sheetData sheetId="8127">
        <row r="4">
          <cell r="A4" t="str">
            <v>BẢNG TÍNH TOÁN, ĐO BÓC KHỐI LƯỢNG HOÀN THÀNH ĐƯA VÀO QUYẾT TOÁN</v>
          </cell>
        </row>
      </sheetData>
      <sheetData sheetId="8128">
        <row r="4">
          <cell r="A4" t="str">
            <v>BẢNG TÍNH TOÁN, ĐO BÓC KHỐI LƯỢNG HOÀN THÀNH ĐƯA VÀO QUYẾT TOÁN</v>
          </cell>
        </row>
      </sheetData>
      <sheetData sheetId="8129">
        <row r="4">
          <cell r="A4" t="str">
            <v>BẢNG TÍNH TOÁN, ĐO BÓC KHỐI LƯỢNG HOÀN THÀNH ĐƯA VÀO QUYẾT TOÁN</v>
          </cell>
        </row>
      </sheetData>
      <sheetData sheetId="8130">
        <row r="4">
          <cell r="A4" t="str">
            <v>BẢNG TÍNH TOÁN, ĐO BÓC KHỐI LƯỢNG HOÀN THÀNH ĐƯA VÀO QUYẾT TOÁN</v>
          </cell>
        </row>
      </sheetData>
      <sheetData sheetId="8131">
        <row r="4">
          <cell r="A4" t="str">
            <v>BẢNG TÍNH TOÁN, ĐO BÓC KHỐI LƯỢNG HOÀN THÀNH ĐƯA VÀO QUYẾT TOÁN</v>
          </cell>
        </row>
      </sheetData>
      <sheetData sheetId="8132">
        <row r="4">
          <cell r="A4" t="str">
            <v>BẢNG TÍNH TOÁN, ĐO BÓC KHỐI LƯỢNG HOÀN THÀNH ĐƯA VÀO QUYẾT TOÁN</v>
          </cell>
        </row>
      </sheetData>
      <sheetData sheetId="8133">
        <row r="4">
          <cell r="A4" t="str">
            <v>BẢNG TÍNH TOÁN, ĐO BÓC KHỐI LƯỢNG HOÀN THÀNH ĐƯA VÀO QUYẾT TOÁN</v>
          </cell>
        </row>
      </sheetData>
      <sheetData sheetId="8134">
        <row r="4">
          <cell r="A4" t="str">
            <v>BẢNG TÍNH TOÁN, ĐO BÓC KHỐI LƯỢNG HOÀN THÀNH ĐƯA VÀO QUYẾT TOÁN</v>
          </cell>
        </row>
      </sheetData>
      <sheetData sheetId="8135">
        <row r="4">
          <cell r="A4" t="str">
            <v>BẢNG TÍNH TOÁN, ĐO BÓC KHỐI LƯỢNG HOÀN THÀNH ĐƯA VÀO QUYẾT TOÁN</v>
          </cell>
        </row>
      </sheetData>
      <sheetData sheetId="8136">
        <row r="4">
          <cell r="A4" t="str">
            <v>BẢNG TÍNH TOÁN, ĐO BÓC KHỐI LƯỢNG HOÀN THÀNH ĐƯA VÀO QUYẾT TOÁN</v>
          </cell>
        </row>
      </sheetData>
      <sheetData sheetId="8137">
        <row r="4">
          <cell r="A4" t="str">
            <v>BẢNG TÍNH TOÁN, ĐO BÓC KHỐI LƯỢNG HOÀN THÀNH ĐƯA VÀO QUYẾT TOÁN</v>
          </cell>
        </row>
      </sheetData>
      <sheetData sheetId="8138">
        <row r="4">
          <cell r="A4" t="str">
            <v>BẢNG TÍNH TOÁN, ĐO BÓC KHỐI LƯỢNG HOÀN THÀNH ĐƯA VÀO QUYẾT TOÁN</v>
          </cell>
        </row>
      </sheetData>
      <sheetData sheetId="8139">
        <row r="4">
          <cell r="A4" t="str">
            <v>BẢNG TÍNH TOÁN, ĐO BÓC KHỐI LƯỢNG HOÀN THÀNH ĐƯA VÀO QUYẾT TOÁN</v>
          </cell>
        </row>
      </sheetData>
      <sheetData sheetId="8140">
        <row r="4">
          <cell r="A4" t="str">
            <v>BẢNG TÍNH TOÁN, ĐO BÓC KHỐI LƯỢNG HOÀN THÀNH ĐƯA VÀO QUYẾT TOÁN</v>
          </cell>
        </row>
      </sheetData>
      <sheetData sheetId="8141">
        <row r="4">
          <cell r="A4" t="str">
            <v>BẢNG TÍNH TOÁN, ĐO BÓC KHỐI LƯỢNG HOÀN THÀNH ĐƯA VÀO QUYẾT TOÁN</v>
          </cell>
        </row>
      </sheetData>
      <sheetData sheetId="8142">
        <row r="4">
          <cell r="A4" t="str">
            <v>BẢNG TÍNH TOÁN, ĐO BÓC KHỐI LƯỢNG HOÀN THÀNH ĐƯA VÀO QUYẾT TOÁN</v>
          </cell>
        </row>
      </sheetData>
      <sheetData sheetId="8143">
        <row r="4">
          <cell r="A4" t="str">
            <v>BẢNG TÍNH TOÁN, ĐO BÓC KHỐI LƯỢNG HOÀN THÀNH ĐƯA VÀO QUYẾT TOÁN</v>
          </cell>
        </row>
      </sheetData>
      <sheetData sheetId="8144">
        <row r="4">
          <cell r="A4" t="str">
            <v>BẢNG TÍNH TOÁN, ĐO BÓC KHỐI LƯỢNG HOÀN THÀNH ĐƯA VÀO QUYẾT TOÁN</v>
          </cell>
        </row>
      </sheetData>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row r="4">
          <cell r="A4" t="str">
            <v>BẢNG TÍNH TOÁN, ĐO BÓC KHỐI LƯỢNG HOÀN THÀNH ĐƯA VÀO QUYẾT TOÁN</v>
          </cell>
        </row>
      </sheetData>
      <sheetData sheetId="8148">
        <row r="4">
          <cell r="A4" t="str">
            <v>BẢNG TÍNH TOÁN, ĐO BÓC KHỐI LƯỢNG HOÀN THÀNH ĐƯA VÀO QUYẾT TOÁN</v>
          </cell>
        </row>
      </sheetData>
      <sheetData sheetId="8149">
        <row r="4">
          <cell r="A4" t="str">
            <v>BẢNG TÍNH TOÁN, ĐO BÓC KHỐI LƯỢNG HOÀN THÀNH ĐƯA VÀO QUYẾT TOÁN</v>
          </cell>
        </row>
      </sheetData>
      <sheetData sheetId="8150">
        <row r="4">
          <cell r="A4" t="str">
            <v>BẢNG TÍNH TOÁN, ĐO BÓC KHỐI LƯỢNG HOÀN THÀNH ĐƯA VÀO QUYẾT TOÁN</v>
          </cell>
        </row>
      </sheetData>
      <sheetData sheetId="8151">
        <row r="4">
          <cell r="A4" t="str">
            <v>BẢNG TÍNH TOÁN, ĐO BÓC KHỐI LƯỢNG HOÀN THÀNH ĐƯA VÀO QUYẾT TOÁN</v>
          </cell>
        </row>
      </sheetData>
      <sheetData sheetId="8152">
        <row r="4">
          <cell r="A4" t="str">
            <v>BẢNG TÍNH TOÁN, ĐO BÓC KHỐI LƯỢNG HOÀN THÀNH ĐƯA VÀO QUYẾT TOÁN</v>
          </cell>
        </row>
      </sheetData>
      <sheetData sheetId="8153">
        <row r="4">
          <cell r="A4" t="str">
            <v>BẢNG TÍNH TOÁN, ĐO BÓC KHỐI LƯỢNG HOÀN THÀNH ĐƯA VÀO QUYẾT TOÁN</v>
          </cell>
        </row>
      </sheetData>
      <sheetData sheetId="8154">
        <row r="4">
          <cell r="A4" t="str">
            <v>BẢNG TÍNH TOÁN, ĐO BÓC KHỐI LƯỢNG HOÀN THÀNH ĐƯA VÀO QUYẾT TOÁN</v>
          </cell>
        </row>
      </sheetData>
      <sheetData sheetId="8155">
        <row r="4">
          <cell r="A4" t="str">
            <v>BẢNG TÍNH TOÁN, ĐO BÓC KHỐI LƯỢNG HOÀN THÀNH ĐƯA VÀO QUYẾT TOÁN</v>
          </cell>
        </row>
      </sheetData>
      <sheetData sheetId="8156">
        <row r="4">
          <cell r="A4" t="str">
            <v>BẢNG TÍNH TOÁN, ĐO BÓC KHỐI LƯỢNG HOÀN THÀNH ĐƯA VÀO QUYẾT TOÁN</v>
          </cell>
        </row>
      </sheetData>
      <sheetData sheetId="8157">
        <row r="4">
          <cell r="A4" t="str">
            <v>BẢNG TÍNH TOÁN, ĐO BÓC KHỐI LƯỢNG HOÀN THÀNH ĐƯA VÀO QUYẾT TOÁN</v>
          </cell>
        </row>
      </sheetData>
      <sheetData sheetId="8158">
        <row r="4">
          <cell r="A4" t="str">
            <v>BẢNG TÍNH TOÁN, ĐO BÓC KHỐI LƯỢNG HOÀN THÀNH ĐƯA VÀO QUYẾT TOÁN</v>
          </cell>
        </row>
      </sheetData>
      <sheetData sheetId="8159">
        <row r="4">
          <cell r="A4" t="str">
            <v>BẢNG TÍNH TOÁN, ĐO BÓC KHỐI LƯỢNG HOÀN THÀNH ĐƯA VÀO QUYẾT TOÁN</v>
          </cell>
        </row>
      </sheetData>
      <sheetData sheetId="8160">
        <row r="4">
          <cell r="A4" t="str">
            <v>BẢNG TÍNH TOÁN, ĐO BÓC KHỐI LƯỢNG HOÀN THÀNH ĐƯA VÀO QUYẾT TOÁN</v>
          </cell>
        </row>
      </sheetData>
      <sheetData sheetId="8161">
        <row r="4">
          <cell r="A4" t="str">
            <v>BẢNG TÍNH TOÁN, ĐO BÓC KHỐI LƯỢNG HOÀN THÀNH ĐƯA VÀO QUYẾT TOÁN</v>
          </cell>
        </row>
      </sheetData>
      <sheetData sheetId="8162">
        <row r="4">
          <cell r="A4" t="str">
            <v>BẢNG TÍNH TOÁN, ĐO BÓC KHỐI LƯỢNG HOÀN THÀNH ĐƯA VÀO QUYẾT TOÁN</v>
          </cell>
        </row>
      </sheetData>
      <sheetData sheetId="8163">
        <row r="4">
          <cell r="A4" t="str">
            <v>BẢNG TÍNH TOÁN, ĐO BÓC KHỐI LƯỢNG HOÀN THÀNH ĐƯA VÀO QUYẾT TOÁN</v>
          </cell>
        </row>
      </sheetData>
      <sheetData sheetId="8164">
        <row r="4">
          <cell r="A4" t="str">
            <v>BẢNG TÍNH TOÁN, ĐO BÓC KHỐI LƯỢNG HOÀN THÀNH ĐƯA VÀO QUYẾT TOÁN</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4">
          <cell r="A4" t="str">
            <v>BẢNG TÍNH TOÁN, ĐO BÓC KHỐI LƯỢNG HOÀN THÀNH ĐƯA VÀO QUYẾT TOÁN</v>
          </cell>
        </row>
      </sheetData>
      <sheetData sheetId="8170">
        <row r="4">
          <cell r="A4" t="str">
            <v>BẢNG TÍNH TOÁN, ĐO BÓC KHỐI LƯỢNG HOÀN THÀNH ĐƯA VÀO QUYẾT TOÁN</v>
          </cell>
        </row>
      </sheetData>
      <sheetData sheetId="8171">
        <row r="4">
          <cell r="A4" t="str">
            <v>BẢNG TÍNH TOÁN, ĐO BÓC KHỐI LƯỢNG HOÀN THÀNH ĐƯA VÀO QUYẾT TOÁN</v>
          </cell>
        </row>
      </sheetData>
      <sheetData sheetId="8172">
        <row r="4">
          <cell r="A4" t="str">
            <v>BẢNG TÍNH TOÁN, ĐO BÓC KHỐI LƯỢNG HOÀN THÀNH ĐƯA VÀO QUYẾT TOÁN</v>
          </cell>
        </row>
      </sheetData>
      <sheetData sheetId="8173">
        <row r="4">
          <cell r="A4" t="str">
            <v>BẢNG TÍNH TOÁN, ĐO BÓC KHỐI LƯỢNG HOÀN THÀNH ĐƯA VÀO QUYẾT TOÁN</v>
          </cell>
        </row>
      </sheetData>
      <sheetData sheetId="8174">
        <row r="4">
          <cell r="A4" t="str">
            <v>BẢNG TÍNH TOÁN, ĐO BÓC KHỐI LƯỢNG HOÀN THÀNH ĐƯA VÀO QUYẾT TOÁN</v>
          </cell>
        </row>
      </sheetData>
      <sheetData sheetId="8175">
        <row r="4">
          <cell r="A4" t="str">
            <v>BẢNG TÍNH TOÁN, ĐO BÓC KHỐI LƯỢNG HOÀN THÀNH ĐƯA VÀO QUYẾT TOÁN</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4">
          <cell r="A4" t="str">
            <v>BẢNG TÍNH TOÁN, ĐO BÓC KHỐI LƯỢNG HOÀN THÀNH ĐƯA VÀO QUYẾT TOÁN</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4">
          <cell r="A4" t="str">
            <v>BẢNG TÍNH TOÁN, ĐO BÓC KHỐI LƯỢNG HOÀN THÀNH ĐƯA VÀO QUYẾT TOÁN</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ow r="4">
          <cell r="A4" t="str">
            <v>BẢNG TÍNH TOÁN, ĐO BÓC KHỐI LƯỢNG HOÀN THÀNH ĐƯA VÀO QUYẾT TOÁN</v>
          </cell>
        </row>
      </sheetData>
      <sheetData sheetId="8278">
        <row r="4">
          <cell r="A4" t="str">
            <v>BẢNG TÍNH TOÁN, ĐO BÓC KHỐI LƯỢNG HOÀN THÀNH ĐƯA VÀO QUYẾT TOÁN</v>
          </cell>
        </row>
      </sheetData>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ow r="4">
          <cell r="A4" t="str">
            <v>BẢNG TÍNH TOÁN, ĐO BÓC KHỐI LƯỢNG HOÀN THÀNH ĐƯA VÀO QUYẾT TOÁN</v>
          </cell>
        </row>
      </sheetData>
      <sheetData sheetId="8300">
        <row r="4">
          <cell r="A4" t="str">
            <v>BẢNG TÍNH TOÁN, ĐO BÓC KHỐI LƯỢNG HOÀN THÀNH ĐƯA VÀO QUYẾT TOÁN</v>
          </cell>
        </row>
      </sheetData>
      <sheetData sheetId="8301">
        <row r="4">
          <cell r="A4" t="str">
            <v>BẢNG TÍNH TOÁN, ĐO BÓC KHỐI LƯỢNG HOÀN THÀNH ĐƯA VÀO QUYẾT TOÁN</v>
          </cell>
        </row>
      </sheetData>
      <sheetData sheetId="8302">
        <row r="4">
          <cell r="A4" t="str">
            <v>BẢNG TÍNH TOÁN, ĐO BÓC KHỐI LƯỢNG HOÀN THÀNH ĐƯA VÀO QUYẾT TOÁN</v>
          </cell>
        </row>
      </sheetData>
      <sheetData sheetId="8303">
        <row r="4">
          <cell r="A4" t="str">
            <v>BẢNG TÍNH TOÁN, ĐO BÓC KHỐI LƯỢNG HOÀN THÀNH ĐƯA VÀO QUYẾT TOÁN</v>
          </cell>
        </row>
      </sheetData>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9">
          <cell r="A9" t="str">
            <v>A</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9">
          <cell r="A9" t="str">
            <v>A</v>
          </cell>
        </row>
      </sheetData>
      <sheetData sheetId="8314">
        <row r="4">
          <cell r="A4" t="str">
            <v>BẢNG TÍNH TOÁN, ĐO BÓC KHỐI LƯỢNG HOÀN THÀNH ĐƯA VÀO QUYẾT TOÁN</v>
          </cell>
        </row>
      </sheetData>
      <sheetData sheetId="8315">
        <row r="9">
          <cell r="A9" t="str">
            <v>A</v>
          </cell>
        </row>
      </sheetData>
      <sheetData sheetId="8316">
        <row r="4">
          <cell r="A4" t="str">
            <v>BẢNG TÍNH TOÁN, ĐO BÓC KHỐI LƯỢNG HOÀN THÀNH ĐƯA VÀO QUYẾT TOÁN</v>
          </cell>
        </row>
      </sheetData>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9">
          <cell r="A9" t="str">
            <v>A</v>
          </cell>
        </row>
      </sheetData>
      <sheetData sheetId="8322">
        <row r="9">
          <cell r="A9" t="str">
            <v>A</v>
          </cell>
        </row>
      </sheetData>
      <sheetData sheetId="8323">
        <row r="9">
          <cell r="A9" t="str">
            <v>A</v>
          </cell>
        </row>
      </sheetData>
      <sheetData sheetId="8324">
        <row r="9">
          <cell r="A9" t="str">
            <v>A</v>
          </cell>
        </row>
      </sheetData>
      <sheetData sheetId="8325">
        <row r="9">
          <cell r="A9" t="str">
            <v>A</v>
          </cell>
        </row>
      </sheetData>
      <sheetData sheetId="8326">
        <row r="9">
          <cell r="A9" t="str">
            <v>A</v>
          </cell>
        </row>
      </sheetData>
      <sheetData sheetId="8327">
        <row r="9">
          <cell r="A9" t="str">
            <v>A</v>
          </cell>
        </row>
      </sheetData>
      <sheetData sheetId="8328">
        <row r="9">
          <cell r="A9" t="str">
            <v>A</v>
          </cell>
        </row>
      </sheetData>
      <sheetData sheetId="8329">
        <row r="9">
          <cell r="A9" t="str">
            <v>A</v>
          </cell>
        </row>
      </sheetData>
      <sheetData sheetId="8330">
        <row r="9">
          <cell r="A9" t="str">
            <v>A</v>
          </cell>
        </row>
      </sheetData>
      <sheetData sheetId="8331">
        <row r="9">
          <cell r="A9" t="str">
            <v>A</v>
          </cell>
        </row>
      </sheetData>
      <sheetData sheetId="8332">
        <row r="9">
          <cell r="A9" t="str">
            <v>A</v>
          </cell>
        </row>
      </sheetData>
      <sheetData sheetId="8333">
        <row r="9">
          <cell r="A9" t="str">
            <v>A</v>
          </cell>
        </row>
      </sheetData>
      <sheetData sheetId="8334">
        <row r="9">
          <cell r="A9" t="str">
            <v>A</v>
          </cell>
        </row>
      </sheetData>
      <sheetData sheetId="8335">
        <row r="4">
          <cell r="A4" t="str">
            <v>BẢNG TÍNH TOÁN, ĐO BÓC KHỐI LƯỢNG HOÀN THÀNH ĐƯA VÀO QUYẾT TOÁN</v>
          </cell>
        </row>
      </sheetData>
      <sheetData sheetId="8336">
        <row r="9">
          <cell r="A9" t="str">
            <v>A</v>
          </cell>
        </row>
      </sheetData>
      <sheetData sheetId="8337">
        <row r="4">
          <cell r="A4" t="str">
            <v>BẢNG TÍNH TOÁN, ĐO BÓC KHỐI LƯỢNG HOÀN THÀNH ĐƯA VÀO QUYẾT TOÁN</v>
          </cell>
        </row>
      </sheetData>
      <sheetData sheetId="8338">
        <row r="9">
          <cell r="A9" t="str">
            <v>A</v>
          </cell>
        </row>
      </sheetData>
      <sheetData sheetId="8339">
        <row r="9">
          <cell r="A9" t="str">
            <v>A</v>
          </cell>
        </row>
      </sheetData>
      <sheetData sheetId="8340">
        <row r="9">
          <cell r="A9" t="str">
            <v>A</v>
          </cell>
        </row>
      </sheetData>
      <sheetData sheetId="8341">
        <row r="9">
          <cell r="A9" t="str">
            <v>A</v>
          </cell>
        </row>
      </sheetData>
      <sheetData sheetId="8342">
        <row r="9">
          <cell r="A9" t="str">
            <v>A</v>
          </cell>
        </row>
      </sheetData>
      <sheetData sheetId="8343">
        <row r="4">
          <cell r="A4" t="str">
            <v>BẢNG TÍNH TOÁN, ĐO BÓC KHỐI LƯỢNG HOÀN THÀNH ĐƯA VÀO QUYẾT TOÁN</v>
          </cell>
        </row>
      </sheetData>
      <sheetData sheetId="8344">
        <row r="9">
          <cell r="A9" t="str">
            <v>A</v>
          </cell>
        </row>
      </sheetData>
      <sheetData sheetId="8345">
        <row r="4">
          <cell r="A4" t="str">
            <v>BẢNG TÍNH TOÁN, ĐO BÓC KHỐI LƯỢNG HOÀN THÀNH ĐƯA VÀO QUYẾT TOÁN</v>
          </cell>
        </row>
      </sheetData>
      <sheetData sheetId="8346">
        <row r="9">
          <cell r="A9" t="str">
            <v>A</v>
          </cell>
        </row>
      </sheetData>
      <sheetData sheetId="8347">
        <row r="9">
          <cell r="A9" t="str">
            <v>A</v>
          </cell>
        </row>
      </sheetData>
      <sheetData sheetId="8348">
        <row r="9">
          <cell r="A9" t="str">
            <v>A</v>
          </cell>
        </row>
      </sheetData>
      <sheetData sheetId="8349">
        <row r="9">
          <cell r="A9" t="str">
            <v>A</v>
          </cell>
        </row>
      </sheetData>
      <sheetData sheetId="8350">
        <row r="9">
          <cell r="A9" t="str">
            <v>A</v>
          </cell>
        </row>
      </sheetData>
      <sheetData sheetId="8351">
        <row r="9">
          <cell r="A9" t="str">
            <v>A</v>
          </cell>
        </row>
      </sheetData>
      <sheetData sheetId="8352">
        <row r="9">
          <cell r="A9" t="str">
            <v>A</v>
          </cell>
        </row>
      </sheetData>
      <sheetData sheetId="8353">
        <row r="9">
          <cell r="A9" t="str">
            <v>A</v>
          </cell>
        </row>
      </sheetData>
      <sheetData sheetId="8354">
        <row r="9">
          <cell r="A9" t="str">
            <v>A</v>
          </cell>
        </row>
      </sheetData>
      <sheetData sheetId="8355">
        <row r="9">
          <cell r="A9" t="str">
            <v>A</v>
          </cell>
        </row>
      </sheetData>
      <sheetData sheetId="8356">
        <row r="9">
          <cell r="A9" t="str">
            <v>A</v>
          </cell>
        </row>
      </sheetData>
      <sheetData sheetId="8357">
        <row r="9">
          <cell r="A9" t="str">
            <v>A</v>
          </cell>
        </row>
      </sheetData>
      <sheetData sheetId="8358">
        <row r="9">
          <cell r="A9" t="str">
            <v>A</v>
          </cell>
        </row>
      </sheetData>
      <sheetData sheetId="8359">
        <row r="9">
          <cell r="A9" t="str">
            <v>A</v>
          </cell>
        </row>
      </sheetData>
      <sheetData sheetId="8360">
        <row r="9">
          <cell r="A9" t="str">
            <v>A</v>
          </cell>
        </row>
      </sheetData>
      <sheetData sheetId="8361">
        <row r="4">
          <cell r="A4" t="str">
            <v>BẢNG TÍNH TOÁN, ĐO BÓC KHỐI LƯỢNG HOÀN THÀNH ĐƯA VÀO QUYẾT TOÁN</v>
          </cell>
        </row>
      </sheetData>
      <sheetData sheetId="8362">
        <row r="9">
          <cell r="A9" t="str">
            <v>A</v>
          </cell>
        </row>
      </sheetData>
      <sheetData sheetId="8363">
        <row r="4">
          <cell r="A4" t="str">
            <v>BẢNG TÍNH TOÁN, ĐO BÓC KHỐI LƯỢNG HOÀN THÀNH ĐƯA VÀO QUYẾT TOÁN</v>
          </cell>
        </row>
      </sheetData>
      <sheetData sheetId="8364">
        <row r="9">
          <cell r="A9" t="str">
            <v>A</v>
          </cell>
        </row>
      </sheetData>
      <sheetData sheetId="8365">
        <row r="9">
          <cell r="A9" t="str">
            <v>A</v>
          </cell>
        </row>
      </sheetData>
      <sheetData sheetId="8366">
        <row r="9">
          <cell r="A9" t="str">
            <v>A</v>
          </cell>
        </row>
      </sheetData>
      <sheetData sheetId="8367">
        <row r="9">
          <cell r="A9" t="str">
            <v>A</v>
          </cell>
        </row>
      </sheetData>
      <sheetData sheetId="8368">
        <row r="9">
          <cell r="A9" t="str">
            <v>A</v>
          </cell>
        </row>
      </sheetData>
      <sheetData sheetId="8369">
        <row r="9">
          <cell r="A9" t="str">
            <v>A</v>
          </cell>
        </row>
      </sheetData>
      <sheetData sheetId="8370">
        <row r="9">
          <cell r="A9" t="str">
            <v>A</v>
          </cell>
        </row>
      </sheetData>
      <sheetData sheetId="8371">
        <row r="9">
          <cell r="A9" t="str">
            <v>A</v>
          </cell>
        </row>
      </sheetData>
      <sheetData sheetId="8372">
        <row r="9">
          <cell r="A9" t="str">
            <v>A</v>
          </cell>
        </row>
      </sheetData>
      <sheetData sheetId="8373">
        <row r="9">
          <cell r="A9" t="str">
            <v>A</v>
          </cell>
        </row>
      </sheetData>
      <sheetData sheetId="8374">
        <row r="9">
          <cell r="A9" t="str">
            <v>A</v>
          </cell>
        </row>
      </sheetData>
      <sheetData sheetId="8375">
        <row r="9">
          <cell r="A9" t="str">
            <v>A</v>
          </cell>
        </row>
      </sheetData>
      <sheetData sheetId="8376">
        <row r="9">
          <cell r="A9" t="str">
            <v>A</v>
          </cell>
        </row>
      </sheetData>
      <sheetData sheetId="8377">
        <row r="9">
          <cell r="A9" t="str">
            <v>A</v>
          </cell>
        </row>
      </sheetData>
      <sheetData sheetId="8378">
        <row r="9">
          <cell r="A9" t="str">
            <v>A</v>
          </cell>
        </row>
      </sheetData>
      <sheetData sheetId="8379">
        <row r="9">
          <cell r="A9" t="str">
            <v>A</v>
          </cell>
        </row>
      </sheetData>
      <sheetData sheetId="8380">
        <row r="9">
          <cell r="A9" t="str">
            <v>A</v>
          </cell>
        </row>
      </sheetData>
      <sheetData sheetId="8381">
        <row r="9">
          <cell r="A9" t="str">
            <v>A</v>
          </cell>
        </row>
      </sheetData>
      <sheetData sheetId="8382">
        <row r="9">
          <cell r="A9" t="str">
            <v>A</v>
          </cell>
        </row>
      </sheetData>
      <sheetData sheetId="8383">
        <row r="9">
          <cell r="A9" t="str">
            <v>A</v>
          </cell>
        </row>
      </sheetData>
      <sheetData sheetId="8384">
        <row r="9">
          <cell r="A9" t="str">
            <v>A</v>
          </cell>
        </row>
      </sheetData>
      <sheetData sheetId="8385">
        <row r="9">
          <cell r="A9" t="str">
            <v>A</v>
          </cell>
        </row>
      </sheetData>
      <sheetData sheetId="8386">
        <row r="9">
          <cell r="A9" t="str">
            <v>A</v>
          </cell>
        </row>
      </sheetData>
      <sheetData sheetId="8387">
        <row r="9">
          <cell r="A9" t="str">
            <v>A</v>
          </cell>
        </row>
      </sheetData>
      <sheetData sheetId="8388">
        <row r="9">
          <cell r="A9" t="str">
            <v>A</v>
          </cell>
        </row>
      </sheetData>
      <sheetData sheetId="8389">
        <row r="9">
          <cell r="A9" t="str">
            <v>A</v>
          </cell>
        </row>
      </sheetData>
      <sheetData sheetId="8390">
        <row r="9">
          <cell r="A9" t="str">
            <v>A</v>
          </cell>
        </row>
      </sheetData>
      <sheetData sheetId="8391">
        <row r="9">
          <cell r="A9" t="str">
            <v>A</v>
          </cell>
        </row>
      </sheetData>
      <sheetData sheetId="8392">
        <row r="9">
          <cell r="A9" t="str">
            <v>A</v>
          </cell>
        </row>
      </sheetData>
      <sheetData sheetId="8393">
        <row r="9">
          <cell r="A9" t="str">
            <v>A</v>
          </cell>
        </row>
      </sheetData>
      <sheetData sheetId="8394">
        <row r="9">
          <cell r="A9" t="str">
            <v>A</v>
          </cell>
        </row>
      </sheetData>
      <sheetData sheetId="8395">
        <row r="9">
          <cell r="A9" t="str">
            <v>A</v>
          </cell>
        </row>
      </sheetData>
      <sheetData sheetId="8396">
        <row r="9">
          <cell r="A9" t="str">
            <v>A</v>
          </cell>
        </row>
      </sheetData>
      <sheetData sheetId="8397">
        <row r="9">
          <cell r="A9" t="str">
            <v>A</v>
          </cell>
        </row>
      </sheetData>
      <sheetData sheetId="8398">
        <row r="9">
          <cell r="A9" t="str">
            <v>A</v>
          </cell>
        </row>
      </sheetData>
      <sheetData sheetId="8399">
        <row r="9">
          <cell r="A9" t="str">
            <v>A</v>
          </cell>
        </row>
      </sheetData>
      <sheetData sheetId="8400">
        <row r="9">
          <cell r="A9" t="str">
            <v>A</v>
          </cell>
        </row>
      </sheetData>
      <sheetData sheetId="8401"/>
      <sheetData sheetId="8402"/>
      <sheetData sheetId="8403">
        <row r="9">
          <cell r="A9" t="str">
            <v>A</v>
          </cell>
        </row>
      </sheetData>
      <sheetData sheetId="8404">
        <row r="9">
          <cell r="A9" t="str">
            <v>A</v>
          </cell>
        </row>
      </sheetData>
      <sheetData sheetId="8405">
        <row r="9">
          <cell r="A9" t="str">
            <v>A</v>
          </cell>
        </row>
      </sheetData>
      <sheetData sheetId="8406">
        <row r="9">
          <cell r="A9" t="str">
            <v>A</v>
          </cell>
        </row>
      </sheetData>
      <sheetData sheetId="8407">
        <row r="9">
          <cell r="A9" t="str">
            <v>A</v>
          </cell>
        </row>
      </sheetData>
      <sheetData sheetId="8408">
        <row r="9">
          <cell r="A9" t="str">
            <v>A</v>
          </cell>
        </row>
      </sheetData>
      <sheetData sheetId="8409">
        <row r="9">
          <cell r="A9" t="str">
            <v>A</v>
          </cell>
        </row>
      </sheetData>
      <sheetData sheetId="8410">
        <row r="9">
          <cell r="A9" t="str">
            <v>A</v>
          </cell>
        </row>
      </sheetData>
      <sheetData sheetId="8411"/>
      <sheetData sheetId="8412"/>
      <sheetData sheetId="8413">
        <row r="9">
          <cell r="A9" t="str">
            <v>A</v>
          </cell>
        </row>
      </sheetData>
      <sheetData sheetId="8414">
        <row r="9">
          <cell r="A9" t="str">
            <v>A</v>
          </cell>
        </row>
      </sheetData>
      <sheetData sheetId="8415">
        <row r="9">
          <cell r="A9" t="str">
            <v>A</v>
          </cell>
        </row>
      </sheetData>
      <sheetData sheetId="8416"/>
      <sheetData sheetId="8417">
        <row r="9">
          <cell r="A9" t="str">
            <v>A</v>
          </cell>
        </row>
      </sheetData>
      <sheetData sheetId="8418">
        <row r="9">
          <cell r="A9" t="str">
            <v>A</v>
          </cell>
        </row>
      </sheetData>
      <sheetData sheetId="8419"/>
      <sheetData sheetId="8420"/>
      <sheetData sheetId="8421"/>
      <sheetData sheetId="8422"/>
      <sheetData sheetId="8423"/>
      <sheetData sheetId="8424"/>
      <sheetData sheetId="8425">
        <row r="9">
          <cell r="A9" t="str">
            <v>A</v>
          </cell>
        </row>
      </sheetData>
      <sheetData sheetId="8426">
        <row r="9">
          <cell r="A9" t="str">
            <v>A</v>
          </cell>
        </row>
      </sheetData>
      <sheetData sheetId="8427">
        <row r="9">
          <cell r="A9" t="str">
            <v>A</v>
          </cell>
        </row>
      </sheetData>
      <sheetData sheetId="8428">
        <row r="9">
          <cell r="A9" t="str">
            <v>A</v>
          </cell>
        </row>
      </sheetData>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ow r="4">
          <cell r="A4" t="str">
            <v>BẢNG TÍNH TOÁN, ĐO BÓC KHỐI LƯỢNG HOÀN THÀNH ĐƯA VÀO QUYẾT TOÁN</v>
          </cell>
        </row>
      </sheetData>
      <sheetData sheetId="8868">
        <row r="4">
          <cell r="A4" t="str">
            <v>BẢNG TÍNH TOÁN, ĐO BÓC KHỐI LƯỢNG HOÀN THÀNH ĐƯA VÀO QUYẾT TOÁN</v>
          </cell>
        </row>
      </sheetData>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ow r="9">
          <cell r="A9" t="str">
            <v>A</v>
          </cell>
        </row>
      </sheetData>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ow r="9">
          <cell r="A9" t="str">
            <v>A</v>
          </cell>
        </row>
      </sheetData>
      <sheetData sheetId="8972"/>
      <sheetData sheetId="8973"/>
      <sheetData sheetId="8974"/>
      <sheetData sheetId="8975"/>
      <sheetData sheetId="8976" refreshError="1"/>
      <sheetData sheetId="8977" refreshError="1"/>
      <sheetData sheetId="8978"/>
      <sheetData sheetId="8979"/>
      <sheetData sheetId="8980" refreshError="1"/>
      <sheetData sheetId="8981" refreshError="1"/>
      <sheetData sheetId="8982" refreshError="1"/>
      <sheetData sheetId="8983"/>
      <sheetData sheetId="8984" refreshError="1"/>
      <sheetData sheetId="8985" refreshError="1"/>
      <sheetData sheetId="8986" refreshError="1"/>
      <sheetData sheetId="8987" refreshError="1"/>
      <sheetData sheetId="8988" refreshError="1"/>
      <sheetData sheetId="8989"/>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sheetData sheetId="9026">
        <row r="9">
          <cell r="A9" t="str">
            <v>A</v>
          </cell>
        </row>
      </sheetData>
      <sheetData sheetId="9027">
        <row r="9">
          <cell r="A9" t="str">
            <v>A</v>
          </cell>
        </row>
      </sheetData>
      <sheetData sheetId="9028">
        <row r="9">
          <cell r="A9" t="str">
            <v>A</v>
          </cell>
        </row>
      </sheetData>
      <sheetData sheetId="9029">
        <row r="9">
          <cell r="A9" t="str">
            <v>A</v>
          </cell>
        </row>
      </sheetData>
      <sheetData sheetId="9030">
        <row r="9">
          <cell r="A9" t="str">
            <v>A</v>
          </cell>
        </row>
      </sheetData>
      <sheetData sheetId="9031">
        <row r="9">
          <cell r="A9" t="str">
            <v>A</v>
          </cell>
        </row>
      </sheetData>
      <sheetData sheetId="9032">
        <row r="9">
          <cell r="A9" t="str">
            <v>A</v>
          </cell>
        </row>
      </sheetData>
      <sheetData sheetId="9033">
        <row r="9">
          <cell r="A9" t="str">
            <v>A</v>
          </cell>
        </row>
      </sheetData>
      <sheetData sheetId="9034">
        <row r="9">
          <cell r="A9" t="str">
            <v>A</v>
          </cell>
        </row>
      </sheetData>
      <sheetData sheetId="9035">
        <row r="9">
          <cell r="A9" t="str">
            <v>A</v>
          </cell>
        </row>
      </sheetData>
      <sheetData sheetId="9036">
        <row r="9">
          <cell r="A9" t="str">
            <v>A</v>
          </cell>
        </row>
      </sheetData>
      <sheetData sheetId="9037">
        <row r="9">
          <cell r="A9" t="str">
            <v>A</v>
          </cell>
        </row>
      </sheetData>
      <sheetData sheetId="9038">
        <row r="9">
          <cell r="A9" t="str">
            <v>A</v>
          </cell>
        </row>
      </sheetData>
      <sheetData sheetId="9039">
        <row r="9">
          <cell r="A9" t="str">
            <v>A</v>
          </cell>
        </row>
      </sheetData>
      <sheetData sheetId="9040">
        <row r="9">
          <cell r="A9" t="str">
            <v>A</v>
          </cell>
        </row>
      </sheetData>
      <sheetData sheetId="9041">
        <row r="9">
          <cell r="A9" t="str">
            <v>A</v>
          </cell>
        </row>
      </sheetData>
      <sheetData sheetId="9042">
        <row r="9">
          <cell r="A9" t="str">
            <v>A</v>
          </cell>
        </row>
      </sheetData>
      <sheetData sheetId="9043">
        <row r="9">
          <cell r="A9" t="str">
            <v>A</v>
          </cell>
        </row>
      </sheetData>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11. CTMTQG"/>
      <sheetName val="PL01 _TH"/>
      <sheetName val="Biểu tổng hợp 2025"/>
      <sheetName val="Sheet2"/>
      <sheetName val="Biểu tổng hợp 2024"/>
      <sheetName val="Biểu tổng hợp vốn 2023"/>
      <sheetName val="Biểu tổng hợp vốn 2022"/>
      <sheetName val="Biểu tổng hợp 2021"/>
      <sheetName val="Tổng giai đoạn"/>
      <sheetName val="Sheet1"/>
      <sheetName val="PL03_Ngan sach tinh"/>
      <sheetName val="ODAKH NSNN"/>
      <sheetName val="NC07 TH TPCP"/>
      <sheetName val="NC08 TPCP KH"/>
      <sheetName val="NC11 PPP"/>
      <sheetName val="BM18 BC nam DP"/>
      <sheetName val="Quy2THDP"/>
      <sheetName val="Quy2TPCPDP"/>
      <sheetName val="Quy2von khac Dp"/>
    </sheetNames>
    <sheetDataSet>
      <sheetData sheetId="0"/>
      <sheetData sheetId="1"/>
      <sheetData sheetId="2"/>
      <sheetData sheetId="3"/>
      <sheetData sheetId="4"/>
      <sheetData sheetId="5"/>
      <sheetData sheetId="6"/>
      <sheetData sheetId="7">
        <row r="34">
          <cell r="V34">
            <v>58355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A1:BL140"/>
  <sheetViews>
    <sheetView topLeftCell="A4" zoomScale="70" zoomScaleNormal="70" zoomScaleSheetLayoutView="70" workbookViewId="0">
      <pane xSplit="6" ySplit="9" topLeftCell="G131" activePane="bottomRight" state="frozen"/>
      <selection activeCell="A4" sqref="A4"/>
      <selection pane="topRight" activeCell="G4" sqref="G4"/>
      <selection pane="bottomLeft" activeCell="A13" sqref="A13"/>
      <selection pane="bottomRight" activeCell="AB134" sqref="AB134"/>
    </sheetView>
  </sheetViews>
  <sheetFormatPr defaultRowHeight="13.15" outlineLevelRow="2" outlineLevelCol="1"/>
  <cols>
    <col min="1" max="1" width="6.3984375" style="441" bestFit="1" customWidth="1"/>
    <col min="2" max="2" width="38.86328125" style="441" customWidth="1"/>
    <col min="3" max="3" width="13.73046875" style="441" hidden="1" customWidth="1"/>
    <col min="4" max="4" width="26.1328125" style="441" hidden="1" customWidth="1"/>
    <col min="5" max="5" width="14.265625" style="441" hidden="1" customWidth="1"/>
    <col min="6" max="6" width="15.86328125" style="441" hidden="1" customWidth="1"/>
    <col min="7" max="7" width="16.1328125" style="441" hidden="1" customWidth="1"/>
    <col min="8" max="8" width="14.265625" style="441" hidden="1" customWidth="1"/>
    <col min="9" max="9" width="15.86328125" style="441" hidden="1" customWidth="1"/>
    <col min="10" max="10" width="14.1328125" style="441" hidden="1" customWidth="1"/>
    <col min="11" max="12" width="13.3984375" style="441" hidden="1" customWidth="1"/>
    <col min="13" max="13" width="12.265625" style="441" hidden="1" customWidth="1"/>
    <col min="14" max="14" width="13.3984375" style="441" hidden="1" customWidth="1"/>
    <col min="15" max="16" width="12" style="441" hidden="1" customWidth="1"/>
    <col min="17" max="17" width="10.3984375" style="441" hidden="1" customWidth="1"/>
    <col min="18" max="19" width="14.73046875" style="441" hidden="1" customWidth="1"/>
    <col min="20" max="20" width="15.1328125" style="441" hidden="1" customWidth="1" outlineLevel="1"/>
    <col min="21" max="21" width="13.73046875" style="441" hidden="1" customWidth="1" outlineLevel="1"/>
    <col min="22" max="22" width="14.1328125" style="441" hidden="1" customWidth="1" outlineLevel="1"/>
    <col min="23" max="23" width="13.73046875" style="441" hidden="1" customWidth="1" outlineLevel="1"/>
    <col min="24" max="25" width="11.3984375" style="441" hidden="1" customWidth="1" outlineLevel="1"/>
    <col min="26" max="26" width="11.73046875" style="441" hidden="1" customWidth="1" outlineLevel="1"/>
    <col min="27" max="27" width="12.3984375" style="441" hidden="1" customWidth="1" outlineLevel="1"/>
    <col min="28" max="28" width="15.3984375" style="441" customWidth="1" collapsed="1"/>
    <col min="29" max="29" width="13.73046875" style="441" customWidth="1"/>
    <col min="30" max="30" width="14.59765625" style="441" bestFit="1" customWidth="1"/>
    <col min="31" max="31" width="12.3984375" style="441" customWidth="1"/>
    <col min="32" max="33" width="12" style="441" hidden="1" customWidth="1"/>
    <col min="34" max="34" width="10.3984375" style="441" hidden="1" customWidth="1"/>
    <col min="35" max="35" width="15" style="441" hidden="1" customWidth="1"/>
    <col min="36" max="37" width="12" style="441" hidden="1" customWidth="1"/>
    <col min="38" max="38" width="10.3984375" style="441" hidden="1" customWidth="1"/>
    <col min="39" max="41" width="14" style="441" hidden="1" customWidth="1"/>
    <col min="42" max="42" width="25.86328125" style="458" customWidth="1"/>
    <col min="43" max="43" width="10.3984375" style="441" hidden="1" customWidth="1" outlineLevel="1"/>
    <col min="44" max="44" width="20.73046875" style="441" hidden="1" customWidth="1" outlineLevel="1"/>
    <col min="45" max="45" width="14.86328125" style="441" hidden="1" customWidth="1" outlineLevel="1"/>
    <col min="46" max="46" width="13.73046875" style="441" hidden="1" customWidth="1" outlineLevel="1"/>
    <col min="47" max="48" width="15.3984375" style="441" hidden="1" customWidth="1" outlineLevel="1"/>
    <col min="49" max="49" width="15.265625" style="441" hidden="1" customWidth="1" outlineLevel="1"/>
    <col min="50" max="50" width="18.3984375" style="441" hidden="1" customWidth="1" outlineLevel="1"/>
    <col min="51" max="51" width="13.1328125" style="441" hidden="1" customWidth="1" outlineLevel="1"/>
    <col min="52" max="52" width="16.265625" style="441" hidden="1" customWidth="1" collapsed="1"/>
    <col min="53" max="53" width="27.1328125" style="441" hidden="1" customWidth="1"/>
    <col min="54" max="54" width="18.265625" style="441" hidden="1" customWidth="1"/>
    <col min="55" max="55" width="16.86328125" style="441" hidden="1" customWidth="1"/>
    <col min="56" max="56" width="15.3984375" style="441" hidden="1" customWidth="1"/>
    <col min="57" max="57" width="27.3984375" style="441" hidden="1" customWidth="1"/>
    <col min="58" max="58" width="14" style="441" hidden="1" customWidth="1"/>
    <col min="59" max="59" width="11.3984375" style="441" hidden="1" customWidth="1"/>
    <col min="60" max="60" width="12.86328125" style="441" hidden="1" customWidth="1"/>
    <col min="61" max="61" width="0" style="441" hidden="1" customWidth="1"/>
    <col min="62" max="62" width="14" style="441" customWidth="1"/>
    <col min="63" max="63" width="13" style="441" customWidth="1"/>
    <col min="64" max="64" width="14" style="441" bestFit="1" customWidth="1"/>
    <col min="65" max="294" width="8.86328125" style="441"/>
    <col min="295" max="295" width="6.86328125" style="441" customWidth="1"/>
    <col min="296" max="296" width="35.3984375" style="441" customWidth="1"/>
    <col min="297" max="297" width="21" style="441" customWidth="1"/>
    <col min="298" max="298" width="19.3984375" style="441" customWidth="1"/>
    <col min="299" max="550" width="8.86328125" style="441"/>
    <col min="551" max="551" width="6.86328125" style="441" customWidth="1"/>
    <col min="552" max="552" width="35.3984375" style="441" customWidth="1"/>
    <col min="553" max="553" width="21" style="441" customWidth="1"/>
    <col min="554" max="554" width="19.3984375" style="441" customWidth="1"/>
    <col min="555" max="806" width="8.86328125" style="441"/>
    <col min="807" max="807" width="6.86328125" style="441" customWidth="1"/>
    <col min="808" max="808" width="35.3984375" style="441" customWidth="1"/>
    <col min="809" max="809" width="21" style="441" customWidth="1"/>
    <col min="810" max="810" width="19.3984375" style="441" customWidth="1"/>
    <col min="811" max="1062" width="8.86328125" style="441"/>
    <col min="1063" max="1063" width="6.86328125" style="441" customWidth="1"/>
    <col min="1064" max="1064" width="35.3984375" style="441" customWidth="1"/>
    <col min="1065" max="1065" width="21" style="441" customWidth="1"/>
    <col min="1066" max="1066" width="19.3984375" style="441" customWidth="1"/>
    <col min="1067" max="1318" width="8.86328125" style="441"/>
    <col min="1319" max="1319" width="6.86328125" style="441" customWidth="1"/>
    <col min="1320" max="1320" width="35.3984375" style="441" customWidth="1"/>
    <col min="1321" max="1321" width="21" style="441" customWidth="1"/>
    <col min="1322" max="1322" width="19.3984375" style="441" customWidth="1"/>
    <col min="1323" max="1574" width="8.86328125" style="441"/>
    <col min="1575" max="1575" width="6.86328125" style="441" customWidth="1"/>
    <col min="1576" max="1576" width="35.3984375" style="441" customWidth="1"/>
    <col min="1577" max="1577" width="21" style="441" customWidth="1"/>
    <col min="1578" max="1578" width="19.3984375" style="441" customWidth="1"/>
    <col min="1579" max="1830" width="8.86328125" style="441"/>
    <col min="1831" max="1831" width="6.86328125" style="441" customWidth="1"/>
    <col min="1832" max="1832" width="35.3984375" style="441" customWidth="1"/>
    <col min="1833" max="1833" width="21" style="441" customWidth="1"/>
    <col min="1834" max="1834" width="19.3984375" style="441" customWidth="1"/>
    <col min="1835" max="2086" width="8.86328125" style="441"/>
    <col min="2087" max="2087" width="6.86328125" style="441" customWidth="1"/>
    <col min="2088" max="2088" width="35.3984375" style="441" customWidth="1"/>
    <col min="2089" max="2089" width="21" style="441" customWidth="1"/>
    <col min="2090" max="2090" width="19.3984375" style="441" customWidth="1"/>
    <col min="2091" max="2342" width="8.86328125" style="441"/>
    <col min="2343" max="2343" width="6.86328125" style="441" customWidth="1"/>
    <col min="2344" max="2344" width="35.3984375" style="441" customWidth="1"/>
    <col min="2345" max="2345" width="21" style="441" customWidth="1"/>
    <col min="2346" max="2346" width="19.3984375" style="441" customWidth="1"/>
    <col min="2347" max="2598" width="8.86328125" style="441"/>
    <col min="2599" max="2599" width="6.86328125" style="441" customWidth="1"/>
    <col min="2600" max="2600" width="35.3984375" style="441" customWidth="1"/>
    <col min="2601" max="2601" width="21" style="441" customWidth="1"/>
    <col min="2602" max="2602" width="19.3984375" style="441" customWidth="1"/>
    <col min="2603" max="2854" width="8.86328125" style="441"/>
    <col min="2855" max="2855" width="6.86328125" style="441" customWidth="1"/>
    <col min="2856" max="2856" width="35.3984375" style="441" customWidth="1"/>
    <col min="2857" max="2857" width="21" style="441" customWidth="1"/>
    <col min="2858" max="2858" width="19.3984375" style="441" customWidth="1"/>
    <col min="2859" max="3110" width="8.86328125" style="441"/>
    <col min="3111" max="3111" width="6.86328125" style="441" customWidth="1"/>
    <col min="3112" max="3112" width="35.3984375" style="441" customWidth="1"/>
    <col min="3113" max="3113" width="21" style="441" customWidth="1"/>
    <col min="3114" max="3114" width="19.3984375" style="441" customWidth="1"/>
    <col min="3115" max="3366" width="8.86328125" style="441"/>
    <col min="3367" max="3367" width="6.86328125" style="441" customWidth="1"/>
    <col min="3368" max="3368" width="35.3984375" style="441" customWidth="1"/>
    <col min="3369" max="3369" width="21" style="441" customWidth="1"/>
    <col min="3370" max="3370" width="19.3984375" style="441" customWidth="1"/>
    <col min="3371" max="3622" width="8.86328125" style="441"/>
    <col min="3623" max="3623" width="6.86328125" style="441" customWidth="1"/>
    <col min="3624" max="3624" width="35.3984375" style="441" customWidth="1"/>
    <col min="3625" max="3625" width="21" style="441" customWidth="1"/>
    <col min="3626" max="3626" width="19.3984375" style="441" customWidth="1"/>
    <col min="3627" max="3878" width="8.86328125" style="441"/>
    <col min="3879" max="3879" width="6.86328125" style="441" customWidth="1"/>
    <col min="3880" max="3880" width="35.3984375" style="441" customWidth="1"/>
    <col min="3881" max="3881" width="21" style="441" customWidth="1"/>
    <col min="3882" max="3882" width="19.3984375" style="441" customWidth="1"/>
    <col min="3883" max="4134" width="8.86328125" style="441"/>
    <col min="4135" max="4135" width="6.86328125" style="441" customWidth="1"/>
    <col min="4136" max="4136" width="35.3984375" style="441" customWidth="1"/>
    <col min="4137" max="4137" width="21" style="441" customWidth="1"/>
    <col min="4138" max="4138" width="19.3984375" style="441" customWidth="1"/>
    <col min="4139" max="4390" width="8.86328125" style="441"/>
    <col min="4391" max="4391" width="6.86328125" style="441" customWidth="1"/>
    <col min="4392" max="4392" width="35.3984375" style="441" customWidth="1"/>
    <col min="4393" max="4393" width="21" style="441" customWidth="1"/>
    <col min="4394" max="4394" width="19.3984375" style="441" customWidth="1"/>
    <col min="4395" max="4646" width="8.86328125" style="441"/>
    <col min="4647" max="4647" width="6.86328125" style="441" customWidth="1"/>
    <col min="4648" max="4648" width="35.3984375" style="441" customWidth="1"/>
    <col min="4649" max="4649" width="21" style="441" customWidth="1"/>
    <col min="4650" max="4650" width="19.3984375" style="441" customWidth="1"/>
    <col min="4651" max="4902" width="8.86328125" style="441"/>
    <col min="4903" max="4903" width="6.86328125" style="441" customWidth="1"/>
    <col min="4904" max="4904" width="35.3984375" style="441" customWidth="1"/>
    <col min="4905" max="4905" width="21" style="441" customWidth="1"/>
    <col min="4906" max="4906" width="19.3984375" style="441" customWidth="1"/>
    <col min="4907" max="5158" width="8.86328125" style="441"/>
    <col min="5159" max="5159" width="6.86328125" style="441" customWidth="1"/>
    <col min="5160" max="5160" width="35.3984375" style="441" customWidth="1"/>
    <col min="5161" max="5161" width="21" style="441" customWidth="1"/>
    <col min="5162" max="5162" width="19.3984375" style="441" customWidth="1"/>
    <col min="5163" max="5414" width="8.86328125" style="441"/>
    <col min="5415" max="5415" width="6.86328125" style="441" customWidth="1"/>
    <col min="5416" max="5416" width="35.3984375" style="441" customWidth="1"/>
    <col min="5417" max="5417" width="21" style="441" customWidth="1"/>
    <col min="5418" max="5418" width="19.3984375" style="441" customWidth="1"/>
    <col min="5419" max="5670" width="8.86328125" style="441"/>
    <col min="5671" max="5671" width="6.86328125" style="441" customWidth="1"/>
    <col min="5672" max="5672" width="35.3984375" style="441" customWidth="1"/>
    <col min="5673" max="5673" width="21" style="441" customWidth="1"/>
    <col min="5674" max="5674" width="19.3984375" style="441" customWidth="1"/>
    <col min="5675" max="5926" width="8.86328125" style="441"/>
    <col min="5927" max="5927" width="6.86328125" style="441" customWidth="1"/>
    <col min="5928" max="5928" width="35.3984375" style="441" customWidth="1"/>
    <col min="5929" max="5929" width="21" style="441" customWidth="1"/>
    <col min="5930" max="5930" width="19.3984375" style="441" customWidth="1"/>
    <col min="5931" max="6182" width="8.86328125" style="441"/>
    <col min="6183" max="6183" width="6.86328125" style="441" customWidth="1"/>
    <col min="6184" max="6184" width="35.3984375" style="441" customWidth="1"/>
    <col min="6185" max="6185" width="21" style="441" customWidth="1"/>
    <col min="6186" max="6186" width="19.3984375" style="441" customWidth="1"/>
    <col min="6187" max="6438" width="8.86328125" style="441"/>
    <col min="6439" max="6439" width="6.86328125" style="441" customWidth="1"/>
    <col min="6440" max="6440" width="35.3984375" style="441" customWidth="1"/>
    <col min="6441" max="6441" width="21" style="441" customWidth="1"/>
    <col min="6442" max="6442" width="19.3984375" style="441" customWidth="1"/>
    <col min="6443" max="6694" width="8.86328125" style="441"/>
    <col min="6695" max="6695" width="6.86328125" style="441" customWidth="1"/>
    <col min="6696" max="6696" width="35.3984375" style="441" customWidth="1"/>
    <col min="6697" max="6697" width="21" style="441" customWidth="1"/>
    <col min="6698" max="6698" width="19.3984375" style="441" customWidth="1"/>
    <col min="6699" max="6950" width="8.86328125" style="441"/>
    <col min="6951" max="6951" width="6.86328125" style="441" customWidth="1"/>
    <col min="6952" max="6952" width="35.3984375" style="441" customWidth="1"/>
    <col min="6953" max="6953" width="21" style="441" customWidth="1"/>
    <col min="6954" max="6954" width="19.3984375" style="441" customWidth="1"/>
    <col min="6955" max="7206" width="8.86328125" style="441"/>
    <col min="7207" max="7207" width="6.86328125" style="441" customWidth="1"/>
    <col min="7208" max="7208" width="35.3984375" style="441" customWidth="1"/>
    <col min="7209" max="7209" width="21" style="441" customWidth="1"/>
    <col min="7210" max="7210" width="19.3984375" style="441" customWidth="1"/>
    <col min="7211" max="7462" width="8.86328125" style="441"/>
    <col min="7463" max="7463" width="6.86328125" style="441" customWidth="1"/>
    <col min="7464" max="7464" width="35.3984375" style="441" customWidth="1"/>
    <col min="7465" max="7465" width="21" style="441" customWidth="1"/>
    <col min="7466" max="7466" width="19.3984375" style="441" customWidth="1"/>
    <col min="7467" max="7718" width="8.86328125" style="441"/>
    <col min="7719" max="7719" width="6.86328125" style="441" customWidth="1"/>
    <col min="7720" max="7720" width="35.3984375" style="441" customWidth="1"/>
    <col min="7721" max="7721" width="21" style="441" customWidth="1"/>
    <col min="7722" max="7722" width="19.3984375" style="441" customWidth="1"/>
    <col min="7723" max="7974" width="8.86328125" style="441"/>
    <col min="7975" max="7975" width="6.86328125" style="441" customWidth="1"/>
    <col min="7976" max="7976" width="35.3984375" style="441" customWidth="1"/>
    <col min="7977" max="7977" width="21" style="441" customWidth="1"/>
    <col min="7978" max="7978" width="19.3984375" style="441" customWidth="1"/>
    <col min="7979" max="8230" width="8.86328125" style="441"/>
    <col min="8231" max="8231" width="6.86328125" style="441" customWidth="1"/>
    <col min="8232" max="8232" width="35.3984375" style="441" customWidth="1"/>
    <col min="8233" max="8233" width="21" style="441" customWidth="1"/>
    <col min="8234" max="8234" width="19.3984375" style="441" customWidth="1"/>
    <col min="8235" max="8486" width="8.86328125" style="441"/>
    <col min="8487" max="8487" width="6.86328125" style="441" customWidth="1"/>
    <col min="8488" max="8488" width="35.3984375" style="441" customWidth="1"/>
    <col min="8489" max="8489" width="21" style="441" customWidth="1"/>
    <col min="8490" max="8490" width="19.3984375" style="441" customWidth="1"/>
    <col min="8491" max="8742" width="8.86328125" style="441"/>
    <col min="8743" max="8743" width="6.86328125" style="441" customWidth="1"/>
    <col min="8744" max="8744" width="35.3984375" style="441" customWidth="1"/>
    <col min="8745" max="8745" width="21" style="441" customWidth="1"/>
    <col min="8746" max="8746" width="19.3984375" style="441" customWidth="1"/>
    <col min="8747" max="8998" width="8.86328125" style="441"/>
    <col min="8999" max="8999" width="6.86328125" style="441" customWidth="1"/>
    <col min="9000" max="9000" width="35.3984375" style="441" customWidth="1"/>
    <col min="9001" max="9001" width="21" style="441" customWidth="1"/>
    <col min="9002" max="9002" width="19.3984375" style="441" customWidth="1"/>
    <col min="9003" max="9254" width="8.86328125" style="441"/>
    <col min="9255" max="9255" width="6.86328125" style="441" customWidth="1"/>
    <col min="9256" max="9256" width="35.3984375" style="441" customWidth="1"/>
    <col min="9257" max="9257" width="21" style="441" customWidth="1"/>
    <col min="9258" max="9258" width="19.3984375" style="441" customWidth="1"/>
    <col min="9259" max="9510" width="8.86328125" style="441"/>
    <col min="9511" max="9511" width="6.86328125" style="441" customWidth="1"/>
    <col min="9512" max="9512" width="35.3984375" style="441" customWidth="1"/>
    <col min="9513" max="9513" width="21" style="441" customWidth="1"/>
    <col min="9514" max="9514" width="19.3984375" style="441" customWidth="1"/>
    <col min="9515" max="9766" width="8.86328125" style="441"/>
    <col min="9767" max="9767" width="6.86328125" style="441" customWidth="1"/>
    <col min="9768" max="9768" width="35.3984375" style="441" customWidth="1"/>
    <col min="9769" max="9769" width="21" style="441" customWidth="1"/>
    <col min="9770" max="9770" width="19.3984375" style="441" customWidth="1"/>
    <col min="9771" max="10022" width="8.86328125" style="441"/>
    <col min="10023" max="10023" width="6.86328125" style="441" customWidth="1"/>
    <col min="10024" max="10024" width="35.3984375" style="441" customWidth="1"/>
    <col min="10025" max="10025" width="21" style="441" customWidth="1"/>
    <col min="10026" max="10026" width="19.3984375" style="441" customWidth="1"/>
    <col min="10027" max="10278" width="8.86328125" style="441"/>
    <col min="10279" max="10279" width="6.86328125" style="441" customWidth="1"/>
    <col min="10280" max="10280" width="35.3984375" style="441" customWidth="1"/>
    <col min="10281" max="10281" width="21" style="441" customWidth="1"/>
    <col min="10282" max="10282" width="19.3984375" style="441" customWidth="1"/>
    <col min="10283" max="10534" width="8.86328125" style="441"/>
    <col min="10535" max="10535" width="6.86328125" style="441" customWidth="1"/>
    <col min="10536" max="10536" width="35.3984375" style="441" customWidth="1"/>
    <col min="10537" max="10537" width="21" style="441" customWidth="1"/>
    <col min="10538" max="10538" width="19.3984375" style="441" customWidth="1"/>
    <col min="10539" max="10790" width="8.86328125" style="441"/>
    <col min="10791" max="10791" width="6.86328125" style="441" customWidth="1"/>
    <col min="10792" max="10792" width="35.3984375" style="441" customWidth="1"/>
    <col min="10793" max="10793" width="21" style="441" customWidth="1"/>
    <col min="10794" max="10794" width="19.3984375" style="441" customWidth="1"/>
    <col min="10795" max="11046" width="8.86328125" style="441"/>
    <col min="11047" max="11047" width="6.86328125" style="441" customWidth="1"/>
    <col min="11048" max="11048" width="35.3984375" style="441" customWidth="1"/>
    <col min="11049" max="11049" width="21" style="441" customWidth="1"/>
    <col min="11050" max="11050" width="19.3984375" style="441" customWidth="1"/>
    <col min="11051" max="11302" width="8.86328125" style="441"/>
    <col min="11303" max="11303" width="6.86328125" style="441" customWidth="1"/>
    <col min="11304" max="11304" width="35.3984375" style="441" customWidth="1"/>
    <col min="11305" max="11305" width="21" style="441" customWidth="1"/>
    <col min="11306" max="11306" width="19.3984375" style="441" customWidth="1"/>
    <col min="11307" max="11558" width="8.86328125" style="441"/>
    <col min="11559" max="11559" width="6.86328125" style="441" customWidth="1"/>
    <col min="11560" max="11560" width="35.3984375" style="441" customWidth="1"/>
    <col min="11561" max="11561" width="21" style="441" customWidth="1"/>
    <col min="11562" max="11562" width="19.3984375" style="441" customWidth="1"/>
    <col min="11563" max="11814" width="8.86328125" style="441"/>
    <col min="11815" max="11815" width="6.86328125" style="441" customWidth="1"/>
    <col min="11816" max="11816" width="35.3984375" style="441" customWidth="1"/>
    <col min="11817" max="11817" width="21" style="441" customWidth="1"/>
    <col min="11818" max="11818" width="19.3984375" style="441" customWidth="1"/>
    <col min="11819" max="12070" width="8.86328125" style="441"/>
    <col min="12071" max="12071" width="6.86328125" style="441" customWidth="1"/>
    <col min="12072" max="12072" width="35.3984375" style="441" customWidth="1"/>
    <col min="12073" max="12073" width="21" style="441" customWidth="1"/>
    <col min="12074" max="12074" width="19.3984375" style="441" customWidth="1"/>
    <col min="12075" max="12326" width="8.86328125" style="441"/>
    <col min="12327" max="12327" width="6.86328125" style="441" customWidth="1"/>
    <col min="12328" max="12328" width="35.3984375" style="441" customWidth="1"/>
    <col min="12329" max="12329" width="21" style="441" customWidth="1"/>
    <col min="12330" max="12330" width="19.3984375" style="441" customWidth="1"/>
    <col min="12331" max="12582" width="8.86328125" style="441"/>
    <col min="12583" max="12583" width="6.86328125" style="441" customWidth="1"/>
    <col min="12584" max="12584" width="35.3984375" style="441" customWidth="1"/>
    <col min="12585" max="12585" width="21" style="441" customWidth="1"/>
    <col min="12586" max="12586" width="19.3984375" style="441" customWidth="1"/>
    <col min="12587" max="12838" width="8.86328125" style="441"/>
    <col min="12839" max="12839" width="6.86328125" style="441" customWidth="1"/>
    <col min="12840" max="12840" width="35.3984375" style="441" customWidth="1"/>
    <col min="12841" max="12841" width="21" style="441" customWidth="1"/>
    <col min="12842" max="12842" width="19.3984375" style="441" customWidth="1"/>
    <col min="12843" max="13094" width="8.86328125" style="441"/>
    <col min="13095" max="13095" width="6.86328125" style="441" customWidth="1"/>
    <col min="13096" max="13096" width="35.3984375" style="441" customWidth="1"/>
    <col min="13097" max="13097" width="21" style="441" customWidth="1"/>
    <col min="13098" max="13098" width="19.3984375" style="441" customWidth="1"/>
    <col min="13099" max="13350" width="8.86328125" style="441"/>
    <col min="13351" max="13351" width="6.86328125" style="441" customWidth="1"/>
    <col min="13352" max="13352" width="35.3984375" style="441" customWidth="1"/>
    <col min="13353" max="13353" width="21" style="441" customWidth="1"/>
    <col min="13354" max="13354" width="19.3984375" style="441" customWidth="1"/>
    <col min="13355" max="13606" width="8.86328125" style="441"/>
    <col min="13607" max="13607" width="6.86328125" style="441" customWidth="1"/>
    <col min="13608" max="13608" width="35.3984375" style="441" customWidth="1"/>
    <col min="13609" max="13609" width="21" style="441" customWidth="1"/>
    <col min="13610" max="13610" width="19.3984375" style="441" customWidth="1"/>
    <col min="13611" max="13862" width="8.86328125" style="441"/>
    <col min="13863" max="13863" width="6.86328125" style="441" customWidth="1"/>
    <col min="13864" max="13864" width="35.3984375" style="441" customWidth="1"/>
    <col min="13865" max="13865" width="21" style="441" customWidth="1"/>
    <col min="13866" max="13866" width="19.3984375" style="441" customWidth="1"/>
    <col min="13867" max="14118" width="8.86328125" style="441"/>
    <col min="14119" max="14119" width="6.86328125" style="441" customWidth="1"/>
    <col min="14120" max="14120" width="35.3984375" style="441" customWidth="1"/>
    <col min="14121" max="14121" width="21" style="441" customWidth="1"/>
    <col min="14122" max="14122" width="19.3984375" style="441" customWidth="1"/>
    <col min="14123" max="14374" width="8.86328125" style="441"/>
    <col min="14375" max="14375" width="6.86328125" style="441" customWidth="1"/>
    <col min="14376" max="14376" width="35.3984375" style="441" customWidth="1"/>
    <col min="14377" max="14377" width="21" style="441" customWidth="1"/>
    <col min="14378" max="14378" width="19.3984375" style="441" customWidth="1"/>
    <col min="14379" max="14630" width="8.86328125" style="441"/>
    <col min="14631" max="14631" width="6.86328125" style="441" customWidth="1"/>
    <col min="14632" max="14632" width="35.3984375" style="441" customWidth="1"/>
    <col min="14633" max="14633" width="21" style="441" customWidth="1"/>
    <col min="14634" max="14634" width="19.3984375" style="441" customWidth="1"/>
    <col min="14635" max="14886" width="8.86328125" style="441"/>
    <col min="14887" max="14887" width="6.86328125" style="441" customWidth="1"/>
    <col min="14888" max="14888" width="35.3984375" style="441" customWidth="1"/>
    <col min="14889" max="14889" width="21" style="441" customWidth="1"/>
    <col min="14890" max="14890" width="19.3984375" style="441" customWidth="1"/>
    <col min="14891" max="15142" width="8.86328125" style="441"/>
    <col min="15143" max="15143" width="6.86328125" style="441" customWidth="1"/>
    <col min="15144" max="15144" width="35.3984375" style="441" customWidth="1"/>
    <col min="15145" max="15145" width="21" style="441" customWidth="1"/>
    <col min="15146" max="15146" width="19.3984375" style="441" customWidth="1"/>
    <col min="15147" max="15398" width="8.86328125" style="441"/>
    <col min="15399" max="15399" width="6.86328125" style="441" customWidth="1"/>
    <col min="15400" max="15400" width="35.3984375" style="441" customWidth="1"/>
    <col min="15401" max="15401" width="21" style="441" customWidth="1"/>
    <col min="15402" max="15402" width="19.3984375" style="441" customWidth="1"/>
    <col min="15403" max="15654" width="8.86328125" style="441"/>
    <col min="15655" max="15655" width="6.86328125" style="441" customWidth="1"/>
    <col min="15656" max="15656" width="35.3984375" style="441" customWidth="1"/>
    <col min="15657" max="15657" width="21" style="441" customWidth="1"/>
    <col min="15658" max="15658" width="19.3984375" style="441" customWidth="1"/>
    <col min="15659" max="15910" width="8.86328125" style="441"/>
    <col min="15911" max="15911" width="6.86328125" style="441" customWidth="1"/>
    <col min="15912" max="15912" width="35.3984375" style="441" customWidth="1"/>
    <col min="15913" max="15913" width="21" style="441" customWidth="1"/>
    <col min="15914" max="15914" width="19.3984375" style="441" customWidth="1"/>
    <col min="15915" max="16166" width="8.86328125" style="441"/>
    <col min="16167" max="16167" width="6.86328125" style="441" customWidth="1"/>
    <col min="16168" max="16168" width="35.3984375" style="441" customWidth="1"/>
    <col min="16169" max="16169" width="21" style="441" customWidth="1"/>
    <col min="16170" max="16170" width="19.3984375" style="441" customWidth="1"/>
    <col min="16171" max="16384" width="8.86328125" style="441"/>
  </cols>
  <sheetData>
    <row r="1" spans="1:63" s="632" customFormat="1" ht="20.25">
      <c r="A1" s="936" t="s">
        <v>1378</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936"/>
      <c r="AO1" s="936"/>
      <c r="AP1" s="936"/>
      <c r="AS1" s="631" t="s">
        <v>1379</v>
      </c>
      <c r="AT1" s="633" t="s">
        <v>1380</v>
      </c>
    </row>
    <row r="2" spans="1:63" s="632" customFormat="1" ht="45" customHeight="1">
      <c r="A2" s="937" t="s">
        <v>1368</v>
      </c>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R2" s="632" t="s">
        <v>1381</v>
      </c>
      <c r="AS2" s="634">
        <v>1920500</v>
      </c>
      <c r="AT2" s="635">
        <v>3841000</v>
      </c>
    </row>
    <row r="3" spans="1:63" s="636" customFormat="1" ht="22.5" hidden="1" customHeight="1">
      <c r="A3" s="938" t="s">
        <v>1382</v>
      </c>
      <c r="B3" s="939"/>
      <c r="C3" s="939"/>
      <c r="D3" s="939"/>
      <c r="E3" s="939"/>
      <c r="F3" s="939"/>
      <c r="G3" s="939"/>
      <c r="H3" s="939"/>
      <c r="I3" s="939"/>
      <c r="J3" s="939"/>
      <c r="K3" s="939"/>
      <c r="L3" s="939"/>
      <c r="M3" s="939"/>
      <c r="N3" s="939"/>
      <c r="O3" s="939"/>
      <c r="P3" s="939"/>
      <c r="Q3" s="939"/>
      <c r="R3" s="939"/>
      <c r="S3" s="939"/>
      <c r="T3" s="939"/>
      <c r="U3" s="939"/>
      <c r="V3" s="939"/>
      <c r="W3" s="939"/>
      <c r="X3" s="939"/>
      <c r="Y3" s="939"/>
      <c r="Z3" s="939"/>
      <c r="AA3" s="939"/>
      <c r="AB3" s="939"/>
      <c r="AC3" s="939"/>
      <c r="AD3" s="939"/>
      <c r="AE3" s="939"/>
      <c r="AF3" s="939"/>
      <c r="AG3" s="939"/>
      <c r="AH3" s="939"/>
      <c r="AI3" s="939"/>
      <c r="AJ3" s="939"/>
      <c r="AK3" s="939"/>
      <c r="AL3" s="939"/>
      <c r="AM3" s="939"/>
      <c r="AN3" s="939"/>
      <c r="AO3" s="939"/>
      <c r="AP3" s="939"/>
      <c r="AR3" s="636" t="s">
        <v>1383</v>
      </c>
      <c r="AS3" s="637">
        <v>384100</v>
      </c>
      <c r="AT3" s="637">
        <v>768200</v>
      </c>
    </row>
    <row r="4" spans="1:63" s="636" customFormat="1" ht="23.25" customHeight="1">
      <c r="A4" s="940" t="s">
        <v>1490</v>
      </c>
      <c r="B4" s="940"/>
      <c r="C4" s="940"/>
      <c r="D4" s="940"/>
      <c r="E4" s="940"/>
      <c r="F4" s="940"/>
      <c r="G4" s="940"/>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0"/>
      <c r="AG4" s="940"/>
      <c r="AH4" s="940"/>
      <c r="AI4" s="940"/>
      <c r="AJ4" s="940"/>
      <c r="AK4" s="940"/>
      <c r="AL4" s="940"/>
      <c r="AM4" s="940"/>
      <c r="AN4" s="940"/>
      <c r="AO4" s="940"/>
      <c r="AP4" s="940"/>
      <c r="AR4" s="638"/>
      <c r="AS4" s="638">
        <v>1600000</v>
      </c>
      <c r="AT4" s="638">
        <v>1561082</v>
      </c>
      <c r="AU4" s="639">
        <v>1920500</v>
      </c>
      <c r="AV4" s="640">
        <v>1920500</v>
      </c>
      <c r="AW4" s="639">
        <v>2383500</v>
      </c>
      <c r="AX4" s="639">
        <v>4767000</v>
      </c>
    </row>
    <row r="5" spans="1:63" s="642" customFormat="1" ht="18.75" customHeight="1">
      <c r="A5" s="641"/>
      <c r="B5" s="641"/>
      <c r="C5" s="641"/>
      <c r="D5" s="641"/>
      <c r="E5" s="641"/>
      <c r="F5" s="641"/>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R5" s="643"/>
      <c r="AS5" s="643"/>
      <c r="AT5" s="643"/>
      <c r="AU5" s="644"/>
      <c r="AV5" s="645"/>
      <c r="AW5" s="644"/>
      <c r="AX5" s="644"/>
    </row>
    <row r="6" spans="1:63" ht="17.649999999999999">
      <c r="A6" s="646"/>
      <c r="B6" s="646"/>
      <c r="C6" s="646"/>
      <c r="D6" s="941" t="s">
        <v>1384</v>
      </c>
      <c r="E6" s="941"/>
      <c r="F6" s="941"/>
      <c r="G6" s="941"/>
      <c r="H6" s="941"/>
      <c r="I6" s="941"/>
      <c r="J6" s="941"/>
      <c r="K6" s="941"/>
      <c r="L6" s="941"/>
      <c r="M6" s="941"/>
      <c r="N6" s="941"/>
      <c r="O6" s="941"/>
      <c r="P6" s="941"/>
      <c r="Q6" s="941"/>
      <c r="R6" s="941"/>
      <c r="S6" s="941"/>
      <c r="T6" s="941"/>
      <c r="U6" s="941"/>
      <c r="V6" s="941"/>
      <c r="W6" s="941"/>
      <c r="X6" s="941"/>
      <c r="Y6" s="941"/>
      <c r="Z6" s="941"/>
      <c r="AA6" s="941"/>
      <c r="AB6" s="941"/>
      <c r="AC6" s="941"/>
      <c r="AD6" s="941"/>
      <c r="AE6" s="941"/>
      <c r="AF6" s="941"/>
      <c r="AG6" s="941"/>
      <c r="AH6" s="941"/>
      <c r="AI6" s="941"/>
      <c r="AJ6" s="941"/>
      <c r="AK6" s="941"/>
      <c r="AL6" s="941"/>
      <c r="AM6" s="941"/>
      <c r="AN6" s="941"/>
      <c r="AO6" s="941"/>
      <c r="AP6" s="941"/>
      <c r="AQ6" s="647"/>
      <c r="AR6" s="648">
        <v>181000</v>
      </c>
      <c r="AS6" s="647"/>
      <c r="AT6" s="647"/>
      <c r="AU6" s="647"/>
      <c r="AV6" s="647"/>
      <c r="AW6" s="647"/>
      <c r="AX6" s="647"/>
      <c r="AY6" s="647"/>
      <c r="AZ6" s="647"/>
      <c r="BA6" s="647"/>
      <c r="BB6" s="647"/>
      <c r="BC6" s="647"/>
      <c r="BD6" s="647"/>
      <c r="BE6" s="647"/>
      <c r="BF6" s="647"/>
      <c r="BG6" s="647"/>
      <c r="BH6" s="647"/>
      <c r="BI6" s="647"/>
    </row>
    <row r="7" spans="1:63" s="654" customFormat="1" ht="31.5" customHeight="1">
      <c r="A7" s="932" t="s">
        <v>1385</v>
      </c>
      <c r="B7" s="932" t="s">
        <v>1386</v>
      </c>
      <c r="C7" s="932" t="s">
        <v>1387</v>
      </c>
      <c r="D7" s="932" t="s">
        <v>1388</v>
      </c>
      <c r="E7" s="935" t="s">
        <v>1389</v>
      </c>
      <c r="F7" s="935"/>
      <c r="G7" s="935" t="s">
        <v>1388</v>
      </c>
      <c r="H7" s="935"/>
      <c r="I7" s="935"/>
      <c r="J7" s="935"/>
      <c r="K7" s="943" t="s">
        <v>1390</v>
      </c>
      <c r="L7" s="944"/>
      <c r="M7" s="944"/>
      <c r="N7" s="944"/>
      <c r="O7" s="944"/>
      <c r="P7" s="944"/>
      <c r="Q7" s="944"/>
      <c r="R7" s="944"/>
      <c r="S7" s="945"/>
      <c r="T7" s="943" t="s">
        <v>1391</v>
      </c>
      <c r="U7" s="944"/>
      <c r="V7" s="944"/>
      <c r="W7" s="944"/>
      <c r="X7" s="944"/>
      <c r="Y7" s="944"/>
      <c r="Z7" s="944"/>
      <c r="AA7" s="945"/>
      <c r="AB7" s="935" t="s">
        <v>6</v>
      </c>
      <c r="AC7" s="935"/>
      <c r="AD7" s="935"/>
      <c r="AE7" s="935"/>
      <c r="AF7" s="946" t="s">
        <v>1392</v>
      </c>
      <c r="AG7" s="947"/>
      <c r="AH7" s="947"/>
      <c r="AI7" s="947"/>
      <c r="AJ7" s="947"/>
      <c r="AK7" s="947"/>
      <c r="AL7" s="947"/>
      <c r="AM7" s="947"/>
      <c r="AN7" s="948"/>
      <c r="AO7" s="653"/>
      <c r="AP7" s="932" t="s">
        <v>0</v>
      </c>
      <c r="AR7" s="643" t="e">
        <v>#REF!</v>
      </c>
      <c r="AT7" s="950" t="s">
        <v>1393</v>
      </c>
      <c r="AZ7" s="953" t="s">
        <v>68</v>
      </c>
      <c r="BA7" s="655" t="s">
        <v>1394</v>
      </c>
      <c r="BB7" s="656">
        <v>3010955</v>
      </c>
      <c r="BC7" s="657" t="s">
        <v>1395</v>
      </c>
      <c r="BD7" s="658">
        <v>3074455</v>
      </c>
      <c r="BE7" s="655" t="s">
        <v>1396</v>
      </c>
      <c r="BF7" s="659">
        <v>3074455.0383805758</v>
      </c>
      <c r="BG7" s="942" t="s">
        <v>1397</v>
      </c>
      <c r="BH7" s="659">
        <v>3.8380575831979513E-2</v>
      </c>
    </row>
    <row r="8" spans="1:63" s="654" customFormat="1" ht="20.25" customHeight="1">
      <c r="A8" s="933"/>
      <c r="B8" s="933"/>
      <c r="C8" s="933"/>
      <c r="D8" s="933"/>
      <c r="E8" s="935"/>
      <c r="F8" s="935"/>
      <c r="G8" s="935" t="s">
        <v>2</v>
      </c>
      <c r="H8" s="935" t="s">
        <v>1</v>
      </c>
      <c r="I8" s="935"/>
      <c r="J8" s="935"/>
      <c r="K8" s="943" t="s">
        <v>1398</v>
      </c>
      <c r="L8" s="944"/>
      <c r="M8" s="944"/>
      <c r="N8" s="945"/>
      <c r="O8" s="943" t="s">
        <v>1399</v>
      </c>
      <c r="P8" s="944"/>
      <c r="Q8" s="944"/>
      <c r="R8" s="945"/>
      <c r="S8" s="932" t="s">
        <v>1400</v>
      </c>
      <c r="T8" s="935" t="s">
        <v>1401</v>
      </c>
      <c r="U8" s="935" t="s">
        <v>1</v>
      </c>
      <c r="V8" s="935"/>
      <c r="W8" s="935"/>
      <c r="X8" s="943" t="s">
        <v>1</v>
      </c>
      <c r="Y8" s="944"/>
      <c r="Z8" s="944"/>
      <c r="AA8" s="945"/>
      <c r="AB8" s="935" t="s">
        <v>2</v>
      </c>
      <c r="AC8" s="935" t="s">
        <v>1</v>
      </c>
      <c r="AD8" s="935"/>
      <c r="AE8" s="935"/>
      <c r="AF8" s="943" t="s">
        <v>1398</v>
      </c>
      <c r="AG8" s="944"/>
      <c r="AH8" s="944"/>
      <c r="AI8" s="945"/>
      <c r="AJ8" s="943" t="s">
        <v>1399</v>
      </c>
      <c r="AK8" s="944"/>
      <c r="AL8" s="944"/>
      <c r="AM8" s="945"/>
      <c r="AN8" s="932" t="s">
        <v>1400</v>
      </c>
      <c r="AO8" s="661"/>
      <c r="AP8" s="933"/>
      <c r="AR8" s="643" t="e">
        <v>#REF!</v>
      </c>
      <c r="AT8" s="951"/>
      <c r="AZ8" s="953"/>
      <c r="BA8" s="491" t="s">
        <v>1402</v>
      </c>
      <c r="BB8" s="656">
        <v>4097930.5360000199</v>
      </c>
      <c r="BC8" s="663" t="s">
        <v>1402</v>
      </c>
      <c r="BD8" s="656">
        <v>4097930.5360000199</v>
      </c>
      <c r="BE8" s="655" t="s">
        <v>1402</v>
      </c>
      <c r="BF8" s="659">
        <v>8781375.9561250005</v>
      </c>
      <c r="BG8" s="942"/>
      <c r="BH8" s="659">
        <v>4683445.4201249806</v>
      </c>
    </row>
    <row r="9" spans="1:63" s="654" customFormat="1" ht="20.25" customHeight="1">
      <c r="A9" s="933"/>
      <c r="B9" s="933"/>
      <c r="C9" s="933"/>
      <c r="D9" s="933"/>
      <c r="E9" s="649"/>
      <c r="F9" s="649"/>
      <c r="G9" s="935"/>
      <c r="H9" s="932" t="s">
        <v>8</v>
      </c>
      <c r="I9" s="932" t="s">
        <v>1403</v>
      </c>
      <c r="J9" s="932" t="s">
        <v>1404</v>
      </c>
      <c r="K9" s="946" t="s">
        <v>2</v>
      </c>
      <c r="L9" s="935" t="s">
        <v>1</v>
      </c>
      <c r="M9" s="935"/>
      <c r="N9" s="935"/>
      <c r="O9" s="946" t="s">
        <v>2</v>
      </c>
      <c r="P9" s="935" t="s">
        <v>1</v>
      </c>
      <c r="Q9" s="935"/>
      <c r="R9" s="935"/>
      <c r="S9" s="933"/>
      <c r="T9" s="935"/>
      <c r="U9" s="932" t="s">
        <v>8</v>
      </c>
      <c r="V9" s="932" t="s">
        <v>1403</v>
      </c>
      <c r="W9" s="932" t="s">
        <v>1404</v>
      </c>
      <c r="X9" s="650"/>
      <c r="Y9" s="651"/>
      <c r="Z9" s="651"/>
      <c r="AA9" s="652"/>
      <c r="AB9" s="935"/>
      <c r="AC9" s="932" t="s">
        <v>8</v>
      </c>
      <c r="AD9" s="932" t="s">
        <v>1403</v>
      </c>
      <c r="AE9" s="932" t="s">
        <v>1405</v>
      </c>
      <c r="AF9" s="946" t="s">
        <v>2</v>
      </c>
      <c r="AG9" s="935" t="s">
        <v>1</v>
      </c>
      <c r="AH9" s="935"/>
      <c r="AI9" s="935"/>
      <c r="AJ9" s="946" t="s">
        <v>2</v>
      </c>
      <c r="AK9" s="935" t="s">
        <v>1</v>
      </c>
      <c r="AL9" s="935"/>
      <c r="AM9" s="935"/>
      <c r="AN9" s="933"/>
      <c r="AO9" s="661"/>
      <c r="AP9" s="933"/>
      <c r="AR9" s="643"/>
      <c r="AT9" s="951"/>
      <c r="AZ9" s="953"/>
      <c r="BA9" s="491" t="s">
        <v>1406</v>
      </c>
      <c r="BB9" s="656">
        <v>48500</v>
      </c>
      <c r="BC9" s="655"/>
      <c r="BD9" s="658">
        <v>7172385.5360000199</v>
      </c>
      <c r="BE9" s="655"/>
      <c r="BF9" s="659">
        <v>11855830.994505577</v>
      </c>
      <c r="BG9" s="660" t="s">
        <v>1129</v>
      </c>
      <c r="BH9" s="659">
        <v>1456728.3422020003</v>
      </c>
    </row>
    <row r="10" spans="1:63" s="654" customFormat="1" ht="60.75" customHeight="1">
      <c r="A10" s="934"/>
      <c r="B10" s="934"/>
      <c r="C10" s="934"/>
      <c r="D10" s="934"/>
      <c r="E10" s="649" t="s">
        <v>1407</v>
      </c>
      <c r="F10" s="649" t="s">
        <v>1408</v>
      </c>
      <c r="G10" s="935"/>
      <c r="H10" s="934"/>
      <c r="I10" s="934"/>
      <c r="J10" s="934"/>
      <c r="K10" s="949"/>
      <c r="L10" s="649" t="s">
        <v>8</v>
      </c>
      <c r="M10" s="649" t="s">
        <v>1403</v>
      </c>
      <c r="N10" s="649" t="s">
        <v>1405</v>
      </c>
      <c r="O10" s="949"/>
      <c r="P10" s="649" t="s">
        <v>8</v>
      </c>
      <c r="Q10" s="649" t="s">
        <v>1403</v>
      </c>
      <c r="R10" s="649" t="s">
        <v>1405</v>
      </c>
      <c r="S10" s="934"/>
      <c r="T10" s="935"/>
      <c r="U10" s="934"/>
      <c r="V10" s="934"/>
      <c r="W10" s="934"/>
      <c r="X10" s="649" t="s">
        <v>1409</v>
      </c>
      <c r="Y10" s="649" t="s">
        <v>1410</v>
      </c>
      <c r="Z10" s="649" t="s">
        <v>1411</v>
      </c>
      <c r="AA10" s="649" t="s">
        <v>1412</v>
      </c>
      <c r="AB10" s="935"/>
      <c r="AC10" s="934"/>
      <c r="AD10" s="934"/>
      <c r="AE10" s="934"/>
      <c r="AF10" s="949"/>
      <c r="AG10" s="649" t="s">
        <v>8</v>
      </c>
      <c r="AH10" s="649" t="s">
        <v>1403</v>
      </c>
      <c r="AI10" s="649" t="s">
        <v>1405</v>
      </c>
      <c r="AJ10" s="949"/>
      <c r="AK10" s="649" t="s">
        <v>8</v>
      </c>
      <c r="AL10" s="649" t="s">
        <v>1403</v>
      </c>
      <c r="AM10" s="649" t="s">
        <v>1405</v>
      </c>
      <c r="AN10" s="934"/>
      <c r="AO10" s="664"/>
      <c r="AP10" s="934"/>
      <c r="AR10" s="665">
        <v>0</v>
      </c>
      <c r="AS10" s="665"/>
      <c r="AT10" s="952"/>
      <c r="AZ10" s="953"/>
      <c r="BA10" s="491" t="s">
        <v>1413</v>
      </c>
      <c r="BB10" s="665">
        <v>15000</v>
      </c>
      <c r="BC10" s="666"/>
      <c r="BD10" s="666"/>
      <c r="BE10" s="655"/>
      <c r="BF10" s="655"/>
      <c r="BG10" s="667" t="s">
        <v>1414</v>
      </c>
      <c r="BH10" s="659">
        <v>6140173.7623269809</v>
      </c>
    </row>
    <row r="11" spans="1:63" s="654" customFormat="1" ht="21" customHeight="1">
      <c r="A11" s="649">
        <v>1</v>
      </c>
      <c r="B11" s="649">
        <v>2</v>
      </c>
      <c r="C11" s="649">
        <v>3</v>
      </c>
      <c r="D11" s="649">
        <v>3</v>
      </c>
      <c r="E11" s="649">
        <v>4</v>
      </c>
      <c r="F11" s="649">
        <v>5</v>
      </c>
      <c r="G11" s="649">
        <v>3</v>
      </c>
      <c r="H11" s="649">
        <v>4</v>
      </c>
      <c r="I11" s="649">
        <v>5</v>
      </c>
      <c r="J11" s="649">
        <v>6</v>
      </c>
      <c r="K11" s="649"/>
      <c r="L11" s="649"/>
      <c r="M11" s="649"/>
      <c r="N11" s="649"/>
      <c r="O11" s="649"/>
      <c r="P11" s="649"/>
      <c r="Q11" s="649"/>
      <c r="R11" s="649">
        <v>8</v>
      </c>
      <c r="S11" s="649"/>
      <c r="T11" s="649">
        <v>6</v>
      </c>
      <c r="U11" s="649"/>
      <c r="V11" s="649"/>
      <c r="W11" s="649"/>
      <c r="X11" s="649">
        <v>7</v>
      </c>
      <c r="Y11" s="649">
        <v>8</v>
      </c>
      <c r="Z11" s="649">
        <v>9</v>
      </c>
      <c r="AA11" s="649">
        <v>10</v>
      </c>
      <c r="AB11" s="649">
        <v>7</v>
      </c>
      <c r="AC11" s="649">
        <v>8</v>
      </c>
      <c r="AD11" s="649">
        <v>9</v>
      </c>
      <c r="AE11" s="649">
        <v>10</v>
      </c>
      <c r="AF11" s="649"/>
      <c r="AG11" s="649"/>
      <c r="AH11" s="649"/>
      <c r="AI11" s="649"/>
      <c r="AJ11" s="649"/>
      <c r="AK11" s="649"/>
      <c r="AL11" s="649"/>
      <c r="AM11" s="649">
        <v>8</v>
      </c>
      <c r="AN11" s="649"/>
      <c r="AO11" s="649"/>
      <c r="AP11" s="649">
        <v>11</v>
      </c>
      <c r="AR11" s="665"/>
      <c r="AS11" s="665"/>
      <c r="AT11" s="662"/>
      <c r="AZ11" s="668"/>
      <c r="BA11" s="436"/>
      <c r="BB11" s="669"/>
      <c r="BC11" s="670"/>
    </row>
    <row r="12" spans="1:63" s="655" customFormat="1" ht="17.25" hidden="1" customHeight="1">
      <c r="A12" s="671"/>
      <c r="B12" s="671" t="s">
        <v>1415</v>
      </c>
      <c r="C12" s="671"/>
      <c r="D12" s="671"/>
      <c r="E12" s="671"/>
      <c r="F12" s="671"/>
      <c r="G12" s="672">
        <v>13312559.336707577</v>
      </c>
      <c r="H12" s="672">
        <v>3074455.0383805758</v>
      </c>
      <c r="I12" s="672">
        <v>8781375.9561250005</v>
      </c>
      <c r="J12" s="672">
        <v>1456728.3422020003</v>
      </c>
      <c r="K12" s="672">
        <v>462806.90057900001</v>
      </c>
      <c r="L12" s="672">
        <v>52544</v>
      </c>
      <c r="M12" s="672">
        <v>232435</v>
      </c>
      <c r="N12" s="672">
        <v>187331.42800000001</v>
      </c>
      <c r="O12" s="672">
        <v>120206.152</v>
      </c>
      <c r="P12" s="672">
        <v>67125.275999999998</v>
      </c>
      <c r="Q12" s="672">
        <v>0</v>
      </c>
      <c r="R12" s="672">
        <v>296419.31100000005</v>
      </c>
      <c r="S12" s="672">
        <v>0</v>
      </c>
      <c r="T12" s="672">
        <v>3802835.7060067267</v>
      </c>
      <c r="U12" s="672"/>
      <c r="V12" s="672"/>
      <c r="W12" s="672"/>
      <c r="X12" s="672">
        <v>118750.268954</v>
      </c>
      <c r="Y12" s="672">
        <v>48705</v>
      </c>
      <c r="Z12" s="672">
        <v>2714.7090000000026</v>
      </c>
      <c r="AA12" s="672">
        <v>55651.818954000002</v>
      </c>
      <c r="AB12" s="672">
        <v>2523336.8588921819</v>
      </c>
      <c r="AC12" s="672">
        <v>703852.07856918173</v>
      </c>
      <c r="AD12" s="672">
        <v>1571263.1538269999</v>
      </c>
      <c r="AE12" s="672">
        <v>248221.62649599998</v>
      </c>
      <c r="AF12" s="672">
        <v>0</v>
      </c>
      <c r="AG12" s="672">
        <v>0</v>
      </c>
      <c r="AH12" s="672">
        <v>0</v>
      </c>
      <c r="AI12" s="672">
        <v>0</v>
      </c>
      <c r="AJ12" s="672">
        <v>0</v>
      </c>
      <c r="AK12" s="672">
        <v>0</v>
      </c>
      <c r="AL12" s="672">
        <v>0</v>
      </c>
      <c r="AM12" s="672">
        <v>0</v>
      </c>
      <c r="AN12" s="672">
        <v>0</v>
      </c>
      <c r="AO12" s="672"/>
      <c r="AP12" s="672">
        <v>0</v>
      </c>
      <c r="AQ12" s="672">
        <v>0</v>
      </c>
      <c r="AR12" s="672">
        <v>0</v>
      </c>
      <c r="AS12" s="672">
        <v>0</v>
      </c>
      <c r="AT12" s="672">
        <v>0</v>
      </c>
      <c r="AU12" s="672">
        <v>0</v>
      </c>
      <c r="AV12" s="672">
        <v>0</v>
      </c>
      <c r="AW12" s="672">
        <v>0</v>
      </c>
      <c r="AX12" s="672">
        <v>0</v>
      </c>
      <c r="AY12" s="672">
        <v>0</v>
      </c>
      <c r="AZ12" s="665"/>
      <c r="BA12" s="673"/>
      <c r="BB12" s="658"/>
      <c r="BC12" s="674"/>
    </row>
    <row r="13" spans="1:63" s="678" customFormat="1" ht="33.75" customHeight="1">
      <c r="A13" s="675" t="s">
        <v>11</v>
      </c>
      <c r="B13" s="676" t="s">
        <v>1416</v>
      </c>
      <c r="C13" s="675"/>
      <c r="D13" s="675"/>
      <c r="E13" s="675"/>
      <c r="F13" s="675"/>
      <c r="G13" s="677">
        <v>13312559.336707577</v>
      </c>
      <c r="H13" s="677">
        <v>3074455.0383805758</v>
      </c>
      <c r="I13" s="677">
        <v>8781375.9561250005</v>
      </c>
      <c r="J13" s="677">
        <v>1456728.3422020003</v>
      </c>
      <c r="K13" s="677">
        <v>462806.90057900001</v>
      </c>
      <c r="L13" s="677">
        <v>52544</v>
      </c>
      <c r="M13" s="677">
        <v>232435</v>
      </c>
      <c r="N13" s="677">
        <v>187331.42800000001</v>
      </c>
      <c r="O13" s="677">
        <v>120206.152</v>
      </c>
      <c r="P13" s="677">
        <v>67125.275999999998</v>
      </c>
      <c r="Q13" s="677">
        <v>0</v>
      </c>
      <c r="R13" s="677">
        <v>296419.31100000005</v>
      </c>
      <c r="S13" s="677">
        <v>0</v>
      </c>
      <c r="T13" s="677">
        <v>3802835.7060067267</v>
      </c>
      <c r="U13" s="677"/>
      <c r="V13" s="677"/>
      <c r="W13" s="677"/>
      <c r="X13" s="677">
        <v>118750.268954</v>
      </c>
      <c r="Y13" s="677">
        <v>48705</v>
      </c>
      <c r="Z13" s="677">
        <v>2714.7090000000026</v>
      </c>
      <c r="AA13" s="677">
        <v>55651.818954000002</v>
      </c>
      <c r="AB13" s="677">
        <v>2523336.8588921819</v>
      </c>
      <c r="AC13" s="677">
        <v>703852.07856918173</v>
      </c>
      <c r="AD13" s="677">
        <v>1571263.1538269999</v>
      </c>
      <c r="AE13" s="677">
        <v>248221.62649599998</v>
      </c>
      <c r="AF13" s="677">
        <v>0</v>
      </c>
      <c r="AG13" s="677">
        <v>0</v>
      </c>
      <c r="AH13" s="677">
        <v>0</v>
      </c>
      <c r="AI13" s="677">
        <v>0</v>
      </c>
      <c r="AJ13" s="677">
        <v>0</v>
      </c>
      <c r="AK13" s="677">
        <v>0</v>
      </c>
      <c r="AL13" s="677">
        <v>0</v>
      </c>
      <c r="AM13" s="677">
        <v>0</v>
      </c>
      <c r="AN13" s="677">
        <v>0</v>
      </c>
      <c r="AO13" s="677"/>
      <c r="AP13" s="677"/>
      <c r="AR13" s="679"/>
      <c r="AS13" s="679"/>
      <c r="AT13" s="680"/>
      <c r="AZ13" s="953" t="s">
        <v>1417</v>
      </c>
      <c r="BA13" s="655" t="s">
        <v>1394</v>
      </c>
      <c r="BB13" s="681">
        <v>703852.05776600004</v>
      </c>
      <c r="BC13" s="682" t="s">
        <v>1395</v>
      </c>
      <c r="BD13" s="683" t="e">
        <v>#REF!</v>
      </c>
      <c r="BE13" s="684" t="s">
        <v>1396</v>
      </c>
      <c r="BF13" s="685">
        <v>703852.07856918173</v>
      </c>
      <c r="BG13" s="942" t="s">
        <v>1397</v>
      </c>
      <c r="BH13" s="685" t="e">
        <v>#REF!</v>
      </c>
    </row>
    <row r="14" spans="1:63" s="678" customFormat="1" ht="17.25">
      <c r="A14" s="675">
        <v>1</v>
      </c>
      <c r="B14" s="676" t="s">
        <v>1418</v>
      </c>
      <c r="C14" s="675"/>
      <c r="D14" s="675"/>
      <c r="E14" s="675"/>
      <c r="F14" s="675"/>
      <c r="G14" s="677">
        <v>8085192.2076730318</v>
      </c>
      <c r="H14" s="677">
        <v>1622356.9096270301</v>
      </c>
      <c r="I14" s="677">
        <v>5695782.3106230013</v>
      </c>
      <c r="J14" s="677">
        <v>767052.98742300004</v>
      </c>
      <c r="K14" s="677">
        <v>364387.68657899997</v>
      </c>
      <c r="L14" s="677">
        <v>2000</v>
      </c>
      <c r="M14" s="677">
        <v>232435</v>
      </c>
      <c r="N14" s="677">
        <v>150329.33700000003</v>
      </c>
      <c r="O14" s="677">
        <v>83204.061000000002</v>
      </c>
      <c r="P14" s="677">
        <v>67125.275999999998</v>
      </c>
      <c r="Q14" s="677">
        <v>0</v>
      </c>
      <c r="R14" s="677">
        <v>278503.70900000003</v>
      </c>
      <c r="S14" s="677">
        <v>0</v>
      </c>
      <c r="T14" s="677">
        <v>3422265.5085436669</v>
      </c>
      <c r="U14" s="677"/>
      <c r="V14" s="677"/>
      <c r="W14" s="677"/>
      <c r="X14" s="677">
        <v>107071.527954</v>
      </c>
      <c r="Y14" s="677">
        <v>48705</v>
      </c>
      <c r="Z14" s="677">
        <v>2714.7090000000026</v>
      </c>
      <c r="AA14" s="677">
        <v>55651.818954000002</v>
      </c>
      <c r="AB14" s="677">
        <v>1648236.9446089999</v>
      </c>
      <c r="AC14" s="677">
        <v>438900.455701</v>
      </c>
      <c r="AD14" s="677">
        <v>1045401.43235</v>
      </c>
      <c r="AE14" s="677">
        <v>163935.05655799998</v>
      </c>
      <c r="AF14" s="677">
        <v>0</v>
      </c>
      <c r="AG14" s="677">
        <v>0</v>
      </c>
      <c r="AH14" s="677">
        <v>0</v>
      </c>
      <c r="AI14" s="677">
        <v>0</v>
      </c>
      <c r="AJ14" s="677">
        <v>0</v>
      </c>
      <c r="AK14" s="677">
        <v>0</v>
      </c>
      <c r="AL14" s="677">
        <v>0</v>
      </c>
      <c r="AM14" s="677">
        <v>0</v>
      </c>
      <c r="AN14" s="677">
        <v>0</v>
      </c>
      <c r="AO14" s="677"/>
      <c r="AP14" s="677"/>
      <c r="AR14" s="679"/>
      <c r="AS14" s="679"/>
      <c r="AT14" s="680"/>
      <c r="AZ14" s="953"/>
      <c r="BA14" s="491" t="s">
        <v>1402</v>
      </c>
      <c r="BB14" s="681">
        <v>874200</v>
      </c>
      <c r="BC14" s="686" t="s">
        <v>1402</v>
      </c>
      <c r="BD14" s="681">
        <v>874200</v>
      </c>
      <c r="BE14" s="684" t="s">
        <v>1402</v>
      </c>
      <c r="BF14" s="685">
        <v>1571263.1538269999</v>
      </c>
      <c r="BG14" s="942"/>
      <c r="BH14" s="685">
        <v>697063.15382699994</v>
      </c>
    </row>
    <row r="15" spans="1:63" s="693" customFormat="1" ht="25.5" customHeight="1">
      <c r="A15" s="687" t="s">
        <v>45</v>
      </c>
      <c r="B15" s="688" t="s">
        <v>1419</v>
      </c>
      <c r="C15" s="689"/>
      <c r="D15" s="689"/>
      <c r="E15" s="689"/>
      <c r="F15" s="689"/>
      <c r="G15" s="690">
        <v>6634140.3343104562</v>
      </c>
      <c r="H15" s="690">
        <v>1191004.9545213634</v>
      </c>
      <c r="I15" s="690">
        <v>4855611.4424310923</v>
      </c>
      <c r="J15" s="690">
        <v>587523.93735800008</v>
      </c>
      <c r="K15" s="690">
        <v>349434.277</v>
      </c>
      <c r="L15" s="690">
        <v>2000</v>
      </c>
      <c r="M15" s="690">
        <v>232435</v>
      </c>
      <c r="N15" s="690">
        <v>147237.33700000003</v>
      </c>
      <c r="O15" s="690">
        <v>80112.061000000002</v>
      </c>
      <c r="P15" s="690">
        <v>67125.275999999998</v>
      </c>
      <c r="Q15" s="690">
        <v>0</v>
      </c>
      <c r="R15" s="690">
        <v>278503.70900000003</v>
      </c>
      <c r="S15" s="690">
        <v>0</v>
      </c>
      <c r="T15" s="690">
        <v>3083198.5334390001</v>
      </c>
      <c r="U15" s="690"/>
      <c r="V15" s="690"/>
      <c r="W15" s="690"/>
      <c r="X15" s="690">
        <v>51419.709000000003</v>
      </c>
      <c r="Y15" s="690">
        <v>48705</v>
      </c>
      <c r="Z15" s="690">
        <v>2714.7090000000026</v>
      </c>
      <c r="AA15" s="690">
        <v>0</v>
      </c>
      <c r="AB15" s="691">
        <v>904288.11955800001</v>
      </c>
      <c r="AC15" s="691">
        <v>259295.47200000001</v>
      </c>
      <c r="AD15" s="691">
        <v>504510.78200000001</v>
      </c>
      <c r="AE15" s="690">
        <v>140481.86555799999</v>
      </c>
      <c r="AF15" s="692"/>
      <c r="AG15" s="692"/>
      <c r="AH15" s="692"/>
      <c r="AI15" s="692"/>
      <c r="AJ15" s="692"/>
      <c r="AK15" s="692"/>
      <c r="AL15" s="692"/>
      <c r="AM15" s="692"/>
      <c r="AN15" s="692"/>
      <c r="AO15" s="692"/>
      <c r="AP15" s="692"/>
      <c r="AR15" s="694"/>
      <c r="AS15" s="694"/>
      <c r="AT15" s="695"/>
      <c r="AZ15" s="953"/>
      <c r="BA15" s="696"/>
      <c r="BB15" s="697"/>
      <c r="BC15" s="698"/>
      <c r="BD15" s="697"/>
      <c r="BE15" s="699"/>
      <c r="BF15" s="700"/>
      <c r="BG15" s="701"/>
      <c r="BH15" s="700"/>
      <c r="BJ15" s="702"/>
      <c r="BK15" s="702"/>
    </row>
    <row r="16" spans="1:63" s="693" customFormat="1" ht="39" customHeight="1">
      <c r="A16" s="687" t="s">
        <v>45</v>
      </c>
      <c r="B16" s="688" t="s">
        <v>1420</v>
      </c>
      <c r="C16" s="689"/>
      <c r="D16" s="689"/>
      <c r="E16" s="689"/>
      <c r="F16" s="689"/>
      <c r="G16" s="690">
        <v>865571.42958966666</v>
      </c>
      <c r="H16" s="690">
        <v>424253.74940466665</v>
      </c>
      <c r="I16" s="690">
        <v>316033.47312000004</v>
      </c>
      <c r="J16" s="690">
        <v>125284.207065</v>
      </c>
      <c r="K16" s="690">
        <v>14953.409578999999</v>
      </c>
      <c r="L16" s="690">
        <v>0</v>
      </c>
      <c r="M16" s="690">
        <v>0</v>
      </c>
      <c r="N16" s="690">
        <v>3092</v>
      </c>
      <c r="O16" s="690">
        <v>3092</v>
      </c>
      <c r="P16" s="690">
        <v>0</v>
      </c>
      <c r="Q16" s="690">
        <v>0</v>
      </c>
      <c r="R16" s="690">
        <v>0</v>
      </c>
      <c r="S16" s="690">
        <v>0</v>
      </c>
      <c r="T16" s="690">
        <v>325993.97510466672</v>
      </c>
      <c r="U16" s="690"/>
      <c r="V16" s="690"/>
      <c r="W16" s="690"/>
      <c r="X16" s="690">
        <v>55651.818954000002</v>
      </c>
      <c r="Y16" s="690">
        <v>0</v>
      </c>
      <c r="Z16" s="690">
        <v>0</v>
      </c>
      <c r="AA16" s="690">
        <v>55651.818954000002</v>
      </c>
      <c r="AB16" s="691">
        <v>270191.46935000003</v>
      </c>
      <c r="AC16" s="691">
        <v>176273.77799999999</v>
      </c>
      <c r="AD16" s="691">
        <v>70664.500349999988</v>
      </c>
      <c r="AE16" s="690">
        <v>23253.191000000003</v>
      </c>
      <c r="AF16" s="692"/>
      <c r="AG16" s="692"/>
      <c r="AH16" s="692"/>
      <c r="AI16" s="692"/>
      <c r="AJ16" s="692"/>
      <c r="AK16" s="692"/>
      <c r="AL16" s="692"/>
      <c r="AM16" s="692"/>
      <c r="AN16" s="692"/>
      <c r="AO16" s="692"/>
      <c r="AP16" s="692"/>
      <c r="AR16" s="694"/>
      <c r="AS16" s="694"/>
      <c r="AT16" s="695"/>
      <c r="AZ16" s="953"/>
      <c r="BA16" s="696"/>
      <c r="BB16" s="697"/>
      <c r="BC16" s="698"/>
      <c r="BD16" s="697"/>
      <c r="BE16" s="699"/>
      <c r="BF16" s="700"/>
      <c r="BG16" s="701"/>
      <c r="BH16" s="700"/>
      <c r="BJ16" s="702"/>
    </row>
    <row r="17" spans="1:64" s="693" customFormat="1" ht="17.649999999999999">
      <c r="A17" s="687" t="s">
        <v>45</v>
      </c>
      <c r="B17" s="688" t="s">
        <v>1421</v>
      </c>
      <c r="C17" s="689"/>
      <c r="D17" s="689"/>
      <c r="E17" s="689"/>
      <c r="F17" s="689"/>
      <c r="G17" s="690">
        <v>585480.44377290888</v>
      </c>
      <c r="H17" s="690">
        <v>7098.2057010000008</v>
      </c>
      <c r="I17" s="690">
        <v>524137.39507190889</v>
      </c>
      <c r="J17" s="690">
        <v>54244.843000000008</v>
      </c>
      <c r="K17" s="690">
        <v>0</v>
      </c>
      <c r="L17" s="690">
        <v>0</v>
      </c>
      <c r="M17" s="690">
        <v>0</v>
      </c>
      <c r="N17" s="690">
        <v>0</v>
      </c>
      <c r="O17" s="690">
        <v>0</v>
      </c>
      <c r="P17" s="690">
        <v>0</v>
      </c>
      <c r="Q17" s="690">
        <v>0</v>
      </c>
      <c r="R17" s="690">
        <v>0</v>
      </c>
      <c r="S17" s="690">
        <v>0</v>
      </c>
      <c r="T17" s="690">
        <v>13073</v>
      </c>
      <c r="U17" s="690"/>
      <c r="V17" s="690"/>
      <c r="W17" s="690"/>
      <c r="X17" s="690">
        <v>0</v>
      </c>
      <c r="Y17" s="690">
        <v>0</v>
      </c>
      <c r="Z17" s="690">
        <v>0</v>
      </c>
      <c r="AA17" s="690">
        <v>0</v>
      </c>
      <c r="AB17" s="691">
        <v>473757.35570100002</v>
      </c>
      <c r="AC17" s="691">
        <v>3331.2057010000008</v>
      </c>
      <c r="AD17" s="691">
        <v>470226.15</v>
      </c>
      <c r="AE17" s="690">
        <v>200</v>
      </c>
      <c r="AF17" s="692"/>
      <c r="AG17" s="692"/>
      <c r="AH17" s="692"/>
      <c r="AI17" s="692"/>
      <c r="AJ17" s="692"/>
      <c r="AK17" s="692"/>
      <c r="AL17" s="692"/>
      <c r="AM17" s="692"/>
      <c r="AN17" s="692"/>
      <c r="AO17" s="692"/>
      <c r="AP17" s="692"/>
      <c r="AR17" s="694"/>
      <c r="AS17" s="694"/>
      <c r="AT17" s="695"/>
      <c r="AZ17" s="953"/>
      <c r="BA17" s="696"/>
      <c r="BB17" s="697"/>
      <c r="BC17" s="698"/>
      <c r="BD17" s="697"/>
      <c r="BE17" s="699"/>
      <c r="BF17" s="700"/>
      <c r="BG17" s="701"/>
      <c r="BH17" s="700"/>
    </row>
    <row r="18" spans="1:64" s="678" customFormat="1" ht="21.95" customHeight="1">
      <c r="A18" s="675">
        <v>2</v>
      </c>
      <c r="B18" s="676" t="s">
        <v>1422</v>
      </c>
      <c r="C18" s="675"/>
      <c r="D18" s="675"/>
      <c r="E18" s="675"/>
      <c r="F18" s="675"/>
      <c r="G18" s="677">
        <v>5227367.1290345462</v>
      </c>
      <c r="H18" s="677">
        <v>1452098.1287535457</v>
      </c>
      <c r="I18" s="677">
        <v>3085593.6455019997</v>
      </c>
      <c r="J18" s="677">
        <v>689675.35477900016</v>
      </c>
      <c r="K18" s="677">
        <v>98419.214000000007</v>
      </c>
      <c r="L18" s="677">
        <v>50544</v>
      </c>
      <c r="M18" s="677">
        <v>0</v>
      </c>
      <c r="N18" s="677">
        <v>37002.091</v>
      </c>
      <c r="O18" s="677">
        <v>37002.091</v>
      </c>
      <c r="P18" s="677">
        <v>0</v>
      </c>
      <c r="Q18" s="677">
        <v>0</v>
      </c>
      <c r="R18" s="677">
        <v>17915.601999999999</v>
      </c>
      <c r="S18" s="677">
        <v>0</v>
      </c>
      <c r="T18" s="677">
        <v>380570.19746305986</v>
      </c>
      <c r="U18" s="677"/>
      <c r="V18" s="677"/>
      <c r="W18" s="677"/>
      <c r="X18" s="677">
        <v>11678.741</v>
      </c>
      <c r="Y18" s="677">
        <v>0</v>
      </c>
      <c r="Z18" s="677">
        <v>0</v>
      </c>
      <c r="AA18" s="677">
        <v>0</v>
      </c>
      <c r="AB18" s="677">
        <v>875099.91428318189</v>
      </c>
      <c r="AC18" s="677">
        <v>264951.62286818179</v>
      </c>
      <c r="AD18" s="677">
        <v>525861.72147700004</v>
      </c>
      <c r="AE18" s="677">
        <v>84286.569938000015</v>
      </c>
      <c r="AF18" s="677"/>
      <c r="AG18" s="677"/>
      <c r="AH18" s="677"/>
      <c r="AI18" s="677"/>
      <c r="AJ18" s="677"/>
      <c r="AK18" s="677"/>
      <c r="AL18" s="677"/>
      <c r="AM18" s="677"/>
      <c r="AN18" s="677"/>
      <c r="AO18" s="677"/>
      <c r="AP18" s="677"/>
      <c r="AR18" s="679"/>
      <c r="AS18" s="679"/>
      <c r="AT18" s="680"/>
      <c r="AZ18" s="953"/>
      <c r="BA18" s="491" t="s">
        <v>1406</v>
      </c>
      <c r="BB18" s="681"/>
      <c r="BC18" s="684"/>
      <c r="BD18" s="683" t="e">
        <v>#REF!</v>
      </c>
      <c r="BE18" s="684"/>
      <c r="BF18" s="685"/>
      <c r="BG18" s="660" t="s">
        <v>1129</v>
      </c>
      <c r="BH18" s="685">
        <v>248221.62649599998</v>
      </c>
    </row>
    <row r="19" spans="1:64" s="654" customFormat="1" ht="28.5" customHeight="1">
      <c r="A19" s="703" t="s">
        <v>10</v>
      </c>
      <c r="B19" s="704" t="s">
        <v>1423</v>
      </c>
      <c r="C19" s="703"/>
      <c r="D19" s="703"/>
      <c r="E19" s="703"/>
      <c r="F19" s="703"/>
      <c r="G19" s="705">
        <v>13312559.336707577</v>
      </c>
      <c r="H19" s="705">
        <v>3074455.0383805754</v>
      </c>
      <c r="I19" s="705">
        <v>8781375.9561250005</v>
      </c>
      <c r="J19" s="705">
        <v>1456728.3422020003</v>
      </c>
      <c r="K19" s="705">
        <v>111813.409579</v>
      </c>
      <c r="L19" s="705">
        <v>52544</v>
      </c>
      <c r="M19" s="705">
        <v>0</v>
      </c>
      <c r="N19" s="705">
        <v>0</v>
      </c>
      <c r="O19" s="705">
        <v>0</v>
      </c>
      <c r="P19" s="705">
        <v>0</v>
      </c>
      <c r="Q19" s="705">
        <v>0</v>
      </c>
      <c r="R19" s="705">
        <v>0</v>
      </c>
      <c r="S19" s="705">
        <v>121982.72350000001</v>
      </c>
      <c r="T19" s="705">
        <v>6246365.2457427261</v>
      </c>
      <c r="U19" s="705">
        <v>2349015.1115097264</v>
      </c>
      <c r="V19" s="705">
        <v>3000640.0807500002</v>
      </c>
      <c r="W19" s="705">
        <v>896710.05348300003</v>
      </c>
      <c r="X19" s="705">
        <v>228506.74331416405</v>
      </c>
      <c r="Y19" s="705">
        <v>246203</v>
      </c>
      <c r="Z19" s="705">
        <v>290385.13335000002</v>
      </c>
      <c r="AA19" s="705">
        <v>338901</v>
      </c>
      <c r="AB19" s="705">
        <v>2523336.8588921819</v>
      </c>
      <c r="AC19" s="705">
        <v>703852.07856918185</v>
      </c>
      <c r="AD19" s="705">
        <v>1571263.1538269999</v>
      </c>
      <c r="AE19" s="705">
        <v>248221.62649600001</v>
      </c>
      <c r="AF19" s="705" t="e">
        <v>#REF!</v>
      </c>
      <c r="AG19" s="705" t="e">
        <v>#REF!</v>
      </c>
      <c r="AH19" s="705" t="e">
        <v>#REF!</v>
      </c>
      <c r="AI19" s="705" t="e">
        <v>#REF!</v>
      </c>
      <c r="AJ19" s="705" t="e">
        <v>#REF!</v>
      </c>
      <c r="AK19" s="705" t="e">
        <v>#REF!</v>
      </c>
      <c r="AL19" s="705" t="e">
        <v>#REF!</v>
      </c>
      <c r="AM19" s="705" t="e">
        <v>#REF!</v>
      </c>
      <c r="AN19" s="705">
        <v>0</v>
      </c>
      <c r="AO19" s="705"/>
      <c r="AP19" s="705">
        <v>0</v>
      </c>
      <c r="AR19" s="665"/>
      <c r="AS19" s="665"/>
      <c r="AT19" s="662"/>
      <c r="AZ19" s="668"/>
      <c r="BA19" s="673" t="s">
        <v>280</v>
      </c>
      <c r="BB19" s="706" t="s">
        <v>1424</v>
      </c>
      <c r="BC19" s="707" t="s">
        <v>1402</v>
      </c>
      <c r="BD19" s="660" t="s">
        <v>1425</v>
      </c>
      <c r="BE19" s="708" t="s">
        <v>1426</v>
      </c>
      <c r="BF19" s="706" t="s">
        <v>1424</v>
      </c>
      <c r="BG19" s="707" t="s">
        <v>1402</v>
      </c>
      <c r="BH19" s="660" t="s">
        <v>1425</v>
      </c>
      <c r="BJ19" s="643"/>
      <c r="BK19" s="643"/>
      <c r="BL19" s="643"/>
    </row>
    <row r="20" spans="1:64" s="716" customFormat="1" ht="26.25" customHeight="1">
      <c r="A20" s="709" t="s">
        <v>12</v>
      </c>
      <c r="B20" s="710" t="s">
        <v>1427</v>
      </c>
      <c r="C20" s="711">
        <v>1</v>
      </c>
      <c r="D20" s="712">
        <v>1760000</v>
      </c>
      <c r="E20" s="712">
        <v>0</v>
      </c>
      <c r="F20" s="712">
        <v>80000</v>
      </c>
      <c r="G20" s="712">
        <v>8257770.6348425755</v>
      </c>
      <c r="H20" s="712">
        <v>1839999.9383805757</v>
      </c>
      <c r="I20" s="712">
        <v>5699238.1100040004</v>
      </c>
      <c r="J20" s="712">
        <v>718532.58645800012</v>
      </c>
      <c r="K20" s="712">
        <v>0</v>
      </c>
      <c r="L20" s="712">
        <v>0</v>
      </c>
      <c r="M20" s="712">
        <v>0</v>
      </c>
      <c r="N20" s="712">
        <v>0</v>
      </c>
      <c r="O20" s="712">
        <v>0</v>
      </c>
      <c r="P20" s="712">
        <v>0</v>
      </c>
      <c r="Q20" s="712">
        <v>0</v>
      </c>
      <c r="R20" s="712">
        <v>0</v>
      </c>
      <c r="S20" s="712">
        <v>121982.72350000001</v>
      </c>
      <c r="T20" s="712">
        <v>3802835.7060067258</v>
      </c>
      <c r="U20" s="712">
        <v>1365660.0741677263</v>
      </c>
      <c r="V20" s="712">
        <v>1910788.4509390001</v>
      </c>
      <c r="W20" s="712">
        <v>526387.18090000004</v>
      </c>
      <c r="X20" s="712">
        <v>228506.74331416405</v>
      </c>
      <c r="Y20" s="712">
        <v>246203</v>
      </c>
      <c r="Z20" s="712">
        <v>290385.13335000002</v>
      </c>
      <c r="AA20" s="712">
        <v>338901</v>
      </c>
      <c r="AB20" s="712">
        <v>1145826.6577761821</v>
      </c>
      <c r="AC20" s="712">
        <v>468785.97586818185</v>
      </c>
      <c r="AD20" s="712">
        <v>523736.34834999999</v>
      </c>
      <c r="AE20" s="712">
        <v>153304.33355800001</v>
      </c>
      <c r="AF20" s="712" t="e">
        <v>#REF!</v>
      </c>
      <c r="AG20" s="712" t="e">
        <v>#REF!</v>
      </c>
      <c r="AH20" s="712" t="e">
        <v>#REF!</v>
      </c>
      <c r="AI20" s="712" t="e">
        <v>#REF!</v>
      </c>
      <c r="AJ20" s="712" t="e">
        <v>#REF!</v>
      </c>
      <c r="AK20" s="712" t="e">
        <v>#REF!</v>
      </c>
      <c r="AL20" s="712" t="e">
        <v>#REF!</v>
      </c>
      <c r="AM20" s="712" t="e">
        <v>#REF!</v>
      </c>
      <c r="AN20" s="712"/>
      <c r="AO20" s="712"/>
      <c r="AP20" s="712"/>
      <c r="AQ20" s="713">
        <v>0</v>
      </c>
      <c r="AR20" s="713">
        <v>0</v>
      </c>
      <c r="AS20" s="713">
        <v>0</v>
      </c>
      <c r="AT20" s="713">
        <v>0</v>
      </c>
      <c r="AU20" s="713">
        <v>0</v>
      </c>
      <c r="AV20" s="713">
        <v>0</v>
      </c>
      <c r="AW20" s="713">
        <v>0</v>
      </c>
      <c r="AX20" s="713">
        <v>0</v>
      </c>
      <c r="AY20" s="713">
        <v>0</v>
      </c>
      <c r="AZ20" s="955" t="s">
        <v>1428</v>
      </c>
      <c r="BA20" s="714" t="s">
        <v>1429</v>
      </c>
      <c r="BB20" s="715">
        <v>1191004.9545213634</v>
      </c>
      <c r="BC20" s="715">
        <v>4787022.330913092</v>
      </c>
      <c r="BD20" s="715">
        <v>572623.93735800008</v>
      </c>
      <c r="BE20" s="714" t="s">
        <v>1429</v>
      </c>
      <c r="BF20" s="715">
        <v>259295.47200000001</v>
      </c>
      <c r="BG20" s="715">
        <v>452792.78200000001</v>
      </c>
      <c r="BH20" s="715">
        <v>132981.86555799999</v>
      </c>
      <c r="BJ20" s="717"/>
      <c r="BK20" s="717"/>
      <c r="BL20" s="717"/>
    </row>
    <row r="21" spans="1:64" s="725" customFormat="1" ht="17.649999999999999" hidden="1" outlineLevel="1">
      <c r="A21" s="718">
        <v>1</v>
      </c>
      <c r="B21" s="719" t="s">
        <v>1430</v>
      </c>
      <c r="C21" s="720">
        <v>9.954886363636363E-2</v>
      </c>
      <c r="D21" s="721">
        <v>175206</v>
      </c>
      <c r="E21" s="721"/>
      <c r="F21" s="721">
        <v>7963.9090909090901</v>
      </c>
      <c r="G21" s="721">
        <v>568806.12009999994</v>
      </c>
      <c r="H21" s="721">
        <v>183170</v>
      </c>
      <c r="I21" s="721">
        <v>241590.15899999999</v>
      </c>
      <c r="J21" s="721">
        <v>144045.96110000001</v>
      </c>
      <c r="K21" s="721">
        <v>0</v>
      </c>
      <c r="L21" s="721"/>
      <c r="M21" s="721"/>
      <c r="N21" s="721"/>
      <c r="O21" s="721">
        <v>0</v>
      </c>
      <c r="P21" s="721"/>
      <c r="Q21" s="721"/>
      <c r="R21" s="721"/>
      <c r="S21" s="721"/>
      <c r="T21" s="721">
        <v>340872.86910000001</v>
      </c>
      <c r="U21" s="721">
        <v>136206</v>
      </c>
      <c r="V21" s="721">
        <v>106171.60800000001</v>
      </c>
      <c r="W21" s="721">
        <v>98495.261100000003</v>
      </c>
      <c r="X21" s="721">
        <v>29566</v>
      </c>
      <c r="Y21" s="721">
        <v>31856</v>
      </c>
      <c r="Z21" s="721">
        <v>30935</v>
      </c>
      <c r="AA21" s="721">
        <v>43849</v>
      </c>
      <c r="AB21" s="721">
        <v>113111.1</v>
      </c>
      <c r="AC21" s="721">
        <v>46667</v>
      </c>
      <c r="AD21" s="721">
        <v>21550</v>
      </c>
      <c r="AE21" s="721">
        <v>44894.1</v>
      </c>
      <c r="AF21" s="721">
        <v>0</v>
      </c>
      <c r="AG21" s="721">
        <v>0</v>
      </c>
      <c r="AH21" s="721">
        <v>0</v>
      </c>
      <c r="AI21" s="721">
        <v>0</v>
      </c>
      <c r="AJ21" s="721">
        <v>0</v>
      </c>
      <c r="AK21" s="721">
        <v>0</v>
      </c>
      <c r="AL21" s="721">
        <v>0</v>
      </c>
      <c r="AM21" s="721">
        <v>0</v>
      </c>
      <c r="AN21" s="721">
        <v>0</v>
      </c>
      <c r="AO21" s="721"/>
      <c r="AP21" s="722" t="s">
        <v>1431</v>
      </c>
      <c r="AQ21" s="723" t="e">
        <v>#REF!</v>
      </c>
      <c r="AR21" s="668">
        <v>168934.42159090907</v>
      </c>
      <c r="AS21" s="668">
        <v>6271.5784090909292</v>
      </c>
      <c r="AT21" s="724">
        <v>76473.437045454542</v>
      </c>
      <c r="AU21" s="654"/>
      <c r="AV21" s="643"/>
      <c r="AW21" s="654"/>
      <c r="AX21" s="723">
        <v>94909.886590909082</v>
      </c>
      <c r="AY21" s="723">
        <v>-94613.091088636356</v>
      </c>
      <c r="AZ21" s="955"/>
      <c r="BA21" s="714" t="s">
        <v>1432</v>
      </c>
      <c r="BB21" s="715">
        <v>246051.10445454548</v>
      </c>
      <c r="BC21" s="715">
        <v>336369.48800000001</v>
      </c>
      <c r="BD21" s="715">
        <v>60723.701000000008</v>
      </c>
      <c r="BE21" s="714" t="s">
        <v>1432</v>
      </c>
      <c r="BF21" s="715">
        <v>47984.326868181823</v>
      </c>
      <c r="BG21" s="715">
        <v>24676.633000000002</v>
      </c>
      <c r="BH21" s="715">
        <v>6984.1239999999998</v>
      </c>
      <c r="BJ21" s="726"/>
      <c r="BL21" s="726"/>
    </row>
    <row r="22" spans="1:64" s="738" customFormat="1" ht="17.649999999999999" hidden="1" outlineLevel="2">
      <c r="A22" s="727" t="s">
        <v>1433</v>
      </c>
      <c r="B22" s="728" t="s">
        <v>1418</v>
      </c>
      <c r="C22" s="729"/>
      <c r="D22" s="730"/>
      <c r="E22" s="730"/>
      <c r="F22" s="730"/>
      <c r="G22" s="731">
        <v>459372.11</v>
      </c>
      <c r="H22" s="731">
        <v>112075.652</v>
      </c>
      <c r="I22" s="731">
        <v>218221.359</v>
      </c>
      <c r="J22" s="731">
        <v>129075.09900000002</v>
      </c>
      <c r="K22" s="731"/>
      <c r="L22" s="731"/>
      <c r="M22" s="731"/>
      <c r="N22" s="731"/>
      <c r="O22" s="731"/>
      <c r="P22" s="731"/>
      <c r="Q22" s="731"/>
      <c r="R22" s="731"/>
      <c r="S22" s="731"/>
      <c r="T22" s="731">
        <v>264928.15899999999</v>
      </c>
      <c r="U22" s="731">
        <v>88305.652000000002</v>
      </c>
      <c r="V22" s="731">
        <v>93098.108000000007</v>
      </c>
      <c r="W22" s="731">
        <v>83524.399000000005</v>
      </c>
      <c r="X22" s="731"/>
      <c r="Y22" s="731"/>
      <c r="Z22" s="731"/>
      <c r="AA22" s="731"/>
      <c r="AB22" s="731">
        <v>90214.1</v>
      </c>
      <c r="AC22" s="731">
        <v>23770</v>
      </c>
      <c r="AD22" s="731">
        <v>21550</v>
      </c>
      <c r="AE22" s="731">
        <v>44894.1</v>
      </c>
      <c r="AF22" s="730"/>
      <c r="AG22" s="730"/>
      <c r="AH22" s="730"/>
      <c r="AI22" s="730"/>
      <c r="AJ22" s="730"/>
      <c r="AK22" s="730"/>
      <c r="AL22" s="730"/>
      <c r="AM22" s="730"/>
      <c r="AN22" s="730"/>
      <c r="AO22" s="730"/>
      <c r="AP22" s="732"/>
      <c r="AQ22" s="733"/>
      <c r="AR22" s="734"/>
      <c r="AS22" s="734"/>
      <c r="AT22" s="735"/>
      <c r="AU22" s="736"/>
      <c r="AV22" s="737"/>
      <c r="AW22" s="736"/>
      <c r="AX22" s="733"/>
      <c r="AY22" s="733"/>
      <c r="AZ22" s="955"/>
      <c r="BA22" s="714" t="s">
        <v>1434</v>
      </c>
      <c r="BB22" s="715">
        <v>399617.21940466668</v>
      </c>
      <c r="BC22" s="715">
        <v>217755.81770000007</v>
      </c>
      <c r="BD22" s="715">
        <v>48345.555099999998</v>
      </c>
      <c r="BE22" s="714" t="s">
        <v>1434</v>
      </c>
      <c r="BF22" s="715">
        <v>159752.51699999999</v>
      </c>
      <c r="BG22" s="715">
        <v>43266.933349999992</v>
      </c>
      <c r="BH22" s="715">
        <v>13338.344000000001</v>
      </c>
    </row>
    <row r="23" spans="1:64" s="738" customFormat="1" ht="17.649999999999999" hidden="1" outlineLevel="2">
      <c r="A23" s="727" t="s">
        <v>1433</v>
      </c>
      <c r="B23" s="739" t="s">
        <v>1399</v>
      </c>
      <c r="C23" s="729"/>
      <c r="D23" s="730"/>
      <c r="E23" s="730"/>
      <c r="F23" s="730"/>
      <c r="G23" s="731">
        <v>4419</v>
      </c>
      <c r="H23" s="731">
        <v>4419</v>
      </c>
      <c r="I23" s="731">
        <v>0</v>
      </c>
      <c r="J23" s="731">
        <v>0</v>
      </c>
      <c r="K23" s="731"/>
      <c r="L23" s="731"/>
      <c r="M23" s="731"/>
      <c r="N23" s="731"/>
      <c r="O23" s="731"/>
      <c r="P23" s="731"/>
      <c r="Q23" s="731"/>
      <c r="R23" s="731"/>
      <c r="S23" s="731"/>
      <c r="T23" s="731">
        <v>0</v>
      </c>
      <c r="U23" s="731">
        <v>0</v>
      </c>
      <c r="V23" s="731">
        <v>0</v>
      </c>
      <c r="W23" s="731">
        <v>0</v>
      </c>
      <c r="X23" s="731"/>
      <c r="Y23" s="731"/>
      <c r="Z23" s="731"/>
      <c r="AA23" s="731"/>
      <c r="AB23" s="731">
        <v>4419</v>
      </c>
      <c r="AC23" s="731">
        <v>4419</v>
      </c>
      <c r="AD23" s="731">
        <v>0</v>
      </c>
      <c r="AE23" s="731">
        <v>0</v>
      </c>
      <c r="AF23" s="730"/>
      <c r="AG23" s="730"/>
      <c r="AH23" s="730"/>
      <c r="AI23" s="730"/>
      <c r="AJ23" s="730"/>
      <c r="AK23" s="730"/>
      <c r="AL23" s="730"/>
      <c r="AM23" s="730"/>
      <c r="AN23" s="730"/>
      <c r="AO23" s="730"/>
      <c r="AP23" s="732"/>
      <c r="AQ23" s="733"/>
      <c r="AR23" s="734"/>
      <c r="AS23" s="734"/>
      <c r="AT23" s="735"/>
      <c r="AU23" s="736"/>
      <c r="AV23" s="737"/>
      <c r="AW23" s="736"/>
      <c r="AX23" s="733"/>
      <c r="AY23" s="733"/>
      <c r="AZ23" s="955"/>
      <c r="BA23" s="714" t="s">
        <v>9</v>
      </c>
      <c r="BB23" s="715">
        <v>3326.6600000000008</v>
      </c>
      <c r="BC23" s="715">
        <v>358090.47339090885</v>
      </c>
      <c r="BD23" s="715">
        <v>36839.393000000011</v>
      </c>
      <c r="BE23" s="714" t="s">
        <v>9</v>
      </c>
      <c r="BF23" s="715">
        <v>1753.660000000001</v>
      </c>
      <c r="BG23" s="715">
        <v>3000</v>
      </c>
      <c r="BH23" s="715">
        <v>0</v>
      </c>
    </row>
    <row r="24" spans="1:64" s="738" customFormat="1" ht="21" hidden="1" customHeight="1" outlineLevel="2">
      <c r="A24" s="727" t="s">
        <v>1433</v>
      </c>
      <c r="B24" s="728" t="s">
        <v>1400</v>
      </c>
      <c r="C24" s="729"/>
      <c r="D24" s="730"/>
      <c r="E24" s="730"/>
      <c r="F24" s="730"/>
      <c r="G24" s="731">
        <v>94719.710099999997</v>
      </c>
      <c r="H24" s="731">
        <v>66675.347999999998</v>
      </c>
      <c r="I24" s="731">
        <v>13073.5</v>
      </c>
      <c r="J24" s="731">
        <v>14970.8621</v>
      </c>
      <c r="K24" s="731"/>
      <c r="L24" s="731"/>
      <c r="M24" s="731"/>
      <c r="N24" s="731"/>
      <c r="O24" s="731"/>
      <c r="P24" s="731"/>
      <c r="Q24" s="731"/>
      <c r="R24" s="731"/>
      <c r="S24" s="731"/>
      <c r="T24" s="731">
        <v>75944.710099999997</v>
      </c>
      <c r="U24" s="731">
        <v>47900.347999999998</v>
      </c>
      <c r="V24" s="731">
        <v>13073.5</v>
      </c>
      <c r="W24" s="731">
        <v>14970.8621</v>
      </c>
      <c r="X24" s="731">
        <v>55651.818954000002</v>
      </c>
      <c r="Y24" s="731">
        <v>0</v>
      </c>
      <c r="Z24" s="731">
        <v>0</v>
      </c>
      <c r="AA24" s="731">
        <v>55651.818954000002</v>
      </c>
      <c r="AB24" s="731">
        <v>18478</v>
      </c>
      <c r="AC24" s="731">
        <v>18478</v>
      </c>
      <c r="AD24" s="731">
        <v>0</v>
      </c>
      <c r="AE24" s="731">
        <v>0</v>
      </c>
      <c r="AF24" s="730"/>
      <c r="AG24" s="730"/>
      <c r="AH24" s="730"/>
      <c r="AI24" s="730"/>
      <c r="AJ24" s="730"/>
      <c r="AK24" s="730"/>
      <c r="AL24" s="730"/>
      <c r="AM24" s="730"/>
      <c r="AN24" s="730"/>
      <c r="AO24" s="730"/>
      <c r="AP24" s="732"/>
      <c r="AQ24" s="733"/>
      <c r="AR24" s="734"/>
      <c r="AS24" s="734"/>
      <c r="AT24" s="735"/>
      <c r="AU24" s="736"/>
      <c r="AV24" s="737"/>
      <c r="AW24" s="736"/>
      <c r="AX24" s="733"/>
      <c r="AY24" s="733"/>
      <c r="AZ24" s="740"/>
      <c r="BA24" s="741"/>
      <c r="BB24" s="740"/>
      <c r="BC24" s="740"/>
      <c r="BD24" s="740"/>
      <c r="BE24" s="741"/>
      <c r="BF24" s="740"/>
      <c r="BG24" s="740"/>
      <c r="BH24" s="740"/>
    </row>
    <row r="25" spans="1:64" s="738" customFormat="1" ht="17.649999999999999" hidden="1" outlineLevel="2">
      <c r="A25" s="727" t="s">
        <v>1433</v>
      </c>
      <c r="B25" s="728" t="s">
        <v>9</v>
      </c>
      <c r="C25" s="729"/>
      <c r="D25" s="730"/>
      <c r="E25" s="730"/>
      <c r="F25" s="730"/>
      <c r="G25" s="731">
        <v>10295.299999999988</v>
      </c>
      <c r="H25" s="731">
        <v>0</v>
      </c>
      <c r="I25" s="731">
        <v>10295.299999999988</v>
      </c>
      <c r="J25" s="731">
        <v>0</v>
      </c>
      <c r="K25" s="731"/>
      <c r="L25" s="731"/>
      <c r="M25" s="731"/>
      <c r="N25" s="731"/>
      <c r="O25" s="731"/>
      <c r="P25" s="731"/>
      <c r="Q25" s="731"/>
      <c r="R25" s="731"/>
      <c r="S25" s="731"/>
      <c r="T25" s="731">
        <v>0</v>
      </c>
      <c r="U25" s="731">
        <v>0</v>
      </c>
      <c r="V25" s="731">
        <v>0</v>
      </c>
      <c r="W25" s="731">
        <v>0</v>
      </c>
      <c r="X25" s="731"/>
      <c r="Y25" s="731"/>
      <c r="Z25" s="731"/>
      <c r="AA25" s="731"/>
      <c r="AB25" s="731">
        <v>0</v>
      </c>
      <c r="AC25" s="731">
        <v>0</v>
      </c>
      <c r="AD25" s="731">
        <v>0</v>
      </c>
      <c r="AE25" s="731">
        <v>0</v>
      </c>
      <c r="AF25" s="730"/>
      <c r="AG25" s="730"/>
      <c r="AH25" s="730"/>
      <c r="AI25" s="730"/>
      <c r="AJ25" s="730"/>
      <c r="AK25" s="730"/>
      <c r="AL25" s="730"/>
      <c r="AM25" s="730"/>
      <c r="AN25" s="730"/>
      <c r="AO25" s="730"/>
      <c r="AP25" s="732"/>
      <c r="AQ25" s="733"/>
      <c r="AR25" s="734"/>
      <c r="AS25" s="734"/>
      <c r="AT25" s="735"/>
      <c r="AU25" s="736"/>
      <c r="AV25" s="737"/>
      <c r="AW25" s="736"/>
      <c r="AX25" s="733"/>
      <c r="AY25" s="733"/>
      <c r="AZ25" s="955" t="s">
        <v>1435</v>
      </c>
      <c r="BA25" s="714" t="s">
        <v>1429</v>
      </c>
      <c r="BB25" s="715">
        <v>0</v>
      </c>
      <c r="BC25" s="715">
        <v>68589.111518000005</v>
      </c>
      <c r="BD25" s="715">
        <v>14900</v>
      </c>
      <c r="BE25" s="714" t="s">
        <v>1429</v>
      </c>
      <c r="BF25" s="715">
        <v>0</v>
      </c>
      <c r="BG25" s="715">
        <v>51718</v>
      </c>
      <c r="BH25" s="715">
        <v>7500</v>
      </c>
    </row>
    <row r="26" spans="1:64" s="725" customFormat="1" ht="17.649999999999999" hidden="1" outlineLevel="1">
      <c r="A26" s="718">
        <v>2</v>
      </c>
      <c r="B26" s="719" t="s">
        <v>1436</v>
      </c>
      <c r="C26" s="720">
        <v>6.4006250000000001E-2</v>
      </c>
      <c r="D26" s="721">
        <v>112651</v>
      </c>
      <c r="E26" s="721"/>
      <c r="F26" s="721">
        <v>5120.5</v>
      </c>
      <c r="G26" s="721">
        <v>854098.5560000001</v>
      </c>
      <c r="H26" s="742">
        <v>117771.85800000001</v>
      </c>
      <c r="I26" s="742">
        <v>723304.49800000014</v>
      </c>
      <c r="J26" s="742">
        <v>13022.2</v>
      </c>
      <c r="K26" s="721">
        <v>0</v>
      </c>
      <c r="L26" s="721"/>
      <c r="M26" s="721"/>
      <c r="N26" s="721"/>
      <c r="O26" s="721">
        <v>0</v>
      </c>
      <c r="P26" s="721"/>
      <c r="Q26" s="721"/>
      <c r="R26" s="721"/>
      <c r="S26" s="721"/>
      <c r="T26" s="721">
        <v>264889.85600000003</v>
      </c>
      <c r="U26" s="742">
        <v>87576</v>
      </c>
      <c r="V26" s="742">
        <v>177313.856</v>
      </c>
      <c r="W26" s="742">
        <v>0</v>
      </c>
      <c r="X26" s="721">
        <v>19009.561180554301</v>
      </c>
      <c r="Y26" s="721">
        <v>20482</v>
      </c>
      <c r="Z26" s="721">
        <v>19890</v>
      </c>
      <c r="AA26" s="721">
        <v>28194</v>
      </c>
      <c r="AB26" s="743">
        <v>74461.857999999993</v>
      </c>
      <c r="AC26" s="743">
        <v>30004.858</v>
      </c>
      <c r="AD26" s="743">
        <v>31434.799999999996</v>
      </c>
      <c r="AE26" s="743">
        <v>13022.2</v>
      </c>
      <c r="AF26" s="721">
        <v>0</v>
      </c>
      <c r="AG26" s="721"/>
      <c r="AH26" s="721"/>
      <c r="AI26" s="721"/>
      <c r="AJ26" s="721">
        <v>0</v>
      </c>
      <c r="AK26" s="721"/>
      <c r="AL26" s="721"/>
      <c r="AM26" s="721"/>
      <c r="AN26" s="721"/>
      <c r="AO26" s="721"/>
      <c r="AP26" s="722" t="s">
        <v>1437</v>
      </c>
      <c r="AQ26" s="723" t="e">
        <v>#REF!</v>
      </c>
      <c r="AR26" s="668">
        <v>108618.60625</v>
      </c>
      <c r="AS26" s="668">
        <v>4032.3937500000029</v>
      </c>
      <c r="AT26" s="724">
        <v>49169.60125</v>
      </c>
      <c r="AU26" s="654"/>
      <c r="AV26" s="654"/>
      <c r="AW26" s="654"/>
      <c r="AX26" s="723">
        <v>61023.558750000004</v>
      </c>
      <c r="AY26" s="723">
        <v>-60832.853843054305</v>
      </c>
      <c r="AZ26" s="955"/>
      <c r="BA26" s="714" t="s">
        <v>1432</v>
      </c>
      <c r="BB26" s="715">
        <v>1206047.0242989999</v>
      </c>
      <c r="BC26" s="715">
        <v>2749224.1575019998</v>
      </c>
      <c r="BD26" s="715">
        <v>628951.65377900004</v>
      </c>
      <c r="BE26" s="714" t="s">
        <v>1432</v>
      </c>
      <c r="BF26" s="715">
        <v>216967.296</v>
      </c>
      <c r="BG26" s="715">
        <v>501185.08847699995</v>
      </c>
      <c r="BH26" s="715">
        <v>77302.445938000004</v>
      </c>
    </row>
    <row r="27" spans="1:64" s="750" customFormat="1" ht="18.75" hidden="1" customHeight="1" outlineLevel="2">
      <c r="A27" s="727" t="s">
        <v>1433</v>
      </c>
      <c r="B27" s="728" t="s">
        <v>1418</v>
      </c>
      <c r="C27" s="744"/>
      <c r="D27" s="731"/>
      <c r="E27" s="731"/>
      <c r="F27" s="731"/>
      <c r="G27" s="731">
        <v>420968.95600000001</v>
      </c>
      <c r="H27" s="731">
        <v>37690</v>
      </c>
      <c r="I27" s="731">
        <v>375013.95600000001</v>
      </c>
      <c r="J27" s="731">
        <v>8265</v>
      </c>
      <c r="K27" s="731"/>
      <c r="L27" s="731"/>
      <c r="M27" s="731"/>
      <c r="N27" s="731"/>
      <c r="O27" s="731"/>
      <c r="P27" s="731"/>
      <c r="Q27" s="731"/>
      <c r="R27" s="731"/>
      <c r="S27" s="731"/>
      <c r="T27" s="731">
        <v>154298.856</v>
      </c>
      <c r="U27" s="731">
        <v>27062</v>
      </c>
      <c r="V27" s="731">
        <v>127236.856</v>
      </c>
      <c r="W27" s="731">
        <v>0</v>
      </c>
      <c r="X27" s="731"/>
      <c r="Y27" s="731"/>
      <c r="Z27" s="731"/>
      <c r="AA27" s="731"/>
      <c r="AB27" s="731">
        <v>45308.4</v>
      </c>
      <c r="AC27" s="731">
        <v>10628</v>
      </c>
      <c r="AD27" s="731">
        <v>26415.4</v>
      </c>
      <c r="AE27" s="731">
        <v>8265</v>
      </c>
      <c r="AF27" s="731"/>
      <c r="AG27" s="731"/>
      <c r="AH27" s="731"/>
      <c r="AI27" s="731"/>
      <c r="AJ27" s="731"/>
      <c r="AK27" s="731"/>
      <c r="AL27" s="731"/>
      <c r="AM27" s="731"/>
      <c r="AN27" s="731"/>
      <c r="AO27" s="731"/>
      <c r="AP27" s="745"/>
      <c r="AQ27" s="746"/>
      <c r="AR27" s="747"/>
      <c r="AS27" s="747"/>
      <c r="AT27" s="748"/>
      <c r="AU27" s="749"/>
      <c r="AV27" s="749"/>
      <c r="AW27" s="749"/>
      <c r="AX27" s="746"/>
      <c r="AY27" s="746"/>
      <c r="AZ27" s="955"/>
      <c r="BA27" s="714" t="s">
        <v>1434</v>
      </c>
      <c r="BB27" s="715">
        <v>24636.53</v>
      </c>
      <c r="BC27" s="715">
        <v>98277.655419999996</v>
      </c>
      <c r="BD27" s="715">
        <v>76938.651964999997</v>
      </c>
      <c r="BE27" s="714" t="s">
        <v>1434</v>
      </c>
      <c r="BF27" s="715">
        <v>16521.260999999999</v>
      </c>
      <c r="BG27" s="715">
        <v>27397.567000000003</v>
      </c>
      <c r="BH27" s="715">
        <v>9914.8469999999998</v>
      </c>
    </row>
    <row r="28" spans="1:64" s="758" customFormat="1" ht="17.649999999999999" hidden="1" outlineLevel="2">
      <c r="A28" s="727" t="s">
        <v>1433</v>
      </c>
      <c r="B28" s="739" t="s">
        <v>1399</v>
      </c>
      <c r="C28" s="751"/>
      <c r="D28" s="752"/>
      <c r="E28" s="752"/>
      <c r="F28" s="752"/>
      <c r="G28" s="731">
        <v>99114</v>
      </c>
      <c r="H28" s="752">
        <v>49114</v>
      </c>
      <c r="I28" s="752">
        <v>48610</v>
      </c>
      <c r="J28" s="752">
        <v>1390</v>
      </c>
      <c r="K28" s="752"/>
      <c r="L28" s="752"/>
      <c r="M28" s="752"/>
      <c r="N28" s="752"/>
      <c r="O28" s="752"/>
      <c r="P28" s="752"/>
      <c r="Q28" s="752"/>
      <c r="R28" s="752"/>
      <c r="S28" s="752"/>
      <c r="T28" s="731">
        <v>60727</v>
      </c>
      <c r="U28" s="752">
        <v>39252</v>
      </c>
      <c r="V28" s="752">
        <v>21475</v>
      </c>
      <c r="W28" s="752">
        <v>0</v>
      </c>
      <c r="X28" s="752"/>
      <c r="Y28" s="752"/>
      <c r="Z28" s="752"/>
      <c r="AA28" s="752"/>
      <c r="AB28" s="731">
        <v>13091</v>
      </c>
      <c r="AC28" s="752">
        <v>9671</v>
      </c>
      <c r="AD28" s="752">
        <v>2030</v>
      </c>
      <c r="AE28" s="752">
        <v>1390</v>
      </c>
      <c r="AF28" s="752"/>
      <c r="AG28" s="752"/>
      <c r="AH28" s="752"/>
      <c r="AI28" s="752"/>
      <c r="AJ28" s="752"/>
      <c r="AK28" s="752"/>
      <c r="AL28" s="752"/>
      <c r="AM28" s="752"/>
      <c r="AN28" s="752"/>
      <c r="AO28" s="752"/>
      <c r="AP28" s="753"/>
      <c r="AQ28" s="754"/>
      <c r="AR28" s="755"/>
      <c r="AS28" s="755"/>
      <c r="AT28" s="756"/>
      <c r="AU28" s="757"/>
      <c r="AV28" s="757"/>
      <c r="AW28" s="757"/>
      <c r="AX28" s="754"/>
      <c r="AY28" s="754"/>
      <c r="AZ28" s="955"/>
      <c r="BA28" s="714" t="s">
        <v>9</v>
      </c>
      <c r="BB28" s="715">
        <v>3771.545701</v>
      </c>
      <c r="BC28" s="715">
        <v>166046.92168100001</v>
      </c>
      <c r="BD28" s="715">
        <v>17405.45</v>
      </c>
      <c r="BE28" s="714" t="s">
        <v>9</v>
      </c>
      <c r="BF28" s="715">
        <v>1577.5457010000002</v>
      </c>
      <c r="BG28" s="715">
        <v>467226.15</v>
      </c>
      <c r="BH28" s="715">
        <v>200</v>
      </c>
    </row>
    <row r="29" spans="1:64" s="750" customFormat="1" ht="17.649999999999999" hidden="1" outlineLevel="2">
      <c r="A29" s="727" t="s">
        <v>1433</v>
      </c>
      <c r="B29" s="728" t="s">
        <v>1400</v>
      </c>
      <c r="C29" s="744"/>
      <c r="D29" s="731"/>
      <c r="E29" s="731"/>
      <c r="F29" s="731"/>
      <c r="G29" s="731">
        <v>170132.60000000009</v>
      </c>
      <c r="H29" s="731">
        <v>30967.858</v>
      </c>
      <c r="I29" s="731">
        <v>135797.54200000007</v>
      </c>
      <c r="J29" s="731">
        <v>3367.2000000000007</v>
      </c>
      <c r="K29" s="731"/>
      <c r="L29" s="731"/>
      <c r="M29" s="731"/>
      <c r="N29" s="731"/>
      <c r="O29" s="731"/>
      <c r="P29" s="731"/>
      <c r="Q29" s="731"/>
      <c r="R29" s="731"/>
      <c r="S29" s="731"/>
      <c r="T29" s="731">
        <v>38364</v>
      </c>
      <c r="U29" s="731">
        <v>21262</v>
      </c>
      <c r="V29" s="731">
        <v>17102</v>
      </c>
      <c r="W29" s="731">
        <v>0</v>
      </c>
      <c r="X29" s="731"/>
      <c r="Y29" s="731"/>
      <c r="Z29" s="731"/>
      <c r="AA29" s="731"/>
      <c r="AB29" s="731">
        <v>16062.457999999995</v>
      </c>
      <c r="AC29" s="731">
        <v>9705.8580000000002</v>
      </c>
      <c r="AD29" s="731">
        <v>2989.3999999999942</v>
      </c>
      <c r="AE29" s="731">
        <v>3367.2000000000007</v>
      </c>
      <c r="AF29" s="731">
        <v>0</v>
      </c>
      <c r="AG29" s="731">
        <v>0</v>
      </c>
      <c r="AH29" s="731">
        <v>0</v>
      </c>
      <c r="AI29" s="731">
        <v>0</v>
      </c>
      <c r="AJ29" s="731">
        <v>0</v>
      </c>
      <c r="AK29" s="731">
        <v>0</v>
      </c>
      <c r="AL29" s="731">
        <v>0</v>
      </c>
      <c r="AM29" s="731">
        <v>0</v>
      </c>
      <c r="AN29" s="731">
        <v>0</v>
      </c>
      <c r="AO29" s="731"/>
      <c r="AP29" s="745"/>
      <c r="AQ29" s="746"/>
      <c r="AR29" s="747"/>
      <c r="AS29" s="747"/>
      <c r="AT29" s="748"/>
      <c r="AU29" s="749"/>
      <c r="AV29" s="749"/>
      <c r="AW29" s="749"/>
      <c r="AX29" s="746"/>
      <c r="AY29" s="746"/>
      <c r="AZ29" s="740"/>
      <c r="BA29" s="741"/>
      <c r="BB29" s="740"/>
      <c r="BC29" s="740"/>
      <c r="BD29" s="740"/>
      <c r="BE29" s="749"/>
      <c r="BF29" s="749"/>
      <c r="BG29" s="749"/>
      <c r="BH29" s="749"/>
    </row>
    <row r="30" spans="1:64" s="750" customFormat="1" ht="17.649999999999999" hidden="1" outlineLevel="2">
      <c r="A30" s="727" t="s">
        <v>1433</v>
      </c>
      <c r="B30" s="728" t="s">
        <v>9</v>
      </c>
      <c r="C30" s="744"/>
      <c r="D30" s="731"/>
      <c r="E30" s="731"/>
      <c r="F30" s="731"/>
      <c r="G30" s="731">
        <v>163883</v>
      </c>
      <c r="H30" s="731">
        <v>0</v>
      </c>
      <c r="I30" s="731">
        <v>163883</v>
      </c>
      <c r="J30" s="731">
        <v>0</v>
      </c>
      <c r="K30" s="731"/>
      <c r="L30" s="731"/>
      <c r="M30" s="731"/>
      <c r="N30" s="731"/>
      <c r="O30" s="731"/>
      <c r="P30" s="731"/>
      <c r="Q30" s="731"/>
      <c r="R30" s="731"/>
      <c r="S30" s="731"/>
      <c r="T30" s="731">
        <v>11500</v>
      </c>
      <c r="U30" s="731">
        <v>0</v>
      </c>
      <c r="V30" s="731">
        <v>11500</v>
      </c>
      <c r="W30" s="731">
        <v>0</v>
      </c>
      <c r="X30" s="731"/>
      <c r="Y30" s="731"/>
      <c r="Z30" s="731"/>
      <c r="AA30" s="731"/>
      <c r="AB30" s="731">
        <v>0</v>
      </c>
      <c r="AC30" s="731">
        <v>0</v>
      </c>
      <c r="AD30" s="731">
        <v>0</v>
      </c>
      <c r="AE30" s="731">
        <v>0</v>
      </c>
      <c r="AF30" s="731"/>
      <c r="AG30" s="731"/>
      <c r="AH30" s="731"/>
      <c r="AI30" s="731"/>
      <c r="AJ30" s="731"/>
      <c r="AK30" s="731"/>
      <c r="AL30" s="731"/>
      <c r="AM30" s="731"/>
      <c r="AN30" s="731"/>
      <c r="AO30" s="731"/>
      <c r="AP30" s="745"/>
      <c r="AQ30" s="746"/>
      <c r="AR30" s="747"/>
      <c r="AS30" s="747"/>
      <c r="AT30" s="748"/>
      <c r="AU30" s="749"/>
      <c r="AV30" s="749"/>
      <c r="AW30" s="749"/>
      <c r="AX30" s="746"/>
      <c r="AY30" s="746"/>
      <c r="AZ30" s="668"/>
      <c r="BA30" s="759"/>
      <c r="BB30" s="706"/>
      <c r="BC30" s="707"/>
      <c r="BD30" s="660"/>
      <c r="BE30" s="749"/>
      <c r="BF30" s="749"/>
      <c r="BG30" s="749"/>
      <c r="BH30" s="749"/>
    </row>
    <row r="31" spans="1:64" s="716" customFormat="1" ht="17.649999999999999" hidden="1" outlineLevel="1">
      <c r="A31" s="718">
        <v>3</v>
      </c>
      <c r="B31" s="760" t="s">
        <v>1438</v>
      </c>
      <c r="C31" s="761">
        <v>0.19667045454545454</v>
      </c>
      <c r="D31" s="743">
        <v>346140</v>
      </c>
      <c r="E31" s="743"/>
      <c r="F31" s="743">
        <v>15733.636363636362</v>
      </c>
      <c r="G31" s="743">
        <v>3331183.8380046673</v>
      </c>
      <c r="H31" s="743">
        <v>361873.83800466661</v>
      </c>
      <c r="I31" s="743">
        <v>2783111</v>
      </c>
      <c r="J31" s="743">
        <v>186199</v>
      </c>
      <c r="K31" s="743">
        <v>0</v>
      </c>
      <c r="L31" s="743"/>
      <c r="M31" s="743"/>
      <c r="N31" s="743"/>
      <c r="O31" s="743">
        <v>0</v>
      </c>
      <c r="P31" s="743"/>
      <c r="Q31" s="743"/>
      <c r="R31" s="743"/>
      <c r="S31" s="743"/>
      <c r="T31" s="743">
        <v>1036621.8380046666</v>
      </c>
      <c r="U31" s="743">
        <v>266777.83800466661</v>
      </c>
      <c r="V31" s="743">
        <v>583645</v>
      </c>
      <c r="W31" s="743">
        <v>186199</v>
      </c>
      <c r="X31" s="743">
        <v>58411.207981633997</v>
      </c>
      <c r="Y31" s="743">
        <v>62935</v>
      </c>
      <c r="Z31" s="743">
        <v>61116</v>
      </c>
      <c r="AA31" s="743">
        <v>86630</v>
      </c>
      <c r="AB31" s="743">
        <v>239496</v>
      </c>
      <c r="AC31" s="743">
        <v>92196</v>
      </c>
      <c r="AD31" s="743">
        <v>147300</v>
      </c>
      <c r="AE31" s="743">
        <v>0</v>
      </c>
      <c r="AF31" s="743">
        <v>0</v>
      </c>
      <c r="AG31" s="743"/>
      <c r="AH31" s="743"/>
      <c r="AI31" s="743"/>
      <c r="AJ31" s="743">
        <v>0</v>
      </c>
      <c r="AK31" s="743"/>
      <c r="AL31" s="743"/>
      <c r="AM31" s="743"/>
      <c r="AN31" s="743"/>
      <c r="AO31" s="743"/>
      <c r="AP31" s="722" t="s">
        <v>1439</v>
      </c>
      <c r="AQ31" s="762" t="e">
        <v>#REF!</v>
      </c>
      <c r="AR31" s="679">
        <v>333749.76136363635</v>
      </c>
      <c r="AS31" s="679">
        <v>12390.238636363647</v>
      </c>
      <c r="AT31" s="763">
        <v>151082.24318181816</v>
      </c>
      <c r="AU31" s="678"/>
      <c r="AV31" s="678"/>
      <c r="AW31" s="678"/>
      <c r="AX31" s="762">
        <v>187505.61136363636</v>
      </c>
      <c r="AY31" s="762">
        <v>-186920.53868617947</v>
      </c>
      <c r="AZ31" s="942"/>
      <c r="BA31" s="764"/>
      <c r="BB31" s="715"/>
      <c r="BC31" s="715"/>
      <c r="BD31" s="715"/>
      <c r="BE31" s="678"/>
      <c r="BF31" s="678"/>
      <c r="BG31" s="678"/>
      <c r="BH31" s="678"/>
    </row>
    <row r="32" spans="1:64" s="750" customFormat="1" ht="18.75" hidden="1" customHeight="1" outlineLevel="2">
      <c r="A32" s="727" t="s">
        <v>1433</v>
      </c>
      <c r="B32" s="728" t="s">
        <v>1418</v>
      </c>
      <c r="C32" s="744"/>
      <c r="D32" s="731"/>
      <c r="E32" s="731"/>
      <c r="F32" s="731"/>
      <c r="G32" s="731">
        <v>2886908.7080000001</v>
      </c>
      <c r="H32" s="731">
        <v>242544.70799999998</v>
      </c>
      <c r="I32" s="731">
        <v>2495655</v>
      </c>
      <c r="J32" s="731">
        <v>148709</v>
      </c>
      <c r="K32" s="731"/>
      <c r="L32" s="731"/>
      <c r="M32" s="731"/>
      <c r="N32" s="731"/>
      <c r="O32" s="731"/>
      <c r="P32" s="731"/>
      <c r="Q32" s="731"/>
      <c r="R32" s="731"/>
      <c r="S32" s="731"/>
      <c r="T32" s="731">
        <v>850505.18099999998</v>
      </c>
      <c r="U32" s="731">
        <v>189441.18099999998</v>
      </c>
      <c r="V32" s="731">
        <v>512355</v>
      </c>
      <c r="W32" s="731">
        <v>148709</v>
      </c>
      <c r="X32" s="731"/>
      <c r="Y32" s="731"/>
      <c r="Z32" s="731"/>
      <c r="AA32" s="731"/>
      <c r="AB32" s="765">
        <v>186203.527</v>
      </c>
      <c r="AC32" s="765">
        <v>50203.526999999995</v>
      </c>
      <c r="AD32" s="765">
        <v>136000</v>
      </c>
      <c r="AE32" s="765">
        <v>0</v>
      </c>
      <c r="AF32" s="731"/>
      <c r="AG32" s="731"/>
      <c r="AH32" s="731"/>
      <c r="AI32" s="731"/>
      <c r="AJ32" s="731"/>
      <c r="AK32" s="731"/>
      <c r="AL32" s="731"/>
      <c r="AM32" s="731"/>
      <c r="AN32" s="731"/>
      <c r="AO32" s="731"/>
      <c r="AP32" s="745"/>
      <c r="AQ32" s="746"/>
      <c r="AR32" s="747"/>
      <c r="AS32" s="747"/>
      <c r="AT32" s="748"/>
      <c r="AU32" s="749"/>
      <c r="AV32" s="749"/>
      <c r="AW32" s="749"/>
      <c r="AX32" s="746"/>
      <c r="AY32" s="746"/>
      <c r="AZ32" s="942"/>
      <c r="BA32" s="764"/>
      <c r="BB32" s="715"/>
      <c r="BC32" s="715"/>
      <c r="BD32" s="715"/>
      <c r="BE32" s="749"/>
      <c r="BF32" s="749"/>
      <c r="BG32" s="749"/>
      <c r="BH32" s="749"/>
    </row>
    <row r="33" spans="1:60" s="758" customFormat="1" ht="17.649999999999999" hidden="1" outlineLevel="2">
      <c r="A33" s="727" t="s">
        <v>1433</v>
      </c>
      <c r="B33" s="739" t="s">
        <v>1399</v>
      </c>
      <c r="C33" s="751"/>
      <c r="D33" s="752"/>
      <c r="E33" s="752"/>
      <c r="F33" s="752"/>
      <c r="G33" s="731">
        <v>240717.524</v>
      </c>
      <c r="H33" s="752">
        <v>20692.523999999998</v>
      </c>
      <c r="I33" s="752">
        <v>182535</v>
      </c>
      <c r="J33" s="752">
        <v>37490</v>
      </c>
      <c r="K33" s="752"/>
      <c r="L33" s="752"/>
      <c r="M33" s="752"/>
      <c r="N33" s="752"/>
      <c r="O33" s="752"/>
      <c r="P33" s="752"/>
      <c r="Q33" s="752"/>
      <c r="R33" s="752"/>
      <c r="S33" s="752"/>
      <c r="T33" s="731">
        <v>118389.245</v>
      </c>
      <c r="U33" s="752">
        <v>9609.244999999999</v>
      </c>
      <c r="V33" s="752">
        <v>71290</v>
      </c>
      <c r="W33" s="752">
        <v>37490</v>
      </c>
      <c r="X33" s="752"/>
      <c r="Y33" s="752"/>
      <c r="Z33" s="752"/>
      <c r="AA33" s="752"/>
      <c r="AB33" s="765">
        <v>19383.279000000002</v>
      </c>
      <c r="AC33" s="766">
        <v>11083.279</v>
      </c>
      <c r="AD33" s="766">
        <v>8300</v>
      </c>
      <c r="AE33" s="766">
        <v>0</v>
      </c>
      <c r="AF33" s="752"/>
      <c r="AG33" s="752"/>
      <c r="AH33" s="752"/>
      <c r="AI33" s="752"/>
      <c r="AJ33" s="752"/>
      <c r="AK33" s="752"/>
      <c r="AL33" s="752"/>
      <c r="AM33" s="752"/>
      <c r="AN33" s="752"/>
      <c r="AO33" s="752"/>
      <c r="AP33" s="753"/>
      <c r="AQ33" s="754"/>
      <c r="AR33" s="755"/>
      <c r="AS33" s="755"/>
      <c r="AT33" s="756"/>
      <c r="AU33" s="757"/>
      <c r="AV33" s="757"/>
      <c r="AW33" s="757"/>
      <c r="AX33" s="754"/>
      <c r="AY33" s="754"/>
      <c r="AZ33" s="942"/>
      <c r="BA33" s="764"/>
      <c r="BB33" s="715"/>
      <c r="BC33" s="715"/>
      <c r="BD33" s="715"/>
      <c r="BE33" s="757"/>
      <c r="BF33" s="757"/>
      <c r="BG33" s="757"/>
      <c r="BH33" s="757"/>
    </row>
    <row r="34" spans="1:60" s="750" customFormat="1" ht="17.649999999999999" hidden="1" outlineLevel="2">
      <c r="A34" s="727" t="s">
        <v>1433</v>
      </c>
      <c r="B34" s="728" t="s">
        <v>1400</v>
      </c>
      <c r="C34" s="744"/>
      <c r="D34" s="731"/>
      <c r="E34" s="731"/>
      <c r="F34" s="731"/>
      <c r="G34" s="731">
        <v>95309.946004666679</v>
      </c>
      <c r="H34" s="731">
        <v>95309.946004666679</v>
      </c>
      <c r="I34" s="731">
        <v>0</v>
      </c>
      <c r="J34" s="731">
        <v>0</v>
      </c>
      <c r="K34" s="731"/>
      <c r="L34" s="731"/>
      <c r="M34" s="731"/>
      <c r="N34" s="731"/>
      <c r="O34" s="731"/>
      <c r="P34" s="731"/>
      <c r="Q34" s="731"/>
      <c r="R34" s="731"/>
      <c r="S34" s="731"/>
      <c r="T34" s="731">
        <v>66154.412004666665</v>
      </c>
      <c r="U34" s="731">
        <v>66154.412004666665</v>
      </c>
      <c r="V34" s="731">
        <v>0</v>
      </c>
      <c r="W34" s="731">
        <v>0</v>
      </c>
      <c r="X34" s="731"/>
      <c r="Y34" s="731"/>
      <c r="Z34" s="731"/>
      <c r="AA34" s="731"/>
      <c r="AB34" s="765">
        <v>29155.533999999996</v>
      </c>
      <c r="AC34" s="765">
        <v>29155.533999999996</v>
      </c>
      <c r="AD34" s="765">
        <v>0</v>
      </c>
      <c r="AE34" s="765">
        <v>0</v>
      </c>
      <c r="AF34" s="731"/>
      <c r="AG34" s="731"/>
      <c r="AH34" s="731"/>
      <c r="AI34" s="731"/>
      <c r="AJ34" s="731"/>
      <c r="AK34" s="731"/>
      <c r="AL34" s="731"/>
      <c r="AM34" s="731"/>
      <c r="AN34" s="731"/>
      <c r="AO34" s="731"/>
      <c r="AP34" s="745"/>
      <c r="AQ34" s="746"/>
      <c r="AR34" s="747"/>
      <c r="AS34" s="747"/>
      <c r="AT34" s="748"/>
      <c r="AU34" s="749"/>
      <c r="AV34" s="749"/>
      <c r="AW34" s="749"/>
      <c r="AX34" s="746"/>
      <c r="AY34" s="746"/>
      <c r="AZ34" s="942"/>
      <c r="BA34" s="764"/>
      <c r="BB34" s="715"/>
      <c r="BC34" s="715"/>
      <c r="BD34" s="715"/>
      <c r="BE34" s="749"/>
      <c r="BF34" s="749"/>
      <c r="BG34" s="749"/>
      <c r="BH34" s="749"/>
    </row>
    <row r="35" spans="1:60" s="750" customFormat="1" ht="17.649999999999999" hidden="1" outlineLevel="2">
      <c r="A35" s="727" t="s">
        <v>1433</v>
      </c>
      <c r="B35" s="728" t="s">
        <v>1440</v>
      </c>
      <c r="C35" s="744"/>
      <c r="D35" s="731"/>
      <c r="E35" s="731"/>
      <c r="F35" s="731"/>
      <c r="G35" s="731">
        <v>108247.66</v>
      </c>
      <c r="H35" s="731">
        <v>3326.6600000000008</v>
      </c>
      <c r="I35" s="731">
        <v>104921</v>
      </c>
      <c r="J35" s="731">
        <v>0</v>
      </c>
      <c r="K35" s="731"/>
      <c r="L35" s="731"/>
      <c r="M35" s="731"/>
      <c r="N35" s="731"/>
      <c r="O35" s="731"/>
      <c r="P35" s="731"/>
      <c r="Q35" s="731"/>
      <c r="R35" s="731"/>
      <c r="S35" s="731"/>
      <c r="T35" s="731">
        <v>1573</v>
      </c>
      <c r="U35" s="731">
        <v>1573</v>
      </c>
      <c r="V35" s="731">
        <v>0</v>
      </c>
      <c r="W35" s="731">
        <v>0</v>
      </c>
      <c r="X35" s="731"/>
      <c r="Y35" s="731"/>
      <c r="Z35" s="731"/>
      <c r="AA35" s="731"/>
      <c r="AB35" s="765">
        <v>4753.6600000000008</v>
      </c>
      <c r="AC35" s="765">
        <v>1753.660000000001</v>
      </c>
      <c r="AD35" s="765">
        <v>3000</v>
      </c>
      <c r="AE35" s="765">
        <v>0</v>
      </c>
      <c r="AF35" s="731"/>
      <c r="AG35" s="731"/>
      <c r="AH35" s="731"/>
      <c r="AI35" s="731"/>
      <c r="AJ35" s="731"/>
      <c r="AK35" s="731"/>
      <c r="AL35" s="731"/>
      <c r="AM35" s="731"/>
      <c r="AN35" s="731"/>
      <c r="AO35" s="731"/>
      <c r="AP35" s="745"/>
      <c r="AQ35" s="746"/>
      <c r="AR35" s="747"/>
      <c r="AS35" s="747"/>
      <c r="AT35" s="748"/>
      <c r="AU35" s="749"/>
      <c r="AV35" s="749"/>
      <c r="AW35" s="749"/>
      <c r="AX35" s="746"/>
      <c r="AY35" s="746"/>
      <c r="AZ35" s="740"/>
      <c r="BA35" s="741"/>
      <c r="BB35" s="740"/>
      <c r="BC35" s="740"/>
      <c r="BD35" s="740"/>
      <c r="BE35" s="749"/>
      <c r="BF35" s="749"/>
      <c r="BG35" s="749"/>
      <c r="BH35" s="749"/>
    </row>
    <row r="36" spans="1:60" s="716" customFormat="1" ht="24" hidden="1" customHeight="1" outlineLevel="1">
      <c r="A36" s="718">
        <v>4</v>
      </c>
      <c r="B36" s="760" t="s">
        <v>1441</v>
      </c>
      <c r="C36" s="761">
        <v>7.8402272727272723E-2</v>
      </c>
      <c r="D36" s="743">
        <v>137988</v>
      </c>
      <c r="E36" s="743"/>
      <c r="F36" s="743">
        <v>6272.181818181818</v>
      </c>
      <c r="G36" s="743">
        <v>976042.52304499992</v>
      </c>
      <c r="H36" s="743">
        <v>144260.23428499998</v>
      </c>
      <c r="I36" s="743">
        <v>803838.3597599999</v>
      </c>
      <c r="J36" s="743">
        <v>27943.929</v>
      </c>
      <c r="K36" s="743">
        <v>0</v>
      </c>
      <c r="L36" s="743"/>
      <c r="M36" s="743"/>
      <c r="N36" s="743"/>
      <c r="O36" s="743">
        <v>0</v>
      </c>
      <c r="P36" s="743"/>
      <c r="Q36" s="743"/>
      <c r="R36" s="743"/>
      <c r="S36" s="743"/>
      <c r="T36" s="743">
        <v>560026.0766599999</v>
      </c>
      <c r="U36" s="743">
        <v>107114.86</v>
      </c>
      <c r="V36" s="743">
        <v>437023.00365999999</v>
      </c>
      <c r="W36" s="743">
        <v>15888.213</v>
      </c>
      <c r="X36" s="743">
        <v>23285.451590077362</v>
      </c>
      <c r="Y36" s="743">
        <v>25089</v>
      </c>
      <c r="Z36" s="743">
        <v>24364</v>
      </c>
      <c r="AA36" s="743">
        <v>34535</v>
      </c>
      <c r="AB36" s="743">
        <v>218809.46400000004</v>
      </c>
      <c r="AC36" s="743">
        <v>36754</v>
      </c>
      <c r="AD36" s="743">
        <v>169999.74800000002</v>
      </c>
      <c r="AE36" s="743">
        <v>12055.716</v>
      </c>
      <c r="AF36" s="743">
        <v>0</v>
      </c>
      <c r="AG36" s="743"/>
      <c r="AH36" s="743"/>
      <c r="AI36" s="743"/>
      <c r="AJ36" s="743">
        <v>0</v>
      </c>
      <c r="AK36" s="743"/>
      <c r="AL36" s="743"/>
      <c r="AM36" s="743"/>
      <c r="AN36" s="743"/>
      <c r="AO36" s="743"/>
      <c r="AP36" s="722" t="s">
        <v>1442</v>
      </c>
      <c r="AQ36" s="762" t="e">
        <v>#REF!</v>
      </c>
      <c r="AR36" s="679">
        <v>133048.6568181818</v>
      </c>
      <c r="AS36" s="679">
        <v>4939.3431818181998</v>
      </c>
      <c r="AT36" s="763">
        <v>60228.625909090908</v>
      </c>
      <c r="AU36" s="678"/>
      <c r="AV36" s="678"/>
      <c r="AW36" s="678"/>
      <c r="AX36" s="762">
        <v>74748.726818181807</v>
      </c>
      <c r="AY36" s="762">
        <v>-74515.884412804618</v>
      </c>
      <c r="AZ36" s="942"/>
      <c r="BA36" s="764"/>
      <c r="BB36" s="715"/>
      <c r="BC36" s="715"/>
      <c r="BD36" s="715"/>
      <c r="BE36" s="678"/>
      <c r="BF36" s="678"/>
      <c r="BG36" s="678"/>
      <c r="BH36" s="678"/>
    </row>
    <row r="37" spans="1:60" s="758" customFormat="1" ht="18.75" hidden="1" customHeight="1" outlineLevel="2">
      <c r="A37" s="727" t="s">
        <v>1433</v>
      </c>
      <c r="B37" s="739" t="s">
        <v>1418</v>
      </c>
      <c r="C37" s="751"/>
      <c r="D37" s="752"/>
      <c r="E37" s="752"/>
      <c r="F37" s="752"/>
      <c r="G37" s="752">
        <v>879683.5200449999</v>
      </c>
      <c r="H37" s="752">
        <v>92307.154284999997</v>
      </c>
      <c r="I37" s="752">
        <v>759432.43675999995</v>
      </c>
      <c r="J37" s="752">
        <v>27943.929</v>
      </c>
      <c r="K37" s="752"/>
      <c r="L37" s="752"/>
      <c r="M37" s="752"/>
      <c r="N37" s="752"/>
      <c r="O37" s="752"/>
      <c r="P37" s="752"/>
      <c r="Q37" s="752"/>
      <c r="R37" s="752"/>
      <c r="S37" s="752"/>
      <c r="T37" s="752">
        <v>494992.45965999999</v>
      </c>
      <c r="U37" s="752">
        <v>62170.109000000004</v>
      </c>
      <c r="V37" s="752">
        <v>416934.13766000001</v>
      </c>
      <c r="W37" s="752">
        <v>15888.213</v>
      </c>
      <c r="X37" s="752"/>
      <c r="Y37" s="752"/>
      <c r="Z37" s="752"/>
      <c r="AA37" s="752"/>
      <c r="AB37" s="752">
        <v>198990.94800000003</v>
      </c>
      <c r="AC37" s="752">
        <v>29789.35</v>
      </c>
      <c r="AD37" s="752">
        <v>157145.88200000001</v>
      </c>
      <c r="AE37" s="752">
        <v>12055.716</v>
      </c>
      <c r="AF37" s="752"/>
      <c r="AG37" s="752"/>
      <c r="AH37" s="752"/>
      <c r="AI37" s="752"/>
      <c r="AJ37" s="752"/>
      <c r="AK37" s="752"/>
      <c r="AL37" s="752"/>
      <c r="AM37" s="752"/>
      <c r="AN37" s="752"/>
      <c r="AO37" s="752"/>
      <c r="AP37" s="753"/>
      <c r="AQ37" s="754"/>
      <c r="AR37" s="755"/>
      <c r="AS37" s="755"/>
      <c r="AT37" s="756"/>
      <c r="AU37" s="757"/>
      <c r="AV37" s="757"/>
      <c r="AW37" s="757"/>
      <c r="AX37" s="754"/>
      <c r="AY37" s="754"/>
      <c r="AZ37" s="942"/>
      <c r="BA37" s="764"/>
      <c r="BB37" s="715"/>
      <c r="BC37" s="715"/>
      <c r="BD37" s="715"/>
      <c r="BE37" s="757"/>
      <c r="BF37" s="757"/>
      <c r="BG37" s="757"/>
      <c r="BH37" s="757"/>
    </row>
    <row r="38" spans="1:60" s="758" customFormat="1" ht="17.649999999999999" hidden="1" outlineLevel="2">
      <c r="A38" s="727" t="s">
        <v>1433</v>
      </c>
      <c r="B38" s="739" t="s">
        <v>1399</v>
      </c>
      <c r="C38" s="751"/>
      <c r="D38" s="752"/>
      <c r="E38" s="752"/>
      <c r="F38" s="752"/>
      <c r="G38" s="752">
        <v>54716.002999999997</v>
      </c>
      <c r="H38" s="752">
        <v>43429.079999999994</v>
      </c>
      <c r="I38" s="752">
        <v>11286.922999999999</v>
      </c>
      <c r="J38" s="752">
        <v>0</v>
      </c>
      <c r="K38" s="752"/>
      <c r="L38" s="752"/>
      <c r="M38" s="752"/>
      <c r="N38" s="752"/>
      <c r="O38" s="752"/>
      <c r="P38" s="752"/>
      <c r="Q38" s="752"/>
      <c r="R38" s="752"/>
      <c r="S38" s="752"/>
      <c r="T38" s="752">
        <v>45902.301999999996</v>
      </c>
      <c r="U38" s="752">
        <v>36421.435999999994</v>
      </c>
      <c r="V38" s="752">
        <v>9480.866</v>
      </c>
      <c r="W38" s="752">
        <v>0</v>
      </c>
      <c r="X38" s="752"/>
      <c r="Y38" s="752"/>
      <c r="Z38" s="752"/>
      <c r="AA38" s="752"/>
      <c r="AB38" s="752">
        <v>8517.2829999999994</v>
      </c>
      <c r="AC38" s="752">
        <v>6964.65</v>
      </c>
      <c r="AD38" s="752">
        <v>1552.633</v>
      </c>
      <c r="AE38" s="752">
        <v>0</v>
      </c>
      <c r="AF38" s="752"/>
      <c r="AG38" s="752"/>
      <c r="AH38" s="752"/>
      <c r="AI38" s="752"/>
      <c r="AJ38" s="752"/>
      <c r="AK38" s="752"/>
      <c r="AL38" s="752"/>
      <c r="AM38" s="752"/>
      <c r="AN38" s="752"/>
      <c r="AO38" s="752"/>
      <c r="AP38" s="753"/>
      <c r="AQ38" s="754"/>
      <c r="AR38" s="755"/>
      <c r="AS38" s="755"/>
      <c r="AT38" s="756"/>
      <c r="AU38" s="757"/>
      <c r="AV38" s="757"/>
      <c r="AW38" s="757"/>
      <c r="AX38" s="754"/>
      <c r="AY38" s="754"/>
      <c r="AZ38" s="942"/>
      <c r="BA38" s="764"/>
      <c r="BB38" s="715"/>
      <c r="BC38" s="715"/>
      <c r="BD38" s="715"/>
      <c r="BE38" s="757"/>
      <c r="BF38" s="757"/>
      <c r="BG38" s="757"/>
      <c r="BH38" s="757"/>
    </row>
    <row r="39" spans="1:60" s="758" customFormat="1" ht="17.649999999999999" hidden="1" outlineLevel="2">
      <c r="A39" s="727" t="s">
        <v>1433</v>
      </c>
      <c r="B39" s="739" t="s">
        <v>1400</v>
      </c>
      <c r="C39" s="751"/>
      <c r="D39" s="752"/>
      <c r="E39" s="752"/>
      <c r="F39" s="752"/>
      <c r="G39" s="752">
        <v>41643</v>
      </c>
      <c r="H39" s="752">
        <v>8524</v>
      </c>
      <c r="I39" s="752">
        <v>33119</v>
      </c>
      <c r="J39" s="752">
        <v>0</v>
      </c>
      <c r="K39" s="752"/>
      <c r="L39" s="752"/>
      <c r="M39" s="752"/>
      <c r="N39" s="752"/>
      <c r="O39" s="752"/>
      <c r="P39" s="752"/>
      <c r="Q39" s="752"/>
      <c r="R39" s="752"/>
      <c r="S39" s="752"/>
      <c r="T39" s="752">
        <v>19131.314999999999</v>
      </c>
      <c r="U39" s="752">
        <v>8523.3149999999987</v>
      </c>
      <c r="V39" s="752">
        <v>10608</v>
      </c>
      <c r="W39" s="752">
        <v>0</v>
      </c>
      <c r="X39" s="752"/>
      <c r="Y39" s="752"/>
      <c r="Z39" s="752"/>
      <c r="AA39" s="752"/>
      <c r="AB39" s="752">
        <v>11301.233</v>
      </c>
      <c r="AC39" s="752">
        <v>0</v>
      </c>
      <c r="AD39" s="752">
        <v>11301.233</v>
      </c>
      <c r="AE39" s="752">
        <v>0</v>
      </c>
      <c r="AF39" s="752"/>
      <c r="AG39" s="752"/>
      <c r="AH39" s="752"/>
      <c r="AI39" s="752"/>
      <c r="AJ39" s="752"/>
      <c r="AK39" s="752"/>
      <c r="AL39" s="752"/>
      <c r="AM39" s="752"/>
      <c r="AN39" s="752"/>
      <c r="AO39" s="752"/>
      <c r="AP39" s="753"/>
      <c r="AQ39" s="754"/>
      <c r="AR39" s="755"/>
      <c r="AS39" s="755"/>
      <c r="AT39" s="756"/>
      <c r="AU39" s="757"/>
      <c r="AV39" s="757"/>
      <c r="AW39" s="757"/>
      <c r="AX39" s="754"/>
      <c r="AY39" s="754"/>
      <c r="AZ39" s="942"/>
      <c r="BA39" s="764"/>
      <c r="BB39" s="715"/>
      <c r="BC39" s="715"/>
      <c r="BD39" s="715"/>
      <c r="BE39" s="757"/>
      <c r="BF39" s="757"/>
      <c r="BG39" s="757"/>
      <c r="BH39" s="757"/>
    </row>
    <row r="40" spans="1:60" s="758" customFormat="1" ht="17.649999999999999" hidden="1" outlineLevel="2">
      <c r="A40" s="727" t="s">
        <v>1433</v>
      </c>
      <c r="B40" s="728" t="s">
        <v>9</v>
      </c>
      <c r="C40" s="751"/>
      <c r="D40" s="752"/>
      <c r="E40" s="752"/>
      <c r="F40" s="752"/>
      <c r="G40" s="752">
        <v>0</v>
      </c>
      <c r="H40" s="752"/>
      <c r="I40" s="752"/>
      <c r="J40" s="752"/>
      <c r="K40" s="752"/>
      <c r="L40" s="752"/>
      <c r="M40" s="752"/>
      <c r="N40" s="752"/>
      <c r="O40" s="752"/>
      <c r="P40" s="752"/>
      <c r="Q40" s="752"/>
      <c r="R40" s="752"/>
      <c r="S40" s="752"/>
      <c r="T40" s="752">
        <v>0</v>
      </c>
      <c r="U40" s="752"/>
      <c r="V40" s="752"/>
      <c r="W40" s="752"/>
      <c r="X40" s="752"/>
      <c r="Y40" s="752"/>
      <c r="Z40" s="752"/>
      <c r="AA40" s="752"/>
      <c r="AB40" s="752">
        <v>0</v>
      </c>
      <c r="AC40" s="752"/>
      <c r="AD40" s="752"/>
      <c r="AE40" s="752"/>
      <c r="AF40" s="752"/>
      <c r="AG40" s="752"/>
      <c r="AH40" s="752"/>
      <c r="AI40" s="752"/>
      <c r="AJ40" s="752"/>
      <c r="AK40" s="752"/>
      <c r="AL40" s="752"/>
      <c r="AM40" s="752"/>
      <c r="AN40" s="752"/>
      <c r="AO40" s="752"/>
      <c r="AP40" s="753"/>
      <c r="AQ40" s="754"/>
      <c r="AR40" s="755"/>
      <c r="AS40" s="755"/>
      <c r="AT40" s="756"/>
      <c r="AU40" s="757"/>
      <c r="AV40" s="757"/>
      <c r="AW40" s="757"/>
      <c r="AX40" s="754"/>
      <c r="AY40" s="754"/>
      <c r="AZ40" s="740"/>
      <c r="BA40" s="767"/>
      <c r="BB40" s="740"/>
      <c r="BC40" s="768"/>
      <c r="BD40" s="768"/>
      <c r="BE40" s="757"/>
      <c r="BF40" s="757"/>
      <c r="BG40" s="757"/>
      <c r="BH40" s="757"/>
    </row>
    <row r="41" spans="1:60" s="725" customFormat="1" ht="17.25" hidden="1" outlineLevel="1">
      <c r="A41" s="718">
        <v>5</v>
      </c>
      <c r="B41" s="719" t="s">
        <v>1443</v>
      </c>
      <c r="C41" s="720">
        <v>7.2149431818181814E-2</v>
      </c>
      <c r="D41" s="721">
        <v>126983</v>
      </c>
      <c r="E41" s="721"/>
      <c r="F41" s="721">
        <v>5771.954545454545</v>
      </c>
      <c r="G41" s="721">
        <v>376056.63699999999</v>
      </c>
      <c r="H41" s="721">
        <v>132755</v>
      </c>
      <c r="I41" s="721">
        <v>238689.3</v>
      </c>
      <c r="J41" s="721">
        <v>4612.3369999999995</v>
      </c>
      <c r="K41" s="721">
        <v>0</v>
      </c>
      <c r="L41" s="721"/>
      <c r="M41" s="721"/>
      <c r="N41" s="721"/>
      <c r="O41" s="721">
        <v>0</v>
      </c>
      <c r="P41" s="721"/>
      <c r="Q41" s="721"/>
      <c r="R41" s="721"/>
      <c r="S41" s="721"/>
      <c r="T41" s="721">
        <v>190292.21627899999</v>
      </c>
      <c r="U41" s="721">
        <v>98616.999999999985</v>
      </c>
      <c r="V41" s="721">
        <v>89743.67727900001</v>
      </c>
      <c r="W41" s="721">
        <v>1931.539</v>
      </c>
      <c r="X41" s="721">
        <v>21428.373696529601</v>
      </c>
      <c r="Y41" s="721">
        <v>23087</v>
      </c>
      <c r="Z41" s="721">
        <v>22421</v>
      </c>
      <c r="AA41" s="721">
        <v>31781</v>
      </c>
      <c r="AB41" s="721">
        <v>93241.9</v>
      </c>
      <c r="AC41" s="721">
        <v>33823</v>
      </c>
      <c r="AD41" s="721">
        <v>55052</v>
      </c>
      <c r="AE41" s="721">
        <v>4366.8999999999996</v>
      </c>
      <c r="AF41" s="721">
        <v>0</v>
      </c>
      <c r="AG41" s="721"/>
      <c r="AH41" s="721"/>
      <c r="AI41" s="721"/>
      <c r="AJ41" s="721">
        <v>0</v>
      </c>
      <c r="AK41" s="721"/>
      <c r="AL41" s="721"/>
      <c r="AM41" s="721"/>
      <c r="AN41" s="721"/>
      <c r="AO41" s="721"/>
      <c r="AP41" s="722" t="s">
        <v>1444</v>
      </c>
      <c r="AQ41" s="723" t="e">
        <v>#REF!</v>
      </c>
      <c r="AR41" s="668">
        <v>122437.58579545454</v>
      </c>
      <c r="AS41" s="668">
        <v>4545.4142045454646</v>
      </c>
      <c r="AT41" s="724">
        <v>55425.19352272727</v>
      </c>
      <c r="AU41" s="654"/>
      <c r="AV41" s="654"/>
      <c r="AW41" s="654"/>
      <c r="AX41" s="723">
        <v>68787.268295454545</v>
      </c>
      <c r="AY41" s="723">
        <v>-68572.330990847768</v>
      </c>
      <c r="AZ41" s="669"/>
      <c r="BA41" s="769"/>
      <c r="BB41" s="669"/>
      <c r="BC41" s="643"/>
      <c r="BD41" s="643"/>
      <c r="BE41" s="654"/>
      <c r="BF41" s="654"/>
      <c r="BG41" s="654"/>
      <c r="BH41" s="654"/>
    </row>
    <row r="42" spans="1:60" s="738" customFormat="1" ht="17.649999999999999" hidden="1" outlineLevel="2">
      <c r="A42" s="770" t="s">
        <v>1433</v>
      </c>
      <c r="B42" s="728" t="s">
        <v>1418</v>
      </c>
      <c r="C42" s="729"/>
      <c r="D42" s="730"/>
      <c r="E42" s="730"/>
      <c r="F42" s="730"/>
      <c r="G42" s="731">
        <v>260678.63699999999</v>
      </c>
      <c r="H42" s="731">
        <v>71749.3</v>
      </c>
      <c r="I42" s="731">
        <v>184317</v>
      </c>
      <c r="J42" s="731">
        <v>4612.3369999999995</v>
      </c>
      <c r="K42" s="730"/>
      <c r="L42" s="730"/>
      <c r="M42" s="730"/>
      <c r="N42" s="730"/>
      <c r="O42" s="730"/>
      <c r="P42" s="730"/>
      <c r="Q42" s="730"/>
      <c r="R42" s="730"/>
      <c r="S42" s="730"/>
      <c r="T42" s="731">
        <v>141301.58927900001</v>
      </c>
      <c r="U42" s="731">
        <v>50276.372999999992</v>
      </c>
      <c r="V42" s="731">
        <v>89343.67727900001</v>
      </c>
      <c r="W42" s="731">
        <v>1681.539</v>
      </c>
      <c r="X42" s="730"/>
      <c r="Y42" s="730"/>
      <c r="Z42" s="730"/>
      <c r="AA42" s="730"/>
      <c r="AB42" s="730">
        <v>42379.9</v>
      </c>
      <c r="AC42" s="731">
        <v>16961.599999999999</v>
      </c>
      <c r="AD42" s="731">
        <v>21051.4</v>
      </c>
      <c r="AE42" s="731">
        <v>4366.8999999999996</v>
      </c>
      <c r="AF42" s="730"/>
      <c r="AG42" s="730"/>
      <c r="AH42" s="730"/>
      <c r="AI42" s="730"/>
      <c r="AJ42" s="730"/>
      <c r="AK42" s="730"/>
      <c r="AL42" s="730"/>
      <c r="AM42" s="730"/>
      <c r="AN42" s="730"/>
      <c r="AO42" s="730"/>
      <c r="AP42" s="732"/>
      <c r="AQ42" s="733"/>
      <c r="AR42" s="734"/>
      <c r="AS42" s="734"/>
      <c r="AT42" s="735"/>
      <c r="AU42" s="736"/>
      <c r="AV42" s="736"/>
      <c r="AW42" s="736"/>
      <c r="AX42" s="733"/>
      <c r="AY42" s="733"/>
      <c r="AZ42" s="740"/>
      <c r="BA42" s="741"/>
      <c r="BB42" s="740"/>
      <c r="BC42" s="737"/>
      <c r="BD42" s="737"/>
      <c r="BE42" s="736"/>
      <c r="BF42" s="736"/>
      <c r="BG42" s="736"/>
      <c r="BH42" s="736"/>
    </row>
    <row r="43" spans="1:60" s="738" customFormat="1" ht="17.649999999999999" hidden="1" outlineLevel="2">
      <c r="A43" s="770" t="s">
        <v>1433</v>
      </c>
      <c r="B43" s="728" t="s">
        <v>1399</v>
      </c>
      <c r="C43" s="729"/>
      <c r="D43" s="730"/>
      <c r="E43" s="730"/>
      <c r="F43" s="730"/>
      <c r="G43" s="731">
        <v>62353</v>
      </c>
      <c r="H43" s="731">
        <v>7980.7</v>
      </c>
      <c r="I43" s="731">
        <v>54372.3</v>
      </c>
      <c r="J43" s="731">
        <v>0</v>
      </c>
      <c r="K43" s="730"/>
      <c r="L43" s="730"/>
      <c r="M43" s="730"/>
      <c r="N43" s="730"/>
      <c r="O43" s="730"/>
      <c r="P43" s="730"/>
      <c r="Q43" s="730"/>
      <c r="R43" s="730"/>
      <c r="S43" s="730"/>
      <c r="T43" s="731">
        <v>960</v>
      </c>
      <c r="U43" s="731">
        <v>310</v>
      </c>
      <c r="V43" s="731">
        <v>400</v>
      </c>
      <c r="W43" s="731">
        <v>250</v>
      </c>
      <c r="X43" s="730"/>
      <c r="Y43" s="730"/>
      <c r="Z43" s="730"/>
      <c r="AA43" s="730"/>
      <c r="AB43" s="730">
        <v>7483.7</v>
      </c>
      <c r="AC43" s="731">
        <v>1689.7</v>
      </c>
      <c r="AD43" s="731">
        <v>5794</v>
      </c>
      <c r="AE43" s="731">
        <v>0</v>
      </c>
      <c r="AF43" s="730"/>
      <c r="AG43" s="730"/>
      <c r="AH43" s="730"/>
      <c r="AI43" s="730"/>
      <c r="AJ43" s="730"/>
      <c r="AK43" s="730"/>
      <c r="AL43" s="730"/>
      <c r="AM43" s="730"/>
      <c r="AN43" s="730"/>
      <c r="AO43" s="730"/>
      <c r="AP43" s="732"/>
      <c r="AQ43" s="733"/>
      <c r="AR43" s="734"/>
      <c r="AS43" s="734"/>
      <c r="AT43" s="735"/>
      <c r="AU43" s="736"/>
      <c r="AV43" s="736"/>
      <c r="AW43" s="736"/>
      <c r="AX43" s="733"/>
      <c r="AY43" s="733"/>
      <c r="AZ43" s="740"/>
      <c r="BA43" s="741"/>
      <c r="BB43" s="740"/>
      <c r="BC43" s="737"/>
      <c r="BD43" s="737"/>
      <c r="BE43" s="736"/>
      <c r="BF43" s="736"/>
      <c r="BG43" s="736"/>
      <c r="BH43" s="736"/>
    </row>
    <row r="44" spans="1:60" s="738" customFormat="1" ht="17.649999999999999" hidden="1" outlineLevel="2">
      <c r="A44" s="770" t="s">
        <v>1433</v>
      </c>
      <c r="B44" s="728" t="s">
        <v>1400</v>
      </c>
      <c r="C44" s="729"/>
      <c r="D44" s="730"/>
      <c r="E44" s="730"/>
      <c r="F44" s="730"/>
      <c r="G44" s="731">
        <v>53025</v>
      </c>
      <c r="H44" s="731">
        <v>53025</v>
      </c>
      <c r="I44" s="731">
        <v>0</v>
      </c>
      <c r="J44" s="731">
        <v>0</v>
      </c>
      <c r="K44" s="730"/>
      <c r="L44" s="730"/>
      <c r="M44" s="730"/>
      <c r="N44" s="730"/>
      <c r="O44" s="730"/>
      <c r="P44" s="730"/>
      <c r="Q44" s="730"/>
      <c r="R44" s="730"/>
      <c r="S44" s="730"/>
      <c r="T44" s="731">
        <v>48030.626999999993</v>
      </c>
      <c r="U44" s="731">
        <v>48030.626999999993</v>
      </c>
      <c r="V44" s="731">
        <v>0</v>
      </c>
      <c r="W44" s="731">
        <v>0</v>
      </c>
      <c r="X44" s="730"/>
      <c r="Y44" s="730"/>
      <c r="Z44" s="730"/>
      <c r="AA44" s="730"/>
      <c r="AB44" s="730">
        <v>43378.3</v>
      </c>
      <c r="AC44" s="731">
        <v>15171.7</v>
      </c>
      <c r="AD44" s="731">
        <v>28206.6</v>
      </c>
      <c r="AE44" s="731">
        <v>0</v>
      </c>
      <c r="AF44" s="730"/>
      <c r="AG44" s="730"/>
      <c r="AH44" s="730"/>
      <c r="AI44" s="730"/>
      <c r="AJ44" s="730"/>
      <c r="AK44" s="730"/>
      <c r="AL44" s="730"/>
      <c r="AM44" s="730"/>
      <c r="AN44" s="730"/>
      <c r="AO44" s="730"/>
      <c r="AP44" s="732"/>
      <c r="AQ44" s="733"/>
      <c r="AR44" s="734"/>
      <c r="AS44" s="734"/>
      <c r="AT44" s="735"/>
      <c r="AU44" s="736"/>
      <c r="AV44" s="736"/>
      <c r="AW44" s="736"/>
      <c r="AX44" s="733"/>
      <c r="AY44" s="733"/>
      <c r="AZ44" s="740"/>
      <c r="BA44" s="741"/>
      <c r="BB44" s="740"/>
      <c r="BC44" s="737"/>
      <c r="BD44" s="737"/>
      <c r="BE44" s="736"/>
      <c r="BF44" s="736"/>
      <c r="BG44" s="736"/>
      <c r="BH44" s="736"/>
    </row>
    <row r="45" spans="1:60" s="738" customFormat="1" ht="17.649999999999999" hidden="1" outlineLevel="2">
      <c r="A45" s="727" t="s">
        <v>1433</v>
      </c>
      <c r="B45" s="728" t="s">
        <v>9</v>
      </c>
      <c r="C45" s="729"/>
      <c r="D45" s="730"/>
      <c r="E45" s="730"/>
      <c r="F45" s="730"/>
      <c r="G45" s="731">
        <v>0</v>
      </c>
      <c r="H45" s="731"/>
      <c r="I45" s="730"/>
      <c r="J45" s="730"/>
      <c r="K45" s="730"/>
      <c r="L45" s="730"/>
      <c r="M45" s="730"/>
      <c r="N45" s="730"/>
      <c r="O45" s="730"/>
      <c r="P45" s="730"/>
      <c r="Q45" s="730"/>
      <c r="R45" s="730"/>
      <c r="S45" s="730"/>
      <c r="T45" s="731">
        <v>0</v>
      </c>
      <c r="U45" s="731"/>
      <c r="V45" s="731"/>
      <c r="W45" s="731"/>
      <c r="X45" s="730"/>
      <c r="Y45" s="730"/>
      <c r="Z45" s="730"/>
      <c r="AA45" s="730"/>
      <c r="AB45" s="730">
        <v>0</v>
      </c>
      <c r="AC45" s="730"/>
      <c r="AD45" s="730"/>
      <c r="AE45" s="730"/>
      <c r="AF45" s="730"/>
      <c r="AG45" s="730"/>
      <c r="AH45" s="730"/>
      <c r="AI45" s="730"/>
      <c r="AJ45" s="730"/>
      <c r="AK45" s="730"/>
      <c r="AL45" s="730"/>
      <c r="AM45" s="730"/>
      <c r="AN45" s="730"/>
      <c r="AO45" s="730"/>
      <c r="AP45" s="732"/>
      <c r="AQ45" s="733"/>
      <c r="AR45" s="734"/>
      <c r="AS45" s="734"/>
      <c r="AT45" s="735"/>
      <c r="AU45" s="736"/>
      <c r="AV45" s="736"/>
      <c r="AW45" s="736"/>
      <c r="AX45" s="733"/>
      <c r="AY45" s="733"/>
      <c r="AZ45" s="740"/>
      <c r="BA45" s="741"/>
      <c r="BB45" s="740"/>
      <c r="BC45" s="737"/>
      <c r="BD45" s="737"/>
      <c r="BE45" s="736"/>
      <c r="BF45" s="736"/>
      <c r="BG45" s="736"/>
      <c r="BH45" s="736"/>
    </row>
    <row r="46" spans="1:60" s="725" customFormat="1" ht="17.25" hidden="1" outlineLevel="1">
      <c r="A46" s="718">
        <v>6</v>
      </c>
      <c r="B46" s="719" t="s">
        <v>1445</v>
      </c>
      <c r="C46" s="720">
        <v>8.9225568181818177E-2</v>
      </c>
      <c r="D46" s="721">
        <v>157037</v>
      </c>
      <c r="E46" s="721"/>
      <c r="F46" s="721">
        <v>7138.045454545454</v>
      </c>
      <c r="G46" s="721">
        <v>634829.14399999997</v>
      </c>
      <c r="H46" s="721">
        <v>164175</v>
      </c>
      <c r="I46" s="721">
        <v>359051.68</v>
      </c>
      <c r="J46" s="721">
        <v>111602.46400000001</v>
      </c>
      <c r="K46" s="721">
        <v>0</v>
      </c>
      <c r="L46" s="721"/>
      <c r="M46" s="721"/>
      <c r="N46" s="721"/>
      <c r="O46" s="721">
        <v>0</v>
      </c>
      <c r="P46" s="721"/>
      <c r="Q46" s="721"/>
      <c r="R46" s="721"/>
      <c r="S46" s="721"/>
      <c r="T46" s="721">
        <v>523625.14399999997</v>
      </c>
      <c r="U46" s="721">
        <v>122081</v>
      </c>
      <c r="V46" s="721">
        <v>319051.67999999993</v>
      </c>
      <c r="W46" s="721">
        <v>82492.464000000007</v>
      </c>
      <c r="X46" s="721">
        <v>26500</v>
      </c>
      <c r="Y46" s="721">
        <v>28552</v>
      </c>
      <c r="Z46" s="721">
        <v>27727</v>
      </c>
      <c r="AA46" s="721">
        <v>39302</v>
      </c>
      <c r="AB46" s="721">
        <v>110938</v>
      </c>
      <c r="AC46" s="721">
        <v>41828</v>
      </c>
      <c r="AD46" s="721">
        <v>40000</v>
      </c>
      <c r="AE46" s="721">
        <v>29110</v>
      </c>
      <c r="AF46" s="721" t="e">
        <v>#REF!</v>
      </c>
      <c r="AG46" s="721" t="e">
        <v>#REF!</v>
      </c>
      <c r="AH46" s="721" t="e">
        <v>#REF!</v>
      </c>
      <c r="AI46" s="721" t="e">
        <v>#REF!</v>
      </c>
      <c r="AJ46" s="721" t="e">
        <v>#REF!</v>
      </c>
      <c r="AK46" s="721" t="e">
        <v>#REF!</v>
      </c>
      <c r="AL46" s="721" t="e">
        <v>#REF!</v>
      </c>
      <c r="AM46" s="721" t="e">
        <v>#REF!</v>
      </c>
      <c r="AN46" s="721" t="e">
        <v>#REF!</v>
      </c>
      <c r="AO46" s="721"/>
      <c r="AP46" s="722" t="s">
        <v>1446</v>
      </c>
      <c r="AQ46" s="723" t="e">
        <v>#REF!</v>
      </c>
      <c r="AR46" s="668">
        <v>151415.78920454544</v>
      </c>
      <c r="AS46" s="668">
        <v>5621.2107954545645</v>
      </c>
      <c r="AT46" s="724">
        <v>68543.081477272717</v>
      </c>
      <c r="AU46" s="654"/>
      <c r="AV46" s="654"/>
      <c r="AW46" s="654"/>
      <c r="AX46" s="723">
        <v>85067.656704545443</v>
      </c>
      <c r="AY46" s="723">
        <v>-84801.308455681821</v>
      </c>
      <c r="AZ46" s="669"/>
      <c r="BA46" s="769"/>
      <c r="BB46" s="669"/>
      <c r="BC46" s="643"/>
      <c r="BD46" s="643"/>
      <c r="BE46" s="654"/>
      <c r="BF46" s="654"/>
      <c r="BG46" s="654"/>
      <c r="BH46" s="654"/>
    </row>
    <row r="47" spans="1:60" s="738" customFormat="1" ht="17.649999999999999" hidden="1" outlineLevel="2">
      <c r="A47" s="770" t="s">
        <v>1433</v>
      </c>
      <c r="B47" s="728" t="s">
        <v>1418</v>
      </c>
      <c r="C47" s="729"/>
      <c r="D47" s="730"/>
      <c r="E47" s="730"/>
      <c r="F47" s="730"/>
      <c r="G47" s="731">
        <v>562207.78399999999</v>
      </c>
      <c r="H47" s="731">
        <v>116105.804</v>
      </c>
      <c r="I47" s="731">
        <v>337091.527</v>
      </c>
      <c r="J47" s="731">
        <v>109010.45300000001</v>
      </c>
      <c r="K47" s="731"/>
      <c r="L47" s="731"/>
      <c r="M47" s="731"/>
      <c r="N47" s="731"/>
      <c r="O47" s="731"/>
      <c r="P47" s="731"/>
      <c r="Q47" s="731"/>
      <c r="R47" s="731"/>
      <c r="S47" s="731"/>
      <c r="T47" s="731">
        <v>469485.51500000001</v>
      </c>
      <c r="U47" s="731">
        <v>89901.524000000005</v>
      </c>
      <c r="V47" s="731">
        <v>297091.52699999994</v>
      </c>
      <c r="W47" s="731">
        <v>82492.464000000007</v>
      </c>
      <c r="X47" s="731"/>
      <c r="Y47" s="731"/>
      <c r="Z47" s="731"/>
      <c r="AA47" s="731"/>
      <c r="AB47" s="731">
        <v>92722.269</v>
      </c>
      <c r="AC47" s="731">
        <v>26204.280000000002</v>
      </c>
      <c r="AD47" s="731">
        <v>40000</v>
      </c>
      <c r="AE47" s="731">
        <v>26517.989000000001</v>
      </c>
      <c r="AF47" s="730"/>
      <c r="AG47" s="730"/>
      <c r="AH47" s="730"/>
      <c r="AI47" s="730"/>
      <c r="AJ47" s="730"/>
      <c r="AK47" s="730"/>
      <c r="AL47" s="730"/>
      <c r="AM47" s="730"/>
      <c r="AN47" s="730"/>
      <c r="AO47" s="730"/>
      <c r="AP47" s="732"/>
      <c r="AQ47" s="733"/>
      <c r="AR47" s="734"/>
      <c r="AS47" s="734"/>
      <c r="AT47" s="735"/>
      <c r="AU47" s="736"/>
      <c r="AV47" s="736"/>
      <c r="AW47" s="736"/>
      <c r="AX47" s="733"/>
      <c r="AY47" s="733"/>
      <c r="AZ47" s="740"/>
      <c r="BA47" s="741"/>
      <c r="BB47" s="740"/>
      <c r="BC47" s="737"/>
      <c r="BD47" s="737"/>
      <c r="BE47" s="736"/>
      <c r="BF47" s="736"/>
      <c r="BG47" s="736"/>
      <c r="BH47" s="736"/>
    </row>
    <row r="48" spans="1:60" s="738" customFormat="1" ht="17.649999999999999" hidden="1" outlineLevel="2">
      <c r="A48" s="770" t="s">
        <v>1433</v>
      </c>
      <c r="B48" s="728" t="s">
        <v>1399</v>
      </c>
      <c r="C48" s="729"/>
      <c r="D48" s="730"/>
      <c r="E48" s="730"/>
      <c r="F48" s="730"/>
      <c r="G48" s="731">
        <v>21960.152999999998</v>
      </c>
      <c r="H48" s="731">
        <v>0</v>
      </c>
      <c r="I48" s="731">
        <v>21960.152999999998</v>
      </c>
      <c r="J48" s="731">
        <v>0</v>
      </c>
      <c r="K48" s="731"/>
      <c r="L48" s="731"/>
      <c r="M48" s="731"/>
      <c r="N48" s="731"/>
      <c r="O48" s="731"/>
      <c r="P48" s="731"/>
      <c r="Q48" s="731"/>
      <c r="R48" s="731"/>
      <c r="S48" s="731"/>
      <c r="T48" s="731">
        <v>21960.152999999998</v>
      </c>
      <c r="U48" s="731">
        <v>0</v>
      </c>
      <c r="V48" s="731">
        <v>21960.152999999998</v>
      </c>
      <c r="W48" s="731">
        <v>0</v>
      </c>
      <c r="X48" s="731"/>
      <c r="Y48" s="731"/>
      <c r="Z48" s="731"/>
      <c r="AA48" s="731"/>
      <c r="AB48" s="731">
        <v>0</v>
      </c>
      <c r="AC48" s="731">
        <v>0</v>
      </c>
      <c r="AD48" s="731">
        <v>0</v>
      </c>
      <c r="AE48" s="731">
        <v>0</v>
      </c>
      <c r="AF48" s="730"/>
      <c r="AG48" s="730"/>
      <c r="AH48" s="730"/>
      <c r="AI48" s="730"/>
      <c r="AJ48" s="730"/>
      <c r="AK48" s="730"/>
      <c r="AL48" s="730"/>
      <c r="AM48" s="730"/>
      <c r="AN48" s="730"/>
      <c r="AO48" s="730"/>
      <c r="AP48" s="732"/>
      <c r="AQ48" s="733"/>
      <c r="AR48" s="734"/>
      <c r="AS48" s="734"/>
      <c r="AT48" s="735"/>
      <c r="AU48" s="736"/>
      <c r="AV48" s="736"/>
      <c r="AW48" s="736"/>
      <c r="AX48" s="733"/>
      <c r="AY48" s="733"/>
      <c r="AZ48" s="740"/>
      <c r="BA48" s="741"/>
      <c r="BB48" s="740"/>
      <c r="BC48" s="737"/>
      <c r="BD48" s="737"/>
      <c r="BE48" s="736"/>
      <c r="BF48" s="736"/>
      <c r="BG48" s="736"/>
      <c r="BH48" s="736"/>
    </row>
    <row r="49" spans="1:60" s="738" customFormat="1" ht="17.649999999999999" hidden="1" outlineLevel="2">
      <c r="A49" s="770" t="s">
        <v>1433</v>
      </c>
      <c r="B49" s="728" t="s">
        <v>1400</v>
      </c>
      <c r="C49" s="729"/>
      <c r="D49" s="730"/>
      <c r="E49" s="730"/>
      <c r="F49" s="730"/>
      <c r="G49" s="731">
        <v>50661.207000000002</v>
      </c>
      <c r="H49" s="731">
        <v>48069.196000000004</v>
      </c>
      <c r="I49" s="731">
        <v>0</v>
      </c>
      <c r="J49" s="731">
        <v>2592.0110000000004</v>
      </c>
      <c r="K49" s="731"/>
      <c r="L49" s="731"/>
      <c r="M49" s="731"/>
      <c r="N49" s="731"/>
      <c r="O49" s="731"/>
      <c r="P49" s="731"/>
      <c r="Q49" s="731"/>
      <c r="R49" s="731"/>
      <c r="S49" s="731"/>
      <c r="T49" s="731">
        <v>32179.476000000002</v>
      </c>
      <c r="U49" s="731">
        <v>32179.476000000002</v>
      </c>
      <c r="V49" s="731">
        <v>0</v>
      </c>
      <c r="W49" s="731">
        <v>0</v>
      </c>
      <c r="X49" s="731"/>
      <c r="Y49" s="731"/>
      <c r="Z49" s="731"/>
      <c r="AA49" s="731"/>
      <c r="AB49" s="731">
        <v>18215.731</v>
      </c>
      <c r="AC49" s="731">
        <v>15623.72</v>
      </c>
      <c r="AD49" s="731">
        <v>0</v>
      </c>
      <c r="AE49" s="731">
        <v>2592.0110000000004</v>
      </c>
      <c r="AF49" s="730"/>
      <c r="AG49" s="730"/>
      <c r="AH49" s="730"/>
      <c r="AI49" s="730"/>
      <c r="AJ49" s="730"/>
      <c r="AK49" s="730"/>
      <c r="AL49" s="730"/>
      <c r="AM49" s="730"/>
      <c r="AN49" s="730"/>
      <c r="AO49" s="730"/>
      <c r="AP49" s="732"/>
      <c r="AQ49" s="733"/>
      <c r="AR49" s="734"/>
      <c r="AS49" s="734"/>
      <c r="AT49" s="735"/>
      <c r="AU49" s="736"/>
      <c r="AV49" s="736"/>
      <c r="AW49" s="736"/>
      <c r="AX49" s="733"/>
      <c r="AY49" s="733"/>
      <c r="AZ49" s="740"/>
      <c r="BA49" s="741"/>
      <c r="BB49" s="740"/>
      <c r="BC49" s="737"/>
      <c r="BD49" s="737"/>
      <c r="BE49" s="736"/>
      <c r="BF49" s="736"/>
      <c r="BG49" s="736"/>
      <c r="BH49" s="736"/>
    </row>
    <row r="50" spans="1:60" s="738" customFormat="1" ht="17.649999999999999" hidden="1" outlineLevel="2">
      <c r="A50" s="727" t="s">
        <v>1433</v>
      </c>
      <c r="B50" s="728" t="s">
        <v>9</v>
      </c>
      <c r="C50" s="729"/>
      <c r="D50" s="730"/>
      <c r="E50" s="730"/>
      <c r="F50" s="730"/>
      <c r="G50" s="731">
        <v>0</v>
      </c>
      <c r="H50" s="731"/>
      <c r="I50" s="731"/>
      <c r="J50" s="731"/>
      <c r="K50" s="731"/>
      <c r="L50" s="731"/>
      <c r="M50" s="731"/>
      <c r="N50" s="731"/>
      <c r="O50" s="731"/>
      <c r="P50" s="731"/>
      <c r="Q50" s="731"/>
      <c r="R50" s="731"/>
      <c r="S50" s="731"/>
      <c r="T50" s="731">
        <v>0</v>
      </c>
      <c r="U50" s="731"/>
      <c r="V50" s="731"/>
      <c r="W50" s="731"/>
      <c r="X50" s="731"/>
      <c r="Y50" s="731"/>
      <c r="Z50" s="731"/>
      <c r="AA50" s="731"/>
      <c r="AB50" s="731"/>
      <c r="AC50" s="731"/>
      <c r="AD50" s="731"/>
      <c r="AE50" s="731"/>
      <c r="AF50" s="730"/>
      <c r="AG50" s="730"/>
      <c r="AH50" s="730"/>
      <c r="AI50" s="730"/>
      <c r="AJ50" s="730"/>
      <c r="AK50" s="730"/>
      <c r="AL50" s="730"/>
      <c r="AM50" s="730"/>
      <c r="AN50" s="730"/>
      <c r="AO50" s="730"/>
      <c r="AP50" s="732"/>
      <c r="AQ50" s="733"/>
      <c r="AR50" s="734"/>
      <c r="AS50" s="734"/>
      <c r="AT50" s="735"/>
      <c r="AU50" s="736"/>
      <c r="AV50" s="736"/>
      <c r="AW50" s="736"/>
      <c r="AX50" s="733"/>
      <c r="AY50" s="733"/>
      <c r="AZ50" s="740"/>
      <c r="BA50" s="741"/>
      <c r="BB50" s="740"/>
      <c r="BC50" s="737"/>
      <c r="BD50" s="737"/>
      <c r="BE50" s="736"/>
      <c r="BF50" s="736"/>
      <c r="BG50" s="736"/>
      <c r="BH50" s="736"/>
    </row>
    <row r="51" spans="1:60" s="725" customFormat="1" ht="17.25" hidden="1" outlineLevel="1">
      <c r="A51" s="718">
        <v>7</v>
      </c>
      <c r="B51" s="719" t="s">
        <v>1447</v>
      </c>
      <c r="C51" s="720">
        <v>5.8378409090909092E-2</v>
      </c>
      <c r="D51" s="721">
        <v>102746</v>
      </c>
      <c r="E51" s="721"/>
      <c r="F51" s="721">
        <v>4670.272727272727</v>
      </c>
      <c r="G51" s="721">
        <v>301543.77</v>
      </c>
      <c r="H51" s="721">
        <v>107415.97900000001</v>
      </c>
      <c r="I51" s="721">
        <v>170346.23</v>
      </c>
      <c r="J51" s="721">
        <v>23781.561000000002</v>
      </c>
      <c r="K51" s="721">
        <v>0</v>
      </c>
      <c r="L51" s="721">
        <v>0</v>
      </c>
      <c r="M51" s="721">
        <v>0</v>
      </c>
      <c r="N51" s="721">
        <v>0</v>
      </c>
      <c r="O51" s="721">
        <v>0</v>
      </c>
      <c r="P51" s="721">
        <v>0</v>
      </c>
      <c r="Q51" s="721">
        <v>0</v>
      </c>
      <c r="R51" s="721">
        <v>0</v>
      </c>
      <c r="S51" s="721">
        <v>0</v>
      </c>
      <c r="T51" s="721">
        <v>167625.72799999997</v>
      </c>
      <c r="U51" s="721">
        <v>79874.978999999992</v>
      </c>
      <c r="V51" s="721">
        <v>63969.187999999995</v>
      </c>
      <c r="W51" s="721">
        <v>23781.561000000002</v>
      </c>
      <c r="X51" s="721">
        <v>0</v>
      </c>
      <c r="Y51" s="721">
        <v>0</v>
      </c>
      <c r="Z51" s="721">
        <v>0</v>
      </c>
      <c r="AA51" s="721">
        <v>0</v>
      </c>
      <c r="AB51" s="721">
        <v>57366.8</v>
      </c>
      <c r="AC51" s="721">
        <v>27367</v>
      </c>
      <c r="AD51" s="721">
        <v>29999.800000000003</v>
      </c>
      <c r="AE51" s="721">
        <v>0</v>
      </c>
      <c r="AF51" s="721">
        <v>0</v>
      </c>
      <c r="AG51" s="721"/>
      <c r="AH51" s="721"/>
      <c r="AI51" s="721"/>
      <c r="AJ51" s="721">
        <v>0</v>
      </c>
      <c r="AK51" s="721"/>
      <c r="AL51" s="721"/>
      <c r="AM51" s="721"/>
      <c r="AN51" s="721"/>
      <c r="AO51" s="721"/>
      <c r="AP51" s="722" t="s">
        <v>1448</v>
      </c>
      <c r="AQ51" s="723" t="e">
        <v>#REF!</v>
      </c>
      <c r="AR51" s="668">
        <v>99068.160227272732</v>
      </c>
      <c r="AS51" s="668">
        <v>3677.8397727272677</v>
      </c>
      <c r="AT51" s="724">
        <v>44846.293863636361</v>
      </c>
      <c r="AU51" s="654"/>
      <c r="AV51" s="654"/>
      <c r="AW51" s="654"/>
      <c r="AX51" s="723">
        <v>55657.975227272727</v>
      </c>
      <c r="AY51" s="723">
        <v>-55484.086223773505</v>
      </c>
      <c r="AZ51" s="669"/>
      <c r="BA51" s="769"/>
      <c r="BB51" s="669"/>
      <c r="BC51" s="643"/>
      <c r="BD51" s="643"/>
      <c r="BE51" s="654"/>
      <c r="BF51" s="654"/>
      <c r="BG51" s="654"/>
      <c r="BH51" s="654"/>
    </row>
    <row r="52" spans="1:60" s="738" customFormat="1" ht="17.649999999999999" hidden="1" outlineLevel="2">
      <c r="A52" s="770" t="s">
        <v>1433</v>
      </c>
      <c r="B52" s="728" t="s">
        <v>1418</v>
      </c>
      <c r="C52" s="729"/>
      <c r="D52" s="730"/>
      <c r="E52" s="730"/>
      <c r="F52" s="730"/>
      <c r="G52" s="731">
        <v>227306.82500000001</v>
      </c>
      <c r="H52" s="731">
        <v>56690.595000000001</v>
      </c>
      <c r="I52" s="731">
        <v>168346.23</v>
      </c>
      <c r="J52" s="731">
        <v>2270</v>
      </c>
      <c r="K52" s="730"/>
      <c r="L52" s="730"/>
      <c r="M52" s="730"/>
      <c r="N52" s="730"/>
      <c r="O52" s="730"/>
      <c r="P52" s="730"/>
      <c r="Q52" s="730"/>
      <c r="R52" s="730"/>
      <c r="S52" s="730"/>
      <c r="T52" s="731">
        <v>110662.383</v>
      </c>
      <c r="U52" s="731">
        <v>44423.195</v>
      </c>
      <c r="V52" s="731">
        <v>63969.187999999995</v>
      </c>
      <c r="W52" s="731">
        <v>2270</v>
      </c>
      <c r="X52" s="730"/>
      <c r="Y52" s="730"/>
      <c r="Z52" s="730"/>
      <c r="AA52" s="730"/>
      <c r="AB52" s="731">
        <v>40267.200000000004</v>
      </c>
      <c r="AC52" s="731">
        <v>12267.400000000001</v>
      </c>
      <c r="AD52" s="731">
        <v>27999.800000000003</v>
      </c>
      <c r="AE52" s="731">
        <v>0</v>
      </c>
      <c r="AF52" s="730"/>
      <c r="AG52" s="730"/>
      <c r="AH52" s="730"/>
      <c r="AI52" s="730"/>
      <c r="AJ52" s="730"/>
      <c r="AK52" s="730"/>
      <c r="AL52" s="730"/>
      <c r="AM52" s="730"/>
      <c r="AN52" s="730"/>
      <c r="AO52" s="730"/>
      <c r="AP52" s="732"/>
      <c r="AQ52" s="733"/>
      <c r="AR52" s="734"/>
      <c r="AS52" s="734"/>
      <c r="AT52" s="735"/>
      <c r="AU52" s="736"/>
      <c r="AV52" s="736"/>
      <c r="AW52" s="736"/>
      <c r="AX52" s="733"/>
      <c r="AY52" s="733"/>
      <c r="AZ52" s="740"/>
      <c r="BA52" s="741"/>
      <c r="BB52" s="740"/>
      <c r="BC52" s="737"/>
      <c r="BD52" s="737"/>
      <c r="BE52" s="736"/>
      <c r="BF52" s="736"/>
      <c r="BG52" s="736"/>
      <c r="BH52" s="736"/>
    </row>
    <row r="53" spans="1:60" s="738" customFormat="1" ht="17.649999999999999" hidden="1" outlineLevel="2">
      <c r="A53" s="770" t="s">
        <v>1433</v>
      </c>
      <c r="B53" s="728" t="s">
        <v>1399</v>
      </c>
      <c r="C53" s="729"/>
      <c r="D53" s="730"/>
      <c r="E53" s="730"/>
      <c r="F53" s="730"/>
      <c r="G53" s="731">
        <v>33049.911999999997</v>
      </c>
      <c r="H53" s="731">
        <v>20609.333999999999</v>
      </c>
      <c r="I53" s="731">
        <v>2000</v>
      </c>
      <c r="J53" s="731">
        <v>10440.578</v>
      </c>
      <c r="K53" s="730"/>
      <c r="L53" s="730"/>
      <c r="M53" s="730"/>
      <c r="N53" s="730"/>
      <c r="O53" s="730"/>
      <c r="P53" s="730"/>
      <c r="Q53" s="730"/>
      <c r="R53" s="730"/>
      <c r="S53" s="730"/>
      <c r="T53" s="731">
        <v>31049.911999999997</v>
      </c>
      <c r="U53" s="731">
        <v>20609.333999999999</v>
      </c>
      <c r="V53" s="731">
        <v>0</v>
      </c>
      <c r="W53" s="731">
        <v>10440.578</v>
      </c>
      <c r="X53" s="730"/>
      <c r="Y53" s="730"/>
      <c r="Z53" s="730"/>
      <c r="AA53" s="730"/>
      <c r="AB53" s="731">
        <v>2000</v>
      </c>
      <c r="AC53" s="731">
        <v>0</v>
      </c>
      <c r="AD53" s="731">
        <v>2000</v>
      </c>
      <c r="AE53" s="731">
        <v>0</v>
      </c>
      <c r="AF53" s="730"/>
      <c r="AG53" s="730"/>
      <c r="AH53" s="730"/>
      <c r="AI53" s="730"/>
      <c r="AJ53" s="730"/>
      <c r="AK53" s="730"/>
      <c r="AL53" s="730"/>
      <c r="AM53" s="730"/>
      <c r="AN53" s="730"/>
      <c r="AO53" s="730"/>
      <c r="AP53" s="732"/>
      <c r="AQ53" s="733"/>
      <c r="AR53" s="734"/>
      <c r="AS53" s="734"/>
      <c r="AT53" s="735"/>
      <c r="AU53" s="736"/>
      <c r="AV53" s="736"/>
      <c r="AW53" s="736"/>
      <c r="AX53" s="733"/>
      <c r="AY53" s="733"/>
      <c r="AZ53" s="740"/>
      <c r="BA53" s="741"/>
      <c r="BB53" s="740"/>
      <c r="BC53" s="737"/>
      <c r="BD53" s="737"/>
      <c r="BE53" s="736"/>
      <c r="BF53" s="736"/>
      <c r="BG53" s="736"/>
      <c r="BH53" s="736"/>
    </row>
    <row r="54" spans="1:60" s="738" customFormat="1" ht="17.649999999999999" hidden="1" outlineLevel="2">
      <c r="A54" s="770" t="s">
        <v>1433</v>
      </c>
      <c r="B54" s="728" t="s">
        <v>1400</v>
      </c>
      <c r="C54" s="729"/>
      <c r="D54" s="730"/>
      <c r="E54" s="730"/>
      <c r="F54" s="730"/>
      <c r="G54" s="731">
        <v>41187.032999999996</v>
      </c>
      <c r="H54" s="731">
        <v>30116.05</v>
      </c>
      <c r="I54" s="731">
        <v>0</v>
      </c>
      <c r="J54" s="731">
        <v>11070.983</v>
      </c>
      <c r="K54" s="730"/>
      <c r="L54" s="730"/>
      <c r="M54" s="730"/>
      <c r="N54" s="730"/>
      <c r="O54" s="730"/>
      <c r="P54" s="730"/>
      <c r="Q54" s="730"/>
      <c r="R54" s="730"/>
      <c r="S54" s="730"/>
      <c r="T54" s="731">
        <v>25913.432999999997</v>
      </c>
      <c r="U54" s="731">
        <v>14842.449999999999</v>
      </c>
      <c r="V54" s="731">
        <v>0</v>
      </c>
      <c r="W54" s="731">
        <v>11070.983</v>
      </c>
      <c r="X54" s="730"/>
      <c r="Y54" s="730"/>
      <c r="Z54" s="730"/>
      <c r="AA54" s="730"/>
      <c r="AB54" s="731">
        <v>15099.6</v>
      </c>
      <c r="AC54" s="731">
        <v>15099.6</v>
      </c>
      <c r="AD54" s="731">
        <v>0</v>
      </c>
      <c r="AE54" s="731">
        <v>0</v>
      </c>
      <c r="AF54" s="730"/>
      <c r="AG54" s="730"/>
      <c r="AH54" s="730"/>
      <c r="AI54" s="730"/>
      <c r="AJ54" s="730"/>
      <c r="AK54" s="730"/>
      <c r="AL54" s="730"/>
      <c r="AM54" s="730"/>
      <c r="AN54" s="730"/>
      <c r="AO54" s="730"/>
      <c r="AP54" s="732"/>
      <c r="AQ54" s="733"/>
      <c r="AR54" s="734"/>
      <c r="AS54" s="734"/>
      <c r="AT54" s="735"/>
      <c r="AU54" s="736"/>
      <c r="AV54" s="736"/>
      <c r="AW54" s="736"/>
      <c r="AX54" s="733"/>
      <c r="AY54" s="733"/>
      <c r="AZ54" s="740"/>
      <c r="BA54" s="741"/>
      <c r="BB54" s="740"/>
      <c r="BC54" s="737"/>
      <c r="BD54" s="737"/>
      <c r="BE54" s="736"/>
      <c r="BF54" s="736"/>
      <c r="BG54" s="736"/>
      <c r="BH54" s="736"/>
    </row>
    <row r="55" spans="1:60" s="738" customFormat="1" ht="17.649999999999999" hidden="1" outlineLevel="2">
      <c r="A55" s="727" t="s">
        <v>1433</v>
      </c>
      <c r="B55" s="728" t="s">
        <v>9</v>
      </c>
      <c r="C55" s="729"/>
      <c r="D55" s="730"/>
      <c r="E55" s="730"/>
      <c r="F55" s="730"/>
      <c r="G55" s="731">
        <v>0</v>
      </c>
      <c r="H55" s="731"/>
      <c r="I55" s="731"/>
      <c r="J55" s="731"/>
      <c r="K55" s="730"/>
      <c r="L55" s="730"/>
      <c r="M55" s="730"/>
      <c r="N55" s="730"/>
      <c r="O55" s="730"/>
      <c r="P55" s="730"/>
      <c r="Q55" s="730"/>
      <c r="R55" s="730"/>
      <c r="S55" s="730"/>
      <c r="T55" s="731">
        <v>0</v>
      </c>
      <c r="U55" s="731"/>
      <c r="V55" s="731"/>
      <c r="W55" s="731"/>
      <c r="X55" s="730"/>
      <c r="Y55" s="730"/>
      <c r="Z55" s="730"/>
      <c r="AA55" s="730"/>
      <c r="AB55" s="731"/>
      <c r="AC55" s="731"/>
      <c r="AD55" s="731"/>
      <c r="AE55" s="731"/>
      <c r="AF55" s="730"/>
      <c r="AG55" s="730"/>
      <c r="AH55" s="730"/>
      <c r="AI55" s="730"/>
      <c r="AJ55" s="730"/>
      <c r="AK55" s="730"/>
      <c r="AL55" s="730"/>
      <c r="AM55" s="730"/>
      <c r="AN55" s="730"/>
      <c r="AO55" s="730"/>
      <c r="AP55" s="732"/>
      <c r="AQ55" s="733"/>
      <c r="AR55" s="734"/>
      <c r="AS55" s="734"/>
      <c r="AT55" s="735"/>
      <c r="AU55" s="736"/>
      <c r="AV55" s="736"/>
      <c r="AW55" s="736"/>
      <c r="AX55" s="733"/>
      <c r="AY55" s="733"/>
      <c r="AZ55" s="740"/>
      <c r="BA55" s="741"/>
      <c r="BB55" s="740"/>
      <c r="BC55" s="737"/>
      <c r="BD55" s="737"/>
      <c r="BE55" s="736"/>
      <c r="BF55" s="736"/>
      <c r="BG55" s="736"/>
      <c r="BH55" s="736"/>
    </row>
    <row r="56" spans="1:60" s="738" customFormat="1" ht="17.25" hidden="1" outlineLevel="1">
      <c r="A56" s="771">
        <v>8</v>
      </c>
      <c r="B56" s="772" t="s">
        <v>1449</v>
      </c>
      <c r="C56" s="729">
        <v>2.8060795454545453E-2</v>
      </c>
      <c r="D56" s="730">
        <v>49387</v>
      </c>
      <c r="E56" s="730"/>
      <c r="F56" s="730">
        <v>2244.863636363636</v>
      </c>
      <c r="G56" s="730">
        <v>284604.83794090885</v>
      </c>
      <c r="H56" s="773">
        <v>51632.082090908851</v>
      </c>
      <c r="I56" s="773">
        <v>150422.89905000001</v>
      </c>
      <c r="J56" s="773">
        <v>82549.856800000009</v>
      </c>
      <c r="K56" s="730">
        <v>0</v>
      </c>
      <c r="L56" s="773">
        <v>0</v>
      </c>
      <c r="M56" s="773">
        <v>0</v>
      </c>
      <c r="N56" s="773">
        <v>0</v>
      </c>
      <c r="O56" s="730">
        <v>0</v>
      </c>
      <c r="P56" s="773">
        <v>0</v>
      </c>
      <c r="Q56" s="773">
        <v>0</v>
      </c>
      <c r="R56" s="773">
        <v>0</v>
      </c>
      <c r="S56" s="730">
        <v>121982.72350000001</v>
      </c>
      <c r="T56" s="730">
        <v>121982.72350000001</v>
      </c>
      <c r="U56" s="773">
        <v>38392.9997</v>
      </c>
      <c r="V56" s="773">
        <v>21327</v>
      </c>
      <c r="W56" s="773">
        <v>62262.723800000007</v>
      </c>
      <c r="X56" s="773">
        <v>0</v>
      </c>
      <c r="Y56" s="773">
        <v>0</v>
      </c>
      <c r="Z56" s="730">
        <v>51297.133349999996</v>
      </c>
      <c r="AA56" s="773">
        <v>0</v>
      </c>
      <c r="AB56" s="774">
        <v>38142.133349999996</v>
      </c>
      <c r="AC56" s="774">
        <v>13155</v>
      </c>
      <c r="AD56" s="774">
        <v>4700.0003500000003</v>
      </c>
      <c r="AE56" s="774">
        <v>20287.132999999998</v>
      </c>
      <c r="AF56" s="730">
        <v>0</v>
      </c>
      <c r="AG56" s="730"/>
      <c r="AH56" s="730"/>
      <c r="AI56" s="730"/>
      <c r="AJ56" s="730">
        <v>0</v>
      </c>
      <c r="AK56" s="730"/>
      <c r="AL56" s="730"/>
      <c r="AM56" s="730"/>
      <c r="AN56" s="730"/>
      <c r="AO56" s="730"/>
      <c r="AP56" s="722" t="s">
        <v>1450</v>
      </c>
      <c r="AQ56" s="733" t="e">
        <v>#REF!</v>
      </c>
      <c r="AR56" s="734">
        <v>47619.169886363634</v>
      </c>
      <c r="AS56" s="734">
        <v>1767.8301136363661</v>
      </c>
      <c r="AT56" s="735">
        <v>21556.303068181816</v>
      </c>
      <c r="AU56" s="736"/>
      <c r="AV56" s="736"/>
      <c r="AW56" s="736"/>
      <c r="AX56" s="733">
        <v>26753.162386363634</v>
      </c>
      <c r="AY56" s="733">
        <v>-26669.033227146829</v>
      </c>
      <c r="AZ56" s="740"/>
      <c r="BA56" s="775"/>
      <c r="BB56" s="740"/>
      <c r="BC56" s="737"/>
      <c r="BD56" s="737"/>
      <c r="BE56" s="736"/>
      <c r="BF56" s="736"/>
      <c r="BG56" s="736"/>
      <c r="BH56" s="736"/>
    </row>
    <row r="57" spans="1:60" s="750" customFormat="1" ht="18.75" hidden="1" customHeight="1" outlineLevel="2">
      <c r="A57" s="727" t="s">
        <v>1433</v>
      </c>
      <c r="B57" s="728" t="s">
        <v>1418</v>
      </c>
      <c r="C57" s="744"/>
      <c r="D57" s="731"/>
      <c r="E57" s="731"/>
      <c r="F57" s="731"/>
      <c r="G57" s="731">
        <v>210645.2452</v>
      </c>
      <c r="H57" s="731">
        <v>51632.082090908851</v>
      </c>
      <c r="I57" s="731">
        <v>88849.116309091143</v>
      </c>
      <c r="J57" s="731">
        <v>70164.046800000011</v>
      </c>
      <c r="K57" s="731"/>
      <c r="L57" s="731"/>
      <c r="M57" s="731"/>
      <c r="N57" s="731"/>
      <c r="O57" s="731"/>
      <c r="P57" s="731"/>
      <c r="Q57" s="731"/>
      <c r="R57" s="731"/>
      <c r="S57" s="731"/>
      <c r="T57" s="731">
        <v>117861.0465</v>
      </c>
      <c r="U57" s="731">
        <v>38392.9997</v>
      </c>
      <c r="V57" s="731">
        <v>21327</v>
      </c>
      <c r="W57" s="731">
        <v>58141.046800000004</v>
      </c>
      <c r="X57" s="731"/>
      <c r="Y57" s="731"/>
      <c r="Z57" s="731"/>
      <c r="AA57" s="731"/>
      <c r="AB57" s="731">
        <v>29108.299999999996</v>
      </c>
      <c r="AC57" s="731">
        <v>13155</v>
      </c>
      <c r="AD57" s="731">
        <v>3930.3</v>
      </c>
      <c r="AE57" s="731">
        <v>12022.999999999998</v>
      </c>
      <c r="AF57" s="731"/>
      <c r="AG57" s="731"/>
      <c r="AH57" s="731"/>
      <c r="AI57" s="731"/>
      <c r="AJ57" s="731"/>
      <c r="AK57" s="731"/>
      <c r="AL57" s="731"/>
      <c r="AM57" s="731"/>
      <c r="AN57" s="731"/>
      <c r="AO57" s="731"/>
      <c r="AP57" s="745"/>
      <c r="AQ57" s="746"/>
      <c r="AR57" s="747"/>
      <c r="AS57" s="747"/>
      <c r="AT57" s="748"/>
      <c r="AU57" s="749"/>
      <c r="AV57" s="749"/>
      <c r="AW57" s="749"/>
      <c r="AX57" s="746"/>
      <c r="AY57" s="746"/>
      <c r="AZ57" s="740"/>
      <c r="BA57" s="741"/>
      <c r="BB57" s="740"/>
      <c r="BC57" s="776"/>
      <c r="BD57" s="776"/>
      <c r="BE57" s="749"/>
      <c r="BF57" s="749"/>
      <c r="BG57" s="749"/>
      <c r="BH57" s="749"/>
    </row>
    <row r="58" spans="1:60" s="758" customFormat="1" ht="17.649999999999999" hidden="1" outlineLevel="2">
      <c r="A58" s="727" t="s">
        <v>1433</v>
      </c>
      <c r="B58" s="739" t="s">
        <v>1399</v>
      </c>
      <c r="C58" s="751"/>
      <c r="D58" s="752"/>
      <c r="E58" s="752"/>
      <c r="F58" s="752"/>
      <c r="G58" s="731">
        <v>1000</v>
      </c>
      <c r="H58" s="752">
        <v>0</v>
      </c>
      <c r="I58" s="752">
        <v>0</v>
      </c>
      <c r="J58" s="752">
        <v>1000</v>
      </c>
      <c r="K58" s="752"/>
      <c r="L58" s="752"/>
      <c r="M58" s="752"/>
      <c r="N58" s="752"/>
      <c r="O58" s="752"/>
      <c r="P58" s="752"/>
      <c r="Q58" s="752"/>
      <c r="R58" s="752"/>
      <c r="S58" s="752"/>
      <c r="T58" s="731">
        <v>0</v>
      </c>
      <c r="U58" s="752">
        <v>0</v>
      </c>
      <c r="V58" s="752">
        <v>0</v>
      </c>
      <c r="W58" s="752">
        <v>0</v>
      </c>
      <c r="X58" s="752"/>
      <c r="Y58" s="752"/>
      <c r="Z58" s="752"/>
      <c r="AA58" s="752"/>
      <c r="AB58" s="731">
        <v>1000</v>
      </c>
      <c r="AC58" s="752">
        <v>0</v>
      </c>
      <c r="AD58" s="752">
        <v>0</v>
      </c>
      <c r="AE58" s="752">
        <v>1000</v>
      </c>
      <c r="AF58" s="752"/>
      <c r="AG58" s="752"/>
      <c r="AH58" s="752"/>
      <c r="AI58" s="752"/>
      <c r="AJ58" s="752"/>
      <c r="AK58" s="752"/>
      <c r="AL58" s="752"/>
      <c r="AM58" s="752"/>
      <c r="AN58" s="752"/>
      <c r="AO58" s="752"/>
      <c r="AP58" s="753"/>
      <c r="AQ58" s="754"/>
      <c r="AR58" s="755"/>
      <c r="AS58" s="755"/>
      <c r="AT58" s="756"/>
      <c r="AU58" s="757"/>
      <c r="AV58" s="757"/>
      <c r="AW58" s="757"/>
      <c r="AX58" s="754"/>
      <c r="AY58" s="754"/>
      <c r="AZ58" s="740"/>
      <c r="BA58" s="767"/>
      <c r="BB58" s="740"/>
      <c r="BC58" s="768"/>
      <c r="BD58" s="768"/>
      <c r="BE58" s="757"/>
      <c r="BF58" s="757"/>
      <c r="BG58" s="757"/>
      <c r="BH58" s="757"/>
    </row>
    <row r="59" spans="1:60" s="750" customFormat="1" ht="17.649999999999999" hidden="1" outlineLevel="2">
      <c r="A59" s="727" t="s">
        <v>1433</v>
      </c>
      <c r="B59" s="728" t="s">
        <v>1400</v>
      </c>
      <c r="C59" s="744"/>
      <c r="D59" s="731"/>
      <c r="E59" s="731"/>
      <c r="F59" s="731"/>
      <c r="G59" s="731">
        <v>12155.51035</v>
      </c>
      <c r="H59" s="731">
        <v>0</v>
      </c>
      <c r="I59" s="731">
        <v>769.70035000000018</v>
      </c>
      <c r="J59" s="731">
        <v>11385.81</v>
      </c>
      <c r="K59" s="731"/>
      <c r="L59" s="731"/>
      <c r="M59" s="731"/>
      <c r="N59" s="731"/>
      <c r="O59" s="731"/>
      <c r="P59" s="731"/>
      <c r="Q59" s="731"/>
      <c r="R59" s="731"/>
      <c r="S59" s="731"/>
      <c r="T59" s="731">
        <v>4121.6769999999997</v>
      </c>
      <c r="U59" s="731">
        <v>0</v>
      </c>
      <c r="V59" s="731">
        <v>0</v>
      </c>
      <c r="W59" s="731">
        <v>4121.6769999999997</v>
      </c>
      <c r="X59" s="731"/>
      <c r="Y59" s="731"/>
      <c r="Z59" s="731"/>
      <c r="AA59" s="731"/>
      <c r="AB59" s="731">
        <v>8033.8333499999999</v>
      </c>
      <c r="AC59" s="731">
        <v>0</v>
      </c>
      <c r="AD59" s="731">
        <v>769.70035000000018</v>
      </c>
      <c r="AE59" s="731">
        <v>7264.1329999999998</v>
      </c>
      <c r="AF59" s="731">
        <v>0</v>
      </c>
      <c r="AG59" s="731">
        <v>0</v>
      </c>
      <c r="AH59" s="731">
        <v>0</v>
      </c>
      <c r="AI59" s="731">
        <v>0</v>
      </c>
      <c r="AJ59" s="731">
        <v>0</v>
      </c>
      <c r="AK59" s="731">
        <v>0</v>
      </c>
      <c r="AL59" s="731">
        <v>0</v>
      </c>
      <c r="AM59" s="731">
        <v>13.559000000000001</v>
      </c>
      <c r="AN59" s="731">
        <v>0</v>
      </c>
      <c r="AO59" s="731"/>
      <c r="AP59" s="745"/>
      <c r="AQ59" s="746"/>
      <c r="AR59" s="747"/>
      <c r="AS59" s="747"/>
      <c r="AT59" s="748"/>
      <c r="AU59" s="749"/>
      <c r="AV59" s="749"/>
      <c r="AW59" s="749"/>
      <c r="AX59" s="746"/>
      <c r="AY59" s="746"/>
      <c r="AZ59" s="740"/>
      <c r="BA59" s="741"/>
      <c r="BB59" s="740"/>
      <c r="BC59" s="776"/>
      <c r="BD59" s="776"/>
      <c r="BE59" s="749"/>
      <c r="BF59" s="749"/>
      <c r="BG59" s="749"/>
      <c r="BH59" s="749"/>
    </row>
    <row r="60" spans="1:60" s="750" customFormat="1" ht="17.649999999999999" hidden="1" outlineLevel="2">
      <c r="A60" s="727" t="s">
        <v>1433</v>
      </c>
      <c r="B60" s="728" t="s">
        <v>9</v>
      </c>
      <c r="C60" s="744"/>
      <c r="D60" s="731"/>
      <c r="E60" s="731"/>
      <c r="F60" s="731"/>
      <c r="G60" s="731">
        <v>60804.08239090885</v>
      </c>
      <c r="H60" s="731">
        <v>0</v>
      </c>
      <c r="I60" s="731">
        <v>60804.08239090885</v>
      </c>
      <c r="J60" s="731">
        <v>0</v>
      </c>
      <c r="K60" s="731"/>
      <c r="L60" s="731"/>
      <c r="M60" s="731"/>
      <c r="N60" s="731"/>
      <c r="O60" s="731"/>
      <c r="P60" s="731"/>
      <c r="Q60" s="731"/>
      <c r="R60" s="731"/>
      <c r="S60" s="731"/>
      <c r="T60" s="731">
        <v>0</v>
      </c>
      <c r="U60" s="731">
        <v>0</v>
      </c>
      <c r="V60" s="731">
        <v>0</v>
      </c>
      <c r="W60" s="731">
        <v>0</v>
      </c>
      <c r="X60" s="731"/>
      <c r="Y60" s="731"/>
      <c r="Z60" s="731"/>
      <c r="AA60" s="731"/>
      <c r="AB60" s="731">
        <v>0</v>
      </c>
      <c r="AC60" s="731">
        <v>0</v>
      </c>
      <c r="AD60" s="731">
        <v>0</v>
      </c>
      <c r="AE60" s="731">
        <v>0</v>
      </c>
      <c r="AF60" s="731"/>
      <c r="AG60" s="731"/>
      <c r="AH60" s="731"/>
      <c r="AI60" s="731"/>
      <c r="AJ60" s="731"/>
      <c r="AK60" s="731"/>
      <c r="AL60" s="731"/>
      <c r="AM60" s="731"/>
      <c r="AN60" s="731"/>
      <c r="AO60" s="731"/>
      <c r="AP60" s="745"/>
      <c r="AQ60" s="746"/>
      <c r="AR60" s="747"/>
      <c r="AS60" s="747"/>
      <c r="AT60" s="748"/>
      <c r="AU60" s="749"/>
      <c r="AV60" s="749"/>
      <c r="AW60" s="749"/>
      <c r="AX60" s="746"/>
      <c r="AY60" s="746"/>
      <c r="AZ60" s="740"/>
      <c r="BA60" s="741"/>
      <c r="BB60" s="740"/>
      <c r="BC60" s="776"/>
      <c r="BD60" s="776"/>
      <c r="BE60" s="749"/>
      <c r="BF60" s="749"/>
      <c r="BG60" s="749"/>
      <c r="BH60" s="749"/>
    </row>
    <row r="61" spans="1:60" s="738" customFormat="1" ht="17.25" hidden="1" outlineLevel="1">
      <c r="A61" s="771">
        <v>9</v>
      </c>
      <c r="B61" s="772" t="s">
        <v>1451</v>
      </c>
      <c r="C61" s="729">
        <v>8.7855113636363641E-2</v>
      </c>
      <c r="D61" s="730">
        <v>154625</v>
      </c>
      <c r="E61" s="730"/>
      <c r="F61" s="730">
        <v>7028.409090909091</v>
      </c>
      <c r="G61" s="730">
        <v>241998.89500000002</v>
      </c>
      <c r="H61" s="773">
        <v>161652.584</v>
      </c>
      <c r="I61" s="773">
        <v>80346.311000000016</v>
      </c>
      <c r="J61" s="773">
        <v>0</v>
      </c>
      <c r="K61" s="730">
        <v>0</v>
      </c>
      <c r="L61" s="730"/>
      <c r="M61" s="730"/>
      <c r="N61" s="730"/>
      <c r="O61" s="730">
        <v>0</v>
      </c>
      <c r="P61" s="730"/>
      <c r="Q61" s="730"/>
      <c r="R61" s="730"/>
      <c r="S61" s="730"/>
      <c r="T61" s="730">
        <v>187331.42800000001</v>
      </c>
      <c r="U61" s="773">
        <v>120206.152</v>
      </c>
      <c r="V61" s="773">
        <v>67125.275999999998</v>
      </c>
      <c r="W61" s="773">
        <v>0</v>
      </c>
      <c r="X61" s="730">
        <v>26092.957843097844</v>
      </c>
      <c r="Y61" s="730">
        <v>28114</v>
      </c>
      <c r="Z61" s="730">
        <v>27301</v>
      </c>
      <c r="AA61" s="730">
        <v>38699</v>
      </c>
      <c r="AB61" s="774">
        <v>51185</v>
      </c>
      <c r="AC61" s="774">
        <v>41185</v>
      </c>
      <c r="AD61" s="774">
        <v>10000</v>
      </c>
      <c r="AE61" s="774">
        <v>0</v>
      </c>
      <c r="AF61" s="730">
        <v>0</v>
      </c>
      <c r="AG61" s="730"/>
      <c r="AH61" s="730"/>
      <c r="AI61" s="730"/>
      <c r="AJ61" s="730">
        <v>0</v>
      </c>
      <c r="AK61" s="730"/>
      <c r="AL61" s="730"/>
      <c r="AM61" s="730"/>
      <c r="AN61" s="730"/>
      <c r="AO61" s="730"/>
      <c r="AP61" s="722" t="s">
        <v>1452</v>
      </c>
      <c r="AQ61" s="733" t="e">
        <v>#REF!</v>
      </c>
      <c r="AR61" s="734">
        <v>149090.12784090909</v>
      </c>
      <c r="AS61" s="734">
        <v>5534.8721590909117</v>
      </c>
      <c r="AT61" s="735">
        <v>67490.298295454544</v>
      </c>
      <c r="AU61" s="736"/>
      <c r="AV61" s="736"/>
      <c r="AW61" s="736"/>
      <c r="AX61" s="733">
        <v>83761.065340909088</v>
      </c>
      <c r="AY61" s="733">
        <v>-83499.861394234205</v>
      </c>
      <c r="AZ61" s="740"/>
      <c r="BA61" s="775"/>
      <c r="BB61" s="740"/>
      <c r="BC61" s="737"/>
      <c r="BD61" s="737"/>
      <c r="BE61" s="736"/>
      <c r="BF61" s="736"/>
      <c r="BG61" s="736"/>
      <c r="BH61" s="736"/>
    </row>
    <row r="62" spans="1:60" s="750" customFormat="1" ht="18.75" hidden="1" customHeight="1" outlineLevel="2">
      <c r="A62" s="727" t="s">
        <v>1433</v>
      </c>
      <c r="B62" s="728" t="s">
        <v>1418</v>
      </c>
      <c r="C62" s="744"/>
      <c r="D62" s="731"/>
      <c r="E62" s="731"/>
      <c r="F62" s="731"/>
      <c r="G62" s="731">
        <v>178851.76900000003</v>
      </c>
      <c r="H62" s="765">
        <v>101726.493</v>
      </c>
      <c r="I62" s="765">
        <v>77125.276000000013</v>
      </c>
      <c r="J62" s="765">
        <v>0</v>
      </c>
      <c r="K62" s="765">
        <v>338124.277</v>
      </c>
      <c r="L62" s="765">
        <v>0</v>
      </c>
      <c r="M62" s="765">
        <v>232435</v>
      </c>
      <c r="N62" s="765">
        <v>147237.33700000003</v>
      </c>
      <c r="O62" s="765">
        <v>80112.061000000002</v>
      </c>
      <c r="P62" s="765">
        <v>67125.275999999998</v>
      </c>
      <c r="Q62" s="765">
        <v>0</v>
      </c>
      <c r="R62" s="765">
        <v>278503.70900000003</v>
      </c>
      <c r="S62" s="765">
        <v>0</v>
      </c>
      <c r="T62" s="731">
        <v>147237.337</v>
      </c>
      <c r="U62" s="765">
        <v>80112.061000000002</v>
      </c>
      <c r="V62" s="765">
        <v>67125.275999999998</v>
      </c>
      <c r="W62" s="765"/>
      <c r="X62" s="765">
        <v>51419.709000000003</v>
      </c>
      <c r="Y62" s="765">
        <v>48705</v>
      </c>
      <c r="Z62" s="765">
        <v>2714.7090000000026</v>
      </c>
      <c r="AA62" s="765">
        <v>0</v>
      </c>
      <c r="AB62" s="731">
        <v>31614</v>
      </c>
      <c r="AC62" s="731">
        <v>21614</v>
      </c>
      <c r="AD62" s="731">
        <v>10000</v>
      </c>
      <c r="AE62" s="731">
        <v>0</v>
      </c>
      <c r="AF62" s="731"/>
      <c r="AG62" s="731"/>
      <c r="AH62" s="731"/>
      <c r="AI62" s="731"/>
      <c r="AJ62" s="731"/>
      <c r="AK62" s="731"/>
      <c r="AL62" s="731"/>
      <c r="AM62" s="731"/>
      <c r="AN62" s="731"/>
      <c r="AO62" s="731"/>
      <c r="AP62" s="745"/>
      <c r="AQ62" s="746"/>
      <c r="AR62" s="747"/>
      <c r="AS62" s="747"/>
      <c r="AT62" s="748"/>
      <c r="AU62" s="749"/>
      <c r="AV62" s="749"/>
      <c r="AW62" s="749"/>
      <c r="AX62" s="746"/>
      <c r="AY62" s="746"/>
      <c r="AZ62" s="740"/>
      <c r="BA62" s="741"/>
      <c r="BB62" s="740"/>
      <c r="BC62" s="776"/>
      <c r="BD62" s="776"/>
      <c r="BE62" s="749"/>
      <c r="BF62" s="749"/>
      <c r="BG62" s="749"/>
      <c r="BH62" s="749"/>
    </row>
    <row r="63" spans="1:60" s="758" customFormat="1" ht="17.649999999999999" hidden="1" outlineLevel="2">
      <c r="A63" s="727" t="s">
        <v>1433</v>
      </c>
      <c r="B63" s="739" t="s">
        <v>1399</v>
      </c>
      <c r="C63" s="751"/>
      <c r="D63" s="752"/>
      <c r="E63" s="752"/>
      <c r="F63" s="752"/>
      <c r="G63" s="731">
        <v>37064.091</v>
      </c>
      <c r="H63" s="766">
        <v>37064.091</v>
      </c>
      <c r="I63" s="766">
        <v>0</v>
      </c>
      <c r="J63" s="766">
        <v>0</v>
      </c>
      <c r="K63" s="766">
        <v>12869.214</v>
      </c>
      <c r="L63" s="766">
        <v>0</v>
      </c>
      <c r="M63" s="766">
        <v>0</v>
      </c>
      <c r="N63" s="766">
        <v>37002.091</v>
      </c>
      <c r="O63" s="766">
        <v>37002.091</v>
      </c>
      <c r="P63" s="766">
        <v>0</v>
      </c>
      <c r="Q63" s="766">
        <v>0</v>
      </c>
      <c r="R63" s="766">
        <v>17915.601999999999</v>
      </c>
      <c r="S63" s="766">
        <v>0</v>
      </c>
      <c r="T63" s="731">
        <v>37002.091</v>
      </c>
      <c r="U63" s="766">
        <v>37002.091</v>
      </c>
      <c r="V63" s="766">
        <v>0</v>
      </c>
      <c r="W63" s="766"/>
      <c r="X63" s="766">
        <v>11678.741</v>
      </c>
      <c r="Y63" s="766">
        <v>0</v>
      </c>
      <c r="Z63" s="766">
        <v>0</v>
      </c>
      <c r="AA63" s="766">
        <v>0</v>
      </c>
      <c r="AB63" s="731">
        <v>62</v>
      </c>
      <c r="AC63" s="752">
        <v>62</v>
      </c>
      <c r="AD63" s="752">
        <v>0</v>
      </c>
      <c r="AE63" s="752">
        <v>0</v>
      </c>
      <c r="AF63" s="752"/>
      <c r="AG63" s="752"/>
      <c r="AH63" s="752"/>
      <c r="AI63" s="752"/>
      <c r="AJ63" s="752"/>
      <c r="AK63" s="752"/>
      <c r="AL63" s="752"/>
      <c r="AM63" s="752"/>
      <c r="AN63" s="752"/>
      <c r="AO63" s="752"/>
      <c r="AP63" s="753"/>
      <c r="AQ63" s="754"/>
      <c r="AR63" s="755"/>
      <c r="AS63" s="755"/>
      <c r="AT63" s="756"/>
      <c r="AU63" s="757"/>
      <c r="AV63" s="757"/>
      <c r="AW63" s="757"/>
      <c r="AX63" s="754"/>
      <c r="AY63" s="754"/>
      <c r="AZ63" s="740"/>
      <c r="BA63" s="767"/>
      <c r="BB63" s="740"/>
      <c r="BC63" s="768"/>
      <c r="BD63" s="768"/>
      <c r="BE63" s="757"/>
      <c r="BF63" s="757"/>
      <c r="BG63" s="757"/>
      <c r="BH63" s="757"/>
    </row>
    <row r="64" spans="1:60" s="750" customFormat="1" ht="17.649999999999999" hidden="1" outlineLevel="2">
      <c r="A64" s="727" t="s">
        <v>1433</v>
      </c>
      <c r="B64" s="728" t="s">
        <v>1400</v>
      </c>
      <c r="C64" s="744"/>
      <c r="D64" s="731"/>
      <c r="E64" s="731"/>
      <c r="F64" s="731"/>
      <c r="G64" s="731">
        <v>26083.035000000003</v>
      </c>
      <c r="H64" s="765">
        <v>22862.000000000004</v>
      </c>
      <c r="I64" s="765">
        <v>3221.0349999999999</v>
      </c>
      <c r="J64" s="765">
        <v>0</v>
      </c>
      <c r="K64" s="765">
        <v>0</v>
      </c>
      <c r="L64" s="765">
        <v>0</v>
      </c>
      <c r="M64" s="765">
        <v>0</v>
      </c>
      <c r="N64" s="765">
        <v>3092</v>
      </c>
      <c r="O64" s="765">
        <v>3092</v>
      </c>
      <c r="P64" s="765">
        <v>0</v>
      </c>
      <c r="Q64" s="765">
        <v>0</v>
      </c>
      <c r="R64" s="765">
        <v>0</v>
      </c>
      <c r="S64" s="765">
        <v>0</v>
      </c>
      <c r="T64" s="731">
        <v>3092</v>
      </c>
      <c r="U64" s="765">
        <v>3092</v>
      </c>
      <c r="V64" s="765">
        <v>0</v>
      </c>
      <c r="W64" s="765"/>
      <c r="X64" s="765">
        <v>0</v>
      </c>
      <c r="Y64" s="765">
        <v>0</v>
      </c>
      <c r="Z64" s="765">
        <v>0</v>
      </c>
      <c r="AA64" s="765">
        <v>0</v>
      </c>
      <c r="AB64" s="731">
        <v>19509</v>
      </c>
      <c r="AC64" s="731">
        <v>19509</v>
      </c>
      <c r="AD64" s="731">
        <v>0</v>
      </c>
      <c r="AE64" s="731">
        <v>0</v>
      </c>
      <c r="AF64" s="731"/>
      <c r="AG64" s="731"/>
      <c r="AH64" s="731"/>
      <c r="AI64" s="731"/>
      <c r="AJ64" s="731"/>
      <c r="AK64" s="731"/>
      <c r="AL64" s="731"/>
      <c r="AM64" s="731"/>
      <c r="AN64" s="731"/>
      <c r="AO64" s="731"/>
      <c r="AP64" s="745"/>
      <c r="AQ64" s="746"/>
      <c r="AR64" s="747"/>
      <c r="AS64" s="747"/>
      <c r="AT64" s="748"/>
      <c r="AU64" s="749"/>
      <c r="AV64" s="749"/>
      <c r="AW64" s="749"/>
      <c r="AX64" s="746"/>
      <c r="AY64" s="746"/>
      <c r="AZ64" s="740"/>
      <c r="BA64" s="741"/>
      <c r="BB64" s="740"/>
      <c r="BC64" s="776"/>
      <c r="BD64" s="776"/>
      <c r="BE64" s="749"/>
      <c r="BF64" s="749"/>
      <c r="BG64" s="749"/>
      <c r="BH64" s="749"/>
    </row>
    <row r="65" spans="1:60" s="750" customFormat="1" ht="17.649999999999999" hidden="1" outlineLevel="2">
      <c r="A65" s="727" t="s">
        <v>1433</v>
      </c>
      <c r="B65" s="728" t="s">
        <v>9</v>
      </c>
      <c r="C65" s="744"/>
      <c r="D65" s="731"/>
      <c r="E65" s="731"/>
      <c r="F65" s="731"/>
      <c r="G65" s="731">
        <v>0</v>
      </c>
      <c r="H65" s="765"/>
      <c r="I65" s="765"/>
      <c r="J65" s="765"/>
      <c r="K65" s="765"/>
      <c r="L65" s="765"/>
      <c r="M65" s="765"/>
      <c r="N65" s="765"/>
      <c r="O65" s="765"/>
      <c r="P65" s="765"/>
      <c r="Q65" s="765"/>
      <c r="R65" s="765"/>
      <c r="S65" s="765"/>
      <c r="T65" s="731">
        <v>0</v>
      </c>
      <c r="U65" s="765"/>
      <c r="V65" s="765"/>
      <c r="W65" s="765"/>
      <c r="X65" s="765"/>
      <c r="Y65" s="765"/>
      <c r="Z65" s="765"/>
      <c r="AA65" s="765"/>
      <c r="AB65" s="731"/>
      <c r="AC65" s="731"/>
      <c r="AD65" s="731"/>
      <c r="AE65" s="731"/>
      <c r="AF65" s="731"/>
      <c r="AG65" s="731"/>
      <c r="AH65" s="731"/>
      <c r="AI65" s="731"/>
      <c r="AJ65" s="731"/>
      <c r="AK65" s="731"/>
      <c r="AL65" s="731"/>
      <c r="AM65" s="731"/>
      <c r="AN65" s="731"/>
      <c r="AO65" s="731"/>
      <c r="AP65" s="745"/>
      <c r="AQ65" s="746"/>
      <c r="AR65" s="747"/>
      <c r="AS65" s="747"/>
      <c r="AT65" s="748"/>
      <c r="AU65" s="749"/>
      <c r="AV65" s="749"/>
      <c r="AW65" s="749"/>
      <c r="AX65" s="746"/>
      <c r="AY65" s="746"/>
      <c r="AZ65" s="740"/>
      <c r="BA65" s="741"/>
      <c r="BB65" s="740"/>
      <c r="BC65" s="776"/>
      <c r="BD65" s="776"/>
      <c r="BE65" s="749"/>
      <c r="BF65" s="749"/>
      <c r="BG65" s="749"/>
      <c r="BH65" s="749"/>
    </row>
    <row r="66" spans="1:60" s="738" customFormat="1" ht="17.25" hidden="1" outlineLevel="1">
      <c r="A66" s="771">
        <v>10</v>
      </c>
      <c r="B66" s="772" t="s">
        <v>1453</v>
      </c>
      <c r="C66" s="729">
        <v>8.1525568181818178E-2</v>
      </c>
      <c r="D66" s="730">
        <v>143485</v>
      </c>
      <c r="E66" s="730"/>
      <c r="F66" s="730">
        <v>6522.045454545454</v>
      </c>
      <c r="G66" s="730">
        <v>322876.86300000001</v>
      </c>
      <c r="H66" s="773">
        <v>150007.36300000001</v>
      </c>
      <c r="I66" s="773">
        <v>76044</v>
      </c>
      <c r="J66" s="773">
        <v>96825.5</v>
      </c>
      <c r="K66" s="730">
        <v>0</v>
      </c>
      <c r="L66" s="730"/>
      <c r="M66" s="730"/>
      <c r="N66" s="730"/>
      <c r="O66" s="730">
        <v>0</v>
      </c>
      <c r="P66" s="730"/>
      <c r="Q66" s="730"/>
      <c r="R66" s="730"/>
      <c r="S66" s="730"/>
      <c r="T66" s="730">
        <v>169697.16100000002</v>
      </c>
      <c r="U66" s="773">
        <v>111546.00000000001</v>
      </c>
      <c r="V66" s="773">
        <v>26998.918999999998</v>
      </c>
      <c r="W66" s="773">
        <v>31152.241999999998</v>
      </c>
      <c r="X66" s="730">
        <v>24213.191022270927</v>
      </c>
      <c r="Y66" s="730">
        <v>26088</v>
      </c>
      <c r="Z66" s="730">
        <v>25334</v>
      </c>
      <c r="AA66" s="730">
        <v>35911</v>
      </c>
      <c r="AB66" s="774">
        <v>72331.741000000009</v>
      </c>
      <c r="AC66" s="774">
        <v>38218</v>
      </c>
      <c r="AD66" s="774">
        <v>8000</v>
      </c>
      <c r="AE66" s="774">
        <v>26113.740999999998</v>
      </c>
      <c r="AF66" s="730">
        <v>0</v>
      </c>
      <c r="AG66" s="730"/>
      <c r="AH66" s="730"/>
      <c r="AI66" s="730"/>
      <c r="AJ66" s="730">
        <v>0</v>
      </c>
      <c r="AK66" s="730"/>
      <c r="AL66" s="730"/>
      <c r="AM66" s="730"/>
      <c r="AN66" s="730"/>
      <c r="AO66" s="730"/>
      <c r="AP66" s="722" t="s">
        <v>1454</v>
      </c>
      <c r="AQ66" s="733" t="e">
        <v>#REF!</v>
      </c>
      <c r="AR66" s="734">
        <v>138348.88920454544</v>
      </c>
      <c r="AS66" s="734">
        <v>5136.1107954545587</v>
      </c>
      <c r="AT66" s="735">
        <v>62627.941477272725</v>
      </c>
      <c r="AU66" s="736"/>
      <c r="AV66" s="736"/>
      <c r="AW66" s="736"/>
      <c r="AX66" s="733">
        <v>77726.47670454545</v>
      </c>
      <c r="AY66" s="733">
        <v>-77483.667277952758</v>
      </c>
      <c r="AZ66" s="740"/>
      <c r="BA66" s="775"/>
      <c r="BB66" s="740"/>
      <c r="BC66" s="737"/>
      <c r="BD66" s="737"/>
      <c r="BE66" s="736"/>
      <c r="BF66" s="736"/>
      <c r="BG66" s="736"/>
      <c r="BH66" s="736"/>
    </row>
    <row r="67" spans="1:60" s="750" customFormat="1" ht="18.75" hidden="1" customHeight="1" outlineLevel="2">
      <c r="A67" s="727" t="s">
        <v>1433</v>
      </c>
      <c r="B67" s="728" t="s">
        <v>1418</v>
      </c>
      <c r="C67" s="744"/>
      <c r="D67" s="731"/>
      <c r="E67" s="731"/>
      <c r="F67" s="731"/>
      <c r="G67" s="731">
        <v>235957.62399999998</v>
      </c>
      <c r="H67" s="731">
        <v>128897.772</v>
      </c>
      <c r="I67" s="731">
        <v>57451.796999999991</v>
      </c>
      <c r="J67" s="731">
        <v>49608.054999999993</v>
      </c>
      <c r="K67" s="731"/>
      <c r="L67" s="731"/>
      <c r="M67" s="731"/>
      <c r="N67" s="731"/>
      <c r="O67" s="731"/>
      <c r="P67" s="731"/>
      <c r="Q67" s="731"/>
      <c r="R67" s="731"/>
      <c r="S67" s="731"/>
      <c r="T67" s="731">
        <v>158995.42499999999</v>
      </c>
      <c r="U67" s="731">
        <v>106628.19200000001</v>
      </c>
      <c r="V67" s="731">
        <v>26998.918999999998</v>
      </c>
      <c r="W67" s="731">
        <v>25368.313999999998</v>
      </c>
      <c r="X67" s="731"/>
      <c r="Y67" s="731"/>
      <c r="Z67" s="731"/>
      <c r="AA67" s="731"/>
      <c r="AB67" s="731">
        <v>51545.834000000003</v>
      </c>
      <c r="AC67" s="731">
        <v>22026.217000000001</v>
      </c>
      <c r="AD67" s="731">
        <v>8000</v>
      </c>
      <c r="AE67" s="731">
        <v>21519.616999999998</v>
      </c>
      <c r="AF67" s="731"/>
      <c r="AG67" s="731"/>
      <c r="AH67" s="731"/>
      <c r="AI67" s="731"/>
      <c r="AJ67" s="731"/>
      <c r="AK67" s="731"/>
      <c r="AL67" s="731"/>
      <c r="AM67" s="731"/>
      <c r="AN67" s="731"/>
      <c r="AO67" s="731"/>
      <c r="AP67" s="745"/>
      <c r="AQ67" s="746"/>
      <c r="AR67" s="747"/>
      <c r="AS67" s="747"/>
      <c r="AT67" s="748"/>
      <c r="AU67" s="749"/>
      <c r="AV67" s="749"/>
      <c r="AW67" s="749"/>
      <c r="AX67" s="746"/>
      <c r="AY67" s="746"/>
      <c r="AZ67" s="740"/>
      <c r="BA67" s="741"/>
      <c r="BB67" s="740"/>
      <c r="BC67" s="776"/>
      <c r="BD67" s="776"/>
      <c r="BE67" s="749"/>
      <c r="BF67" s="749"/>
      <c r="BG67" s="749"/>
      <c r="BH67" s="749"/>
    </row>
    <row r="68" spans="1:60" s="758" customFormat="1" ht="17.649999999999999" hidden="1" outlineLevel="2">
      <c r="A68" s="727" t="s">
        <v>1433</v>
      </c>
      <c r="B68" s="739" t="s">
        <v>1399</v>
      </c>
      <c r="C68" s="751"/>
      <c r="D68" s="752"/>
      <c r="E68" s="752"/>
      <c r="F68" s="752"/>
      <c r="G68" s="731">
        <v>11956.891</v>
      </c>
      <c r="H68" s="752">
        <v>1173.7269999999999</v>
      </c>
      <c r="I68" s="752">
        <v>405.11200000000002</v>
      </c>
      <c r="J68" s="752">
        <v>10378.052</v>
      </c>
      <c r="K68" s="752"/>
      <c r="L68" s="752"/>
      <c r="M68" s="752"/>
      <c r="N68" s="752"/>
      <c r="O68" s="752"/>
      <c r="P68" s="752"/>
      <c r="Q68" s="752"/>
      <c r="R68" s="752"/>
      <c r="S68" s="752"/>
      <c r="T68" s="731">
        <v>6283.9279999999999</v>
      </c>
      <c r="U68" s="752">
        <v>500</v>
      </c>
      <c r="V68" s="752">
        <v>0</v>
      </c>
      <c r="W68" s="752">
        <v>5783.9279999999999</v>
      </c>
      <c r="X68" s="752"/>
      <c r="Y68" s="752"/>
      <c r="Z68" s="752"/>
      <c r="AA68" s="752"/>
      <c r="AB68" s="731">
        <v>5267.8509999999997</v>
      </c>
      <c r="AC68" s="752">
        <v>673.72699999999998</v>
      </c>
      <c r="AD68" s="752">
        <v>0</v>
      </c>
      <c r="AE68" s="752">
        <v>4594.1239999999998</v>
      </c>
      <c r="AF68" s="752"/>
      <c r="AG68" s="752"/>
      <c r="AH68" s="752"/>
      <c r="AI68" s="752"/>
      <c r="AJ68" s="752"/>
      <c r="AK68" s="752"/>
      <c r="AL68" s="752"/>
      <c r="AM68" s="752"/>
      <c r="AN68" s="752"/>
      <c r="AO68" s="752"/>
      <c r="AP68" s="753"/>
      <c r="AQ68" s="754"/>
      <c r="AR68" s="755"/>
      <c r="AS68" s="755"/>
      <c r="AT68" s="756"/>
      <c r="AU68" s="757"/>
      <c r="AV68" s="757"/>
      <c r="AW68" s="757"/>
      <c r="AX68" s="754"/>
      <c r="AY68" s="754"/>
      <c r="AZ68" s="740"/>
      <c r="BA68" s="767"/>
      <c r="BB68" s="740"/>
      <c r="BC68" s="768"/>
      <c r="BD68" s="768"/>
      <c r="BE68" s="757"/>
      <c r="BF68" s="757"/>
      <c r="BG68" s="757"/>
      <c r="BH68" s="757"/>
    </row>
    <row r="69" spans="1:60" s="750" customFormat="1" ht="17.649999999999999" hidden="1" outlineLevel="2">
      <c r="A69" s="727" t="s">
        <v>1433</v>
      </c>
      <c r="B69" s="728" t="s">
        <v>1400</v>
      </c>
      <c r="C69" s="744"/>
      <c r="D69" s="731"/>
      <c r="E69" s="731"/>
      <c r="F69" s="731"/>
      <c r="G69" s="731">
        <v>19935.864000000001</v>
      </c>
      <c r="H69" s="731">
        <v>19935.864000000001</v>
      </c>
      <c r="I69" s="731">
        <v>0</v>
      </c>
      <c r="J69" s="731">
        <v>0</v>
      </c>
      <c r="K69" s="731"/>
      <c r="L69" s="731"/>
      <c r="M69" s="731"/>
      <c r="N69" s="731"/>
      <c r="O69" s="731"/>
      <c r="P69" s="731"/>
      <c r="Q69" s="731"/>
      <c r="R69" s="731"/>
      <c r="S69" s="731"/>
      <c r="T69" s="731">
        <v>4417.808</v>
      </c>
      <c r="U69" s="731">
        <v>4417.808</v>
      </c>
      <c r="V69" s="731">
        <v>0</v>
      </c>
      <c r="W69" s="731">
        <v>0</v>
      </c>
      <c r="X69" s="731"/>
      <c r="Y69" s="731"/>
      <c r="Z69" s="731"/>
      <c r="AA69" s="731"/>
      <c r="AB69" s="731">
        <v>15518.056</v>
      </c>
      <c r="AC69" s="731">
        <v>15518.056</v>
      </c>
      <c r="AD69" s="731">
        <v>0</v>
      </c>
      <c r="AE69" s="731">
        <v>0</v>
      </c>
      <c r="AF69" s="731"/>
      <c r="AG69" s="731"/>
      <c r="AH69" s="731"/>
      <c r="AI69" s="731"/>
      <c r="AJ69" s="731"/>
      <c r="AK69" s="731"/>
      <c r="AL69" s="731"/>
      <c r="AM69" s="731"/>
      <c r="AN69" s="731"/>
      <c r="AO69" s="731"/>
      <c r="AP69" s="745"/>
      <c r="AQ69" s="746"/>
      <c r="AR69" s="747"/>
      <c r="AS69" s="747"/>
      <c r="AT69" s="748"/>
      <c r="AU69" s="749"/>
      <c r="AV69" s="749"/>
      <c r="AW69" s="749"/>
      <c r="AX69" s="746"/>
      <c r="AY69" s="746"/>
      <c r="AZ69" s="740"/>
      <c r="BA69" s="741"/>
      <c r="BB69" s="740"/>
      <c r="BC69" s="776"/>
      <c r="BD69" s="776"/>
      <c r="BE69" s="749"/>
      <c r="BF69" s="749"/>
      <c r="BG69" s="749"/>
      <c r="BH69" s="749"/>
    </row>
    <row r="70" spans="1:60" s="750" customFormat="1" ht="17.649999999999999" hidden="1" outlineLevel="2">
      <c r="A70" s="727" t="s">
        <v>1433</v>
      </c>
      <c r="B70" s="728" t="s">
        <v>9</v>
      </c>
      <c r="C70" s="744"/>
      <c r="D70" s="731"/>
      <c r="E70" s="731"/>
      <c r="F70" s="731"/>
      <c r="G70" s="731">
        <v>55026.484000000019</v>
      </c>
      <c r="H70" s="731">
        <v>0</v>
      </c>
      <c r="I70" s="731">
        <v>18187.091000000008</v>
      </c>
      <c r="J70" s="731">
        <v>36839.393000000011</v>
      </c>
      <c r="K70" s="731"/>
      <c r="L70" s="731"/>
      <c r="M70" s="731"/>
      <c r="N70" s="731"/>
      <c r="O70" s="731"/>
      <c r="P70" s="731"/>
      <c r="Q70" s="731"/>
      <c r="R70" s="731"/>
      <c r="S70" s="731"/>
      <c r="T70" s="731">
        <v>0</v>
      </c>
      <c r="U70" s="731">
        <v>0</v>
      </c>
      <c r="V70" s="731">
        <v>0</v>
      </c>
      <c r="W70" s="731">
        <v>0</v>
      </c>
      <c r="X70" s="731"/>
      <c r="Y70" s="731"/>
      <c r="Z70" s="731"/>
      <c r="AA70" s="731"/>
      <c r="AB70" s="731">
        <v>0</v>
      </c>
      <c r="AC70" s="731">
        <v>0</v>
      </c>
      <c r="AD70" s="731">
        <v>0</v>
      </c>
      <c r="AE70" s="731">
        <v>0</v>
      </c>
      <c r="AF70" s="731"/>
      <c r="AG70" s="731"/>
      <c r="AH70" s="731"/>
      <c r="AI70" s="731"/>
      <c r="AJ70" s="731"/>
      <c r="AK70" s="731"/>
      <c r="AL70" s="731"/>
      <c r="AM70" s="731"/>
      <c r="AN70" s="731"/>
      <c r="AO70" s="731"/>
      <c r="AP70" s="745"/>
      <c r="AQ70" s="746"/>
      <c r="AR70" s="747"/>
      <c r="AS70" s="747"/>
      <c r="AT70" s="748"/>
      <c r="AU70" s="749"/>
      <c r="AV70" s="749"/>
      <c r="AW70" s="749"/>
      <c r="AX70" s="746"/>
      <c r="AY70" s="746"/>
      <c r="AZ70" s="740"/>
      <c r="BA70" s="741"/>
      <c r="BB70" s="740"/>
      <c r="BC70" s="776"/>
      <c r="BD70" s="776"/>
      <c r="BE70" s="749"/>
      <c r="BF70" s="749"/>
      <c r="BG70" s="749"/>
      <c r="BH70" s="749"/>
    </row>
    <row r="71" spans="1:60" s="738" customFormat="1" ht="17.25" hidden="1" outlineLevel="1">
      <c r="A71" s="771">
        <v>11</v>
      </c>
      <c r="B71" s="772" t="s">
        <v>1455</v>
      </c>
      <c r="C71" s="729">
        <v>4.0668181818181819E-2</v>
      </c>
      <c r="D71" s="730">
        <v>71576</v>
      </c>
      <c r="E71" s="730"/>
      <c r="F71" s="730">
        <v>3253.4545454545455</v>
      </c>
      <c r="G71" s="730">
        <v>115152.68989545453</v>
      </c>
      <c r="H71" s="730">
        <v>74829.454545454544</v>
      </c>
      <c r="I71" s="730">
        <v>25243.783350000002</v>
      </c>
      <c r="J71" s="730">
        <v>15079.451999999999</v>
      </c>
      <c r="K71" s="730">
        <v>0</v>
      </c>
      <c r="L71" s="730">
        <v>0</v>
      </c>
      <c r="M71" s="730">
        <v>0</v>
      </c>
      <c r="N71" s="730">
        <v>0</v>
      </c>
      <c r="O71" s="730">
        <v>0</v>
      </c>
      <c r="P71" s="730">
        <v>0</v>
      </c>
      <c r="Q71" s="730">
        <v>0</v>
      </c>
      <c r="R71" s="730">
        <v>0</v>
      </c>
      <c r="S71" s="730">
        <v>0</v>
      </c>
      <c r="T71" s="730">
        <v>70411.395000000004</v>
      </c>
      <c r="U71" s="730">
        <v>55643.000000000007</v>
      </c>
      <c r="V71" s="730">
        <v>0</v>
      </c>
      <c r="W71" s="730">
        <v>14768.394999999999</v>
      </c>
      <c r="X71" s="730">
        <v>0</v>
      </c>
      <c r="Y71" s="730">
        <v>0</v>
      </c>
      <c r="Z71" s="730">
        <v>0</v>
      </c>
      <c r="AA71" s="730">
        <v>0</v>
      </c>
      <c r="AB71" s="774">
        <v>19265</v>
      </c>
      <c r="AC71" s="774">
        <v>19065</v>
      </c>
      <c r="AD71" s="774">
        <v>200</v>
      </c>
      <c r="AE71" s="774">
        <v>0</v>
      </c>
      <c r="AF71" s="730">
        <v>0</v>
      </c>
      <c r="AG71" s="730"/>
      <c r="AH71" s="730"/>
      <c r="AI71" s="730"/>
      <c r="AJ71" s="730">
        <v>0</v>
      </c>
      <c r="AK71" s="730"/>
      <c r="AL71" s="730"/>
      <c r="AM71" s="730"/>
      <c r="AN71" s="730"/>
      <c r="AO71" s="730"/>
      <c r="AP71" s="722" t="s">
        <v>1456</v>
      </c>
      <c r="AQ71" s="733" t="e">
        <v>#REF!</v>
      </c>
      <c r="AR71" s="734">
        <v>69013.904545454541</v>
      </c>
      <c r="AS71" s="734">
        <v>2562.0954545454588</v>
      </c>
      <c r="AT71" s="735">
        <v>31241.297272727272</v>
      </c>
      <c r="AU71" s="736"/>
      <c r="AV71" s="736"/>
      <c r="AW71" s="736"/>
      <c r="AX71" s="733">
        <v>38773.044545454548</v>
      </c>
      <c r="AY71" s="733">
        <v>-38651.595872114478</v>
      </c>
      <c r="AZ71" s="740"/>
      <c r="BA71" s="775"/>
      <c r="BB71" s="740"/>
      <c r="BC71" s="737">
        <v>74829.454545454544</v>
      </c>
      <c r="BD71" s="737"/>
      <c r="BE71" s="736"/>
      <c r="BF71" s="736"/>
      <c r="BG71" s="736"/>
      <c r="BH71" s="736"/>
    </row>
    <row r="72" spans="1:60" s="750" customFormat="1" ht="18.75" hidden="1" customHeight="1" outlineLevel="2">
      <c r="A72" s="727" t="s">
        <v>1433</v>
      </c>
      <c r="B72" s="728" t="s">
        <v>1418</v>
      </c>
      <c r="C72" s="744"/>
      <c r="D72" s="731"/>
      <c r="E72" s="731"/>
      <c r="F72" s="731"/>
      <c r="G72" s="731">
        <v>102353.14454545453</v>
      </c>
      <c r="H72" s="731">
        <v>74185.419545454541</v>
      </c>
      <c r="I72" s="731">
        <v>17209.95</v>
      </c>
      <c r="J72" s="731">
        <v>10957.775</v>
      </c>
      <c r="K72" s="731"/>
      <c r="L72" s="731"/>
      <c r="M72" s="731"/>
      <c r="N72" s="731"/>
      <c r="O72" s="731"/>
      <c r="P72" s="731"/>
      <c r="Q72" s="731"/>
      <c r="R72" s="731"/>
      <c r="S72" s="731"/>
      <c r="T72" s="731">
        <v>65956.740000000005</v>
      </c>
      <c r="U72" s="731">
        <v>54998.965000000004</v>
      </c>
      <c r="V72" s="731">
        <v>0</v>
      </c>
      <c r="W72" s="731">
        <v>10957.775</v>
      </c>
      <c r="X72" s="731"/>
      <c r="Y72" s="731"/>
      <c r="Z72" s="731"/>
      <c r="AA72" s="731"/>
      <c r="AB72" s="731">
        <v>19265</v>
      </c>
      <c r="AC72" s="731">
        <v>19065</v>
      </c>
      <c r="AD72" s="731">
        <v>200</v>
      </c>
      <c r="AE72" s="731">
        <v>0</v>
      </c>
      <c r="AF72" s="731"/>
      <c r="AG72" s="731"/>
      <c r="AH72" s="731"/>
      <c r="AI72" s="731"/>
      <c r="AJ72" s="731"/>
      <c r="AK72" s="731"/>
      <c r="AL72" s="731"/>
      <c r="AM72" s="731"/>
      <c r="AN72" s="731"/>
      <c r="AO72" s="731"/>
      <c r="AP72" s="745"/>
      <c r="AQ72" s="746"/>
      <c r="AR72" s="747"/>
      <c r="AS72" s="747"/>
      <c r="AT72" s="748"/>
      <c r="AU72" s="749"/>
      <c r="AV72" s="749"/>
      <c r="AW72" s="749"/>
      <c r="AX72" s="746"/>
      <c r="AY72" s="746"/>
      <c r="AZ72" s="740"/>
      <c r="BA72" s="741"/>
      <c r="BB72" s="740"/>
      <c r="BC72" s="776"/>
      <c r="BD72" s="776"/>
      <c r="BE72" s="749"/>
      <c r="BF72" s="749"/>
      <c r="BG72" s="749"/>
      <c r="BH72" s="749"/>
    </row>
    <row r="73" spans="1:60" s="758" customFormat="1" ht="17.649999999999999" hidden="1" outlineLevel="2">
      <c r="A73" s="727" t="s">
        <v>1433</v>
      </c>
      <c r="B73" s="739" t="s">
        <v>1399</v>
      </c>
      <c r="C73" s="751"/>
      <c r="D73" s="752"/>
      <c r="E73" s="752"/>
      <c r="F73" s="752"/>
      <c r="G73" s="731">
        <v>644.03500000000008</v>
      </c>
      <c r="H73" s="752">
        <v>644.03500000000008</v>
      </c>
      <c r="I73" s="752">
        <v>0</v>
      </c>
      <c r="J73" s="752">
        <v>0</v>
      </c>
      <c r="K73" s="752"/>
      <c r="L73" s="752"/>
      <c r="M73" s="752"/>
      <c r="N73" s="752"/>
      <c r="O73" s="752"/>
      <c r="P73" s="752"/>
      <c r="Q73" s="752"/>
      <c r="R73" s="752"/>
      <c r="S73" s="752"/>
      <c r="T73" s="731">
        <v>644.03500000000008</v>
      </c>
      <c r="U73" s="752">
        <v>644.03500000000008</v>
      </c>
      <c r="V73" s="752">
        <v>0</v>
      </c>
      <c r="W73" s="752">
        <v>0</v>
      </c>
      <c r="X73" s="752"/>
      <c r="Y73" s="752"/>
      <c r="Z73" s="752"/>
      <c r="AA73" s="752"/>
      <c r="AB73" s="731">
        <v>0</v>
      </c>
      <c r="AC73" s="752">
        <v>0</v>
      </c>
      <c r="AD73" s="752">
        <v>0</v>
      </c>
      <c r="AE73" s="752">
        <v>0</v>
      </c>
      <c r="AF73" s="752"/>
      <c r="AG73" s="752"/>
      <c r="AH73" s="752"/>
      <c r="AI73" s="752"/>
      <c r="AJ73" s="752"/>
      <c r="AK73" s="752"/>
      <c r="AL73" s="752"/>
      <c r="AM73" s="752"/>
      <c r="AN73" s="752"/>
      <c r="AO73" s="752"/>
      <c r="AP73" s="753"/>
      <c r="AQ73" s="754"/>
      <c r="AR73" s="755"/>
      <c r="AS73" s="755"/>
      <c r="AT73" s="756"/>
      <c r="AU73" s="757"/>
      <c r="AV73" s="757"/>
      <c r="AW73" s="757"/>
      <c r="AX73" s="754"/>
      <c r="AY73" s="754"/>
      <c r="AZ73" s="740"/>
      <c r="BA73" s="767"/>
      <c r="BB73" s="740"/>
      <c r="BC73" s="768"/>
      <c r="BD73" s="768"/>
      <c r="BE73" s="757"/>
      <c r="BF73" s="757"/>
      <c r="BG73" s="757"/>
      <c r="BH73" s="757"/>
    </row>
    <row r="74" spans="1:60" s="750" customFormat="1" ht="21" hidden="1" customHeight="1" outlineLevel="2">
      <c r="A74" s="727" t="s">
        <v>1433</v>
      </c>
      <c r="B74" s="728" t="s">
        <v>1400</v>
      </c>
      <c r="C74" s="744"/>
      <c r="D74" s="731"/>
      <c r="E74" s="731"/>
      <c r="F74" s="731"/>
      <c r="G74" s="731">
        <v>12155.51035</v>
      </c>
      <c r="H74" s="731">
        <v>0</v>
      </c>
      <c r="I74" s="731">
        <v>8033.8333500000008</v>
      </c>
      <c r="J74" s="731">
        <v>4121.6769999999997</v>
      </c>
      <c r="K74" s="731"/>
      <c r="L74" s="731"/>
      <c r="M74" s="731"/>
      <c r="N74" s="731"/>
      <c r="O74" s="731"/>
      <c r="P74" s="731"/>
      <c r="Q74" s="731"/>
      <c r="R74" s="731"/>
      <c r="S74" s="731"/>
      <c r="T74" s="731">
        <v>3810.6199999999994</v>
      </c>
      <c r="U74" s="731">
        <v>0</v>
      </c>
      <c r="V74" s="731">
        <v>0</v>
      </c>
      <c r="W74" s="731">
        <v>3810.6199999999994</v>
      </c>
      <c r="X74" s="731"/>
      <c r="Y74" s="731"/>
      <c r="Z74" s="731"/>
      <c r="AA74" s="731"/>
      <c r="AB74" s="731">
        <v>0</v>
      </c>
      <c r="AC74" s="731">
        <v>0</v>
      </c>
      <c r="AD74" s="731">
        <v>0</v>
      </c>
      <c r="AE74" s="731">
        <v>0</v>
      </c>
      <c r="AF74" s="731"/>
      <c r="AG74" s="731"/>
      <c r="AH74" s="731"/>
      <c r="AI74" s="731"/>
      <c r="AJ74" s="731"/>
      <c r="AK74" s="731"/>
      <c r="AL74" s="731"/>
      <c r="AM74" s="731"/>
      <c r="AN74" s="731"/>
      <c r="AO74" s="731"/>
      <c r="AP74" s="745"/>
      <c r="AQ74" s="746"/>
      <c r="AR74" s="747"/>
      <c r="AS74" s="747"/>
      <c r="AT74" s="748"/>
      <c r="AU74" s="749"/>
      <c r="AV74" s="749"/>
      <c r="AW74" s="749"/>
      <c r="AX74" s="746"/>
      <c r="AY74" s="746"/>
      <c r="AZ74" s="740"/>
      <c r="BA74" s="741"/>
      <c r="BB74" s="740"/>
      <c r="BC74" s="776"/>
      <c r="BD74" s="776"/>
      <c r="BE74" s="749"/>
      <c r="BF74" s="749"/>
      <c r="BG74" s="749"/>
      <c r="BH74" s="749"/>
    </row>
    <row r="75" spans="1:60" s="758" customFormat="1" ht="21" hidden="1" customHeight="1" outlineLevel="2">
      <c r="A75" s="727" t="s">
        <v>1433</v>
      </c>
      <c r="B75" s="739" t="s">
        <v>9</v>
      </c>
      <c r="C75" s="751"/>
      <c r="D75" s="752"/>
      <c r="E75" s="752"/>
      <c r="F75" s="752"/>
      <c r="G75" s="731">
        <v>0</v>
      </c>
      <c r="H75" s="752"/>
      <c r="I75" s="752"/>
      <c r="J75" s="752"/>
      <c r="K75" s="752"/>
      <c r="L75" s="752"/>
      <c r="M75" s="752"/>
      <c r="N75" s="752"/>
      <c r="O75" s="752"/>
      <c r="P75" s="752"/>
      <c r="Q75" s="752"/>
      <c r="R75" s="752"/>
      <c r="S75" s="752"/>
      <c r="T75" s="731">
        <v>0</v>
      </c>
      <c r="U75" s="752"/>
      <c r="V75" s="752"/>
      <c r="W75" s="752"/>
      <c r="X75" s="752"/>
      <c r="Y75" s="752"/>
      <c r="Z75" s="752"/>
      <c r="AA75" s="752"/>
      <c r="AB75" s="752"/>
      <c r="AC75" s="752"/>
      <c r="AD75" s="752"/>
      <c r="AE75" s="752"/>
      <c r="AF75" s="752"/>
      <c r="AG75" s="752"/>
      <c r="AH75" s="752"/>
      <c r="AI75" s="752"/>
      <c r="AJ75" s="752"/>
      <c r="AK75" s="752"/>
      <c r="AL75" s="752"/>
      <c r="AM75" s="752"/>
      <c r="AN75" s="752"/>
      <c r="AO75" s="752"/>
      <c r="AP75" s="753"/>
      <c r="AQ75" s="754"/>
      <c r="AR75" s="755"/>
      <c r="AS75" s="755"/>
      <c r="AT75" s="756"/>
      <c r="AU75" s="757"/>
      <c r="AV75" s="757"/>
      <c r="AW75" s="757"/>
      <c r="AX75" s="754"/>
      <c r="AY75" s="754"/>
      <c r="AZ75" s="740"/>
      <c r="BA75" s="767"/>
      <c r="BB75" s="740"/>
      <c r="BC75" s="768"/>
      <c r="BD75" s="768"/>
      <c r="BE75" s="757"/>
      <c r="BF75" s="757"/>
      <c r="BG75" s="757"/>
      <c r="BH75" s="757"/>
    </row>
    <row r="76" spans="1:60" s="738" customFormat="1" ht="17.25" hidden="1" outlineLevel="1">
      <c r="A76" s="771">
        <v>12</v>
      </c>
      <c r="B76" s="772" t="s">
        <v>1457</v>
      </c>
      <c r="C76" s="729">
        <v>7.7902272727272723E-2</v>
      </c>
      <c r="D76" s="730">
        <v>137108</v>
      </c>
      <c r="E76" s="730"/>
      <c r="F76" s="730">
        <v>6232.181818181818</v>
      </c>
      <c r="G76" s="730">
        <v>188260.215402</v>
      </c>
      <c r="H76" s="730">
        <v>143340</v>
      </c>
      <c r="I76" s="730">
        <v>32049.889844000001</v>
      </c>
      <c r="J76" s="730">
        <v>12870.325558000002</v>
      </c>
      <c r="K76" s="730">
        <v>0</v>
      </c>
      <c r="L76" s="730">
        <v>0</v>
      </c>
      <c r="M76" s="730">
        <v>0</v>
      </c>
      <c r="N76" s="730">
        <v>0</v>
      </c>
      <c r="O76" s="730">
        <v>0</v>
      </c>
      <c r="P76" s="730">
        <v>0</v>
      </c>
      <c r="Q76" s="730">
        <v>0</v>
      </c>
      <c r="R76" s="730">
        <v>0</v>
      </c>
      <c r="S76" s="730">
        <v>0</v>
      </c>
      <c r="T76" s="730">
        <v>124224.02499999999</v>
      </c>
      <c r="U76" s="730">
        <v>106588.99999999999</v>
      </c>
      <c r="V76" s="730">
        <v>8219.2430000000004</v>
      </c>
      <c r="W76" s="730">
        <v>9415.7820000000011</v>
      </c>
      <c r="X76" s="730">
        <v>0</v>
      </c>
      <c r="Y76" s="730">
        <v>0</v>
      </c>
      <c r="Z76" s="730">
        <v>0</v>
      </c>
      <c r="AA76" s="730">
        <v>0</v>
      </c>
      <c r="AB76" s="774">
        <v>40473.543558000005</v>
      </c>
      <c r="AC76" s="774">
        <v>36519</v>
      </c>
      <c r="AD76" s="774">
        <v>500</v>
      </c>
      <c r="AE76" s="774">
        <v>3454.5435580000003</v>
      </c>
      <c r="AF76" s="730">
        <v>0</v>
      </c>
      <c r="AG76" s="730"/>
      <c r="AH76" s="730"/>
      <c r="AI76" s="730"/>
      <c r="AJ76" s="730">
        <v>0</v>
      </c>
      <c r="AK76" s="730"/>
      <c r="AL76" s="730"/>
      <c r="AM76" s="730"/>
      <c r="AN76" s="730"/>
      <c r="AO76" s="730"/>
      <c r="AP76" s="722" t="s">
        <v>1458</v>
      </c>
      <c r="AQ76" s="733" t="e">
        <v>#REF!</v>
      </c>
      <c r="AR76" s="734">
        <v>132200.1568181818</v>
      </c>
      <c r="AS76" s="734">
        <v>4907.8431818181998</v>
      </c>
      <c r="AT76" s="735">
        <v>59844.525909090902</v>
      </c>
      <c r="AU76" s="736"/>
      <c r="AV76" s="736"/>
      <c r="AW76" s="736"/>
      <c r="AX76" s="733">
        <v>74272.02681818181</v>
      </c>
      <c r="AY76" s="733">
        <v>-74040.239822727235</v>
      </c>
      <c r="AZ76" s="740"/>
      <c r="BA76" s="775"/>
      <c r="BB76" s="740"/>
      <c r="BC76" s="737"/>
      <c r="BD76" s="737"/>
      <c r="BE76" s="736"/>
      <c r="BF76" s="736"/>
      <c r="BG76" s="736"/>
      <c r="BH76" s="736"/>
    </row>
    <row r="77" spans="1:60" s="750" customFormat="1" ht="18.75" hidden="1" customHeight="1" outlineLevel="2">
      <c r="A77" s="727" t="s">
        <v>1433</v>
      </c>
      <c r="B77" s="728" t="s">
        <v>1418</v>
      </c>
      <c r="C77" s="744"/>
      <c r="D77" s="731"/>
      <c r="E77" s="731"/>
      <c r="F77" s="731"/>
      <c r="G77" s="731">
        <v>125716.90000200001</v>
      </c>
      <c r="H77" s="731">
        <v>105399.97460000002</v>
      </c>
      <c r="I77" s="731">
        <v>8308.682843999999</v>
      </c>
      <c r="J77" s="731">
        <v>12008.242558000002</v>
      </c>
      <c r="K77" s="731"/>
      <c r="L77" s="731"/>
      <c r="M77" s="731"/>
      <c r="N77" s="731"/>
      <c r="O77" s="731"/>
      <c r="P77" s="731"/>
      <c r="Q77" s="731"/>
      <c r="R77" s="731"/>
      <c r="S77" s="731"/>
      <c r="T77" s="731">
        <v>106973.842</v>
      </c>
      <c r="U77" s="731">
        <v>91685.9</v>
      </c>
      <c r="V77" s="731">
        <v>6619.2430000000004</v>
      </c>
      <c r="W77" s="731">
        <v>8668.6990000000005</v>
      </c>
      <c r="X77" s="731"/>
      <c r="Y77" s="731"/>
      <c r="Z77" s="731"/>
      <c r="AA77" s="731"/>
      <c r="AB77" s="731">
        <v>17450.641558000003</v>
      </c>
      <c r="AC77" s="731">
        <v>13611.098000000002</v>
      </c>
      <c r="AD77" s="731">
        <v>500</v>
      </c>
      <c r="AE77" s="731">
        <v>3339.5435580000003</v>
      </c>
      <c r="AF77" s="731"/>
      <c r="AG77" s="731"/>
      <c r="AH77" s="731"/>
      <c r="AI77" s="731"/>
      <c r="AJ77" s="731"/>
      <c r="AK77" s="731"/>
      <c r="AL77" s="731"/>
      <c r="AM77" s="731"/>
      <c r="AN77" s="731"/>
      <c r="AO77" s="731"/>
      <c r="AP77" s="745"/>
      <c r="AQ77" s="746"/>
      <c r="AR77" s="747"/>
      <c r="AS77" s="747"/>
      <c r="AT77" s="748"/>
      <c r="AU77" s="749"/>
      <c r="AV77" s="749"/>
      <c r="AW77" s="749"/>
      <c r="AX77" s="746"/>
      <c r="AY77" s="746"/>
      <c r="AZ77" s="740"/>
      <c r="BA77" s="741"/>
      <c r="BB77" s="740"/>
      <c r="BC77" s="776"/>
      <c r="BD77" s="776"/>
      <c r="BE77" s="749"/>
      <c r="BF77" s="749"/>
      <c r="BG77" s="749"/>
      <c r="BH77" s="749"/>
    </row>
    <row r="78" spans="1:60" s="758" customFormat="1" ht="17.649999999999999" hidden="1" outlineLevel="2">
      <c r="A78" s="727" t="s">
        <v>1433</v>
      </c>
      <c r="B78" s="739" t="s">
        <v>1399</v>
      </c>
      <c r="C78" s="751"/>
      <c r="D78" s="752"/>
      <c r="E78" s="752"/>
      <c r="F78" s="752"/>
      <c r="G78" s="731">
        <v>13833.139000000001</v>
      </c>
      <c r="H78" s="752">
        <v>13808.068000000001</v>
      </c>
      <c r="I78" s="752">
        <v>0</v>
      </c>
      <c r="J78" s="752">
        <v>25.070999999999998</v>
      </c>
      <c r="K78" s="752"/>
      <c r="L78" s="752"/>
      <c r="M78" s="752"/>
      <c r="N78" s="752"/>
      <c r="O78" s="752"/>
      <c r="P78" s="752"/>
      <c r="Q78" s="752"/>
      <c r="R78" s="752"/>
      <c r="S78" s="752"/>
      <c r="T78" s="731">
        <v>12416.286</v>
      </c>
      <c r="U78" s="752">
        <v>12391.215</v>
      </c>
      <c r="V78" s="752">
        <v>0</v>
      </c>
      <c r="W78" s="752">
        <v>25.070999999999998</v>
      </c>
      <c r="X78" s="752"/>
      <c r="Y78" s="752"/>
      <c r="Z78" s="752"/>
      <c r="AA78" s="752"/>
      <c r="AB78" s="731">
        <v>1416.8530000000001</v>
      </c>
      <c r="AC78" s="752">
        <v>1416.8530000000001</v>
      </c>
      <c r="AD78" s="752">
        <v>0</v>
      </c>
      <c r="AE78" s="752">
        <v>0</v>
      </c>
      <c r="AF78" s="752"/>
      <c r="AG78" s="752"/>
      <c r="AH78" s="752"/>
      <c r="AI78" s="752"/>
      <c r="AJ78" s="752"/>
      <c r="AK78" s="752"/>
      <c r="AL78" s="752"/>
      <c r="AM78" s="752"/>
      <c r="AN78" s="752"/>
      <c r="AO78" s="752"/>
      <c r="AP78" s="753"/>
      <c r="AQ78" s="754"/>
      <c r="AR78" s="755"/>
      <c r="AS78" s="755"/>
      <c r="AT78" s="756"/>
      <c r="AU78" s="757"/>
      <c r="AV78" s="757"/>
      <c r="AW78" s="757"/>
      <c r="AX78" s="754"/>
      <c r="AY78" s="754"/>
      <c r="AZ78" s="740"/>
      <c r="BA78" s="767"/>
      <c r="BB78" s="740"/>
      <c r="BC78" s="768"/>
      <c r="BD78" s="768"/>
      <c r="BE78" s="757"/>
      <c r="BF78" s="757"/>
      <c r="BG78" s="757"/>
      <c r="BH78" s="757"/>
    </row>
    <row r="79" spans="1:60" s="750" customFormat="1" ht="21" hidden="1" customHeight="1" outlineLevel="2">
      <c r="A79" s="727" t="s">
        <v>1433</v>
      </c>
      <c r="B79" s="728" t="s">
        <v>1400</v>
      </c>
      <c r="C79" s="744"/>
      <c r="D79" s="731"/>
      <c r="E79" s="731"/>
      <c r="F79" s="731"/>
      <c r="G79" s="731">
        <v>48710.176400000004</v>
      </c>
      <c r="H79" s="731">
        <v>24131.957399999999</v>
      </c>
      <c r="I79" s="731">
        <v>23741.207000000002</v>
      </c>
      <c r="J79" s="731">
        <v>837.01199999999994</v>
      </c>
      <c r="K79" s="731"/>
      <c r="L79" s="731"/>
      <c r="M79" s="731"/>
      <c r="N79" s="731"/>
      <c r="O79" s="731"/>
      <c r="P79" s="731"/>
      <c r="Q79" s="731"/>
      <c r="R79" s="731"/>
      <c r="S79" s="731"/>
      <c r="T79" s="731">
        <v>4833.8969999999999</v>
      </c>
      <c r="U79" s="731">
        <v>2511.8850000000002</v>
      </c>
      <c r="V79" s="731">
        <v>1600</v>
      </c>
      <c r="W79" s="731">
        <v>722.01199999999994</v>
      </c>
      <c r="X79" s="731"/>
      <c r="Y79" s="731"/>
      <c r="Z79" s="731"/>
      <c r="AA79" s="731"/>
      <c r="AB79" s="731">
        <v>21606.048999999999</v>
      </c>
      <c r="AC79" s="731">
        <v>21491.048999999999</v>
      </c>
      <c r="AD79" s="731">
        <v>0</v>
      </c>
      <c r="AE79" s="731">
        <v>115</v>
      </c>
      <c r="AF79" s="731"/>
      <c r="AG79" s="731"/>
      <c r="AH79" s="731"/>
      <c r="AI79" s="731"/>
      <c r="AJ79" s="731"/>
      <c r="AK79" s="731"/>
      <c r="AL79" s="731"/>
      <c r="AM79" s="731"/>
      <c r="AN79" s="731"/>
      <c r="AO79" s="731"/>
      <c r="AP79" s="745"/>
      <c r="AQ79" s="746"/>
      <c r="AR79" s="747"/>
      <c r="AS79" s="747"/>
      <c r="AT79" s="748"/>
      <c r="AU79" s="749"/>
      <c r="AV79" s="749"/>
      <c r="AW79" s="749"/>
      <c r="AX79" s="746"/>
      <c r="AY79" s="746"/>
      <c r="AZ79" s="740"/>
      <c r="BA79" s="741"/>
      <c r="BB79" s="740"/>
      <c r="BC79" s="776"/>
      <c r="BD79" s="776"/>
      <c r="BE79" s="749"/>
      <c r="BF79" s="749"/>
      <c r="BG79" s="749"/>
      <c r="BH79" s="749"/>
    </row>
    <row r="80" spans="1:60" s="750" customFormat="1" ht="21" hidden="1" customHeight="1" outlineLevel="2">
      <c r="A80" s="727" t="s">
        <v>1433</v>
      </c>
      <c r="B80" s="739" t="s">
        <v>9</v>
      </c>
      <c r="C80" s="744"/>
      <c r="D80" s="731"/>
      <c r="E80" s="731"/>
      <c r="F80" s="731"/>
      <c r="G80" s="731">
        <v>0</v>
      </c>
      <c r="H80" s="731"/>
      <c r="I80" s="731"/>
      <c r="J80" s="731"/>
      <c r="K80" s="731"/>
      <c r="L80" s="731"/>
      <c r="M80" s="731"/>
      <c r="N80" s="731"/>
      <c r="O80" s="731"/>
      <c r="P80" s="731"/>
      <c r="Q80" s="731"/>
      <c r="R80" s="731"/>
      <c r="S80" s="731"/>
      <c r="T80" s="731">
        <v>0</v>
      </c>
      <c r="U80" s="731"/>
      <c r="V80" s="731"/>
      <c r="W80" s="731"/>
      <c r="X80" s="731"/>
      <c r="Y80" s="731"/>
      <c r="Z80" s="731"/>
      <c r="AA80" s="731"/>
      <c r="AB80" s="731"/>
      <c r="AC80" s="731"/>
      <c r="AD80" s="731"/>
      <c r="AE80" s="731"/>
      <c r="AF80" s="731"/>
      <c r="AG80" s="731"/>
      <c r="AH80" s="731"/>
      <c r="AI80" s="731"/>
      <c r="AJ80" s="731"/>
      <c r="AK80" s="731"/>
      <c r="AL80" s="731"/>
      <c r="AM80" s="731"/>
      <c r="AN80" s="731"/>
      <c r="AO80" s="731"/>
      <c r="AP80" s="745"/>
      <c r="AQ80" s="746"/>
      <c r="AR80" s="747"/>
      <c r="AS80" s="747"/>
      <c r="AT80" s="748"/>
      <c r="AU80" s="749"/>
      <c r="AV80" s="749"/>
      <c r="AW80" s="749"/>
      <c r="AX80" s="746"/>
      <c r="AY80" s="746"/>
      <c r="AZ80" s="740"/>
      <c r="BA80" s="741"/>
      <c r="BB80" s="740"/>
      <c r="BC80" s="776"/>
      <c r="BD80" s="776"/>
      <c r="BE80" s="749"/>
      <c r="BF80" s="749"/>
      <c r="BG80" s="749"/>
      <c r="BH80" s="749"/>
    </row>
    <row r="81" spans="1:63" s="738" customFormat="1" ht="17.25" hidden="1" outlineLevel="1">
      <c r="A81" s="771">
        <v>13</v>
      </c>
      <c r="B81" s="772" t="s">
        <v>1459</v>
      </c>
      <c r="C81" s="729">
        <v>2.5606818181818182E-2</v>
      </c>
      <c r="D81" s="730">
        <v>45068</v>
      </c>
      <c r="E81" s="730"/>
      <c r="F81" s="730">
        <v>2048.5454545454545</v>
      </c>
      <c r="G81" s="730">
        <v>62316.545454545456</v>
      </c>
      <c r="H81" s="730">
        <v>47116.545454545456</v>
      </c>
      <c r="I81" s="730">
        <v>15200</v>
      </c>
      <c r="J81" s="730">
        <v>0</v>
      </c>
      <c r="K81" s="730">
        <v>0</v>
      </c>
      <c r="L81" s="730">
        <v>0</v>
      </c>
      <c r="M81" s="730">
        <v>0</v>
      </c>
      <c r="N81" s="730">
        <v>0</v>
      </c>
      <c r="O81" s="730">
        <v>0</v>
      </c>
      <c r="P81" s="730">
        <v>0</v>
      </c>
      <c r="Q81" s="730">
        <v>0</v>
      </c>
      <c r="R81" s="730">
        <v>0</v>
      </c>
      <c r="S81" s="730">
        <v>0</v>
      </c>
      <c r="T81" s="730">
        <v>45235.245463059851</v>
      </c>
      <c r="U81" s="730">
        <v>35035.245463059851</v>
      </c>
      <c r="V81" s="730">
        <v>10200</v>
      </c>
      <c r="W81" s="730">
        <v>0</v>
      </c>
      <c r="X81" s="730">
        <v>0</v>
      </c>
      <c r="Y81" s="730">
        <v>0</v>
      </c>
      <c r="Z81" s="730">
        <v>0</v>
      </c>
      <c r="AA81" s="730">
        <v>0</v>
      </c>
      <c r="AB81" s="774">
        <v>17004.11786818182</v>
      </c>
      <c r="AC81" s="774">
        <v>12004.117868181818</v>
      </c>
      <c r="AD81" s="774">
        <v>5000</v>
      </c>
      <c r="AE81" s="774">
        <v>0</v>
      </c>
      <c r="AF81" s="730">
        <v>0</v>
      </c>
      <c r="AG81" s="730"/>
      <c r="AH81" s="730"/>
      <c r="AI81" s="730"/>
      <c r="AJ81" s="730">
        <v>0</v>
      </c>
      <c r="AK81" s="730"/>
      <c r="AL81" s="730"/>
      <c r="AM81" s="730"/>
      <c r="AN81" s="730"/>
      <c r="AO81" s="730"/>
      <c r="AP81" s="722" t="s">
        <v>1460</v>
      </c>
      <c r="AQ81" s="733" t="e">
        <v>#REF!</v>
      </c>
      <c r="AR81" s="734">
        <v>43454.770454545454</v>
      </c>
      <c r="AS81" s="734">
        <v>1613.2295454545456</v>
      </c>
      <c r="AT81" s="735">
        <v>19671.157727272726</v>
      </c>
      <c r="AU81" s="736"/>
      <c r="AV81" s="736"/>
      <c r="AW81" s="736"/>
      <c r="AX81" s="733">
        <v>24413.540454545455</v>
      </c>
      <c r="AY81" s="733">
        <v>-24336.35833124167</v>
      </c>
      <c r="AZ81" s="740"/>
      <c r="BA81" s="775"/>
      <c r="BB81" s="740"/>
      <c r="BC81" s="737">
        <v>122580.41045999502</v>
      </c>
      <c r="BD81" s="737" t="e">
        <v>#REF!</v>
      </c>
      <c r="BE81" s="736"/>
      <c r="BF81" s="736"/>
      <c r="BG81" s="736"/>
      <c r="BH81" s="736"/>
    </row>
    <row r="82" spans="1:63" s="750" customFormat="1" ht="18.75" hidden="1" customHeight="1" outlineLevel="2">
      <c r="A82" s="727" t="s">
        <v>1433</v>
      </c>
      <c r="B82" s="728" t="s">
        <v>1418</v>
      </c>
      <c r="C82" s="744"/>
      <c r="D82" s="731"/>
      <c r="E82" s="731"/>
      <c r="F82" s="731"/>
      <c r="G82" s="731">
        <v>0</v>
      </c>
      <c r="H82" s="731"/>
      <c r="I82" s="731"/>
      <c r="J82" s="731"/>
      <c r="K82" s="731"/>
      <c r="L82" s="731"/>
      <c r="M82" s="731"/>
      <c r="N82" s="731"/>
      <c r="O82" s="731"/>
      <c r="P82" s="731"/>
      <c r="Q82" s="731"/>
      <c r="R82" s="731"/>
      <c r="S82" s="731"/>
      <c r="T82" s="731"/>
      <c r="U82" s="731"/>
      <c r="V82" s="731"/>
      <c r="W82" s="731"/>
      <c r="X82" s="731"/>
      <c r="Y82" s="731"/>
      <c r="Z82" s="731"/>
      <c r="AA82" s="731"/>
      <c r="AB82" s="731">
        <v>0</v>
      </c>
      <c r="AC82" s="731"/>
      <c r="AD82" s="731"/>
      <c r="AE82" s="731"/>
      <c r="AF82" s="731"/>
      <c r="AG82" s="731"/>
      <c r="AH82" s="731"/>
      <c r="AI82" s="731"/>
      <c r="AJ82" s="731"/>
      <c r="AK82" s="731"/>
      <c r="AL82" s="731"/>
      <c r="AM82" s="731"/>
      <c r="AN82" s="731"/>
      <c r="AO82" s="731"/>
      <c r="AP82" s="745"/>
      <c r="AQ82" s="746"/>
      <c r="AR82" s="747"/>
      <c r="AS82" s="747"/>
      <c r="AT82" s="748"/>
      <c r="AU82" s="749"/>
      <c r="AV82" s="749"/>
      <c r="AW82" s="749"/>
      <c r="AX82" s="746"/>
      <c r="AY82" s="746"/>
      <c r="AZ82" s="740"/>
      <c r="BA82" s="741"/>
      <c r="BB82" s="740"/>
      <c r="BC82" s="776"/>
      <c r="BD82" s="776"/>
      <c r="BE82" s="749"/>
      <c r="BF82" s="749"/>
      <c r="BG82" s="749"/>
      <c r="BH82" s="749"/>
    </row>
    <row r="83" spans="1:63" s="758" customFormat="1" ht="17.649999999999999" hidden="1" outlineLevel="2">
      <c r="A83" s="727" t="s">
        <v>1433</v>
      </c>
      <c r="B83" s="739" t="s">
        <v>1461</v>
      </c>
      <c r="C83" s="751"/>
      <c r="D83" s="752"/>
      <c r="E83" s="752"/>
      <c r="F83" s="752"/>
      <c r="G83" s="731">
        <v>62316.545454545456</v>
      </c>
      <c r="H83" s="752">
        <v>47116.545454545456</v>
      </c>
      <c r="I83" s="752">
        <v>15200</v>
      </c>
      <c r="J83" s="752">
        <v>0</v>
      </c>
      <c r="K83" s="752"/>
      <c r="L83" s="752"/>
      <c r="M83" s="752"/>
      <c r="N83" s="752"/>
      <c r="O83" s="752"/>
      <c r="P83" s="752"/>
      <c r="Q83" s="752"/>
      <c r="R83" s="752"/>
      <c r="S83" s="752"/>
      <c r="T83" s="731">
        <v>45235.245463059851</v>
      </c>
      <c r="U83" s="752">
        <v>35035.245463059851</v>
      </c>
      <c r="V83" s="752">
        <v>10200</v>
      </c>
      <c r="W83" s="752">
        <v>0</v>
      </c>
      <c r="X83" s="752"/>
      <c r="Y83" s="752"/>
      <c r="Z83" s="752"/>
      <c r="AA83" s="752"/>
      <c r="AB83" s="731">
        <v>17004.11786818182</v>
      </c>
      <c r="AC83" s="752">
        <v>12004.117868181818</v>
      </c>
      <c r="AD83" s="752">
        <v>5000</v>
      </c>
      <c r="AE83" s="752">
        <v>0</v>
      </c>
      <c r="AF83" s="752">
        <v>0</v>
      </c>
      <c r="AG83" s="752">
        <v>0</v>
      </c>
      <c r="AH83" s="752">
        <v>0</v>
      </c>
      <c r="AI83" s="752">
        <v>0</v>
      </c>
      <c r="AJ83" s="752">
        <v>0</v>
      </c>
      <c r="AK83" s="752">
        <v>0</v>
      </c>
      <c r="AL83" s="752">
        <v>0</v>
      </c>
      <c r="AM83" s="752">
        <v>0</v>
      </c>
      <c r="AN83" s="752">
        <v>0</v>
      </c>
      <c r="AO83" s="752"/>
      <c r="AP83" s="753"/>
      <c r="AQ83" s="754"/>
      <c r="AR83" s="755"/>
      <c r="AS83" s="755"/>
      <c r="AT83" s="756"/>
      <c r="AU83" s="757"/>
      <c r="AV83" s="757"/>
      <c r="AW83" s="757"/>
      <c r="AX83" s="754"/>
      <c r="AY83" s="754"/>
      <c r="AZ83" s="740"/>
      <c r="BA83" s="767"/>
      <c r="BB83" s="740"/>
      <c r="BC83" s="768"/>
      <c r="BD83" s="768"/>
      <c r="BE83" s="757"/>
      <c r="BF83" s="757"/>
      <c r="BG83" s="757"/>
      <c r="BH83" s="757"/>
    </row>
    <row r="84" spans="1:63" s="750" customFormat="1" ht="21" hidden="1" customHeight="1" outlineLevel="2">
      <c r="A84" s="727" t="s">
        <v>1433</v>
      </c>
      <c r="B84" s="728" t="s">
        <v>1400</v>
      </c>
      <c r="C84" s="744"/>
      <c r="D84" s="731"/>
      <c r="E84" s="731"/>
      <c r="F84" s="731"/>
      <c r="G84" s="731">
        <v>0</v>
      </c>
      <c r="H84" s="731"/>
      <c r="I84" s="731"/>
      <c r="J84" s="731"/>
      <c r="K84" s="731"/>
      <c r="L84" s="731"/>
      <c r="M84" s="731"/>
      <c r="N84" s="731"/>
      <c r="O84" s="731"/>
      <c r="P84" s="731"/>
      <c r="Q84" s="731"/>
      <c r="R84" s="731"/>
      <c r="S84" s="731"/>
      <c r="T84" s="731"/>
      <c r="U84" s="731"/>
      <c r="V84" s="731"/>
      <c r="W84" s="731"/>
      <c r="X84" s="731"/>
      <c r="Y84" s="731"/>
      <c r="Z84" s="731"/>
      <c r="AA84" s="731"/>
      <c r="AB84" s="731">
        <v>0</v>
      </c>
      <c r="AC84" s="731"/>
      <c r="AD84" s="731"/>
      <c r="AE84" s="731"/>
      <c r="AF84" s="731"/>
      <c r="AG84" s="731"/>
      <c r="AH84" s="731"/>
      <c r="AI84" s="731"/>
      <c r="AJ84" s="731"/>
      <c r="AK84" s="731"/>
      <c r="AL84" s="731"/>
      <c r="AM84" s="731"/>
      <c r="AN84" s="731"/>
      <c r="AO84" s="731"/>
      <c r="AP84" s="745"/>
      <c r="AQ84" s="746"/>
      <c r="AR84" s="747"/>
      <c r="AS84" s="747"/>
      <c r="AT84" s="748"/>
      <c r="AU84" s="749"/>
      <c r="AV84" s="749"/>
      <c r="AW84" s="749"/>
      <c r="AX84" s="746"/>
      <c r="AY84" s="746"/>
      <c r="AZ84" s="740"/>
      <c r="BA84" s="741"/>
      <c r="BB84" s="740"/>
      <c r="BC84" s="776"/>
      <c r="BD84" s="776"/>
      <c r="BE84" s="749"/>
      <c r="BF84" s="749"/>
      <c r="BG84" s="749"/>
      <c r="BH84" s="749"/>
    </row>
    <row r="85" spans="1:63" s="750" customFormat="1" ht="21" hidden="1" customHeight="1" outlineLevel="2">
      <c r="A85" s="727" t="s">
        <v>1433</v>
      </c>
      <c r="B85" s="739" t="s">
        <v>9</v>
      </c>
      <c r="C85" s="744"/>
      <c r="D85" s="731"/>
      <c r="E85" s="731"/>
      <c r="F85" s="731"/>
      <c r="G85" s="731">
        <v>0</v>
      </c>
      <c r="H85" s="731"/>
      <c r="I85" s="731"/>
      <c r="J85" s="731"/>
      <c r="K85" s="731"/>
      <c r="L85" s="731"/>
      <c r="M85" s="731"/>
      <c r="N85" s="731"/>
      <c r="O85" s="731"/>
      <c r="P85" s="731"/>
      <c r="Q85" s="731"/>
      <c r="R85" s="731"/>
      <c r="S85" s="731"/>
      <c r="T85" s="731"/>
      <c r="U85" s="731"/>
      <c r="V85" s="731"/>
      <c r="W85" s="731"/>
      <c r="X85" s="731"/>
      <c r="Y85" s="731"/>
      <c r="Z85" s="731"/>
      <c r="AA85" s="731"/>
      <c r="AB85" s="731">
        <v>0</v>
      </c>
      <c r="AC85" s="731"/>
      <c r="AD85" s="731"/>
      <c r="AE85" s="731"/>
      <c r="AF85" s="731"/>
      <c r="AG85" s="731"/>
      <c r="AH85" s="731"/>
      <c r="AI85" s="731"/>
      <c r="AJ85" s="731"/>
      <c r="AK85" s="731"/>
      <c r="AL85" s="731"/>
      <c r="AM85" s="731"/>
      <c r="AN85" s="731"/>
      <c r="AO85" s="731"/>
      <c r="AP85" s="745"/>
      <c r="AQ85" s="746"/>
      <c r="AR85" s="747"/>
      <c r="AS85" s="747"/>
      <c r="AT85" s="748"/>
      <c r="AU85" s="749"/>
      <c r="AV85" s="749"/>
      <c r="AW85" s="749"/>
      <c r="AX85" s="746"/>
      <c r="AY85" s="746"/>
      <c r="AZ85" s="740"/>
      <c r="BA85" s="741"/>
      <c r="BB85" s="740"/>
      <c r="BC85" s="776"/>
      <c r="BD85" s="776"/>
      <c r="BE85" s="749"/>
      <c r="BF85" s="749"/>
      <c r="BG85" s="749"/>
      <c r="BH85" s="749"/>
      <c r="BJ85" s="777"/>
      <c r="BK85" s="777"/>
    </row>
    <row r="86" spans="1:63" s="784" customFormat="1" ht="25.5" customHeight="1" collapsed="1">
      <c r="A86" s="778" t="s">
        <v>13</v>
      </c>
      <c r="B86" s="779" t="s">
        <v>1462</v>
      </c>
      <c r="C86" s="720"/>
      <c r="D86" s="780"/>
      <c r="E86" s="780"/>
      <c r="F86" s="780"/>
      <c r="G86" s="780">
        <v>5054788.7018650007</v>
      </c>
      <c r="H86" s="780">
        <v>1234455.0999999999</v>
      </c>
      <c r="I86" s="780">
        <v>3082137.8461209997</v>
      </c>
      <c r="J86" s="780">
        <v>738195.75574400008</v>
      </c>
      <c r="K86" s="780">
        <v>111813.409579</v>
      </c>
      <c r="L86" s="780">
        <v>52544</v>
      </c>
      <c r="M86" s="780">
        <v>0</v>
      </c>
      <c r="N86" s="780">
        <v>0</v>
      </c>
      <c r="O86" s="780">
        <v>0</v>
      </c>
      <c r="P86" s="780">
        <v>0</v>
      </c>
      <c r="Q86" s="780">
        <v>0</v>
      </c>
      <c r="R86" s="780">
        <v>0</v>
      </c>
      <c r="S86" s="780">
        <v>0</v>
      </c>
      <c r="T86" s="780">
        <v>2443529.5397360004</v>
      </c>
      <c r="U86" s="780">
        <v>983355.03734199982</v>
      </c>
      <c r="V86" s="780">
        <v>1089851.6298110001</v>
      </c>
      <c r="W86" s="780">
        <v>370322.87258299999</v>
      </c>
      <c r="X86" s="780">
        <v>0</v>
      </c>
      <c r="Y86" s="780">
        <v>0</v>
      </c>
      <c r="Z86" s="780">
        <v>0</v>
      </c>
      <c r="AA86" s="780">
        <v>0</v>
      </c>
      <c r="AB86" s="780">
        <v>1377510.2011160001</v>
      </c>
      <c r="AC86" s="780">
        <v>235066.102701</v>
      </c>
      <c r="AD86" s="780">
        <v>1047526.805477</v>
      </c>
      <c r="AE86" s="780">
        <v>94917.292937999999</v>
      </c>
      <c r="AF86" s="780">
        <v>0</v>
      </c>
      <c r="AG86" s="780">
        <v>0</v>
      </c>
      <c r="AH86" s="780">
        <v>0</v>
      </c>
      <c r="AI86" s="780">
        <v>0</v>
      </c>
      <c r="AJ86" s="780">
        <v>0</v>
      </c>
      <c r="AK86" s="780">
        <v>0</v>
      </c>
      <c r="AL86" s="780">
        <v>0</v>
      </c>
      <c r="AM86" s="780">
        <v>0</v>
      </c>
      <c r="AN86" s="780">
        <v>0</v>
      </c>
      <c r="AO86" s="780"/>
      <c r="AP86" s="780">
        <v>0</v>
      </c>
      <c r="AQ86" s="781">
        <v>0</v>
      </c>
      <c r="AR86" s="781">
        <v>0</v>
      </c>
      <c r="AS86" s="781">
        <v>0</v>
      </c>
      <c r="AT86" s="781">
        <v>0</v>
      </c>
      <c r="AU86" s="781">
        <v>0</v>
      </c>
      <c r="AV86" s="781">
        <v>0</v>
      </c>
      <c r="AW86" s="781">
        <v>0</v>
      </c>
      <c r="AX86" s="781">
        <v>0</v>
      </c>
      <c r="AY86" s="781">
        <v>0</v>
      </c>
      <c r="AZ86" s="782"/>
      <c r="BA86" s="783"/>
      <c r="BB86" s="674"/>
      <c r="BC86" s="659"/>
      <c r="BD86" s="659"/>
      <c r="BE86" s="655"/>
      <c r="BF86" s="655"/>
      <c r="BG86" s="655"/>
      <c r="BH86" s="655"/>
      <c r="BJ86" s="785"/>
    </row>
    <row r="87" spans="1:63" s="738" customFormat="1" ht="17.25" outlineLevel="1">
      <c r="A87" s="771">
        <v>1</v>
      </c>
      <c r="B87" s="772" t="s">
        <v>1463</v>
      </c>
      <c r="C87" s="729"/>
      <c r="D87" s="730"/>
      <c r="E87" s="730"/>
      <c r="F87" s="730"/>
      <c r="G87" s="730">
        <v>1724617</v>
      </c>
      <c r="H87" s="730">
        <v>486900</v>
      </c>
      <c r="I87" s="730">
        <v>1174039</v>
      </c>
      <c r="J87" s="730">
        <v>63678</v>
      </c>
      <c r="K87" s="730">
        <v>0</v>
      </c>
      <c r="L87" s="730">
        <v>0</v>
      </c>
      <c r="M87" s="730">
        <v>0</v>
      </c>
      <c r="N87" s="730">
        <v>0</v>
      </c>
      <c r="O87" s="730">
        <v>0</v>
      </c>
      <c r="P87" s="730">
        <v>0</v>
      </c>
      <c r="Q87" s="730">
        <v>0</v>
      </c>
      <c r="R87" s="730">
        <v>0</v>
      </c>
      <c r="S87" s="730">
        <v>0</v>
      </c>
      <c r="T87" s="730">
        <v>933810.78380000009</v>
      </c>
      <c r="U87" s="730">
        <v>409839.663</v>
      </c>
      <c r="V87" s="730">
        <v>444713.56880000007</v>
      </c>
      <c r="W87" s="730">
        <v>79257.551999999996</v>
      </c>
      <c r="X87" s="730">
        <v>0</v>
      </c>
      <c r="Y87" s="730">
        <v>0</v>
      </c>
      <c r="Z87" s="730">
        <v>0</v>
      </c>
      <c r="AA87" s="730">
        <v>0</v>
      </c>
      <c r="AB87" s="730">
        <v>632968.65100000007</v>
      </c>
      <c r="AC87" s="730">
        <v>77040</v>
      </c>
      <c r="AD87" s="730">
        <v>549822</v>
      </c>
      <c r="AE87" s="730">
        <v>6106.6509999999998</v>
      </c>
      <c r="AF87" s="730">
        <v>0</v>
      </c>
      <c r="AG87" s="730">
        <v>0</v>
      </c>
      <c r="AH87" s="730">
        <v>0</v>
      </c>
      <c r="AI87" s="730">
        <v>0</v>
      </c>
      <c r="AJ87" s="730">
        <v>0</v>
      </c>
      <c r="AK87" s="730">
        <v>0</v>
      </c>
      <c r="AL87" s="730">
        <v>0</v>
      </c>
      <c r="AM87" s="730">
        <v>0</v>
      </c>
      <c r="AN87" s="730">
        <v>0</v>
      </c>
      <c r="AO87" s="730"/>
      <c r="AP87" s="722" t="s">
        <v>1464</v>
      </c>
      <c r="AQ87" s="733"/>
      <c r="AR87" s="734"/>
      <c r="AS87" s="734"/>
      <c r="AT87" s="735"/>
      <c r="AU87" s="736"/>
      <c r="AV87" s="736"/>
      <c r="AW87" s="736"/>
      <c r="AX87" s="733"/>
      <c r="AY87" s="733"/>
      <c r="AZ87" s="786"/>
      <c r="BA87" s="787"/>
      <c r="BB87" s="788"/>
      <c r="BC87" s="737">
        <v>1174039</v>
      </c>
      <c r="BD87" s="737">
        <v>63678</v>
      </c>
      <c r="BE87" s="736"/>
      <c r="BF87" s="736"/>
      <c r="BG87" s="736"/>
      <c r="BH87" s="736"/>
      <c r="BK87" s="789"/>
    </row>
    <row r="88" spans="1:63" s="758" customFormat="1" ht="18.75" customHeight="1" outlineLevel="2">
      <c r="A88" s="727" t="s">
        <v>1433</v>
      </c>
      <c r="B88" s="739" t="s">
        <v>1418</v>
      </c>
      <c r="C88" s="751"/>
      <c r="D88" s="752"/>
      <c r="E88" s="752"/>
      <c r="F88" s="752"/>
      <c r="G88" s="752">
        <v>7000</v>
      </c>
      <c r="H88" s="752">
        <v>0</v>
      </c>
      <c r="I88" s="752">
        <v>5000</v>
      </c>
      <c r="J88" s="752">
        <v>2000</v>
      </c>
      <c r="K88" s="752"/>
      <c r="L88" s="752"/>
      <c r="M88" s="752"/>
      <c r="N88" s="752"/>
      <c r="O88" s="752"/>
      <c r="P88" s="752"/>
      <c r="Q88" s="752"/>
      <c r="R88" s="752"/>
      <c r="S88" s="752"/>
      <c r="T88" s="752"/>
      <c r="U88" s="752"/>
      <c r="V88" s="752"/>
      <c r="W88" s="752"/>
      <c r="X88" s="752"/>
      <c r="Y88" s="752"/>
      <c r="Z88" s="752"/>
      <c r="AA88" s="752"/>
      <c r="AB88" s="752">
        <v>2000</v>
      </c>
      <c r="AC88" s="752"/>
      <c r="AD88" s="752">
        <v>1000</v>
      </c>
      <c r="AE88" s="752">
        <v>1000</v>
      </c>
      <c r="AF88" s="752"/>
      <c r="AG88" s="752"/>
      <c r="AH88" s="752"/>
      <c r="AI88" s="752"/>
      <c r="AJ88" s="752"/>
      <c r="AK88" s="752"/>
      <c r="AL88" s="752"/>
      <c r="AM88" s="752"/>
      <c r="AN88" s="752"/>
      <c r="AO88" s="752"/>
      <c r="AP88" s="753"/>
      <c r="AQ88" s="754"/>
      <c r="AR88" s="755"/>
      <c r="AS88" s="755"/>
      <c r="AT88" s="756"/>
      <c r="AU88" s="757"/>
      <c r="AV88" s="757"/>
      <c r="AW88" s="757"/>
      <c r="AX88" s="754"/>
      <c r="AY88" s="754"/>
      <c r="AZ88" s="790"/>
      <c r="BA88" s="791"/>
      <c r="BB88" s="792"/>
      <c r="BC88" s="768"/>
      <c r="BD88" s="768"/>
      <c r="BE88" s="757"/>
      <c r="BF88" s="757"/>
      <c r="BG88" s="757"/>
      <c r="BH88" s="757"/>
    </row>
    <row r="89" spans="1:63" s="758" customFormat="1" ht="17.649999999999999" outlineLevel="2">
      <c r="A89" s="727" t="s">
        <v>1433</v>
      </c>
      <c r="B89" s="816" t="s">
        <v>1399</v>
      </c>
      <c r="C89" s="817"/>
      <c r="D89" s="818"/>
      <c r="E89" s="818"/>
      <c r="F89" s="818"/>
      <c r="G89" s="818">
        <v>1678217.3049999999</v>
      </c>
      <c r="H89" s="818">
        <v>486900</v>
      </c>
      <c r="I89" s="818">
        <v>1129639.3049999999</v>
      </c>
      <c r="J89" s="818">
        <v>61678</v>
      </c>
      <c r="K89" s="818"/>
      <c r="L89" s="818"/>
      <c r="M89" s="818"/>
      <c r="N89" s="818"/>
      <c r="O89" s="818"/>
      <c r="P89" s="818"/>
      <c r="Q89" s="818"/>
      <c r="R89" s="818"/>
      <c r="S89" s="818"/>
      <c r="T89" s="818"/>
      <c r="U89" s="818"/>
      <c r="V89" s="818"/>
      <c r="W89" s="818"/>
      <c r="X89" s="818"/>
      <c r="Y89" s="818"/>
      <c r="Z89" s="818"/>
      <c r="AA89" s="818"/>
      <c r="AB89" s="818">
        <v>231022.65100000001</v>
      </c>
      <c r="AC89" s="818">
        <v>77040</v>
      </c>
      <c r="AD89" s="818">
        <v>148876</v>
      </c>
      <c r="AE89" s="818">
        <v>5106.6509999999998</v>
      </c>
      <c r="AF89" s="752"/>
      <c r="AG89" s="752"/>
      <c r="AH89" s="752"/>
      <c r="AI89" s="752"/>
      <c r="AJ89" s="752"/>
      <c r="AK89" s="752"/>
      <c r="AL89" s="752"/>
      <c r="AM89" s="752"/>
      <c r="AN89" s="752"/>
      <c r="AO89" s="752"/>
      <c r="AP89" s="753"/>
      <c r="AQ89" s="754"/>
      <c r="AR89" s="755"/>
      <c r="AS89" s="755"/>
      <c r="AT89" s="756"/>
      <c r="AU89" s="757"/>
      <c r="AV89" s="757"/>
      <c r="AW89" s="757"/>
      <c r="AX89" s="754"/>
      <c r="AY89" s="754"/>
      <c r="AZ89" s="790"/>
      <c r="BA89" s="791"/>
      <c r="BB89" s="792"/>
      <c r="BC89" s="768"/>
      <c r="BD89" s="768"/>
      <c r="BE89" s="757"/>
      <c r="BF89" s="757"/>
      <c r="BG89" s="757"/>
      <c r="BH89" s="757"/>
    </row>
    <row r="90" spans="1:63" s="758" customFormat="1" ht="17.649999999999999" outlineLevel="2">
      <c r="A90" s="727" t="s">
        <v>1433</v>
      </c>
      <c r="B90" s="739" t="s">
        <v>1400</v>
      </c>
      <c r="C90" s="751"/>
      <c r="D90" s="752"/>
      <c r="E90" s="752"/>
      <c r="F90" s="752"/>
      <c r="G90" s="752">
        <v>10000</v>
      </c>
      <c r="H90" s="752"/>
      <c r="I90" s="752">
        <v>10000</v>
      </c>
      <c r="J90" s="752"/>
      <c r="K90" s="752"/>
      <c r="L90" s="752"/>
      <c r="M90" s="752"/>
      <c r="N90" s="752"/>
      <c r="O90" s="752"/>
      <c r="P90" s="752"/>
      <c r="Q90" s="752"/>
      <c r="R90" s="752"/>
      <c r="S90" s="752"/>
      <c r="T90" s="752"/>
      <c r="U90" s="752"/>
      <c r="V90" s="752"/>
      <c r="W90" s="752"/>
      <c r="X90" s="752"/>
      <c r="Y90" s="752"/>
      <c r="Z90" s="752"/>
      <c r="AA90" s="752"/>
      <c r="AB90" s="752">
        <v>449</v>
      </c>
      <c r="AC90" s="752"/>
      <c r="AD90" s="752">
        <v>449</v>
      </c>
      <c r="AE90" s="752"/>
      <c r="AF90" s="752"/>
      <c r="AG90" s="752"/>
      <c r="AH90" s="752"/>
      <c r="AI90" s="752"/>
      <c r="AJ90" s="752"/>
      <c r="AK90" s="752"/>
      <c r="AL90" s="752"/>
      <c r="AM90" s="752"/>
      <c r="AN90" s="752"/>
      <c r="AO90" s="752"/>
      <c r="AP90" s="753"/>
      <c r="AQ90" s="754"/>
      <c r="AR90" s="755"/>
      <c r="AS90" s="755"/>
      <c r="AT90" s="756"/>
      <c r="AU90" s="757"/>
      <c r="AV90" s="757"/>
      <c r="AW90" s="757"/>
      <c r="AX90" s="754"/>
      <c r="AY90" s="754"/>
      <c r="AZ90" s="790"/>
      <c r="BA90" s="791"/>
      <c r="BB90" s="792"/>
      <c r="BC90" s="768"/>
      <c r="BD90" s="768"/>
      <c r="BE90" s="757"/>
      <c r="BF90" s="757"/>
      <c r="BG90" s="757"/>
      <c r="BH90" s="757"/>
    </row>
    <row r="91" spans="1:63" s="750" customFormat="1" ht="17.649999999999999" outlineLevel="2">
      <c r="A91" s="727" t="s">
        <v>1433</v>
      </c>
      <c r="B91" s="728" t="s">
        <v>9</v>
      </c>
      <c r="C91" s="744"/>
      <c r="D91" s="731"/>
      <c r="E91" s="731"/>
      <c r="F91" s="731"/>
      <c r="G91" s="752">
        <v>29399.695</v>
      </c>
      <c r="H91" s="731">
        <v>0</v>
      </c>
      <c r="I91" s="731">
        <v>29399.695</v>
      </c>
      <c r="J91" s="731">
        <v>0</v>
      </c>
      <c r="K91" s="731"/>
      <c r="L91" s="731"/>
      <c r="M91" s="731"/>
      <c r="N91" s="731"/>
      <c r="O91" s="731"/>
      <c r="P91" s="731"/>
      <c r="Q91" s="731"/>
      <c r="R91" s="731"/>
      <c r="S91" s="731"/>
      <c r="T91" s="731"/>
      <c r="U91" s="731"/>
      <c r="V91" s="731"/>
      <c r="W91" s="731"/>
      <c r="X91" s="731"/>
      <c r="Y91" s="731"/>
      <c r="Z91" s="731"/>
      <c r="AA91" s="731"/>
      <c r="AB91" s="731">
        <v>399497</v>
      </c>
      <c r="AC91" s="731">
        <v>0</v>
      </c>
      <c r="AD91" s="731">
        <v>399497</v>
      </c>
      <c r="AE91" s="731">
        <v>0</v>
      </c>
      <c r="AF91" s="731"/>
      <c r="AG91" s="731"/>
      <c r="AH91" s="731"/>
      <c r="AI91" s="731"/>
      <c r="AJ91" s="731"/>
      <c r="AK91" s="731"/>
      <c r="AL91" s="731"/>
      <c r="AM91" s="731"/>
      <c r="AN91" s="731"/>
      <c r="AO91" s="731"/>
      <c r="AP91" s="745"/>
      <c r="AQ91" s="746"/>
      <c r="AR91" s="747"/>
      <c r="AS91" s="747"/>
      <c r="AT91" s="748"/>
      <c r="AU91" s="749"/>
      <c r="AV91" s="749"/>
      <c r="AW91" s="749"/>
      <c r="AX91" s="746"/>
      <c r="AY91" s="746"/>
      <c r="AZ91" s="793"/>
      <c r="BA91" s="794"/>
      <c r="BB91" s="795"/>
      <c r="BC91" s="776"/>
      <c r="BD91" s="776"/>
      <c r="BE91" s="749"/>
      <c r="BF91" s="749"/>
      <c r="BG91" s="749"/>
      <c r="BH91" s="749"/>
    </row>
    <row r="92" spans="1:63" s="738" customFormat="1" ht="17.25" outlineLevel="1">
      <c r="A92" s="771">
        <v>2</v>
      </c>
      <c r="B92" s="772" t="s">
        <v>1465</v>
      </c>
      <c r="C92" s="729"/>
      <c r="D92" s="730"/>
      <c r="E92" s="730"/>
      <c r="F92" s="730"/>
      <c r="G92" s="730">
        <v>772143.86399999994</v>
      </c>
      <c r="H92" s="730">
        <v>105475.019</v>
      </c>
      <c r="I92" s="730">
        <v>425218.09224800003</v>
      </c>
      <c r="J92" s="730">
        <v>241450.752752</v>
      </c>
      <c r="K92" s="730">
        <v>14953.409578999999</v>
      </c>
      <c r="L92" s="730">
        <v>0</v>
      </c>
      <c r="M92" s="730">
        <v>0</v>
      </c>
      <c r="N92" s="730">
        <v>0</v>
      </c>
      <c r="O92" s="730">
        <v>0</v>
      </c>
      <c r="P92" s="730">
        <v>0</v>
      </c>
      <c r="Q92" s="730">
        <v>0</v>
      </c>
      <c r="R92" s="730">
        <v>0</v>
      </c>
      <c r="S92" s="730">
        <v>0</v>
      </c>
      <c r="T92" s="730">
        <v>223116.04</v>
      </c>
      <c r="U92" s="730">
        <v>75620.981</v>
      </c>
      <c r="V92" s="730">
        <v>118023.62100000001</v>
      </c>
      <c r="W92" s="730">
        <v>29471.438000000002</v>
      </c>
      <c r="X92" s="730">
        <v>0</v>
      </c>
      <c r="Y92" s="730">
        <v>0</v>
      </c>
      <c r="Z92" s="730">
        <v>0</v>
      </c>
      <c r="AA92" s="730">
        <v>0</v>
      </c>
      <c r="AB92" s="730">
        <v>68384.127000000008</v>
      </c>
      <c r="AC92" s="730">
        <v>23550</v>
      </c>
      <c r="AD92" s="730">
        <v>30027.262744</v>
      </c>
      <c r="AE92" s="730">
        <v>14806.864256000001</v>
      </c>
      <c r="AF92" s="730">
        <v>0</v>
      </c>
      <c r="AG92" s="730">
        <v>0</v>
      </c>
      <c r="AH92" s="730">
        <v>0</v>
      </c>
      <c r="AI92" s="730">
        <v>0</v>
      </c>
      <c r="AJ92" s="730">
        <v>0</v>
      </c>
      <c r="AK92" s="730">
        <v>0</v>
      </c>
      <c r="AL92" s="730">
        <v>0</v>
      </c>
      <c r="AM92" s="730">
        <v>0</v>
      </c>
      <c r="AN92" s="730">
        <v>0</v>
      </c>
      <c r="AO92" s="730"/>
      <c r="AP92" s="722" t="s">
        <v>1466</v>
      </c>
      <c r="AQ92" s="733"/>
      <c r="AR92" s="734"/>
      <c r="AS92" s="734"/>
      <c r="AT92" s="735"/>
      <c r="AU92" s="736"/>
      <c r="AV92" s="736"/>
      <c r="AW92" s="736"/>
      <c r="AX92" s="733"/>
      <c r="AY92" s="733"/>
      <c r="AZ92" s="786"/>
      <c r="BA92" s="787"/>
      <c r="BB92" s="788"/>
      <c r="BC92" s="737"/>
      <c r="BD92" s="737"/>
      <c r="BE92" s="736"/>
      <c r="BF92" s="736"/>
      <c r="BG92" s="736"/>
      <c r="BH92" s="736"/>
    </row>
    <row r="93" spans="1:63" s="758" customFormat="1" ht="18.75" customHeight="1" outlineLevel="2">
      <c r="A93" s="727" t="s">
        <v>1433</v>
      </c>
      <c r="B93" s="739" t="s">
        <v>1418</v>
      </c>
      <c r="C93" s="751"/>
      <c r="D93" s="752"/>
      <c r="E93" s="752"/>
      <c r="F93" s="752"/>
      <c r="G93" s="752">
        <v>21727</v>
      </c>
      <c r="H93" s="752"/>
      <c r="I93" s="752">
        <v>13027</v>
      </c>
      <c r="J93" s="752">
        <v>8700</v>
      </c>
      <c r="K93" s="752"/>
      <c r="L93" s="752"/>
      <c r="M93" s="752"/>
      <c r="N93" s="752"/>
      <c r="O93" s="752"/>
      <c r="P93" s="752"/>
      <c r="Q93" s="752"/>
      <c r="R93" s="752"/>
      <c r="S93" s="752"/>
      <c r="T93" s="752"/>
      <c r="U93" s="752"/>
      <c r="V93" s="752"/>
      <c r="W93" s="752"/>
      <c r="X93" s="752"/>
      <c r="Y93" s="752"/>
      <c r="Z93" s="752"/>
      <c r="AA93" s="752"/>
      <c r="AB93" s="752">
        <v>10100</v>
      </c>
      <c r="AC93" s="752"/>
      <c r="AD93" s="752">
        <v>7600</v>
      </c>
      <c r="AE93" s="752">
        <v>2500</v>
      </c>
      <c r="AF93" s="752"/>
      <c r="AG93" s="752"/>
      <c r="AH93" s="752"/>
      <c r="AI93" s="752"/>
      <c r="AJ93" s="752"/>
      <c r="AK93" s="752"/>
      <c r="AL93" s="752"/>
      <c r="AM93" s="752"/>
      <c r="AN93" s="752"/>
      <c r="AO93" s="752"/>
      <c r="AP93" s="753"/>
      <c r="AQ93" s="754"/>
      <c r="AR93" s="755"/>
      <c r="AS93" s="755"/>
      <c r="AT93" s="756"/>
      <c r="AU93" s="757"/>
      <c r="AV93" s="757"/>
      <c r="AW93" s="757"/>
      <c r="AX93" s="754"/>
      <c r="AY93" s="754"/>
      <c r="AZ93" s="790"/>
      <c r="BA93" s="791"/>
      <c r="BB93" s="792"/>
      <c r="BC93" s="768"/>
      <c r="BD93" s="768"/>
      <c r="BE93" s="757"/>
      <c r="BF93" s="757"/>
      <c r="BG93" s="757"/>
      <c r="BH93" s="757"/>
    </row>
    <row r="94" spans="1:63" s="758" customFormat="1" ht="17.649999999999999" outlineLevel="2">
      <c r="A94" s="727" t="s">
        <v>1433</v>
      </c>
      <c r="B94" s="816" t="s">
        <v>1399</v>
      </c>
      <c r="C94" s="817"/>
      <c r="D94" s="818"/>
      <c r="E94" s="818"/>
      <c r="F94" s="818"/>
      <c r="G94" s="818">
        <v>706938.00849599997</v>
      </c>
      <c r="H94" s="818">
        <v>94038</v>
      </c>
      <c r="I94" s="818">
        <v>383149.25574400002</v>
      </c>
      <c r="J94" s="818">
        <v>229750.752752</v>
      </c>
      <c r="K94" s="818"/>
      <c r="L94" s="818"/>
      <c r="M94" s="818"/>
      <c r="N94" s="818"/>
      <c r="O94" s="818"/>
      <c r="P94" s="818"/>
      <c r="Q94" s="818"/>
      <c r="R94" s="818"/>
      <c r="S94" s="818"/>
      <c r="T94" s="818"/>
      <c r="U94" s="818"/>
      <c r="V94" s="818"/>
      <c r="W94" s="818"/>
      <c r="X94" s="818"/>
      <c r="Y94" s="818"/>
      <c r="Z94" s="818"/>
      <c r="AA94" s="818"/>
      <c r="AB94" s="818">
        <v>48113.642</v>
      </c>
      <c r="AC94" s="818">
        <v>18317</v>
      </c>
      <c r="AD94" s="818">
        <v>17489.777743999999</v>
      </c>
      <c r="AE94" s="818">
        <v>12306.864256000001</v>
      </c>
      <c r="AF94" s="752"/>
      <c r="AG94" s="752"/>
      <c r="AH94" s="752"/>
      <c r="AI94" s="752"/>
      <c r="AJ94" s="752"/>
      <c r="AK94" s="752"/>
      <c r="AL94" s="752"/>
      <c r="AM94" s="752"/>
      <c r="AN94" s="752"/>
      <c r="AO94" s="752"/>
      <c r="AP94" s="753"/>
      <c r="AQ94" s="754"/>
      <c r="AR94" s="755"/>
      <c r="AS94" s="755"/>
      <c r="AT94" s="756"/>
      <c r="AU94" s="757"/>
      <c r="AV94" s="757"/>
      <c r="AW94" s="757"/>
      <c r="AX94" s="754"/>
      <c r="AY94" s="754"/>
      <c r="AZ94" s="790"/>
      <c r="BA94" s="791"/>
      <c r="BB94" s="792"/>
      <c r="BC94" s="768"/>
      <c r="BD94" s="768"/>
      <c r="BE94" s="757"/>
      <c r="BF94" s="757"/>
      <c r="BG94" s="757"/>
      <c r="BH94" s="757"/>
    </row>
    <row r="95" spans="1:63" s="758" customFormat="1" ht="17.649999999999999" outlineLevel="2">
      <c r="A95" s="727" t="s">
        <v>1433</v>
      </c>
      <c r="B95" s="739" t="s">
        <v>1400</v>
      </c>
      <c r="C95" s="751"/>
      <c r="D95" s="752"/>
      <c r="E95" s="752"/>
      <c r="F95" s="752"/>
      <c r="G95" s="752">
        <v>23157.409578999999</v>
      </c>
      <c r="H95" s="752">
        <v>8204</v>
      </c>
      <c r="I95" s="752">
        <v>14953.409578999999</v>
      </c>
      <c r="J95" s="752">
        <v>0</v>
      </c>
      <c r="K95" s="752">
        <v>14953.409578999999</v>
      </c>
      <c r="L95" s="752"/>
      <c r="M95" s="752"/>
      <c r="N95" s="752"/>
      <c r="O95" s="752"/>
      <c r="P95" s="752"/>
      <c r="Q95" s="752"/>
      <c r="R95" s="752"/>
      <c r="S95" s="752"/>
      <c r="T95" s="752"/>
      <c r="U95" s="752"/>
      <c r="V95" s="752"/>
      <c r="W95" s="752"/>
      <c r="X95" s="752"/>
      <c r="Y95" s="752"/>
      <c r="Z95" s="752"/>
      <c r="AA95" s="752"/>
      <c r="AB95" s="752">
        <v>9131.4660000000003</v>
      </c>
      <c r="AC95" s="752">
        <v>4193.9809999999998</v>
      </c>
      <c r="AD95" s="752">
        <v>4937.4850000000006</v>
      </c>
      <c r="AE95" s="752">
        <v>0</v>
      </c>
      <c r="AF95" s="752"/>
      <c r="AG95" s="752"/>
      <c r="AH95" s="752"/>
      <c r="AI95" s="752"/>
      <c r="AJ95" s="752"/>
      <c r="AK95" s="752"/>
      <c r="AL95" s="752"/>
      <c r="AM95" s="752"/>
      <c r="AN95" s="752"/>
      <c r="AO95" s="752"/>
      <c r="AP95" s="753"/>
      <c r="AQ95" s="754"/>
      <c r="AR95" s="755"/>
      <c r="AS95" s="755"/>
      <c r="AT95" s="756"/>
      <c r="AU95" s="757"/>
      <c r="AV95" s="757"/>
      <c r="AW95" s="757"/>
      <c r="AX95" s="754"/>
      <c r="AY95" s="754"/>
      <c r="AZ95" s="790"/>
      <c r="BA95" s="791"/>
      <c r="BB95" s="792"/>
      <c r="BC95" s="768"/>
      <c r="BD95" s="768"/>
      <c r="BE95" s="757"/>
      <c r="BF95" s="757"/>
      <c r="BG95" s="757"/>
      <c r="BH95" s="757"/>
    </row>
    <row r="96" spans="1:63" s="750" customFormat="1" ht="17.649999999999999" outlineLevel="2">
      <c r="A96" s="727" t="s">
        <v>1433</v>
      </c>
      <c r="B96" s="728" t="s">
        <v>9</v>
      </c>
      <c r="C96" s="744"/>
      <c r="D96" s="731"/>
      <c r="E96" s="731"/>
      <c r="F96" s="731"/>
      <c r="G96" s="752">
        <v>20321.445925</v>
      </c>
      <c r="H96" s="731">
        <v>3233.0190000000002</v>
      </c>
      <c r="I96" s="731">
        <v>14088.426925</v>
      </c>
      <c r="J96" s="731">
        <v>3000</v>
      </c>
      <c r="K96" s="731"/>
      <c r="L96" s="731"/>
      <c r="M96" s="731"/>
      <c r="N96" s="731"/>
      <c r="O96" s="731"/>
      <c r="P96" s="731"/>
      <c r="Q96" s="731"/>
      <c r="R96" s="731"/>
      <c r="S96" s="731"/>
      <c r="T96" s="731"/>
      <c r="U96" s="731"/>
      <c r="V96" s="731"/>
      <c r="W96" s="731"/>
      <c r="X96" s="731"/>
      <c r="Y96" s="731"/>
      <c r="Z96" s="731"/>
      <c r="AA96" s="731"/>
      <c r="AB96" s="752">
        <v>1039.0190000000002</v>
      </c>
      <c r="AC96" s="731">
        <v>1039.0190000000002</v>
      </c>
      <c r="AD96" s="731"/>
      <c r="AE96" s="731"/>
      <c r="AF96" s="731"/>
      <c r="AG96" s="731"/>
      <c r="AH96" s="731"/>
      <c r="AI96" s="731"/>
      <c r="AJ96" s="731"/>
      <c r="AK96" s="731"/>
      <c r="AL96" s="731"/>
      <c r="AM96" s="731"/>
      <c r="AN96" s="731"/>
      <c r="AO96" s="731"/>
      <c r="AP96" s="745"/>
      <c r="AQ96" s="746"/>
      <c r="AR96" s="747"/>
      <c r="AS96" s="747"/>
      <c r="AT96" s="748"/>
      <c r="AU96" s="749"/>
      <c r="AV96" s="749"/>
      <c r="AW96" s="749"/>
      <c r="AX96" s="746"/>
      <c r="AY96" s="746"/>
      <c r="AZ96" s="793"/>
      <c r="BA96" s="794"/>
      <c r="BB96" s="795"/>
      <c r="BC96" s="776"/>
      <c r="BD96" s="776"/>
      <c r="BE96" s="749"/>
      <c r="BF96" s="749"/>
      <c r="BG96" s="749"/>
      <c r="BH96" s="749"/>
    </row>
    <row r="97" spans="1:60" s="738" customFormat="1" ht="17.25" outlineLevel="1">
      <c r="A97" s="771">
        <v>3</v>
      </c>
      <c r="B97" s="772" t="s">
        <v>3</v>
      </c>
      <c r="C97" s="729"/>
      <c r="D97" s="730"/>
      <c r="E97" s="730"/>
      <c r="F97" s="730"/>
      <c r="G97" s="730">
        <v>281093</v>
      </c>
      <c r="H97" s="730">
        <v>91705</v>
      </c>
      <c r="I97" s="730">
        <v>132250</v>
      </c>
      <c r="J97" s="730">
        <v>57138</v>
      </c>
      <c r="K97" s="730">
        <v>96860</v>
      </c>
      <c r="L97" s="730">
        <v>52544</v>
      </c>
      <c r="M97" s="730">
        <v>0</v>
      </c>
      <c r="N97" s="730">
        <v>0</v>
      </c>
      <c r="O97" s="730">
        <v>0</v>
      </c>
      <c r="P97" s="730">
        <v>0</v>
      </c>
      <c r="Q97" s="730">
        <v>0</v>
      </c>
      <c r="R97" s="730">
        <v>0</v>
      </c>
      <c r="S97" s="730">
        <v>0</v>
      </c>
      <c r="T97" s="730">
        <v>140557.834409</v>
      </c>
      <c r="U97" s="730">
        <v>70975</v>
      </c>
      <c r="V97" s="730">
        <v>32788.672552000004</v>
      </c>
      <c r="W97" s="730">
        <v>36794.161857000006</v>
      </c>
      <c r="X97" s="730">
        <v>0</v>
      </c>
      <c r="Y97" s="730">
        <v>0</v>
      </c>
      <c r="Z97" s="730">
        <v>0</v>
      </c>
      <c r="AA97" s="730">
        <v>0</v>
      </c>
      <c r="AB97" s="730">
        <v>100745.9</v>
      </c>
      <c r="AC97" s="730">
        <v>20730</v>
      </c>
      <c r="AD97" s="730">
        <v>65372</v>
      </c>
      <c r="AE97" s="730">
        <v>14643.9</v>
      </c>
      <c r="AF97" s="730">
        <v>0</v>
      </c>
      <c r="AG97" s="730">
        <v>0</v>
      </c>
      <c r="AH97" s="730">
        <v>0</v>
      </c>
      <c r="AI97" s="730">
        <v>0</v>
      </c>
      <c r="AJ97" s="730">
        <v>0</v>
      </c>
      <c r="AK97" s="730">
        <v>0</v>
      </c>
      <c r="AL97" s="730">
        <v>0</v>
      </c>
      <c r="AM97" s="730">
        <v>0</v>
      </c>
      <c r="AN97" s="730">
        <v>0</v>
      </c>
      <c r="AO97" s="730"/>
      <c r="AP97" s="722" t="s">
        <v>1467</v>
      </c>
      <c r="AQ97" s="733"/>
      <c r="AR97" s="734"/>
      <c r="AS97" s="734"/>
      <c r="AT97" s="735"/>
      <c r="AU97" s="736"/>
      <c r="AV97" s="736"/>
      <c r="AW97" s="736"/>
      <c r="AX97" s="733"/>
      <c r="AY97" s="733"/>
      <c r="AZ97" s="786"/>
      <c r="BA97" s="787"/>
      <c r="BB97" s="788"/>
      <c r="BC97" s="737">
        <v>100745.9</v>
      </c>
      <c r="BD97" s="737"/>
      <c r="BE97" s="736"/>
      <c r="BF97" s="736"/>
      <c r="BG97" s="736"/>
      <c r="BH97" s="736"/>
    </row>
    <row r="98" spans="1:60" s="758" customFormat="1" ht="18.75" customHeight="1" outlineLevel="2">
      <c r="A98" s="727" t="s">
        <v>1433</v>
      </c>
      <c r="B98" s="739" t="s">
        <v>1418</v>
      </c>
      <c r="C98" s="751"/>
      <c r="D98" s="752"/>
      <c r="E98" s="752"/>
      <c r="F98" s="752"/>
      <c r="G98" s="752">
        <v>13310</v>
      </c>
      <c r="H98" s="752">
        <v>0</v>
      </c>
      <c r="I98" s="752">
        <v>11310</v>
      </c>
      <c r="J98" s="752">
        <v>2000</v>
      </c>
      <c r="K98" s="752">
        <v>11310</v>
      </c>
      <c r="L98" s="752">
        <v>2000</v>
      </c>
      <c r="M98" s="752"/>
      <c r="N98" s="752"/>
      <c r="O98" s="752"/>
      <c r="P98" s="752"/>
      <c r="Q98" s="752"/>
      <c r="R98" s="752"/>
      <c r="S98" s="752"/>
      <c r="T98" s="752"/>
      <c r="U98" s="752"/>
      <c r="V98" s="752"/>
      <c r="W98" s="752"/>
      <c r="X98" s="752"/>
      <c r="Y98" s="752"/>
      <c r="Z98" s="752"/>
      <c r="AA98" s="752"/>
      <c r="AB98" s="752">
        <v>9660</v>
      </c>
      <c r="AC98" s="752"/>
      <c r="AD98" s="752">
        <v>7660</v>
      </c>
      <c r="AE98" s="752">
        <v>2000</v>
      </c>
      <c r="AF98" s="752"/>
      <c r="AG98" s="752"/>
      <c r="AH98" s="752"/>
      <c r="AI98" s="752"/>
      <c r="AJ98" s="752"/>
      <c r="AK98" s="752"/>
      <c r="AL98" s="752"/>
      <c r="AM98" s="752"/>
      <c r="AN98" s="752"/>
      <c r="AO98" s="752"/>
      <c r="AP98" s="753"/>
      <c r="AQ98" s="754"/>
      <c r="AR98" s="755"/>
      <c r="AS98" s="755"/>
      <c r="AT98" s="756"/>
      <c r="AU98" s="757"/>
      <c r="AV98" s="757"/>
      <c r="AW98" s="757"/>
      <c r="AX98" s="754"/>
      <c r="AY98" s="754"/>
      <c r="AZ98" s="790"/>
      <c r="BA98" s="791"/>
      <c r="BB98" s="792"/>
      <c r="BC98" s="768"/>
      <c r="BD98" s="768"/>
      <c r="BE98" s="757"/>
      <c r="BF98" s="757"/>
      <c r="BG98" s="757"/>
      <c r="BH98" s="757"/>
    </row>
    <row r="99" spans="1:60" s="758" customFormat="1" ht="17.649999999999999" outlineLevel="2">
      <c r="A99" s="727" t="s">
        <v>1433</v>
      </c>
      <c r="B99" s="739" t="s">
        <v>1399</v>
      </c>
      <c r="C99" s="751"/>
      <c r="D99" s="752"/>
      <c r="E99" s="752"/>
      <c r="F99" s="752"/>
      <c r="G99" s="752">
        <v>242299</v>
      </c>
      <c r="H99" s="752">
        <v>91705</v>
      </c>
      <c r="I99" s="752">
        <v>100050</v>
      </c>
      <c r="J99" s="752">
        <v>50544</v>
      </c>
      <c r="K99" s="752">
        <v>85550</v>
      </c>
      <c r="L99" s="752">
        <v>50544</v>
      </c>
      <c r="M99" s="752"/>
      <c r="N99" s="752"/>
      <c r="O99" s="752"/>
      <c r="P99" s="752"/>
      <c r="Q99" s="752"/>
      <c r="R99" s="752"/>
      <c r="S99" s="752"/>
      <c r="T99" s="752"/>
      <c r="U99" s="752"/>
      <c r="V99" s="752"/>
      <c r="W99" s="752"/>
      <c r="X99" s="752"/>
      <c r="Y99" s="752"/>
      <c r="Z99" s="752"/>
      <c r="AA99" s="752"/>
      <c r="AB99" s="752">
        <v>43150.194999999992</v>
      </c>
      <c r="AC99" s="752">
        <v>20730</v>
      </c>
      <c r="AD99" s="752">
        <v>14325.768</v>
      </c>
      <c r="AE99" s="752">
        <v>8094.4269999999997</v>
      </c>
      <c r="AF99" s="752"/>
      <c r="AG99" s="752"/>
      <c r="AH99" s="752"/>
      <c r="AI99" s="752"/>
      <c r="AJ99" s="752"/>
      <c r="AK99" s="752"/>
      <c r="AL99" s="752"/>
      <c r="AM99" s="752"/>
      <c r="AN99" s="752"/>
      <c r="AO99" s="752"/>
      <c r="AP99" s="753"/>
      <c r="AQ99" s="754"/>
      <c r="AR99" s="755"/>
      <c r="AS99" s="755"/>
      <c r="AT99" s="756"/>
      <c r="AU99" s="757"/>
      <c r="AV99" s="757"/>
      <c r="AW99" s="757"/>
      <c r="AX99" s="754"/>
      <c r="AY99" s="754"/>
      <c r="AZ99" s="790"/>
      <c r="BA99" s="791"/>
      <c r="BB99" s="792"/>
      <c r="BC99" s="768"/>
      <c r="BD99" s="768"/>
      <c r="BE99" s="757"/>
      <c r="BF99" s="757"/>
      <c r="BG99" s="757"/>
      <c r="BH99" s="757"/>
    </row>
    <row r="100" spans="1:60" s="758" customFormat="1" ht="17.649999999999999" outlineLevel="2">
      <c r="A100" s="727" t="s">
        <v>1433</v>
      </c>
      <c r="B100" s="739" t="s">
        <v>1400</v>
      </c>
      <c r="C100" s="751"/>
      <c r="D100" s="752"/>
      <c r="E100" s="752"/>
      <c r="F100" s="752"/>
      <c r="G100" s="752">
        <v>23484</v>
      </c>
      <c r="H100" s="752"/>
      <c r="I100" s="752">
        <v>18890</v>
      </c>
      <c r="J100" s="752">
        <v>4594</v>
      </c>
      <c r="K100" s="752"/>
      <c r="L100" s="752"/>
      <c r="M100" s="752"/>
      <c r="N100" s="752"/>
      <c r="O100" s="752"/>
      <c r="P100" s="752"/>
      <c r="Q100" s="752"/>
      <c r="R100" s="752"/>
      <c r="S100" s="752"/>
      <c r="T100" s="752"/>
      <c r="U100" s="752"/>
      <c r="V100" s="752"/>
      <c r="W100" s="752"/>
      <c r="X100" s="752"/>
      <c r="Y100" s="752"/>
      <c r="Z100" s="752"/>
      <c r="AA100" s="752"/>
      <c r="AB100" s="752">
        <v>7453.7049999999999</v>
      </c>
      <c r="AC100" s="752"/>
      <c r="AD100" s="752">
        <v>2904.232</v>
      </c>
      <c r="AE100" s="752">
        <v>4549.473</v>
      </c>
      <c r="AF100" s="752"/>
      <c r="AG100" s="752"/>
      <c r="AH100" s="752"/>
      <c r="AI100" s="752"/>
      <c r="AJ100" s="752"/>
      <c r="AK100" s="752"/>
      <c r="AL100" s="752"/>
      <c r="AM100" s="752"/>
      <c r="AN100" s="752"/>
      <c r="AO100" s="752"/>
      <c r="AP100" s="753"/>
      <c r="AQ100" s="754"/>
      <c r="AR100" s="755"/>
      <c r="AS100" s="755"/>
      <c r="AT100" s="756"/>
      <c r="AU100" s="757"/>
      <c r="AV100" s="757"/>
      <c r="AW100" s="757"/>
      <c r="AX100" s="754"/>
      <c r="AY100" s="754"/>
      <c r="AZ100" s="790"/>
      <c r="BA100" s="791"/>
      <c r="BB100" s="792"/>
      <c r="BC100" s="768"/>
      <c r="BD100" s="768"/>
      <c r="BE100" s="757"/>
      <c r="BF100" s="757"/>
      <c r="BG100" s="757"/>
      <c r="BH100" s="757"/>
    </row>
    <row r="101" spans="1:60" s="750" customFormat="1" ht="17.649999999999999" outlineLevel="2">
      <c r="A101" s="727" t="s">
        <v>1433</v>
      </c>
      <c r="B101" s="728" t="s">
        <v>9</v>
      </c>
      <c r="C101" s="744"/>
      <c r="D101" s="731"/>
      <c r="E101" s="731"/>
      <c r="F101" s="731"/>
      <c r="G101" s="752">
        <v>2000</v>
      </c>
      <c r="H101" s="731"/>
      <c r="I101" s="731">
        <v>2000</v>
      </c>
      <c r="J101" s="731"/>
      <c r="K101" s="731"/>
      <c r="L101" s="731"/>
      <c r="M101" s="731"/>
      <c r="N101" s="731"/>
      <c r="O101" s="731"/>
      <c r="P101" s="731"/>
      <c r="Q101" s="731"/>
      <c r="R101" s="731"/>
      <c r="S101" s="731"/>
      <c r="T101" s="731"/>
      <c r="U101" s="731"/>
      <c r="V101" s="731"/>
      <c r="W101" s="731"/>
      <c r="X101" s="731"/>
      <c r="Y101" s="731"/>
      <c r="Z101" s="731"/>
      <c r="AA101" s="731"/>
      <c r="AB101" s="731">
        <v>40482</v>
      </c>
      <c r="AC101" s="731"/>
      <c r="AD101" s="731">
        <v>40482</v>
      </c>
      <c r="AE101" s="731"/>
      <c r="AF101" s="731"/>
      <c r="AG101" s="731"/>
      <c r="AH101" s="731"/>
      <c r="AI101" s="731"/>
      <c r="AJ101" s="731"/>
      <c r="AK101" s="731"/>
      <c r="AL101" s="731"/>
      <c r="AM101" s="731"/>
      <c r="AN101" s="731"/>
      <c r="AO101" s="731"/>
      <c r="AP101" s="745"/>
      <c r="AQ101" s="746"/>
      <c r="AR101" s="747"/>
      <c r="AS101" s="747"/>
      <c r="AT101" s="748"/>
      <c r="AU101" s="749"/>
      <c r="AV101" s="749"/>
      <c r="AW101" s="749"/>
      <c r="AX101" s="746"/>
      <c r="AY101" s="746"/>
      <c r="AZ101" s="793"/>
      <c r="BA101" s="794"/>
      <c r="BB101" s="795"/>
      <c r="BC101" s="776"/>
      <c r="BD101" s="776"/>
      <c r="BE101" s="749"/>
      <c r="BF101" s="749"/>
      <c r="BG101" s="749"/>
      <c r="BH101" s="749"/>
    </row>
    <row r="102" spans="1:60" s="738" customFormat="1" ht="17.25" outlineLevel="1">
      <c r="A102" s="771">
        <v>4</v>
      </c>
      <c r="B102" s="772" t="s">
        <v>1468</v>
      </c>
      <c r="C102" s="729"/>
      <c r="D102" s="730"/>
      <c r="E102" s="730"/>
      <c r="F102" s="730"/>
      <c r="G102" s="730">
        <v>109397.09714</v>
      </c>
      <c r="H102" s="730">
        <v>67799.710812999998</v>
      </c>
      <c r="I102" s="730">
        <v>35270</v>
      </c>
      <c r="J102" s="730">
        <v>6327.3863270000002</v>
      </c>
      <c r="K102" s="730">
        <v>0</v>
      </c>
      <c r="L102" s="730"/>
      <c r="M102" s="730"/>
      <c r="N102" s="730"/>
      <c r="O102" s="730">
        <v>0</v>
      </c>
      <c r="P102" s="730"/>
      <c r="Q102" s="730"/>
      <c r="R102" s="730"/>
      <c r="S102" s="730"/>
      <c r="T102" s="730">
        <v>60674.559999999998</v>
      </c>
      <c r="U102" s="730">
        <v>53361.56</v>
      </c>
      <c r="V102" s="730">
        <v>3313</v>
      </c>
      <c r="W102" s="730">
        <v>4000</v>
      </c>
      <c r="X102" s="730"/>
      <c r="Y102" s="730"/>
      <c r="Z102" s="730"/>
      <c r="AA102" s="730"/>
      <c r="AB102" s="730">
        <v>18175.386327</v>
      </c>
      <c r="AC102" s="730">
        <v>10460</v>
      </c>
      <c r="AD102" s="730">
        <v>5388</v>
      </c>
      <c r="AE102" s="730">
        <v>2327.3863270000002</v>
      </c>
      <c r="AF102" s="730">
        <v>0</v>
      </c>
      <c r="AG102" s="730"/>
      <c r="AH102" s="730"/>
      <c r="AI102" s="730"/>
      <c r="AJ102" s="730">
        <v>0</v>
      </c>
      <c r="AK102" s="730"/>
      <c r="AL102" s="730"/>
      <c r="AM102" s="730"/>
      <c r="AN102" s="730"/>
      <c r="AO102" s="730"/>
      <c r="AP102" s="722" t="s">
        <v>1469</v>
      </c>
      <c r="AQ102" s="733"/>
      <c r="AR102" s="734"/>
      <c r="AS102" s="734"/>
      <c r="AT102" s="735"/>
      <c r="AU102" s="736"/>
      <c r="AV102" s="736"/>
      <c r="AW102" s="736"/>
      <c r="AX102" s="733"/>
      <c r="AY102" s="733"/>
      <c r="AZ102" s="786"/>
      <c r="BA102" s="787"/>
      <c r="BB102" s="788"/>
      <c r="BC102" s="737">
        <v>18175.386327</v>
      </c>
      <c r="BD102" s="737"/>
      <c r="BE102" s="736"/>
      <c r="BF102" s="736"/>
      <c r="BG102" s="736"/>
      <c r="BH102" s="736"/>
    </row>
    <row r="103" spans="1:60" s="758" customFormat="1" ht="18.75" customHeight="1" outlineLevel="2">
      <c r="A103" s="727" t="s">
        <v>1433</v>
      </c>
      <c r="B103" s="739" t="s">
        <v>1418</v>
      </c>
      <c r="C103" s="751"/>
      <c r="D103" s="752"/>
      <c r="E103" s="752"/>
      <c r="F103" s="752"/>
      <c r="G103" s="752">
        <v>3627.8110000000001</v>
      </c>
      <c r="H103" s="752">
        <v>0</v>
      </c>
      <c r="I103" s="752">
        <v>3627.8110000000001</v>
      </c>
      <c r="J103" s="752">
        <v>0</v>
      </c>
      <c r="K103" s="752"/>
      <c r="L103" s="752"/>
      <c r="M103" s="752"/>
      <c r="N103" s="752"/>
      <c r="O103" s="752"/>
      <c r="P103" s="752"/>
      <c r="Q103" s="752"/>
      <c r="R103" s="752"/>
      <c r="S103" s="752"/>
      <c r="T103" s="752"/>
      <c r="U103" s="752"/>
      <c r="V103" s="752"/>
      <c r="W103" s="752"/>
      <c r="X103" s="752"/>
      <c r="Y103" s="752"/>
      <c r="Z103" s="752"/>
      <c r="AA103" s="752"/>
      <c r="AB103" s="752">
        <v>5388</v>
      </c>
      <c r="AC103" s="752">
        <v>0</v>
      </c>
      <c r="AD103" s="752">
        <v>5388</v>
      </c>
      <c r="AE103" s="752">
        <v>0</v>
      </c>
      <c r="AF103" s="752"/>
      <c r="AG103" s="752"/>
      <c r="AH103" s="752"/>
      <c r="AI103" s="752"/>
      <c r="AJ103" s="752"/>
      <c r="AK103" s="752"/>
      <c r="AL103" s="752"/>
      <c r="AM103" s="752"/>
      <c r="AN103" s="752"/>
      <c r="AO103" s="752"/>
      <c r="AP103" s="753"/>
      <c r="AQ103" s="754"/>
      <c r="AR103" s="755"/>
      <c r="AS103" s="755"/>
      <c r="AT103" s="756"/>
      <c r="AU103" s="757"/>
      <c r="AV103" s="757"/>
      <c r="AW103" s="757"/>
      <c r="AX103" s="754"/>
      <c r="AY103" s="754"/>
      <c r="AZ103" s="790"/>
      <c r="BA103" s="791"/>
      <c r="BB103" s="792"/>
      <c r="BC103" s="768"/>
      <c r="BD103" s="768"/>
      <c r="BE103" s="757"/>
      <c r="BF103" s="757"/>
      <c r="BG103" s="757"/>
      <c r="BH103" s="757"/>
    </row>
    <row r="104" spans="1:60" s="758" customFormat="1" ht="17.649999999999999" outlineLevel="2">
      <c r="A104" s="727" t="s">
        <v>1433</v>
      </c>
      <c r="B104" s="739" t="s">
        <v>1399</v>
      </c>
      <c r="C104" s="751"/>
      <c r="D104" s="752"/>
      <c r="E104" s="752"/>
      <c r="F104" s="752"/>
      <c r="G104" s="752">
        <v>105169.28614</v>
      </c>
      <c r="H104" s="752">
        <v>67799.710812999998</v>
      </c>
      <c r="I104" s="752">
        <v>31042.188999999998</v>
      </c>
      <c r="J104" s="752">
        <v>6327.3863270000002</v>
      </c>
      <c r="K104" s="752"/>
      <c r="L104" s="752"/>
      <c r="M104" s="752"/>
      <c r="N104" s="752"/>
      <c r="O104" s="752"/>
      <c r="P104" s="752"/>
      <c r="Q104" s="752"/>
      <c r="R104" s="752"/>
      <c r="S104" s="752"/>
      <c r="T104" s="752"/>
      <c r="U104" s="752"/>
      <c r="V104" s="752"/>
      <c r="W104" s="752"/>
      <c r="X104" s="752"/>
      <c r="Y104" s="752"/>
      <c r="Z104" s="752"/>
      <c r="AA104" s="752"/>
      <c r="AB104" s="752">
        <v>12787.386327</v>
      </c>
      <c r="AC104" s="752">
        <v>10460</v>
      </c>
      <c r="AD104" s="752">
        <v>0</v>
      </c>
      <c r="AE104" s="752">
        <v>2327.3863270000002</v>
      </c>
      <c r="AF104" s="752"/>
      <c r="AG104" s="752"/>
      <c r="AH104" s="752"/>
      <c r="AI104" s="752"/>
      <c r="AJ104" s="752"/>
      <c r="AK104" s="752"/>
      <c r="AL104" s="752"/>
      <c r="AM104" s="752"/>
      <c r="AN104" s="752"/>
      <c r="AO104" s="752"/>
      <c r="AP104" s="753"/>
      <c r="AQ104" s="754"/>
      <c r="AR104" s="755"/>
      <c r="AS104" s="755"/>
      <c r="AT104" s="756"/>
      <c r="AU104" s="757"/>
      <c r="AV104" s="757"/>
      <c r="AW104" s="757"/>
      <c r="AX104" s="754"/>
      <c r="AY104" s="754"/>
      <c r="AZ104" s="790"/>
      <c r="BA104" s="791"/>
      <c r="BB104" s="792"/>
      <c r="BC104" s="768"/>
      <c r="BD104" s="768"/>
      <c r="BE104" s="757"/>
      <c r="BF104" s="757"/>
      <c r="BG104" s="757"/>
      <c r="BH104" s="757"/>
    </row>
    <row r="105" spans="1:60" s="758" customFormat="1" ht="17.649999999999999" outlineLevel="2">
      <c r="A105" s="727" t="s">
        <v>1433</v>
      </c>
      <c r="B105" s="739" t="s">
        <v>1400</v>
      </c>
      <c r="C105" s="751"/>
      <c r="D105" s="752"/>
      <c r="E105" s="752"/>
      <c r="F105" s="752"/>
      <c r="G105" s="752">
        <v>0</v>
      </c>
      <c r="H105" s="752"/>
      <c r="I105" s="752"/>
      <c r="J105" s="752"/>
      <c r="K105" s="752"/>
      <c r="L105" s="752"/>
      <c r="M105" s="752"/>
      <c r="N105" s="752"/>
      <c r="O105" s="752"/>
      <c r="P105" s="752"/>
      <c r="Q105" s="752"/>
      <c r="R105" s="752"/>
      <c r="S105" s="752"/>
      <c r="T105" s="752"/>
      <c r="U105" s="752"/>
      <c r="V105" s="752"/>
      <c r="W105" s="752"/>
      <c r="X105" s="752"/>
      <c r="Y105" s="752"/>
      <c r="Z105" s="752"/>
      <c r="AA105" s="752"/>
      <c r="AB105" s="752">
        <v>0</v>
      </c>
      <c r="AC105" s="752"/>
      <c r="AD105" s="752"/>
      <c r="AE105" s="752"/>
      <c r="AF105" s="752"/>
      <c r="AG105" s="752"/>
      <c r="AH105" s="752"/>
      <c r="AI105" s="752"/>
      <c r="AJ105" s="752"/>
      <c r="AK105" s="752"/>
      <c r="AL105" s="752"/>
      <c r="AM105" s="752"/>
      <c r="AN105" s="752"/>
      <c r="AO105" s="752"/>
      <c r="AP105" s="753"/>
      <c r="AQ105" s="754"/>
      <c r="AR105" s="755"/>
      <c r="AS105" s="755"/>
      <c r="AT105" s="756"/>
      <c r="AU105" s="757"/>
      <c r="AV105" s="757"/>
      <c r="AW105" s="757"/>
      <c r="AX105" s="754"/>
      <c r="AY105" s="754"/>
      <c r="AZ105" s="790"/>
      <c r="BA105" s="791"/>
      <c r="BB105" s="792"/>
      <c r="BC105" s="768"/>
      <c r="BD105" s="768"/>
      <c r="BE105" s="757"/>
      <c r="BF105" s="757"/>
      <c r="BG105" s="757"/>
      <c r="BH105" s="757"/>
    </row>
    <row r="106" spans="1:60" s="750" customFormat="1" ht="35.25" outlineLevel="2">
      <c r="A106" s="727" t="s">
        <v>1433</v>
      </c>
      <c r="B106" s="728" t="s">
        <v>1470</v>
      </c>
      <c r="C106" s="744"/>
      <c r="D106" s="731"/>
      <c r="E106" s="731"/>
      <c r="F106" s="731"/>
      <c r="G106" s="752">
        <v>600</v>
      </c>
      <c r="H106" s="731">
        <v>0</v>
      </c>
      <c r="I106" s="731">
        <v>600</v>
      </c>
      <c r="J106" s="731">
        <v>0</v>
      </c>
      <c r="K106" s="731"/>
      <c r="L106" s="731"/>
      <c r="M106" s="731"/>
      <c r="N106" s="731"/>
      <c r="O106" s="731"/>
      <c r="P106" s="731"/>
      <c r="Q106" s="731"/>
      <c r="R106" s="731"/>
      <c r="S106" s="731"/>
      <c r="T106" s="731"/>
      <c r="U106" s="731"/>
      <c r="V106" s="731"/>
      <c r="W106" s="731"/>
      <c r="X106" s="731"/>
      <c r="Y106" s="731"/>
      <c r="Z106" s="731"/>
      <c r="AA106" s="731"/>
      <c r="AB106" s="731">
        <v>0</v>
      </c>
      <c r="AC106" s="731"/>
      <c r="AD106" s="731"/>
      <c r="AE106" s="731"/>
      <c r="AF106" s="731"/>
      <c r="AG106" s="731"/>
      <c r="AH106" s="731"/>
      <c r="AI106" s="731"/>
      <c r="AJ106" s="731"/>
      <c r="AK106" s="731"/>
      <c r="AL106" s="731"/>
      <c r="AM106" s="731"/>
      <c r="AN106" s="731"/>
      <c r="AO106" s="731"/>
      <c r="AP106" s="745"/>
      <c r="AQ106" s="746"/>
      <c r="AR106" s="747"/>
      <c r="AS106" s="747"/>
      <c r="AT106" s="748"/>
      <c r="AU106" s="749"/>
      <c r="AV106" s="749"/>
      <c r="AW106" s="749"/>
      <c r="AX106" s="746"/>
      <c r="AY106" s="746"/>
      <c r="AZ106" s="793"/>
      <c r="BA106" s="794"/>
      <c r="BB106" s="795"/>
      <c r="BC106" s="776"/>
      <c r="BD106" s="776"/>
      <c r="BE106" s="749"/>
      <c r="BF106" s="749"/>
      <c r="BG106" s="749"/>
      <c r="BH106" s="749"/>
    </row>
    <row r="107" spans="1:60" s="738" customFormat="1" ht="17.25" outlineLevel="1">
      <c r="A107" s="771">
        <v>5</v>
      </c>
      <c r="B107" s="772" t="s">
        <v>4</v>
      </c>
      <c r="C107" s="729"/>
      <c r="D107" s="730"/>
      <c r="E107" s="730"/>
      <c r="F107" s="730"/>
      <c r="G107" s="730">
        <v>288619.75514000002</v>
      </c>
      <c r="H107" s="730">
        <v>68329.967573000002</v>
      </c>
      <c r="I107" s="730">
        <v>185081.74</v>
      </c>
      <c r="J107" s="730">
        <v>35208.047567000001</v>
      </c>
      <c r="K107" s="730">
        <v>0</v>
      </c>
      <c r="L107" s="730">
        <v>0</v>
      </c>
      <c r="M107" s="730">
        <v>0</v>
      </c>
      <c r="N107" s="730">
        <v>0</v>
      </c>
      <c r="O107" s="730">
        <v>0</v>
      </c>
      <c r="P107" s="730">
        <v>0</v>
      </c>
      <c r="Q107" s="730">
        <v>0</v>
      </c>
      <c r="R107" s="730">
        <v>0</v>
      </c>
      <c r="S107" s="730">
        <v>0</v>
      </c>
      <c r="T107" s="730">
        <v>173349.640598</v>
      </c>
      <c r="U107" s="730">
        <v>47158.214572999997</v>
      </c>
      <c r="V107" s="730">
        <v>109914.98145800001</v>
      </c>
      <c r="W107" s="730">
        <v>16276.444566999999</v>
      </c>
      <c r="X107" s="730">
        <v>0</v>
      </c>
      <c r="Y107" s="730">
        <v>0</v>
      </c>
      <c r="Z107" s="730">
        <v>0</v>
      </c>
      <c r="AA107" s="730">
        <v>0</v>
      </c>
      <c r="AB107" s="730">
        <v>76038.036999999997</v>
      </c>
      <c r="AC107" s="730">
        <v>10406</v>
      </c>
      <c r="AD107" s="730">
        <v>48899.520000000004</v>
      </c>
      <c r="AE107" s="730">
        <v>16732.517</v>
      </c>
      <c r="AF107" s="730">
        <v>0</v>
      </c>
      <c r="AG107" s="730">
        <v>0</v>
      </c>
      <c r="AH107" s="730">
        <v>0</v>
      </c>
      <c r="AI107" s="730">
        <v>0</v>
      </c>
      <c r="AJ107" s="730">
        <v>0</v>
      </c>
      <c r="AK107" s="730">
        <v>0</v>
      </c>
      <c r="AL107" s="730">
        <v>0</v>
      </c>
      <c r="AM107" s="730">
        <v>0</v>
      </c>
      <c r="AN107" s="730">
        <v>0</v>
      </c>
      <c r="AO107" s="730"/>
      <c r="AP107" s="722" t="s">
        <v>1471</v>
      </c>
      <c r="AQ107" s="733"/>
      <c r="AR107" s="734"/>
      <c r="AS107" s="734"/>
      <c r="AT107" s="735"/>
      <c r="AU107" s="736"/>
      <c r="AV107" s="736"/>
      <c r="AW107" s="736"/>
      <c r="AX107" s="733"/>
      <c r="AY107" s="733"/>
      <c r="AZ107" s="786"/>
      <c r="BA107" s="787"/>
      <c r="BB107" s="788"/>
      <c r="BC107" s="737"/>
      <c r="BD107" s="737"/>
      <c r="BE107" s="736"/>
      <c r="BF107" s="736"/>
      <c r="BG107" s="736"/>
      <c r="BH107" s="736"/>
    </row>
    <row r="108" spans="1:60" s="758" customFormat="1" ht="18.75" customHeight="1" outlineLevel="2">
      <c r="A108" s="727" t="s">
        <v>1433</v>
      </c>
      <c r="B108" s="739" t="s">
        <v>1418</v>
      </c>
      <c r="C108" s="751"/>
      <c r="D108" s="752"/>
      <c r="E108" s="752"/>
      <c r="F108" s="752"/>
      <c r="G108" s="796">
        <v>10497.684244</v>
      </c>
      <c r="H108" s="796"/>
      <c r="I108" s="796">
        <v>10297.684244</v>
      </c>
      <c r="J108" s="796">
        <v>200</v>
      </c>
      <c r="K108" s="796"/>
      <c r="L108" s="796"/>
      <c r="M108" s="796"/>
      <c r="N108" s="796"/>
      <c r="O108" s="796"/>
      <c r="P108" s="796"/>
      <c r="Q108" s="796"/>
      <c r="R108" s="796"/>
      <c r="S108" s="796"/>
      <c r="T108" s="796"/>
      <c r="U108" s="796"/>
      <c r="V108" s="796"/>
      <c r="W108" s="796"/>
      <c r="X108" s="796"/>
      <c r="Y108" s="796"/>
      <c r="Z108" s="796"/>
      <c r="AA108" s="796"/>
      <c r="AB108" s="796">
        <v>1020</v>
      </c>
      <c r="AC108" s="796"/>
      <c r="AD108" s="796">
        <v>1020</v>
      </c>
      <c r="AE108" s="796">
        <v>0</v>
      </c>
      <c r="AF108" s="752"/>
      <c r="AG108" s="752"/>
      <c r="AH108" s="752"/>
      <c r="AI108" s="752"/>
      <c r="AJ108" s="752"/>
      <c r="AK108" s="752"/>
      <c r="AL108" s="752"/>
      <c r="AM108" s="752"/>
      <c r="AN108" s="752"/>
      <c r="AO108" s="752"/>
      <c r="AP108" s="753"/>
      <c r="AQ108" s="754"/>
      <c r="AR108" s="755"/>
      <c r="AS108" s="755"/>
      <c r="AT108" s="756"/>
      <c r="AU108" s="757"/>
      <c r="AV108" s="757"/>
      <c r="AW108" s="757"/>
      <c r="AX108" s="754"/>
      <c r="AY108" s="754"/>
      <c r="AZ108" s="790"/>
      <c r="BA108" s="791"/>
      <c r="BB108" s="792"/>
      <c r="BC108" s="768"/>
      <c r="BD108" s="768"/>
      <c r="BE108" s="757"/>
      <c r="BF108" s="757"/>
      <c r="BG108" s="757"/>
      <c r="BH108" s="757"/>
    </row>
    <row r="109" spans="1:60" s="758" customFormat="1" ht="17.649999999999999" outlineLevel="2">
      <c r="A109" s="727" t="s">
        <v>1433</v>
      </c>
      <c r="B109" s="739" t="s">
        <v>1399</v>
      </c>
      <c r="C109" s="751"/>
      <c r="D109" s="752"/>
      <c r="E109" s="752"/>
      <c r="F109" s="752"/>
      <c r="G109" s="796">
        <v>239090.75513999999</v>
      </c>
      <c r="H109" s="796">
        <v>68329.967573000002</v>
      </c>
      <c r="I109" s="796">
        <v>135752.74</v>
      </c>
      <c r="J109" s="796">
        <v>35008.047567000001</v>
      </c>
      <c r="K109" s="796"/>
      <c r="L109" s="796"/>
      <c r="M109" s="796"/>
      <c r="N109" s="796"/>
      <c r="O109" s="796"/>
      <c r="P109" s="796"/>
      <c r="Q109" s="796"/>
      <c r="R109" s="796"/>
      <c r="S109" s="796"/>
      <c r="T109" s="796"/>
      <c r="U109" s="796"/>
      <c r="V109" s="796"/>
      <c r="W109" s="796"/>
      <c r="X109" s="796"/>
      <c r="Y109" s="796"/>
      <c r="Z109" s="796"/>
      <c r="AA109" s="796"/>
      <c r="AB109" s="796">
        <v>49308.036999999997</v>
      </c>
      <c r="AC109" s="796">
        <v>10406</v>
      </c>
      <c r="AD109" s="796">
        <v>22169.52</v>
      </c>
      <c r="AE109" s="796">
        <v>16732.517</v>
      </c>
      <c r="AF109" s="752"/>
      <c r="AG109" s="752"/>
      <c r="AH109" s="752"/>
      <c r="AI109" s="752"/>
      <c r="AJ109" s="752"/>
      <c r="AK109" s="752"/>
      <c r="AL109" s="752"/>
      <c r="AM109" s="752"/>
      <c r="AN109" s="752"/>
      <c r="AO109" s="752"/>
      <c r="AP109" s="753"/>
      <c r="AQ109" s="754"/>
      <c r="AR109" s="755"/>
      <c r="AS109" s="755"/>
      <c r="AT109" s="756"/>
      <c r="AU109" s="757"/>
      <c r="AV109" s="757"/>
      <c r="AW109" s="757"/>
      <c r="AX109" s="754"/>
      <c r="AY109" s="754"/>
      <c r="AZ109" s="790"/>
      <c r="BA109" s="791"/>
      <c r="BB109" s="792"/>
      <c r="BC109" s="768"/>
      <c r="BD109" s="768"/>
      <c r="BE109" s="757"/>
      <c r="BF109" s="757"/>
      <c r="BG109" s="757"/>
      <c r="BH109" s="757"/>
    </row>
    <row r="110" spans="1:60" s="758" customFormat="1" ht="17.649999999999999" outlineLevel="2">
      <c r="A110" s="727" t="s">
        <v>1433</v>
      </c>
      <c r="B110" s="739" t="s">
        <v>1400</v>
      </c>
      <c r="C110" s="751"/>
      <c r="D110" s="752"/>
      <c r="E110" s="752"/>
      <c r="F110" s="752"/>
      <c r="G110" s="796">
        <v>17017.149999999998</v>
      </c>
      <c r="H110" s="796"/>
      <c r="I110" s="796">
        <v>17017.149999999998</v>
      </c>
      <c r="J110" s="796"/>
      <c r="K110" s="796"/>
      <c r="L110" s="796"/>
      <c r="M110" s="796"/>
      <c r="N110" s="796"/>
      <c r="O110" s="796"/>
      <c r="P110" s="796"/>
      <c r="Q110" s="796"/>
      <c r="R110" s="796"/>
      <c r="S110" s="796"/>
      <c r="T110" s="796"/>
      <c r="U110" s="796"/>
      <c r="V110" s="796"/>
      <c r="W110" s="796"/>
      <c r="X110" s="796"/>
      <c r="Y110" s="796"/>
      <c r="Z110" s="796"/>
      <c r="AA110" s="796"/>
      <c r="AB110" s="796">
        <v>7074.85</v>
      </c>
      <c r="AC110" s="796"/>
      <c r="AD110" s="796">
        <v>7074.85</v>
      </c>
      <c r="AE110" s="796"/>
      <c r="AF110" s="752"/>
      <c r="AG110" s="752"/>
      <c r="AH110" s="752"/>
      <c r="AI110" s="752"/>
      <c r="AJ110" s="752"/>
      <c r="AK110" s="752"/>
      <c r="AL110" s="752"/>
      <c r="AM110" s="752"/>
      <c r="AN110" s="752"/>
      <c r="AO110" s="752"/>
      <c r="AP110" s="753"/>
      <c r="AQ110" s="754"/>
      <c r="AR110" s="755"/>
      <c r="AS110" s="755"/>
      <c r="AT110" s="756"/>
      <c r="AU110" s="757"/>
      <c r="AV110" s="757"/>
      <c r="AW110" s="757"/>
      <c r="AX110" s="754"/>
      <c r="AY110" s="754"/>
      <c r="AZ110" s="790"/>
      <c r="BA110" s="791"/>
      <c r="BB110" s="792"/>
      <c r="BC110" s="768"/>
      <c r="BD110" s="768"/>
      <c r="BE110" s="757"/>
      <c r="BF110" s="757"/>
      <c r="BG110" s="757"/>
      <c r="BH110" s="757"/>
    </row>
    <row r="111" spans="1:60" s="750" customFormat="1" ht="35.25" outlineLevel="2">
      <c r="A111" s="727" t="s">
        <v>1433</v>
      </c>
      <c r="B111" s="728" t="s">
        <v>1470</v>
      </c>
      <c r="C111" s="744"/>
      <c r="D111" s="731"/>
      <c r="E111" s="731"/>
      <c r="F111" s="731"/>
      <c r="G111" s="796">
        <v>22014.165756000002</v>
      </c>
      <c r="H111" s="796"/>
      <c r="I111" s="796">
        <v>22014.165756000002</v>
      </c>
      <c r="J111" s="796"/>
      <c r="K111" s="796"/>
      <c r="L111" s="796"/>
      <c r="M111" s="796"/>
      <c r="N111" s="796"/>
      <c r="O111" s="796"/>
      <c r="P111" s="796"/>
      <c r="Q111" s="796"/>
      <c r="R111" s="796"/>
      <c r="S111" s="796"/>
      <c r="T111" s="796"/>
      <c r="U111" s="796"/>
      <c r="V111" s="796"/>
      <c r="W111" s="796"/>
      <c r="X111" s="796"/>
      <c r="Y111" s="796"/>
      <c r="Z111" s="796"/>
      <c r="AA111" s="796"/>
      <c r="AB111" s="796">
        <v>18635.150000000001</v>
      </c>
      <c r="AC111" s="796"/>
      <c r="AD111" s="796">
        <v>18635.150000000001</v>
      </c>
      <c r="AE111" s="796">
        <v>0</v>
      </c>
      <c r="AF111" s="731"/>
      <c r="AG111" s="731"/>
      <c r="AH111" s="731"/>
      <c r="AI111" s="731"/>
      <c r="AJ111" s="731"/>
      <c r="AK111" s="731"/>
      <c r="AL111" s="731"/>
      <c r="AM111" s="731"/>
      <c r="AN111" s="731"/>
      <c r="AO111" s="731"/>
      <c r="AP111" s="745"/>
      <c r="AQ111" s="746"/>
      <c r="AR111" s="747"/>
      <c r="AS111" s="747"/>
      <c r="AT111" s="748"/>
      <c r="AU111" s="749"/>
      <c r="AV111" s="749"/>
      <c r="AW111" s="749"/>
      <c r="AX111" s="746"/>
      <c r="AY111" s="746"/>
      <c r="AZ111" s="793"/>
      <c r="BA111" s="794"/>
      <c r="BB111" s="795"/>
      <c r="BC111" s="776"/>
      <c r="BD111" s="776"/>
      <c r="BE111" s="749"/>
      <c r="BF111" s="749"/>
      <c r="BG111" s="749"/>
      <c r="BH111" s="749"/>
    </row>
    <row r="112" spans="1:60" s="738" customFormat="1" ht="17.25" outlineLevel="1">
      <c r="A112" s="771">
        <v>6</v>
      </c>
      <c r="B112" s="772" t="s">
        <v>1472</v>
      </c>
      <c r="C112" s="729"/>
      <c r="D112" s="730"/>
      <c r="E112" s="730"/>
      <c r="F112" s="730"/>
      <c r="G112" s="730">
        <v>240051.73322300002</v>
      </c>
      <c r="H112" s="730">
        <v>71500</v>
      </c>
      <c r="I112" s="730">
        <v>121247.72512</v>
      </c>
      <c r="J112" s="730">
        <v>47304.008103</v>
      </c>
      <c r="K112" s="730">
        <v>0</v>
      </c>
      <c r="L112" s="730"/>
      <c r="M112" s="730"/>
      <c r="N112" s="730"/>
      <c r="O112" s="730">
        <v>0</v>
      </c>
      <c r="P112" s="730"/>
      <c r="Q112" s="730"/>
      <c r="R112" s="730"/>
      <c r="S112" s="730"/>
      <c r="T112" s="730">
        <v>87046.313999999984</v>
      </c>
      <c r="U112" s="730">
        <v>66984.641999999993</v>
      </c>
      <c r="V112" s="730">
        <v>500</v>
      </c>
      <c r="W112" s="730">
        <v>19561.671999999999</v>
      </c>
      <c r="X112" s="730"/>
      <c r="Y112" s="730"/>
      <c r="Z112" s="730"/>
      <c r="AA112" s="730"/>
      <c r="AB112" s="730">
        <v>29624</v>
      </c>
      <c r="AC112" s="730">
        <v>10900</v>
      </c>
      <c r="AD112" s="730">
        <v>9420</v>
      </c>
      <c r="AE112" s="730">
        <v>9304</v>
      </c>
      <c r="AF112" s="730">
        <v>0</v>
      </c>
      <c r="AG112" s="730"/>
      <c r="AH112" s="730"/>
      <c r="AI112" s="730"/>
      <c r="AJ112" s="730">
        <v>0</v>
      </c>
      <c r="AK112" s="730"/>
      <c r="AL112" s="730"/>
      <c r="AM112" s="730"/>
      <c r="AN112" s="730"/>
      <c r="AO112" s="730"/>
      <c r="AP112" s="722" t="s">
        <v>1473</v>
      </c>
      <c r="AQ112" s="733"/>
      <c r="AR112" s="734"/>
      <c r="AS112" s="734"/>
      <c r="AT112" s="735"/>
      <c r="AU112" s="736"/>
      <c r="AV112" s="736"/>
      <c r="AW112" s="736"/>
      <c r="AX112" s="733"/>
      <c r="AY112" s="733"/>
      <c r="AZ112" s="786"/>
      <c r="BA112" s="787"/>
      <c r="BB112" s="788"/>
      <c r="BC112" s="737"/>
      <c r="BD112" s="737"/>
      <c r="BE112" s="736"/>
      <c r="BF112" s="736"/>
      <c r="BG112" s="736"/>
      <c r="BH112" s="736"/>
    </row>
    <row r="113" spans="1:60" s="758" customFormat="1" ht="18.75" customHeight="1" outlineLevel="2">
      <c r="A113" s="727" t="s">
        <v>1433</v>
      </c>
      <c r="B113" s="739" t="s">
        <v>1418</v>
      </c>
      <c r="C113" s="751"/>
      <c r="D113" s="752"/>
      <c r="E113" s="752"/>
      <c r="F113" s="752"/>
      <c r="G113" s="796">
        <v>0</v>
      </c>
      <c r="H113" s="796"/>
      <c r="I113" s="796"/>
      <c r="J113" s="796"/>
      <c r="K113" s="796"/>
      <c r="L113" s="796"/>
      <c r="M113" s="796"/>
      <c r="N113" s="796"/>
      <c r="O113" s="796"/>
      <c r="P113" s="796"/>
      <c r="Q113" s="796"/>
      <c r="R113" s="796"/>
      <c r="S113" s="796"/>
      <c r="T113" s="796"/>
      <c r="U113" s="796"/>
      <c r="V113" s="796"/>
      <c r="W113" s="796"/>
      <c r="X113" s="796"/>
      <c r="Y113" s="796"/>
      <c r="Z113" s="796"/>
      <c r="AA113" s="796"/>
      <c r="AB113" s="796">
        <v>6750</v>
      </c>
      <c r="AC113" s="796"/>
      <c r="AD113" s="796">
        <v>6750</v>
      </c>
      <c r="AE113" s="796"/>
      <c r="AF113" s="752"/>
      <c r="AG113" s="752"/>
      <c r="AH113" s="752"/>
      <c r="AI113" s="752"/>
      <c r="AJ113" s="752"/>
      <c r="AK113" s="752"/>
      <c r="AL113" s="752"/>
      <c r="AM113" s="752"/>
      <c r="AN113" s="752"/>
      <c r="AO113" s="752"/>
      <c r="AP113" s="753"/>
      <c r="AQ113" s="754"/>
      <c r="AR113" s="755"/>
      <c r="AS113" s="755"/>
      <c r="AT113" s="756"/>
      <c r="AU113" s="757"/>
      <c r="AV113" s="757"/>
      <c r="AW113" s="757"/>
      <c r="AX113" s="754"/>
      <c r="AY113" s="754"/>
      <c r="AZ113" s="790"/>
      <c r="BA113" s="791"/>
      <c r="BB113" s="792"/>
      <c r="BC113" s="768"/>
      <c r="BD113" s="768"/>
      <c r="BE113" s="757"/>
      <c r="BF113" s="757"/>
      <c r="BG113" s="757"/>
      <c r="BH113" s="757"/>
    </row>
    <row r="114" spans="1:60" s="758" customFormat="1" ht="17.649999999999999" outlineLevel="2">
      <c r="A114" s="727" t="s">
        <v>1433</v>
      </c>
      <c r="B114" s="739" t="s">
        <v>1399</v>
      </c>
      <c r="C114" s="751"/>
      <c r="D114" s="752"/>
      <c r="E114" s="752"/>
      <c r="F114" s="752"/>
      <c r="G114" s="796">
        <v>237561.99324800001</v>
      </c>
      <c r="H114" s="796">
        <v>71148</v>
      </c>
      <c r="I114" s="796">
        <v>121247.72512</v>
      </c>
      <c r="J114" s="796">
        <v>45166.268128000003</v>
      </c>
      <c r="K114" s="796"/>
      <c r="L114" s="796"/>
      <c r="M114" s="796"/>
      <c r="N114" s="796"/>
      <c r="O114" s="796"/>
      <c r="P114" s="796"/>
      <c r="Q114" s="796"/>
      <c r="R114" s="796"/>
      <c r="S114" s="796"/>
      <c r="T114" s="796"/>
      <c r="U114" s="796"/>
      <c r="V114" s="796"/>
      <c r="W114" s="796"/>
      <c r="X114" s="796"/>
      <c r="Y114" s="796"/>
      <c r="Z114" s="796"/>
      <c r="AA114" s="796"/>
      <c r="AB114" s="796">
        <v>22774</v>
      </c>
      <c r="AC114" s="796">
        <v>10800</v>
      </c>
      <c r="AD114" s="796">
        <v>2670</v>
      </c>
      <c r="AE114" s="796">
        <v>9304</v>
      </c>
      <c r="AF114" s="752"/>
      <c r="AG114" s="752"/>
      <c r="AH114" s="752"/>
      <c r="AI114" s="752"/>
      <c r="AJ114" s="752"/>
      <c r="AK114" s="752"/>
      <c r="AL114" s="752"/>
      <c r="AM114" s="752"/>
      <c r="AN114" s="752"/>
      <c r="AO114" s="752"/>
      <c r="AP114" s="753"/>
      <c r="AQ114" s="754"/>
      <c r="AR114" s="755"/>
      <c r="AS114" s="755"/>
      <c r="AT114" s="756"/>
      <c r="AU114" s="757"/>
      <c r="AV114" s="757"/>
      <c r="AW114" s="757"/>
      <c r="AX114" s="754"/>
      <c r="AY114" s="754"/>
      <c r="AZ114" s="790"/>
      <c r="BA114" s="791"/>
      <c r="BB114" s="792"/>
      <c r="BC114" s="768"/>
      <c r="BD114" s="768"/>
      <c r="BE114" s="757"/>
      <c r="BF114" s="757"/>
      <c r="BG114" s="757"/>
      <c r="BH114" s="757"/>
    </row>
    <row r="115" spans="1:60" s="758" customFormat="1" ht="17.649999999999999" outlineLevel="2">
      <c r="A115" s="727" t="s">
        <v>1433</v>
      </c>
      <c r="B115" s="739" t="s">
        <v>1400</v>
      </c>
      <c r="C115" s="751"/>
      <c r="D115" s="752"/>
      <c r="E115" s="752"/>
      <c r="F115" s="752"/>
      <c r="G115" s="796">
        <v>2389.739975</v>
      </c>
      <c r="H115" s="796">
        <v>252</v>
      </c>
      <c r="I115" s="796">
        <v>0</v>
      </c>
      <c r="J115" s="796">
        <v>2137.739975</v>
      </c>
      <c r="K115" s="796"/>
      <c r="L115" s="796"/>
      <c r="M115" s="796"/>
      <c r="N115" s="796"/>
      <c r="O115" s="796"/>
      <c r="P115" s="796"/>
      <c r="Q115" s="796"/>
      <c r="R115" s="796"/>
      <c r="S115" s="796"/>
      <c r="T115" s="796"/>
      <c r="U115" s="796"/>
      <c r="V115" s="796"/>
      <c r="W115" s="796"/>
      <c r="X115" s="796"/>
      <c r="Y115" s="796"/>
      <c r="Z115" s="796"/>
      <c r="AA115" s="796"/>
      <c r="AB115" s="796">
        <v>0</v>
      </c>
      <c r="AC115" s="796"/>
      <c r="AD115" s="796"/>
      <c r="AE115" s="796"/>
      <c r="AF115" s="752"/>
      <c r="AG115" s="752"/>
      <c r="AH115" s="752"/>
      <c r="AI115" s="752"/>
      <c r="AJ115" s="752"/>
      <c r="AK115" s="752"/>
      <c r="AL115" s="752"/>
      <c r="AM115" s="752"/>
      <c r="AN115" s="752"/>
      <c r="AO115" s="752"/>
      <c r="AP115" s="753"/>
      <c r="AQ115" s="754"/>
      <c r="AR115" s="755"/>
      <c r="AS115" s="755"/>
      <c r="AT115" s="756"/>
      <c r="AU115" s="757"/>
      <c r="AV115" s="757"/>
      <c r="AW115" s="757"/>
      <c r="AX115" s="754"/>
      <c r="AY115" s="754"/>
      <c r="AZ115" s="790"/>
      <c r="BA115" s="791"/>
      <c r="BB115" s="792"/>
      <c r="BC115" s="768"/>
      <c r="BD115" s="768"/>
      <c r="BE115" s="757"/>
      <c r="BF115" s="757"/>
      <c r="BG115" s="757"/>
      <c r="BH115" s="757"/>
    </row>
    <row r="116" spans="1:60" s="750" customFormat="1" ht="40.5" customHeight="1" outlineLevel="2">
      <c r="A116" s="727" t="s">
        <v>1433</v>
      </c>
      <c r="B116" s="728" t="s">
        <v>1470</v>
      </c>
      <c r="C116" s="744"/>
      <c r="D116" s="731"/>
      <c r="E116" s="731"/>
      <c r="F116" s="731"/>
      <c r="G116" s="796">
        <v>100</v>
      </c>
      <c r="H116" s="796">
        <v>100</v>
      </c>
      <c r="I116" s="796">
        <v>0</v>
      </c>
      <c r="J116" s="796">
        <v>0</v>
      </c>
      <c r="K116" s="796"/>
      <c r="L116" s="796"/>
      <c r="M116" s="796"/>
      <c r="N116" s="796"/>
      <c r="O116" s="796"/>
      <c r="P116" s="796"/>
      <c r="Q116" s="796"/>
      <c r="R116" s="796"/>
      <c r="S116" s="796"/>
      <c r="T116" s="796"/>
      <c r="U116" s="796"/>
      <c r="V116" s="796"/>
      <c r="W116" s="796"/>
      <c r="X116" s="796"/>
      <c r="Y116" s="796"/>
      <c r="Z116" s="796"/>
      <c r="AA116" s="796"/>
      <c r="AB116" s="796">
        <v>100</v>
      </c>
      <c r="AC116" s="796">
        <v>100</v>
      </c>
      <c r="AD116" s="796">
        <v>0</v>
      </c>
      <c r="AE116" s="796">
        <v>0</v>
      </c>
      <c r="AF116" s="731"/>
      <c r="AG116" s="731"/>
      <c r="AH116" s="731"/>
      <c r="AI116" s="731"/>
      <c r="AJ116" s="731"/>
      <c r="AK116" s="731"/>
      <c r="AL116" s="731"/>
      <c r="AM116" s="731"/>
      <c r="AN116" s="731"/>
      <c r="AO116" s="731"/>
      <c r="AP116" s="745"/>
      <c r="AQ116" s="746"/>
      <c r="AR116" s="747"/>
      <c r="AS116" s="747"/>
      <c r="AT116" s="748"/>
      <c r="AU116" s="749"/>
      <c r="AV116" s="749"/>
      <c r="AW116" s="749"/>
      <c r="AX116" s="746"/>
      <c r="AY116" s="746"/>
      <c r="AZ116" s="793"/>
      <c r="BA116" s="794"/>
      <c r="BB116" s="795"/>
      <c r="BC116" s="776"/>
      <c r="BD116" s="776"/>
      <c r="BE116" s="749"/>
      <c r="BF116" s="749"/>
      <c r="BG116" s="749"/>
      <c r="BH116" s="749"/>
    </row>
    <row r="117" spans="1:60" s="738" customFormat="1" ht="17.25" outlineLevel="1">
      <c r="A117" s="771">
        <v>7</v>
      </c>
      <c r="B117" s="772" t="s">
        <v>1474</v>
      </c>
      <c r="C117" s="729"/>
      <c r="D117" s="730"/>
      <c r="E117" s="730"/>
      <c r="F117" s="730"/>
      <c r="G117" s="730">
        <v>396697.31225199997</v>
      </c>
      <c r="H117" s="730">
        <v>66010</v>
      </c>
      <c r="I117" s="730">
        <v>262063.75425199996</v>
      </c>
      <c r="J117" s="730">
        <v>68623.558000000005</v>
      </c>
      <c r="K117" s="730">
        <v>0</v>
      </c>
      <c r="L117" s="730">
        <v>0</v>
      </c>
      <c r="M117" s="730">
        <v>0</v>
      </c>
      <c r="N117" s="730">
        <v>0</v>
      </c>
      <c r="O117" s="730">
        <v>0</v>
      </c>
      <c r="P117" s="730">
        <v>0</v>
      </c>
      <c r="Q117" s="730">
        <v>0</v>
      </c>
      <c r="R117" s="730">
        <v>0</v>
      </c>
      <c r="S117" s="730">
        <v>0</v>
      </c>
      <c r="T117" s="730">
        <v>212574.49800000002</v>
      </c>
      <c r="U117" s="730">
        <v>55513</v>
      </c>
      <c r="V117" s="730">
        <v>108824.22</v>
      </c>
      <c r="W117" s="730">
        <v>48237.278000000006</v>
      </c>
      <c r="X117" s="730">
        <v>0</v>
      </c>
      <c r="Y117" s="730">
        <v>0</v>
      </c>
      <c r="Z117" s="730">
        <v>0</v>
      </c>
      <c r="AA117" s="730">
        <v>0</v>
      </c>
      <c r="AB117" s="730">
        <v>184200.364252</v>
      </c>
      <c r="AC117" s="730">
        <v>10497</v>
      </c>
      <c r="AD117" s="730">
        <v>153578.53425199998</v>
      </c>
      <c r="AE117" s="730">
        <v>20124.830000000002</v>
      </c>
      <c r="AF117" s="730">
        <v>0</v>
      </c>
      <c r="AG117" s="730">
        <v>0</v>
      </c>
      <c r="AH117" s="730">
        <v>0</v>
      </c>
      <c r="AI117" s="730">
        <v>0</v>
      </c>
      <c r="AJ117" s="730">
        <v>0</v>
      </c>
      <c r="AK117" s="730">
        <v>0</v>
      </c>
      <c r="AL117" s="730">
        <v>0</v>
      </c>
      <c r="AM117" s="730">
        <v>0</v>
      </c>
      <c r="AN117" s="730">
        <v>0</v>
      </c>
      <c r="AO117" s="730"/>
      <c r="AP117" s="722" t="s">
        <v>1475</v>
      </c>
      <c r="AQ117" s="733"/>
      <c r="AR117" s="734"/>
      <c r="AS117" s="734"/>
      <c r="AT117" s="735"/>
      <c r="AU117" s="736"/>
      <c r="AV117" s="736"/>
      <c r="AW117" s="736"/>
      <c r="AX117" s="733"/>
      <c r="AY117" s="733"/>
      <c r="AZ117" s="786"/>
      <c r="BA117" s="787"/>
      <c r="BB117" s="788"/>
      <c r="BC117" s="737"/>
      <c r="BD117" s="737"/>
      <c r="BE117" s="736"/>
      <c r="BF117" s="736"/>
      <c r="BG117" s="736"/>
      <c r="BH117" s="736"/>
    </row>
    <row r="118" spans="1:60" s="758" customFormat="1" ht="18.75" customHeight="1" outlineLevel="2">
      <c r="A118" s="727" t="s">
        <v>1433</v>
      </c>
      <c r="B118" s="739" t="s">
        <v>1418</v>
      </c>
      <c r="C118" s="751"/>
      <c r="D118" s="752"/>
      <c r="E118" s="752"/>
      <c r="F118" s="752"/>
      <c r="G118" s="796">
        <v>10670</v>
      </c>
      <c r="H118" s="796">
        <v>0</v>
      </c>
      <c r="I118" s="796">
        <v>10670</v>
      </c>
      <c r="J118" s="796">
        <v>0</v>
      </c>
      <c r="K118" s="796"/>
      <c r="L118" s="796"/>
      <c r="M118" s="796"/>
      <c r="N118" s="796"/>
      <c r="O118" s="796"/>
      <c r="P118" s="796"/>
      <c r="Q118" s="796"/>
      <c r="R118" s="796"/>
      <c r="S118" s="796"/>
      <c r="T118" s="796"/>
      <c r="U118" s="796"/>
      <c r="V118" s="796"/>
      <c r="W118" s="796"/>
      <c r="X118" s="796"/>
      <c r="Y118" s="796"/>
      <c r="Z118" s="796"/>
      <c r="AA118" s="796"/>
      <c r="AB118" s="796">
        <v>8900</v>
      </c>
      <c r="AC118" s="796">
        <v>0</v>
      </c>
      <c r="AD118" s="796">
        <v>8900</v>
      </c>
      <c r="AE118" s="796">
        <v>0</v>
      </c>
      <c r="AF118" s="752"/>
      <c r="AG118" s="752"/>
      <c r="AH118" s="752"/>
      <c r="AI118" s="752"/>
      <c r="AJ118" s="752"/>
      <c r="AK118" s="752"/>
      <c r="AL118" s="752"/>
      <c r="AM118" s="752"/>
      <c r="AN118" s="752"/>
      <c r="AO118" s="752"/>
      <c r="AP118" s="753"/>
      <c r="AQ118" s="754"/>
      <c r="AR118" s="755"/>
      <c r="AS118" s="755"/>
      <c r="AT118" s="756"/>
      <c r="AU118" s="757"/>
      <c r="AV118" s="757"/>
      <c r="AW118" s="757"/>
      <c r="AX118" s="754"/>
      <c r="AY118" s="754"/>
      <c r="AZ118" s="790"/>
      <c r="BA118" s="791"/>
      <c r="BB118" s="792"/>
      <c r="BC118" s="768"/>
      <c r="BD118" s="768"/>
      <c r="BE118" s="757"/>
      <c r="BF118" s="757"/>
      <c r="BG118" s="757"/>
      <c r="BH118" s="757"/>
    </row>
    <row r="119" spans="1:60" s="758" customFormat="1" ht="17.649999999999999" outlineLevel="2">
      <c r="A119" s="727" t="s">
        <v>1433</v>
      </c>
      <c r="B119" s="739" t="s">
        <v>1399</v>
      </c>
      <c r="C119" s="751"/>
      <c r="D119" s="752"/>
      <c r="E119" s="752"/>
      <c r="F119" s="752"/>
      <c r="G119" s="796">
        <v>385165.86225199996</v>
      </c>
      <c r="H119" s="796">
        <v>66010</v>
      </c>
      <c r="I119" s="796">
        <v>251393.75425199996</v>
      </c>
      <c r="J119" s="796">
        <v>67762.108000000007</v>
      </c>
      <c r="K119" s="796"/>
      <c r="L119" s="796"/>
      <c r="M119" s="796"/>
      <c r="N119" s="796"/>
      <c r="O119" s="796"/>
      <c r="P119" s="796"/>
      <c r="Q119" s="796"/>
      <c r="R119" s="796"/>
      <c r="S119" s="796"/>
      <c r="T119" s="796"/>
      <c r="U119" s="796"/>
      <c r="V119" s="796"/>
      <c r="W119" s="796"/>
      <c r="X119" s="796"/>
      <c r="Y119" s="796"/>
      <c r="Z119" s="796"/>
      <c r="AA119" s="796"/>
      <c r="AB119" s="796">
        <v>175100.364252</v>
      </c>
      <c r="AC119" s="796">
        <v>10497</v>
      </c>
      <c r="AD119" s="796">
        <v>144678.53425199998</v>
      </c>
      <c r="AE119" s="796">
        <v>19924.830000000002</v>
      </c>
      <c r="AF119" s="752"/>
      <c r="AG119" s="752"/>
      <c r="AH119" s="752"/>
      <c r="AI119" s="752"/>
      <c r="AJ119" s="752"/>
      <c r="AK119" s="752"/>
      <c r="AL119" s="752"/>
      <c r="AM119" s="752"/>
      <c r="AN119" s="752"/>
      <c r="AO119" s="752"/>
      <c r="AP119" s="753"/>
      <c r="AQ119" s="754"/>
      <c r="AR119" s="755"/>
      <c r="AS119" s="755"/>
      <c r="AT119" s="756"/>
      <c r="AU119" s="757"/>
      <c r="AV119" s="757"/>
      <c r="AW119" s="757"/>
      <c r="AX119" s="754"/>
      <c r="AY119" s="754"/>
      <c r="AZ119" s="790"/>
      <c r="BA119" s="791"/>
      <c r="BB119" s="792"/>
      <c r="BC119" s="768"/>
      <c r="BD119" s="768"/>
      <c r="BE119" s="757"/>
      <c r="BF119" s="757"/>
      <c r="BG119" s="757"/>
      <c r="BH119" s="757"/>
    </row>
    <row r="120" spans="1:60" s="758" customFormat="1" ht="17.649999999999999" outlineLevel="2">
      <c r="A120" s="727" t="s">
        <v>1433</v>
      </c>
      <c r="B120" s="739" t="s">
        <v>1400</v>
      </c>
      <c r="C120" s="751"/>
      <c r="D120" s="752"/>
      <c r="E120" s="752"/>
      <c r="F120" s="752"/>
      <c r="G120" s="796">
        <v>0</v>
      </c>
      <c r="H120" s="796"/>
      <c r="I120" s="796"/>
      <c r="J120" s="796"/>
      <c r="K120" s="796"/>
      <c r="L120" s="796"/>
      <c r="M120" s="796"/>
      <c r="N120" s="796"/>
      <c r="O120" s="796"/>
      <c r="P120" s="796"/>
      <c r="Q120" s="796"/>
      <c r="R120" s="796"/>
      <c r="S120" s="796"/>
      <c r="T120" s="796"/>
      <c r="U120" s="796"/>
      <c r="V120" s="796"/>
      <c r="W120" s="796"/>
      <c r="X120" s="796"/>
      <c r="Y120" s="796"/>
      <c r="Z120" s="796"/>
      <c r="AA120" s="796"/>
      <c r="AB120" s="796">
        <v>0</v>
      </c>
      <c r="AC120" s="796"/>
      <c r="AD120" s="796"/>
      <c r="AE120" s="796"/>
      <c r="AF120" s="752"/>
      <c r="AG120" s="752"/>
      <c r="AH120" s="752"/>
      <c r="AI120" s="752"/>
      <c r="AJ120" s="752"/>
      <c r="AK120" s="752"/>
      <c r="AL120" s="752"/>
      <c r="AM120" s="752"/>
      <c r="AN120" s="752"/>
      <c r="AO120" s="752"/>
      <c r="AP120" s="753"/>
      <c r="AQ120" s="754"/>
      <c r="AR120" s="755"/>
      <c r="AS120" s="755"/>
      <c r="AT120" s="756"/>
      <c r="AU120" s="757"/>
      <c r="AV120" s="757"/>
      <c r="AW120" s="757"/>
      <c r="AX120" s="754"/>
      <c r="AY120" s="754"/>
      <c r="AZ120" s="790"/>
      <c r="BA120" s="791"/>
      <c r="BB120" s="792"/>
      <c r="BC120" s="768"/>
      <c r="BD120" s="768"/>
      <c r="BE120" s="757"/>
      <c r="BF120" s="757"/>
      <c r="BG120" s="757"/>
      <c r="BH120" s="757"/>
    </row>
    <row r="121" spans="1:60" s="750" customFormat="1" ht="36.75" customHeight="1" outlineLevel="2">
      <c r="A121" s="727" t="s">
        <v>1433</v>
      </c>
      <c r="B121" s="728" t="s">
        <v>1470</v>
      </c>
      <c r="C121" s="744"/>
      <c r="D121" s="731"/>
      <c r="E121" s="731"/>
      <c r="F121" s="731"/>
      <c r="G121" s="796">
        <v>861.45</v>
      </c>
      <c r="H121" s="796">
        <v>0</v>
      </c>
      <c r="I121" s="796">
        <v>0</v>
      </c>
      <c r="J121" s="796">
        <v>861.45</v>
      </c>
      <c r="K121" s="796"/>
      <c r="L121" s="796"/>
      <c r="M121" s="796"/>
      <c r="N121" s="796"/>
      <c r="O121" s="796"/>
      <c r="P121" s="796"/>
      <c r="Q121" s="796"/>
      <c r="R121" s="796"/>
      <c r="S121" s="796"/>
      <c r="T121" s="796"/>
      <c r="U121" s="796"/>
      <c r="V121" s="796"/>
      <c r="W121" s="796"/>
      <c r="X121" s="796"/>
      <c r="Y121" s="796"/>
      <c r="Z121" s="796"/>
      <c r="AA121" s="796"/>
      <c r="AB121" s="796">
        <v>200</v>
      </c>
      <c r="AC121" s="796">
        <v>0</v>
      </c>
      <c r="AD121" s="796">
        <v>0</v>
      </c>
      <c r="AE121" s="796">
        <v>200</v>
      </c>
      <c r="AF121" s="731"/>
      <c r="AG121" s="731"/>
      <c r="AH121" s="731"/>
      <c r="AI121" s="731"/>
      <c r="AJ121" s="731"/>
      <c r="AK121" s="731"/>
      <c r="AL121" s="731"/>
      <c r="AM121" s="731"/>
      <c r="AN121" s="731"/>
      <c r="AO121" s="731"/>
      <c r="AP121" s="745"/>
      <c r="AQ121" s="746"/>
      <c r="AR121" s="747"/>
      <c r="AS121" s="747"/>
      <c r="AT121" s="748"/>
      <c r="AU121" s="749"/>
      <c r="AV121" s="749"/>
      <c r="AW121" s="749"/>
      <c r="AX121" s="746"/>
      <c r="AY121" s="746"/>
      <c r="AZ121" s="793"/>
      <c r="BA121" s="794"/>
      <c r="BB121" s="795"/>
      <c r="BC121" s="776"/>
      <c r="BD121" s="776"/>
      <c r="BE121" s="749"/>
      <c r="BF121" s="749"/>
      <c r="BG121" s="749"/>
      <c r="BH121" s="749"/>
    </row>
    <row r="122" spans="1:60" s="738" customFormat="1" ht="17.25" outlineLevel="1">
      <c r="A122" s="771">
        <v>8</v>
      </c>
      <c r="B122" s="772" t="s">
        <v>1476</v>
      </c>
      <c r="C122" s="729"/>
      <c r="D122" s="730"/>
      <c r="E122" s="730"/>
      <c r="F122" s="730"/>
      <c r="G122" s="730">
        <v>255118.94511999999</v>
      </c>
      <c r="H122" s="730">
        <v>58480</v>
      </c>
      <c r="I122" s="730">
        <v>170557.014196</v>
      </c>
      <c r="J122" s="730">
        <v>26081.930924</v>
      </c>
      <c r="K122" s="730">
        <v>0</v>
      </c>
      <c r="L122" s="730"/>
      <c r="M122" s="730"/>
      <c r="N122" s="730"/>
      <c r="O122" s="730">
        <v>0</v>
      </c>
      <c r="P122" s="730"/>
      <c r="Q122" s="730"/>
      <c r="R122" s="730"/>
      <c r="S122" s="730"/>
      <c r="T122" s="730">
        <v>135931.53662</v>
      </c>
      <c r="U122" s="730">
        <v>49884</v>
      </c>
      <c r="V122" s="730">
        <v>67330.979695999995</v>
      </c>
      <c r="W122" s="730">
        <v>18716.556924</v>
      </c>
      <c r="X122" s="730"/>
      <c r="Y122" s="730"/>
      <c r="Z122" s="730"/>
      <c r="AA122" s="730"/>
      <c r="AB122" s="730">
        <v>26961.374</v>
      </c>
      <c r="AC122" s="730">
        <v>8596</v>
      </c>
      <c r="AD122" s="730">
        <v>11000</v>
      </c>
      <c r="AE122" s="730">
        <v>7365.3739999999998</v>
      </c>
      <c r="AF122" s="730">
        <v>0</v>
      </c>
      <c r="AG122" s="730"/>
      <c r="AH122" s="730"/>
      <c r="AI122" s="730"/>
      <c r="AJ122" s="730">
        <v>0</v>
      </c>
      <c r="AK122" s="730"/>
      <c r="AL122" s="730"/>
      <c r="AM122" s="730"/>
      <c r="AN122" s="730"/>
      <c r="AO122" s="730"/>
      <c r="AP122" s="722" t="s">
        <v>1477</v>
      </c>
      <c r="AQ122" s="733"/>
      <c r="AR122" s="734"/>
      <c r="AS122" s="734"/>
      <c r="AT122" s="735"/>
      <c r="AU122" s="736"/>
      <c r="AV122" s="736"/>
      <c r="AW122" s="736"/>
      <c r="AX122" s="733"/>
      <c r="AY122" s="733"/>
      <c r="AZ122" s="786"/>
      <c r="BA122" s="787"/>
      <c r="BB122" s="788"/>
      <c r="BC122" s="737"/>
      <c r="BD122" s="737"/>
      <c r="BE122" s="736"/>
      <c r="BF122" s="736"/>
      <c r="BG122" s="736"/>
      <c r="BH122" s="736"/>
    </row>
    <row r="123" spans="1:60" s="758" customFormat="1" ht="18.75" customHeight="1" outlineLevel="2">
      <c r="A123" s="727" t="s">
        <v>1433</v>
      </c>
      <c r="B123" s="739" t="s">
        <v>1418</v>
      </c>
      <c r="C123" s="751"/>
      <c r="D123" s="752"/>
      <c r="E123" s="752"/>
      <c r="F123" s="752"/>
      <c r="G123" s="796">
        <v>5589.45514</v>
      </c>
      <c r="H123" s="796">
        <v>0</v>
      </c>
      <c r="I123" s="796">
        <v>3589.45514</v>
      </c>
      <c r="J123" s="796">
        <v>2000</v>
      </c>
      <c r="K123" s="796"/>
      <c r="L123" s="796"/>
      <c r="M123" s="796"/>
      <c r="N123" s="796"/>
      <c r="O123" s="796"/>
      <c r="P123" s="796"/>
      <c r="Q123" s="796"/>
      <c r="R123" s="796"/>
      <c r="S123" s="796"/>
      <c r="T123" s="796"/>
      <c r="U123" s="796"/>
      <c r="V123" s="796"/>
      <c r="W123" s="796"/>
      <c r="X123" s="796"/>
      <c r="Y123" s="796"/>
      <c r="Z123" s="796"/>
      <c r="AA123" s="796"/>
      <c r="AB123" s="796">
        <v>9100</v>
      </c>
      <c r="AC123" s="796">
        <v>0</v>
      </c>
      <c r="AD123" s="796">
        <v>7100</v>
      </c>
      <c r="AE123" s="796">
        <v>2000</v>
      </c>
      <c r="AF123" s="752"/>
      <c r="AG123" s="752"/>
      <c r="AH123" s="752"/>
      <c r="AI123" s="752"/>
      <c r="AJ123" s="752"/>
      <c r="AK123" s="752"/>
      <c r="AL123" s="752"/>
      <c r="AM123" s="752"/>
      <c r="AN123" s="752"/>
      <c r="AO123" s="752"/>
      <c r="AP123" s="753"/>
      <c r="AQ123" s="754"/>
      <c r="AR123" s="755"/>
      <c r="AS123" s="755"/>
      <c r="AT123" s="756"/>
      <c r="AU123" s="757"/>
      <c r="AV123" s="757"/>
      <c r="AW123" s="757"/>
      <c r="AX123" s="754"/>
      <c r="AY123" s="754"/>
      <c r="AZ123" s="790"/>
      <c r="BA123" s="791"/>
      <c r="BB123" s="792"/>
      <c r="BC123" s="768"/>
      <c r="BD123" s="768"/>
      <c r="BE123" s="757"/>
      <c r="BF123" s="757"/>
      <c r="BG123" s="757"/>
      <c r="BH123" s="757"/>
    </row>
    <row r="124" spans="1:60" s="758" customFormat="1" ht="17.649999999999999" outlineLevel="2">
      <c r="A124" s="727" t="s">
        <v>1433</v>
      </c>
      <c r="B124" s="739" t="s">
        <v>1399</v>
      </c>
      <c r="C124" s="751"/>
      <c r="D124" s="752"/>
      <c r="E124" s="752"/>
      <c r="F124" s="752"/>
      <c r="G124" s="796">
        <v>215939.67214899999</v>
      </c>
      <c r="H124" s="796">
        <v>50205.19</v>
      </c>
      <c r="I124" s="796">
        <v>153504.463215</v>
      </c>
      <c r="J124" s="796">
        <v>12230.018934</v>
      </c>
      <c r="K124" s="796"/>
      <c r="L124" s="796"/>
      <c r="M124" s="796"/>
      <c r="N124" s="796"/>
      <c r="O124" s="796"/>
      <c r="P124" s="796"/>
      <c r="Q124" s="796"/>
      <c r="R124" s="796"/>
      <c r="S124" s="796"/>
      <c r="T124" s="796"/>
      <c r="U124" s="796"/>
      <c r="V124" s="796"/>
      <c r="W124" s="796"/>
      <c r="X124" s="796"/>
      <c r="Y124" s="796"/>
      <c r="Z124" s="796"/>
      <c r="AA124" s="796"/>
      <c r="AB124" s="796">
        <v>921.19</v>
      </c>
      <c r="AC124" s="796">
        <v>321.19</v>
      </c>
      <c r="AD124" s="796">
        <v>600</v>
      </c>
      <c r="AE124" s="796">
        <v>0</v>
      </c>
      <c r="AF124" s="752"/>
      <c r="AG124" s="752"/>
      <c r="AH124" s="752"/>
      <c r="AI124" s="752"/>
      <c r="AJ124" s="752"/>
      <c r="AK124" s="752"/>
      <c r="AL124" s="752"/>
      <c r="AM124" s="752"/>
      <c r="AN124" s="752"/>
      <c r="AO124" s="752"/>
      <c r="AP124" s="753"/>
      <c r="AQ124" s="754"/>
      <c r="AR124" s="755"/>
      <c r="AS124" s="755"/>
      <c r="AT124" s="756"/>
      <c r="AU124" s="757"/>
      <c r="AV124" s="757"/>
      <c r="AW124" s="757"/>
      <c r="AX124" s="754"/>
      <c r="AY124" s="754"/>
      <c r="AZ124" s="790"/>
      <c r="BA124" s="791"/>
      <c r="BB124" s="792"/>
      <c r="BC124" s="768"/>
      <c r="BD124" s="768"/>
      <c r="BE124" s="757"/>
      <c r="BF124" s="757"/>
      <c r="BG124" s="757"/>
      <c r="BH124" s="757"/>
    </row>
    <row r="125" spans="1:60" s="758" customFormat="1" ht="17.649999999999999" outlineLevel="2">
      <c r="A125" s="727" t="s">
        <v>1433</v>
      </c>
      <c r="B125" s="739" t="s">
        <v>1400</v>
      </c>
      <c r="C125" s="751"/>
      <c r="D125" s="752"/>
      <c r="E125" s="752"/>
      <c r="F125" s="752"/>
      <c r="G125" s="796">
        <v>32589.817831</v>
      </c>
      <c r="H125" s="796">
        <v>8274.81</v>
      </c>
      <c r="I125" s="796">
        <v>12463.095841</v>
      </c>
      <c r="J125" s="796">
        <v>11851.911990000002</v>
      </c>
      <c r="K125" s="796"/>
      <c r="L125" s="796"/>
      <c r="M125" s="796"/>
      <c r="N125" s="796"/>
      <c r="O125" s="796"/>
      <c r="P125" s="796"/>
      <c r="Q125" s="796"/>
      <c r="R125" s="796"/>
      <c r="S125" s="796"/>
      <c r="T125" s="796"/>
      <c r="U125" s="796"/>
      <c r="V125" s="796"/>
      <c r="W125" s="796"/>
      <c r="X125" s="796"/>
      <c r="Y125" s="796"/>
      <c r="Z125" s="796"/>
      <c r="AA125" s="796"/>
      <c r="AB125" s="796">
        <v>13640.183999999999</v>
      </c>
      <c r="AC125" s="796">
        <v>8274.81</v>
      </c>
      <c r="AD125" s="796">
        <v>0</v>
      </c>
      <c r="AE125" s="796">
        <v>5365.3739999999998</v>
      </c>
      <c r="AF125" s="752"/>
      <c r="AG125" s="752"/>
      <c r="AH125" s="752"/>
      <c r="AI125" s="752"/>
      <c r="AJ125" s="752"/>
      <c r="AK125" s="752"/>
      <c r="AL125" s="752"/>
      <c r="AM125" s="752"/>
      <c r="AN125" s="752"/>
      <c r="AO125" s="752"/>
      <c r="AP125" s="753"/>
      <c r="AQ125" s="754"/>
      <c r="AR125" s="755"/>
      <c r="AS125" s="755"/>
      <c r="AT125" s="756"/>
      <c r="AU125" s="757"/>
      <c r="AV125" s="757"/>
      <c r="AW125" s="757"/>
      <c r="AX125" s="754"/>
      <c r="AY125" s="754"/>
      <c r="AZ125" s="790"/>
      <c r="BA125" s="791"/>
      <c r="BB125" s="792"/>
      <c r="BC125" s="768"/>
      <c r="BD125" s="768"/>
      <c r="BE125" s="757"/>
      <c r="BF125" s="757"/>
      <c r="BG125" s="757"/>
      <c r="BH125" s="757"/>
    </row>
    <row r="126" spans="1:60" s="750" customFormat="1" ht="35.25" outlineLevel="2">
      <c r="A126" s="727" t="s">
        <v>1433</v>
      </c>
      <c r="B126" s="728" t="s">
        <v>1470</v>
      </c>
      <c r="C126" s="744"/>
      <c r="D126" s="731"/>
      <c r="E126" s="731"/>
      <c r="F126" s="731"/>
      <c r="G126" s="796">
        <v>1000</v>
      </c>
      <c r="H126" s="796">
        <v>0</v>
      </c>
      <c r="I126" s="796">
        <v>1000</v>
      </c>
      <c r="J126" s="796">
        <v>0</v>
      </c>
      <c r="K126" s="796"/>
      <c r="L126" s="796"/>
      <c r="M126" s="796"/>
      <c r="N126" s="796"/>
      <c r="O126" s="796"/>
      <c r="P126" s="796"/>
      <c r="Q126" s="796"/>
      <c r="R126" s="796"/>
      <c r="S126" s="796"/>
      <c r="T126" s="796"/>
      <c r="U126" s="796"/>
      <c r="V126" s="796"/>
      <c r="W126" s="796"/>
      <c r="X126" s="796"/>
      <c r="Y126" s="796"/>
      <c r="Z126" s="796"/>
      <c r="AA126" s="796"/>
      <c r="AB126" s="796">
        <v>3300</v>
      </c>
      <c r="AC126" s="796">
        <v>0</v>
      </c>
      <c r="AD126" s="796">
        <v>3300</v>
      </c>
      <c r="AE126" s="796">
        <v>0</v>
      </c>
      <c r="AF126" s="731"/>
      <c r="AG126" s="731"/>
      <c r="AH126" s="731"/>
      <c r="AI126" s="731"/>
      <c r="AJ126" s="731"/>
      <c r="AK126" s="731"/>
      <c r="AL126" s="731"/>
      <c r="AM126" s="731"/>
      <c r="AN126" s="731"/>
      <c r="AO126" s="731"/>
      <c r="AP126" s="745"/>
      <c r="AQ126" s="746"/>
      <c r="AR126" s="747"/>
      <c r="AS126" s="747"/>
      <c r="AT126" s="748"/>
      <c r="AU126" s="749"/>
      <c r="AV126" s="749"/>
      <c r="AW126" s="749"/>
      <c r="AX126" s="746"/>
      <c r="AY126" s="746"/>
      <c r="AZ126" s="793"/>
      <c r="BA126" s="794"/>
      <c r="BB126" s="797">
        <v>64790.402614000006</v>
      </c>
      <c r="BC126" s="776"/>
      <c r="BD126" s="776"/>
      <c r="BE126" s="749"/>
      <c r="BF126" s="749"/>
      <c r="BG126" s="749"/>
      <c r="BH126" s="749"/>
    </row>
    <row r="127" spans="1:60" s="738" customFormat="1" ht="18.399999999999999" outlineLevel="1">
      <c r="A127" s="771">
        <v>9</v>
      </c>
      <c r="B127" s="772" t="s">
        <v>5</v>
      </c>
      <c r="C127" s="729"/>
      <c r="D127" s="730"/>
      <c r="E127" s="730"/>
      <c r="F127" s="730"/>
      <c r="G127" s="730">
        <v>166503.998819</v>
      </c>
      <c r="H127" s="730">
        <v>64790.402614000006</v>
      </c>
      <c r="I127" s="730">
        <v>13948.524133999999</v>
      </c>
      <c r="J127" s="730">
        <v>87765.072071000002</v>
      </c>
      <c r="K127" s="730">
        <v>0</v>
      </c>
      <c r="L127" s="730"/>
      <c r="M127" s="730"/>
      <c r="N127" s="730"/>
      <c r="O127" s="730">
        <v>0</v>
      </c>
      <c r="P127" s="730"/>
      <c r="Q127" s="730"/>
      <c r="R127" s="730"/>
      <c r="S127" s="730"/>
      <c r="T127" s="730">
        <v>84172.970138000004</v>
      </c>
      <c r="U127" s="730">
        <v>52526.976769000001</v>
      </c>
      <c r="V127" s="730">
        <v>6063.224134</v>
      </c>
      <c r="W127" s="730">
        <v>25582.769235</v>
      </c>
      <c r="X127" s="730"/>
      <c r="Y127" s="730"/>
      <c r="Z127" s="730"/>
      <c r="AA127" s="730"/>
      <c r="AB127" s="730">
        <v>23788.361537000004</v>
      </c>
      <c r="AC127" s="730">
        <v>12263.102701</v>
      </c>
      <c r="AD127" s="730">
        <v>8019.4884810000003</v>
      </c>
      <c r="AE127" s="730">
        <v>3505.7703550000001</v>
      </c>
      <c r="AF127" s="730">
        <v>0</v>
      </c>
      <c r="AG127" s="730"/>
      <c r="AH127" s="730"/>
      <c r="AI127" s="730"/>
      <c r="AJ127" s="730">
        <v>0</v>
      </c>
      <c r="AK127" s="730"/>
      <c r="AL127" s="730"/>
      <c r="AM127" s="730"/>
      <c r="AN127" s="730"/>
      <c r="AO127" s="730"/>
      <c r="AP127" s="722" t="s">
        <v>1478</v>
      </c>
      <c r="AQ127" s="733"/>
      <c r="AR127" s="734"/>
      <c r="AS127" s="734"/>
      <c r="AT127" s="735"/>
      <c r="AU127" s="736"/>
      <c r="AV127" s="736"/>
      <c r="AW127" s="736"/>
      <c r="AX127" s="733"/>
      <c r="AY127" s="733"/>
      <c r="AZ127" s="786"/>
      <c r="BA127" s="798">
        <v>64789.959470000002</v>
      </c>
      <c r="BB127" s="788"/>
      <c r="BC127" s="737">
        <v>23788.361537000004</v>
      </c>
      <c r="BD127" s="737"/>
      <c r="BE127" s="736"/>
      <c r="BF127" s="736"/>
      <c r="BG127" s="736"/>
      <c r="BH127" s="736"/>
    </row>
    <row r="128" spans="1:60" s="758" customFormat="1" ht="18.75" customHeight="1" outlineLevel="2">
      <c r="A128" s="727" t="s">
        <v>1433</v>
      </c>
      <c r="B128" s="739" t="s">
        <v>1418</v>
      </c>
      <c r="C128" s="751"/>
      <c r="D128" s="752"/>
      <c r="E128" s="752"/>
      <c r="F128" s="752"/>
      <c r="G128" s="796">
        <v>11067.161134</v>
      </c>
      <c r="H128" s="796">
        <v>0</v>
      </c>
      <c r="I128" s="796">
        <v>11067.161134</v>
      </c>
      <c r="J128" s="796">
        <v>0</v>
      </c>
      <c r="K128" s="796"/>
      <c r="L128" s="796"/>
      <c r="M128" s="796"/>
      <c r="N128" s="796"/>
      <c r="O128" s="796"/>
      <c r="P128" s="796"/>
      <c r="Q128" s="796"/>
      <c r="R128" s="796"/>
      <c r="S128" s="796"/>
      <c r="T128" s="796"/>
      <c r="U128" s="796"/>
      <c r="V128" s="796"/>
      <c r="W128" s="796"/>
      <c r="X128" s="796"/>
      <c r="Y128" s="796"/>
      <c r="Z128" s="796"/>
      <c r="AA128" s="796"/>
      <c r="AB128" s="796">
        <v>6300</v>
      </c>
      <c r="AC128" s="796"/>
      <c r="AD128" s="796">
        <v>6300</v>
      </c>
      <c r="AE128" s="796"/>
      <c r="AF128" s="752"/>
      <c r="AG128" s="752"/>
      <c r="AH128" s="752"/>
      <c r="AI128" s="752"/>
      <c r="AJ128" s="752"/>
      <c r="AK128" s="752"/>
      <c r="AL128" s="752"/>
      <c r="AM128" s="752"/>
      <c r="AN128" s="752"/>
      <c r="AO128" s="752"/>
      <c r="AP128" s="753"/>
      <c r="AQ128" s="754"/>
      <c r="AR128" s="755"/>
      <c r="AS128" s="755"/>
      <c r="AT128" s="756"/>
      <c r="AU128" s="757"/>
      <c r="AV128" s="757"/>
      <c r="AW128" s="757"/>
      <c r="AX128" s="754"/>
      <c r="AY128" s="754"/>
      <c r="AZ128" s="790"/>
      <c r="BA128" s="799">
        <v>-0.44314400000439491</v>
      </c>
      <c r="BB128" s="792"/>
      <c r="BC128" s="768"/>
      <c r="BD128" s="768"/>
      <c r="BE128" s="757"/>
      <c r="BF128" s="757"/>
      <c r="BG128" s="757"/>
      <c r="BH128" s="757"/>
    </row>
    <row r="129" spans="1:60" s="758" customFormat="1" ht="17.649999999999999" outlineLevel="2">
      <c r="A129" s="727" t="s">
        <v>1433</v>
      </c>
      <c r="B129" s="739" t="s">
        <v>1479</v>
      </c>
      <c r="C129" s="751"/>
      <c r="D129" s="752"/>
      <c r="E129" s="752"/>
      <c r="F129" s="752"/>
      <c r="G129" s="796">
        <v>88806.754983999999</v>
      </c>
      <c r="H129" s="800">
        <v>56827.319913000007</v>
      </c>
      <c r="I129" s="796">
        <v>2569.3630000000003</v>
      </c>
      <c r="J129" s="796">
        <v>29410.072071000002</v>
      </c>
      <c r="K129" s="796"/>
      <c r="L129" s="796"/>
      <c r="M129" s="796"/>
      <c r="N129" s="796"/>
      <c r="O129" s="796"/>
      <c r="P129" s="796"/>
      <c r="Q129" s="796"/>
      <c r="R129" s="796"/>
      <c r="S129" s="796"/>
      <c r="T129" s="796"/>
      <c r="U129" s="796"/>
      <c r="V129" s="796"/>
      <c r="W129" s="796"/>
      <c r="X129" s="796"/>
      <c r="Y129" s="796"/>
      <c r="Z129" s="796"/>
      <c r="AA129" s="796"/>
      <c r="AB129" s="796">
        <v>13066.528836000001</v>
      </c>
      <c r="AC129" s="796">
        <v>8153.27</v>
      </c>
      <c r="AD129" s="796">
        <v>1407.4884809999999</v>
      </c>
      <c r="AE129" s="796">
        <v>3505.7703550000001</v>
      </c>
      <c r="AF129" s="752"/>
      <c r="AG129" s="752"/>
      <c r="AH129" s="752"/>
      <c r="AI129" s="752"/>
      <c r="AJ129" s="752"/>
      <c r="AK129" s="752"/>
      <c r="AL129" s="752"/>
      <c r="AM129" s="752"/>
      <c r="AN129" s="752"/>
      <c r="AO129" s="752"/>
      <c r="AP129" s="753"/>
      <c r="AQ129" s="754"/>
      <c r="AR129" s="755"/>
      <c r="AS129" s="755"/>
      <c r="AT129" s="756"/>
      <c r="AU129" s="757"/>
      <c r="AV129" s="757"/>
      <c r="AW129" s="757"/>
      <c r="AX129" s="754"/>
      <c r="AY129" s="754"/>
      <c r="AZ129" s="790"/>
      <c r="BA129" s="791"/>
      <c r="BB129" s="792"/>
      <c r="BC129" s="768"/>
      <c r="BD129" s="768"/>
      <c r="BE129" s="757"/>
      <c r="BF129" s="757"/>
      <c r="BG129" s="757"/>
      <c r="BH129" s="757"/>
    </row>
    <row r="130" spans="1:60" s="758" customFormat="1" ht="17.649999999999999" outlineLevel="2">
      <c r="A130" s="727" t="s">
        <v>1433</v>
      </c>
      <c r="B130" s="739" t="s">
        <v>1400</v>
      </c>
      <c r="C130" s="751"/>
      <c r="D130" s="752"/>
      <c r="E130" s="752"/>
      <c r="F130" s="752"/>
      <c r="G130" s="796">
        <v>66260.72</v>
      </c>
      <c r="H130" s="800">
        <v>7905.72</v>
      </c>
      <c r="I130" s="796"/>
      <c r="J130" s="796">
        <v>58355</v>
      </c>
      <c r="K130" s="796"/>
      <c r="L130" s="796"/>
      <c r="M130" s="796"/>
      <c r="N130" s="796"/>
      <c r="O130" s="796"/>
      <c r="P130" s="796"/>
      <c r="Q130" s="796"/>
      <c r="R130" s="796"/>
      <c r="S130" s="796"/>
      <c r="T130" s="796"/>
      <c r="U130" s="796"/>
      <c r="V130" s="796"/>
      <c r="W130" s="796"/>
      <c r="X130" s="796"/>
      <c r="Y130" s="796"/>
      <c r="Z130" s="796"/>
      <c r="AA130" s="796"/>
      <c r="AB130" s="796">
        <v>4052.47</v>
      </c>
      <c r="AC130" s="796">
        <v>4052.47</v>
      </c>
      <c r="AD130" s="796"/>
      <c r="AE130" s="796"/>
      <c r="AF130" s="752"/>
      <c r="AG130" s="752"/>
      <c r="AH130" s="752"/>
      <c r="AI130" s="752"/>
      <c r="AJ130" s="752"/>
      <c r="AK130" s="752"/>
      <c r="AL130" s="752"/>
      <c r="AM130" s="752"/>
      <c r="AN130" s="752"/>
      <c r="AO130" s="752"/>
      <c r="AP130" s="753"/>
      <c r="AQ130" s="754"/>
      <c r="AR130" s="755"/>
      <c r="AS130" s="755"/>
      <c r="AT130" s="756"/>
      <c r="AU130" s="757"/>
      <c r="AV130" s="757"/>
      <c r="AW130" s="757"/>
      <c r="AX130" s="754"/>
      <c r="AY130" s="754"/>
      <c r="AZ130" s="790"/>
      <c r="BA130" s="791"/>
      <c r="BB130" s="792"/>
      <c r="BC130" s="768"/>
      <c r="BD130" s="768"/>
      <c r="BE130" s="757"/>
      <c r="BF130" s="757"/>
      <c r="BG130" s="757"/>
      <c r="BH130" s="757"/>
    </row>
    <row r="131" spans="1:60" s="750" customFormat="1" ht="39" customHeight="1" outlineLevel="2">
      <c r="A131" s="727" t="s">
        <v>1433</v>
      </c>
      <c r="B131" s="728" t="s">
        <v>1470</v>
      </c>
      <c r="C131" s="744"/>
      <c r="D131" s="731"/>
      <c r="E131" s="731"/>
      <c r="F131" s="731"/>
      <c r="G131" s="796">
        <v>369.36270100000002</v>
      </c>
      <c r="H131" s="800">
        <v>57.362701000000001</v>
      </c>
      <c r="I131" s="796">
        <v>312</v>
      </c>
      <c r="J131" s="796">
        <v>0</v>
      </c>
      <c r="K131" s="796"/>
      <c r="L131" s="796"/>
      <c r="M131" s="796"/>
      <c r="N131" s="796"/>
      <c r="O131" s="796"/>
      <c r="P131" s="796"/>
      <c r="Q131" s="796"/>
      <c r="R131" s="796"/>
      <c r="S131" s="796"/>
      <c r="T131" s="796"/>
      <c r="U131" s="796"/>
      <c r="V131" s="796"/>
      <c r="W131" s="796"/>
      <c r="X131" s="796"/>
      <c r="Y131" s="796"/>
      <c r="Z131" s="796"/>
      <c r="AA131" s="796"/>
      <c r="AB131" s="796">
        <v>369.36270100000002</v>
      </c>
      <c r="AC131" s="796">
        <v>57.362701000000001</v>
      </c>
      <c r="AD131" s="796">
        <v>312</v>
      </c>
      <c r="AE131" s="796">
        <v>0</v>
      </c>
      <c r="AF131" s="731"/>
      <c r="AG131" s="731"/>
      <c r="AH131" s="731"/>
      <c r="AI131" s="731"/>
      <c r="AJ131" s="731"/>
      <c r="AK131" s="731"/>
      <c r="AL131" s="731"/>
      <c r="AM131" s="731"/>
      <c r="AN131" s="731"/>
      <c r="AO131" s="731"/>
      <c r="AP131" s="745"/>
      <c r="AQ131" s="746"/>
      <c r="AR131" s="747"/>
      <c r="AS131" s="747"/>
      <c r="AT131" s="748"/>
      <c r="AU131" s="749"/>
      <c r="AV131" s="749"/>
      <c r="AW131" s="749"/>
      <c r="AX131" s="746"/>
      <c r="AY131" s="746"/>
      <c r="AZ131" s="793"/>
      <c r="BA131" s="794"/>
      <c r="BB131" s="795"/>
      <c r="BC131" s="776"/>
      <c r="BD131" s="776"/>
      <c r="BE131" s="749"/>
      <c r="BF131" s="749"/>
      <c r="BG131" s="749"/>
      <c r="BH131" s="749"/>
    </row>
    <row r="132" spans="1:60" s="738" customFormat="1" ht="17.25" outlineLevel="1">
      <c r="A132" s="771">
        <v>10</v>
      </c>
      <c r="B132" s="772" t="s">
        <v>1480</v>
      </c>
      <c r="C132" s="729"/>
      <c r="D132" s="730"/>
      <c r="E132" s="730"/>
      <c r="F132" s="730"/>
      <c r="G132" s="730">
        <v>820545.99617099995</v>
      </c>
      <c r="H132" s="730">
        <v>153465</v>
      </c>
      <c r="I132" s="730">
        <v>562461.99617099995</v>
      </c>
      <c r="J132" s="730">
        <v>104619</v>
      </c>
      <c r="K132" s="730">
        <v>0</v>
      </c>
      <c r="L132" s="730">
        <v>0</v>
      </c>
      <c r="M132" s="730">
        <v>0</v>
      </c>
      <c r="N132" s="730">
        <v>0</v>
      </c>
      <c r="O132" s="730">
        <v>0</v>
      </c>
      <c r="P132" s="730">
        <v>0</v>
      </c>
      <c r="Q132" s="730">
        <v>0</v>
      </c>
      <c r="R132" s="730">
        <v>0</v>
      </c>
      <c r="S132" s="730">
        <v>0</v>
      </c>
      <c r="T132" s="730">
        <v>392295.36217099999</v>
      </c>
      <c r="U132" s="730">
        <v>101491</v>
      </c>
      <c r="V132" s="730">
        <v>198379.36217099999</v>
      </c>
      <c r="W132" s="730">
        <v>92425</v>
      </c>
      <c r="X132" s="730">
        <v>0</v>
      </c>
      <c r="Y132" s="730">
        <v>0</v>
      </c>
      <c r="Z132" s="730">
        <v>0</v>
      </c>
      <c r="AA132" s="730">
        <v>0</v>
      </c>
      <c r="AB132" s="730">
        <v>216624</v>
      </c>
      <c r="AC132" s="730">
        <v>50624</v>
      </c>
      <c r="AD132" s="730">
        <v>166000</v>
      </c>
      <c r="AE132" s="730">
        <v>0</v>
      </c>
      <c r="AF132" s="730">
        <v>0</v>
      </c>
      <c r="AG132" s="730">
        <v>0</v>
      </c>
      <c r="AH132" s="730">
        <v>0</v>
      </c>
      <c r="AI132" s="730">
        <v>0</v>
      </c>
      <c r="AJ132" s="730">
        <v>0</v>
      </c>
      <c r="AK132" s="730">
        <v>0</v>
      </c>
      <c r="AL132" s="730">
        <v>0</v>
      </c>
      <c r="AM132" s="730">
        <v>0</v>
      </c>
      <c r="AN132" s="730">
        <v>0</v>
      </c>
      <c r="AO132" s="730"/>
      <c r="AP132" s="722" t="s">
        <v>1481</v>
      </c>
      <c r="AQ132" s="733"/>
      <c r="AR132" s="734"/>
      <c r="AS132" s="734"/>
      <c r="AT132" s="735"/>
      <c r="AU132" s="736"/>
      <c r="AV132" s="736"/>
      <c r="AW132" s="736"/>
      <c r="AX132" s="733"/>
      <c r="AY132" s="733"/>
      <c r="AZ132" s="786"/>
      <c r="BA132" s="787"/>
      <c r="BB132" s="788"/>
      <c r="BC132" s="737"/>
      <c r="BD132" s="737"/>
      <c r="BE132" s="736"/>
      <c r="BF132" s="736"/>
      <c r="BG132" s="736"/>
      <c r="BH132" s="736"/>
    </row>
    <row r="133" spans="1:60" s="758" customFormat="1" ht="18.75" customHeight="1" outlineLevel="2">
      <c r="A133" s="727" t="s">
        <v>1433</v>
      </c>
      <c r="B133" s="739" t="s">
        <v>1418</v>
      </c>
      <c r="C133" s="751"/>
      <c r="D133" s="752"/>
      <c r="E133" s="752"/>
      <c r="F133" s="752"/>
      <c r="G133" s="796">
        <v>0</v>
      </c>
      <c r="H133" s="796"/>
      <c r="I133" s="796"/>
      <c r="J133" s="796"/>
      <c r="K133" s="796"/>
      <c r="L133" s="796"/>
      <c r="M133" s="796"/>
      <c r="N133" s="796"/>
      <c r="O133" s="796"/>
      <c r="P133" s="796"/>
      <c r="Q133" s="796"/>
      <c r="R133" s="796"/>
      <c r="S133" s="796"/>
      <c r="T133" s="796"/>
      <c r="U133" s="796"/>
      <c r="V133" s="796"/>
      <c r="W133" s="796"/>
      <c r="X133" s="796"/>
      <c r="Y133" s="796"/>
      <c r="Z133" s="796"/>
      <c r="AA133" s="796"/>
      <c r="AB133" s="796">
        <v>0</v>
      </c>
      <c r="AC133" s="796"/>
      <c r="AD133" s="796"/>
      <c r="AE133" s="796"/>
      <c r="AF133" s="752"/>
      <c r="AG133" s="752"/>
      <c r="AH133" s="752"/>
      <c r="AI133" s="752"/>
      <c r="AJ133" s="752"/>
      <c r="AK133" s="752"/>
      <c r="AL133" s="752"/>
      <c r="AM133" s="752"/>
      <c r="AN133" s="752"/>
      <c r="AO133" s="752"/>
      <c r="AP133" s="753"/>
      <c r="AQ133" s="754"/>
      <c r="AR133" s="755"/>
      <c r="AS133" s="755"/>
      <c r="AT133" s="756"/>
      <c r="AU133" s="757"/>
      <c r="AV133" s="757"/>
      <c r="AW133" s="757"/>
      <c r="AX133" s="754"/>
      <c r="AY133" s="754"/>
      <c r="AZ133" s="790"/>
      <c r="BA133" s="791"/>
      <c r="BB133" s="792"/>
      <c r="BC133" s="768"/>
      <c r="BD133" s="768"/>
      <c r="BE133" s="757"/>
      <c r="BF133" s="757"/>
      <c r="BG133" s="757"/>
      <c r="BH133" s="757"/>
    </row>
    <row r="134" spans="1:60" s="758" customFormat="1" ht="17.649999999999999" outlineLevel="2">
      <c r="A134" s="727" t="s">
        <v>1433</v>
      </c>
      <c r="B134" s="739" t="s">
        <v>1399</v>
      </c>
      <c r="C134" s="751"/>
      <c r="D134" s="752"/>
      <c r="E134" s="752"/>
      <c r="F134" s="752"/>
      <c r="G134" s="796">
        <v>685034.198171</v>
      </c>
      <c r="H134" s="796">
        <v>153083.83600000001</v>
      </c>
      <c r="I134" s="796">
        <v>440875.36217099999</v>
      </c>
      <c r="J134" s="796">
        <v>91075</v>
      </c>
      <c r="K134" s="796"/>
      <c r="L134" s="796"/>
      <c r="M134" s="796"/>
      <c r="N134" s="796"/>
      <c r="O134" s="796"/>
      <c r="P134" s="796"/>
      <c r="Q134" s="796"/>
      <c r="R134" s="796"/>
      <c r="S134" s="796"/>
      <c r="T134" s="796"/>
      <c r="U134" s="796"/>
      <c r="V134" s="796"/>
      <c r="W134" s="796"/>
      <c r="X134" s="796"/>
      <c r="Y134" s="796"/>
      <c r="Z134" s="796"/>
      <c r="AA134" s="796"/>
      <c r="AB134" s="796">
        <v>199210.83600000001</v>
      </c>
      <c r="AC134" s="796">
        <v>50242.836000000003</v>
      </c>
      <c r="AD134" s="796">
        <v>148968</v>
      </c>
      <c r="AE134" s="796">
        <v>0</v>
      </c>
      <c r="AF134" s="752"/>
      <c r="AG134" s="752"/>
      <c r="AH134" s="752"/>
      <c r="AI134" s="752"/>
      <c r="AJ134" s="752"/>
      <c r="AK134" s="752"/>
      <c r="AL134" s="752"/>
      <c r="AM134" s="752"/>
      <c r="AN134" s="752"/>
      <c r="AO134" s="752"/>
      <c r="AP134" s="753"/>
      <c r="AQ134" s="754"/>
      <c r="AR134" s="755"/>
      <c r="AS134" s="755"/>
      <c r="AT134" s="756"/>
      <c r="AU134" s="757"/>
      <c r="AV134" s="757"/>
      <c r="AW134" s="757"/>
      <c r="AX134" s="754"/>
      <c r="AY134" s="754"/>
      <c r="AZ134" s="790"/>
      <c r="BA134" s="791"/>
      <c r="BB134" s="792"/>
      <c r="BC134" s="768"/>
      <c r="BD134" s="768"/>
      <c r="BE134" s="757"/>
      <c r="BF134" s="757"/>
      <c r="BG134" s="757"/>
      <c r="BH134" s="757"/>
    </row>
    <row r="135" spans="1:60" s="758" customFormat="1" ht="17.649999999999999" outlineLevel="2">
      <c r="A135" s="727" t="s">
        <v>1433</v>
      </c>
      <c r="B135" s="739" t="s">
        <v>1400</v>
      </c>
      <c r="C135" s="751"/>
      <c r="D135" s="752"/>
      <c r="E135" s="752"/>
      <c r="F135" s="752"/>
      <c r="G135" s="796">
        <v>24954</v>
      </c>
      <c r="H135" s="796">
        <v>0</v>
      </c>
      <c r="I135" s="796">
        <v>24954</v>
      </c>
      <c r="J135" s="796"/>
      <c r="K135" s="796"/>
      <c r="L135" s="796"/>
      <c r="M135" s="796"/>
      <c r="N135" s="796"/>
      <c r="O135" s="796"/>
      <c r="P135" s="796"/>
      <c r="Q135" s="796"/>
      <c r="R135" s="796"/>
      <c r="S135" s="796"/>
      <c r="T135" s="796"/>
      <c r="U135" s="796"/>
      <c r="V135" s="796"/>
      <c r="W135" s="796"/>
      <c r="X135" s="796"/>
      <c r="Y135" s="796"/>
      <c r="Z135" s="796"/>
      <c r="AA135" s="796"/>
      <c r="AB135" s="796">
        <v>12032</v>
      </c>
      <c r="AC135" s="796">
        <v>0</v>
      </c>
      <c r="AD135" s="796">
        <v>12032</v>
      </c>
      <c r="AE135" s="796"/>
      <c r="AF135" s="752"/>
      <c r="AG135" s="752"/>
      <c r="AH135" s="752"/>
      <c r="AI135" s="752"/>
      <c r="AJ135" s="752"/>
      <c r="AK135" s="752"/>
      <c r="AL135" s="752"/>
      <c r="AM135" s="752"/>
      <c r="AN135" s="752"/>
      <c r="AO135" s="752"/>
      <c r="AP135" s="753"/>
      <c r="AQ135" s="754"/>
      <c r="AR135" s="755"/>
      <c r="AS135" s="755"/>
      <c r="AT135" s="756"/>
      <c r="AU135" s="757"/>
      <c r="AV135" s="757"/>
      <c r="AW135" s="757"/>
      <c r="AX135" s="754"/>
      <c r="AY135" s="754"/>
      <c r="AZ135" s="790"/>
      <c r="BA135" s="801">
        <v>15000</v>
      </c>
      <c r="BB135" s="792"/>
      <c r="BC135" s="768"/>
      <c r="BD135" s="768"/>
      <c r="BE135" s="757"/>
      <c r="BF135" s="757"/>
      <c r="BG135" s="757"/>
      <c r="BH135" s="757"/>
    </row>
    <row r="136" spans="1:60" s="750" customFormat="1" ht="35.25" outlineLevel="2">
      <c r="A136" s="727" t="s">
        <v>1433</v>
      </c>
      <c r="B136" s="728" t="s">
        <v>1470</v>
      </c>
      <c r="C136" s="744"/>
      <c r="D136" s="731"/>
      <c r="E136" s="731"/>
      <c r="F136" s="731"/>
      <c r="G136" s="796">
        <v>110557.79800000001</v>
      </c>
      <c r="H136" s="796">
        <v>381.16399999999999</v>
      </c>
      <c r="I136" s="796">
        <v>96632.634000000005</v>
      </c>
      <c r="J136" s="796">
        <v>13544</v>
      </c>
      <c r="K136" s="796"/>
      <c r="L136" s="796"/>
      <c r="M136" s="796"/>
      <c r="N136" s="796"/>
      <c r="O136" s="796"/>
      <c r="P136" s="796"/>
      <c r="Q136" s="796"/>
      <c r="R136" s="796"/>
      <c r="S136" s="796"/>
      <c r="T136" s="796"/>
      <c r="U136" s="796"/>
      <c r="V136" s="796"/>
      <c r="W136" s="796"/>
      <c r="X136" s="796"/>
      <c r="Y136" s="796"/>
      <c r="Z136" s="796"/>
      <c r="AA136" s="796"/>
      <c r="AB136" s="796">
        <v>5381.1639999999998</v>
      </c>
      <c r="AC136" s="796">
        <v>381.16399999999999</v>
      </c>
      <c r="AD136" s="796">
        <v>5000</v>
      </c>
      <c r="AE136" s="796">
        <v>0</v>
      </c>
      <c r="AF136" s="731"/>
      <c r="AG136" s="731"/>
      <c r="AH136" s="731"/>
      <c r="AI136" s="731"/>
      <c r="AJ136" s="731"/>
      <c r="AK136" s="731"/>
      <c r="AL136" s="731"/>
      <c r="AM136" s="731"/>
      <c r="AN136" s="731"/>
      <c r="AO136" s="731"/>
      <c r="AP136" s="745"/>
      <c r="AQ136" s="746"/>
      <c r="AR136" s="747"/>
      <c r="AS136" s="747"/>
      <c r="AT136" s="748"/>
      <c r="AU136" s="749"/>
      <c r="AV136" s="749"/>
      <c r="AW136" s="749"/>
      <c r="AX136" s="746"/>
      <c r="AY136" s="746"/>
      <c r="AZ136" s="793"/>
      <c r="BA136" s="801">
        <v>14999.156856</v>
      </c>
      <c r="BB136" s="802">
        <v>0.84314400000039302</v>
      </c>
      <c r="BC136" s="776"/>
      <c r="BD136" s="776"/>
      <c r="BE136" s="749"/>
      <c r="BF136" s="749"/>
      <c r="BG136" s="749"/>
      <c r="BH136" s="749"/>
    </row>
    <row r="137" spans="1:60" s="815" customFormat="1" ht="16.5" customHeight="1">
      <c r="A137" s="803"/>
      <c r="B137" s="804"/>
      <c r="C137" s="805"/>
      <c r="D137" s="806"/>
      <c r="E137" s="806"/>
      <c r="F137" s="806"/>
      <c r="G137" s="807"/>
      <c r="H137" s="807"/>
      <c r="I137" s="807"/>
      <c r="J137" s="807"/>
      <c r="K137" s="807"/>
      <c r="L137" s="807"/>
      <c r="M137" s="807"/>
      <c r="N137" s="807"/>
      <c r="O137" s="807"/>
      <c r="P137" s="807"/>
      <c r="Q137" s="807"/>
      <c r="R137" s="807"/>
      <c r="S137" s="807"/>
      <c r="T137" s="807"/>
      <c r="U137" s="807"/>
      <c r="V137" s="807"/>
      <c r="W137" s="807"/>
      <c r="X137" s="807"/>
      <c r="Y137" s="807"/>
      <c r="Z137" s="807"/>
      <c r="AA137" s="807"/>
      <c r="AB137" s="807"/>
      <c r="AC137" s="807"/>
      <c r="AD137" s="807"/>
      <c r="AE137" s="807"/>
      <c r="AF137" s="806">
        <v>0</v>
      </c>
      <c r="AG137" s="806"/>
      <c r="AH137" s="806"/>
      <c r="AI137" s="806"/>
      <c r="AJ137" s="806">
        <v>0</v>
      </c>
      <c r="AK137" s="806"/>
      <c r="AL137" s="806"/>
      <c r="AM137" s="806"/>
      <c r="AN137" s="806"/>
      <c r="AO137" s="806"/>
      <c r="AP137" s="808"/>
      <c r="AQ137" s="809"/>
      <c r="AR137" s="810"/>
      <c r="AS137" s="810"/>
      <c r="AT137" s="811"/>
      <c r="AU137" s="647"/>
      <c r="AV137" s="647"/>
      <c r="AW137" s="647"/>
      <c r="AX137" s="809"/>
      <c r="AY137" s="809"/>
      <c r="AZ137" s="812"/>
      <c r="BA137" s="813">
        <v>-15000</v>
      </c>
      <c r="BB137" s="814"/>
      <c r="BC137" s="648"/>
      <c r="BD137" s="648"/>
      <c r="BE137" s="647"/>
      <c r="BF137" s="647"/>
      <c r="BG137" s="647"/>
      <c r="BH137" s="647"/>
    </row>
    <row r="138" spans="1:60" s="815" customFormat="1" ht="31.5" customHeight="1">
      <c r="A138" s="956" t="s">
        <v>1482</v>
      </c>
      <c r="B138" s="956"/>
      <c r="C138" s="956"/>
      <c r="D138" s="956"/>
      <c r="E138" s="956"/>
      <c r="F138" s="956"/>
      <c r="G138" s="956"/>
      <c r="H138" s="956"/>
      <c r="I138" s="956"/>
      <c r="J138" s="956"/>
      <c r="K138" s="956"/>
      <c r="L138" s="956"/>
      <c r="M138" s="956"/>
      <c r="N138" s="956"/>
      <c r="O138" s="956"/>
      <c r="P138" s="956"/>
      <c r="Q138" s="956"/>
      <c r="R138" s="956"/>
      <c r="S138" s="956"/>
      <c r="T138" s="956"/>
      <c r="U138" s="956"/>
      <c r="V138" s="956"/>
      <c r="W138" s="956"/>
      <c r="X138" s="956"/>
      <c r="Y138" s="956"/>
      <c r="Z138" s="956"/>
      <c r="AA138" s="956"/>
      <c r="AB138" s="956"/>
      <c r="AC138" s="956"/>
      <c r="AD138" s="956"/>
      <c r="AE138" s="956"/>
      <c r="AF138" s="956"/>
      <c r="AG138" s="956"/>
      <c r="AH138" s="956"/>
      <c r="AI138" s="956"/>
      <c r="AJ138" s="956"/>
      <c r="AK138" s="956"/>
      <c r="AL138" s="956"/>
      <c r="AM138" s="956"/>
      <c r="AN138" s="956"/>
      <c r="AO138" s="956"/>
      <c r="AP138" s="956"/>
      <c r="AQ138" s="809"/>
      <c r="AR138" s="810"/>
      <c r="AS138" s="810"/>
      <c r="AT138" s="811"/>
      <c r="AU138" s="647"/>
      <c r="AV138" s="647"/>
      <c r="AW138" s="647"/>
      <c r="AX138" s="809"/>
      <c r="AY138" s="809"/>
      <c r="AZ138" s="812"/>
      <c r="BA138" s="813">
        <v>0.84314400000039313</v>
      </c>
      <c r="BB138" s="814"/>
      <c r="BC138" s="648"/>
      <c r="BD138" s="648"/>
      <c r="BE138" s="647"/>
      <c r="BF138" s="647"/>
      <c r="BG138" s="647"/>
      <c r="BH138" s="647"/>
    </row>
    <row r="140" spans="1:60" s="456" customFormat="1" ht="21" customHeight="1">
      <c r="A140" s="954"/>
      <c r="B140" s="954"/>
      <c r="C140" s="954"/>
      <c r="D140" s="954"/>
      <c r="E140" s="954"/>
      <c r="F140" s="954"/>
      <c r="G140" s="954"/>
      <c r="H140" s="954"/>
      <c r="I140" s="954"/>
      <c r="J140" s="954"/>
      <c r="K140" s="954"/>
      <c r="L140" s="954"/>
      <c r="M140" s="954"/>
      <c r="N140" s="954"/>
      <c r="O140" s="954"/>
      <c r="P140" s="954"/>
      <c r="Q140" s="954"/>
      <c r="R140" s="954"/>
      <c r="S140" s="954"/>
      <c r="T140" s="954"/>
      <c r="U140" s="954"/>
      <c r="V140" s="954"/>
      <c r="W140" s="954"/>
      <c r="X140" s="954"/>
      <c r="Y140" s="954"/>
      <c r="Z140" s="954"/>
      <c r="AA140" s="954"/>
      <c r="AB140" s="954"/>
      <c r="AC140" s="954"/>
      <c r="AD140" s="954"/>
      <c r="AE140" s="954"/>
      <c r="AF140" s="954"/>
      <c r="AG140" s="954"/>
      <c r="AH140" s="954"/>
      <c r="AI140" s="954"/>
      <c r="AJ140" s="954"/>
      <c r="AK140" s="954"/>
      <c r="AL140" s="954"/>
      <c r="AM140" s="954"/>
      <c r="AN140" s="954"/>
      <c r="AO140" s="954"/>
      <c r="AP140" s="954"/>
    </row>
  </sheetData>
  <mergeCells count="57">
    <mergeCell ref="A140:AP140"/>
    <mergeCell ref="BG13:BG14"/>
    <mergeCell ref="AZ25:AZ28"/>
    <mergeCell ref="AZ31:AZ34"/>
    <mergeCell ref="AZ36:AZ39"/>
    <mergeCell ref="A138:AP138"/>
    <mergeCell ref="AZ20:AZ23"/>
    <mergeCell ref="AZ13:AZ18"/>
    <mergeCell ref="AT7:AT10"/>
    <mergeCell ref="AZ7:AZ10"/>
    <mergeCell ref="AG9:AI9"/>
    <mergeCell ref="AJ9:AJ10"/>
    <mergeCell ref="AK9:AM9"/>
    <mergeCell ref="AJ8:AM8"/>
    <mergeCell ref="AN8:AN10"/>
    <mergeCell ref="H9:H10"/>
    <mergeCell ref="I9:I10"/>
    <mergeCell ref="J9:J10"/>
    <mergeCell ref="K9:K10"/>
    <mergeCell ref="L9:N9"/>
    <mergeCell ref="O9:O10"/>
    <mergeCell ref="P9:R9"/>
    <mergeCell ref="U9:U10"/>
    <mergeCell ref="AC8:AE8"/>
    <mergeCell ref="AF8:AI8"/>
    <mergeCell ref="AF9:AF10"/>
    <mergeCell ref="V9:V10"/>
    <mergeCell ref="W9:W10"/>
    <mergeCell ref="AC9:AC10"/>
    <mergeCell ref="AD9:AD10"/>
    <mergeCell ref="AE9:AE10"/>
    <mergeCell ref="BG7:BG8"/>
    <mergeCell ref="G8:G10"/>
    <mergeCell ref="H8:J8"/>
    <mergeCell ref="K8:N8"/>
    <mergeCell ref="O8:R8"/>
    <mergeCell ref="S8:S10"/>
    <mergeCell ref="T8:T10"/>
    <mergeCell ref="U8:W8"/>
    <mergeCell ref="G7:J7"/>
    <mergeCell ref="K7:S7"/>
    <mergeCell ref="T7:AA7"/>
    <mergeCell ref="AB7:AE7"/>
    <mergeCell ref="AF7:AN7"/>
    <mergeCell ref="AP7:AP10"/>
    <mergeCell ref="X8:AA8"/>
    <mergeCell ref="AB8:AB10"/>
    <mergeCell ref="A1:AP1"/>
    <mergeCell ref="A2:AP2"/>
    <mergeCell ref="A3:AP3"/>
    <mergeCell ref="A4:AP4"/>
    <mergeCell ref="D6:AP6"/>
    <mergeCell ref="A7:A10"/>
    <mergeCell ref="B7:B10"/>
    <mergeCell ref="C7:C10"/>
    <mergeCell ref="D7:D10"/>
    <mergeCell ref="E7:F8"/>
  </mergeCells>
  <printOptions horizontalCentered="1"/>
  <pageMargins left="0.33" right="0.2" top="0.49" bottom="0.51" header="0.23622047244094499" footer="0.23622047244094499"/>
  <pageSetup paperSize="8" orientation="landscape" r:id="rId1"/>
  <headerFooter>
    <oddFooter>&amp;R&amp;P</oddFooter>
  </headerFooter>
  <colBreaks count="1" manualBreakCount="1">
    <brk id="42"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42"/>
  <sheetViews>
    <sheetView showZeros="0" topLeftCell="A5" zoomScale="70" zoomScaleNormal="70" zoomScaleSheetLayoutView="40" workbookViewId="0">
      <pane xSplit="2" ySplit="8" topLeftCell="M13" activePane="bottomRight" state="frozen"/>
      <selection activeCell="A5" sqref="A5"/>
      <selection pane="topRight" activeCell="C5" sqref="C5"/>
      <selection pane="bottomLeft" activeCell="A13" sqref="A13"/>
      <selection pane="bottomRight" activeCell="BX7" sqref="BX7:BX12"/>
    </sheetView>
  </sheetViews>
  <sheetFormatPr defaultColWidth="9" defaultRowHeight="17.649999999999999" outlineLevelRow="1"/>
  <cols>
    <col min="1" max="1" width="7.1328125" style="113" customWidth="1"/>
    <col min="2" max="2" width="46.73046875" style="114" customWidth="1"/>
    <col min="3" max="3" width="14.265625" style="113" customWidth="1"/>
    <col min="4" max="4" width="12.73046875" style="113" customWidth="1"/>
    <col min="5" max="5" width="8.1328125" style="112" customWidth="1"/>
    <col min="6" max="6" width="13.73046875" style="112" customWidth="1"/>
    <col min="7" max="7" width="10.1328125" style="112" hidden="1" customWidth="1"/>
    <col min="8" max="8" width="15.265625" style="112" hidden="1" customWidth="1"/>
    <col min="9" max="9" width="14.1328125" style="112" customWidth="1"/>
    <col min="10" max="10" width="13" style="112" hidden="1" customWidth="1"/>
    <col min="11" max="11" width="14.265625" style="112" hidden="1" customWidth="1"/>
    <col min="12" max="12" width="15.265625" style="112" customWidth="1"/>
    <col min="13" max="13" width="12.265625" style="112" customWidth="1"/>
    <col min="14" max="15" width="10.73046875" style="112" hidden="1" customWidth="1"/>
    <col min="16" max="16" width="12.86328125" style="112" customWidth="1"/>
    <col min="17" max="18" width="10.73046875" style="112" hidden="1" customWidth="1"/>
    <col min="19" max="20" width="10.73046875" style="115" hidden="1" customWidth="1"/>
    <col min="21" max="21" width="12.1328125" style="115" customWidth="1"/>
    <col min="22" max="22" width="10.73046875" style="115" hidden="1" customWidth="1"/>
    <col min="23" max="23" width="9.73046875" style="115" hidden="1" customWidth="1"/>
    <col min="24" max="24" width="12.265625" style="115" customWidth="1"/>
    <col min="25" max="30" width="10.73046875" style="115" hidden="1" customWidth="1"/>
    <col min="31" max="31" width="10.73046875" style="116" hidden="1" customWidth="1"/>
    <col min="32" max="37" width="10.73046875" style="115" hidden="1" customWidth="1"/>
    <col min="38" max="39" width="10.73046875" style="116" hidden="1" customWidth="1"/>
    <col min="40" max="45" width="10.73046875" style="115" hidden="1" customWidth="1"/>
    <col min="46" max="46" width="10.73046875" style="115" customWidth="1"/>
    <col min="47" max="49" width="10.73046875" style="115" hidden="1" customWidth="1"/>
    <col min="50" max="51" width="10.73046875" style="115" customWidth="1"/>
    <col min="52" max="52" width="10.73046875" style="116" customWidth="1"/>
    <col min="53" max="53" width="13.73046875" style="115" hidden="1" customWidth="1"/>
    <col min="54" max="54" width="14.1328125" style="115" hidden="1" customWidth="1"/>
    <col min="55" max="55" width="15.73046875" style="115" hidden="1" customWidth="1"/>
    <col min="56" max="57" width="14.73046875" style="112" hidden="1" customWidth="1"/>
    <col min="58" max="58" width="13.86328125" style="112" hidden="1" customWidth="1"/>
    <col min="59" max="59" width="11.3984375" style="112" hidden="1" customWidth="1"/>
    <col min="60" max="60" width="16.86328125" style="112" hidden="1" customWidth="1"/>
    <col min="61" max="61" width="13.3984375" style="109" hidden="1" customWidth="1"/>
    <col min="62" max="62" width="13.73046875" style="109" hidden="1" customWidth="1"/>
    <col min="63" max="63" width="11.1328125" style="109" hidden="1" customWidth="1"/>
    <col min="64" max="64" width="14" style="109" hidden="1" customWidth="1"/>
    <col min="65" max="65" width="13.3984375" style="109" hidden="1" customWidth="1"/>
    <col min="66" max="66" width="13.265625" style="109" hidden="1" customWidth="1"/>
    <col min="67" max="67" width="11.1328125" style="109" hidden="1" customWidth="1"/>
    <col min="68" max="68" width="13.86328125" style="109" hidden="1" customWidth="1"/>
    <col min="69" max="69" width="14.86328125" style="109" hidden="1" customWidth="1"/>
    <col min="70" max="72" width="14.86328125" style="117" hidden="1" customWidth="1"/>
    <col min="73" max="75" width="14.86328125" style="109" hidden="1" customWidth="1"/>
    <col min="76" max="83" width="14.86328125" style="109" customWidth="1"/>
    <col min="84" max="84" width="17.3984375" style="109" customWidth="1"/>
  </cols>
  <sheetData>
    <row r="1" spans="1:85" ht="24" customHeight="1">
      <c r="A1" s="966" t="s">
        <v>1353</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c r="CC1" s="966"/>
      <c r="CD1" s="966"/>
      <c r="CE1" s="966"/>
      <c r="CF1" s="966"/>
    </row>
    <row r="2" spans="1:85" ht="25.5" customHeight="1">
      <c r="A2" s="967" t="s">
        <v>1368</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row>
    <row r="3" spans="1:85" ht="24" customHeight="1">
      <c r="A3" s="967" t="s">
        <v>696</v>
      </c>
      <c r="B3" s="967"/>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row>
    <row r="4" spans="1:85" ht="24" customHeight="1">
      <c r="A4" s="968" t="str">
        <f>'3.13.Thành phố Kon Tum'!A5:CG5</f>
        <v>(Kèm theo Quyết định số  66/QĐ-UBND ngày 05 tháng 9 năm 2025 của Ủy ban nhân dân tỉnh)</v>
      </c>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c r="AT4" s="968"/>
      <c r="AU4" s="968"/>
      <c r="AV4" s="968"/>
      <c r="AW4" s="968"/>
      <c r="AX4" s="968"/>
      <c r="AY4" s="968"/>
      <c r="AZ4" s="968"/>
      <c r="BA4" s="968"/>
      <c r="BB4" s="968"/>
      <c r="BC4" s="968"/>
      <c r="BD4" s="968"/>
      <c r="BE4" s="968"/>
      <c r="BF4" s="968"/>
      <c r="BG4" s="968"/>
      <c r="BH4" s="968"/>
      <c r="BI4" s="968"/>
      <c r="BJ4" s="968"/>
      <c r="BK4" s="968"/>
      <c r="BL4" s="968"/>
      <c r="BM4" s="968"/>
      <c r="BN4" s="968"/>
      <c r="BO4" s="968"/>
      <c r="BP4" s="968"/>
      <c r="BQ4" s="968"/>
      <c r="BR4" s="968"/>
      <c r="BS4" s="968"/>
      <c r="BT4" s="968"/>
      <c r="BU4" s="968"/>
      <c r="BV4" s="968"/>
      <c r="BW4" s="968"/>
      <c r="BX4" s="968"/>
      <c r="BY4" s="968"/>
      <c r="BZ4" s="968"/>
      <c r="CA4" s="968"/>
      <c r="CB4" s="968"/>
      <c r="CC4" s="968"/>
      <c r="CD4" s="968"/>
      <c r="CE4" s="968"/>
      <c r="CF4" s="968"/>
    </row>
    <row r="5" spans="1:85">
      <c r="A5" s="502"/>
      <c r="B5" s="503"/>
      <c r="C5" s="502"/>
      <c r="D5" s="502"/>
      <c r="E5" s="504"/>
      <c r="F5" s="504"/>
      <c r="G5" s="504"/>
      <c r="H5" s="504"/>
      <c r="I5" s="504"/>
      <c r="J5" s="504"/>
      <c r="K5" s="504"/>
      <c r="L5" s="504"/>
      <c r="M5" s="504"/>
      <c r="N5" s="504"/>
      <c r="O5" s="504"/>
      <c r="P5" s="504"/>
      <c r="Q5" s="504"/>
      <c r="R5" s="504"/>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1132" t="s">
        <v>468</v>
      </c>
      <c r="AY5" s="1132"/>
      <c r="AZ5" s="1132"/>
      <c r="BA5" s="1132"/>
      <c r="BB5" s="1132"/>
      <c r="BC5" s="1132"/>
      <c r="BD5" s="1132"/>
      <c r="BE5" s="1132"/>
      <c r="BF5" s="1132"/>
      <c r="BG5" s="1132"/>
      <c r="BH5" s="1132"/>
      <c r="BI5" s="1132"/>
      <c r="BJ5" s="1132"/>
      <c r="BK5" s="1132"/>
      <c r="BL5" s="1132"/>
      <c r="BM5" s="1132"/>
      <c r="BN5" s="1132"/>
      <c r="BO5" s="1132"/>
      <c r="BP5" s="1132"/>
      <c r="BQ5" s="1132"/>
      <c r="BR5" s="1132"/>
      <c r="BS5" s="1132"/>
      <c r="BT5" s="1132"/>
      <c r="BU5" s="1132"/>
      <c r="BV5" s="1132"/>
      <c r="BW5" s="1132"/>
      <c r="BX5" s="1132"/>
      <c r="BY5" s="1132"/>
      <c r="BZ5" s="1132"/>
      <c r="CA5" s="1132"/>
      <c r="CB5" s="1132"/>
      <c r="CC5" s="1132"/>
      <c r="CD5" s="1132"/>
      <c r="CE5" s="1132"/>
      <c r="CF5" s="1132"/>
    </row>
    <row r="6" spans="1:85" ht="36" customHeight="1">
      <c r="A6" s="1111" t="s">
        <v>16</v>
      </c>
      <c r="B6" s="1111" t="s">
        <v>144</v>
      </c>
      <c r="C6" s="1111" t="s">
        <v>17</v>
      </c>
      <c r="D6" s="1007" t="s">
        <v>1365</v>
      </c>
      <c r="E6" s="1007" t="s">
        <v>18</v>
      </c>
      <c r="F6" s="1007" t="s">
        <v>21</v>
      </c>
      <c r="G6" s="1007" t="s">
        <v>19</v>
      </c>
      <c r="H6" s="1111" t="s">
        <v>20</v>
      </c>
      <c r="I6" s="1007" t="s">
        <v>23</v>
      </c>
      <c r="J6" s="1007" t="s">
        <v>24</v>
      </c>
      <c r="K6" s="506" t="s">
        <v>697</v>
      </c>
      <c r="L6" s="1128" t="s">
        <v>697</v>
      </c>
      <c r="M6" s="1128"/>
      <c r="N6" s="1128"/>
      <c r="O6" s="1128"/>
      <c r="P6" s="1129"/>
      <c r="Q6" s="1007" t="s">
        <v>25</v>
      </c>
      <c r="R6" s="1111" t="s">
        <v>470</v>
      </c>
      <c r="S6" s="1111" t="s">
        <v>22</v>
      </c>
      <c r="T6" s="1007" t="s">
        <v>351</v>
      </c>
      <c r="U6" s="1123" t="s">
        <v>26</v>
      </c>
      <c r="V6" s="1124"/>
      <c r="W6" s="1124"/>
      <c r="X6" s="1125"/>
      <c r="Y6" s="1123" t="s">
        <v>225</v>
      </c>
      <c r="Z6" s="1124"/>
      <c r="AA6" s="1124"/>
      <c r="AB6" s="1124"/>
      <c r="AC6" s="1124"/>
      <c r="AD6" s="1124"/>
      <c r="AE6" s="1125"/>
      <c r="AF6" s="1111" t="s">
        <v>698</v>
      </c>
      <c r="AG6" s="1111"/>
      <c r="AH6" s="1111"/>
      <c r="AI6" s="1111"/>
      <c r="AJ6" s="1111"/>
      <c r="AK6" s="1111"/>
      <c r="AL6" s="1111"/>
      <c r="AM6" s="1111"/>
      <c r="AN6" s="1111"/>
      <c r="AO6" s="1111"/>
      <c r="AP6" s="1111"/>
      <c r="AQ6" s="1111"/>
      <c r="AR6" s="1111"/>
      <c r="AS6" s="1111"/>
      <c r="AT6" s="1133" t="s">
        <v>6</v>
      </c>
      <c r="AU6" s="1133"/>
      <c r="AV6" s="1133"/>
      <c r="AW6" s="1133"/>
      <c r="AX6" s="1133"/>
      <c r="AY6" s="1133"/>
      <c r="AZ6" s="1133"/>
      <c r="BA6" s="1133"/>
      <c r="BB6" s="1133"/>
      <c r="BC6" s="1133"/>
      <c r="BD6" s="1133"/>
      <c r="BE6" s="1133"/>
      <c r="BF6" s="1133"/>
      <c r="BG6" s="1133"/>
      <c r="BH6" s="1133"/>
      <c r="BI6" s="1133"/>
      <c r="BJ6" s="1123" t="s">
        <v>28</v>
      </c>
      <c r="BK6" s="1124"/>
      <c r="BL6" s="1124"/>
      <c r="BM6" s="1124"/>
      <c r="BN6" s="1124"/>
      <c r="BO6" s="1124"/>
      <c r="BP6" s="1124"/>
      <c r="BQ6" s="1124"/>
      <c r="BR6" s="969" t="s">
        <v>226</v>
      </c>
      <c r="BS6" s="969"/>
      <c r="BT6" s="969"/>
      <c r="BU6" s="969"/>
      <c r="BV6" s="970" t="s">
        <v>699</v>
      </c>
      <c r="BW6" s="969" t="s">
        <v>1358</v>
      </c>
      <c r="BX6" s="1024" t="s">
        <v>1376</v>
      </c>
      <c r="BY6" s="1025"/>
      <c r="BZ6" s="1025"/>
      <c r="CA6" s="1026"/>
      <c r="CB6" s="1024" t="s">
        <v>1377</v>
      </c>
      <c r="CC6" s="1025"/>
      <c r="CD6" s="1025"/>
      <c r="CE6" s="1026"/>
      <c r="CF6" s="1111" t="s">
        <v>0</v>
      </c>
    </row>
    <row r="7" spans="1:85" ht="35.25" customHeight="1">
      <c r="A7" s="1111"/>
      <c r="B7" s="1111"/>
      <c r="C7" s="1111"/>
      <c r="D7" s="1008"/>
      <c r="E7" s="1008"/>
      <c r="F7" s="1008"/>
      <c r="G7" s="1008"/>
      <c r="H7" s="1111"/>
      <c r="I7" s="1008"/>
      <c r="J7" s="1008"/>
      <c r="K7" s="507"/>
      <c r="L7" s="1111" t="s">
        <v>32</v>
      </c>
      <c r="M7" s="1111" t="s">
        <v>33</v>
      </c>
      <c r="N7" s="1111" t="s">
        <v>472</v>
      </c>
      <c r="O7" s="1111"/>
      <c r="P7" s="1111"/>
      <c r="Q7" s="1008"/>
      <c r="R7" s="1111"/>
      <c r="S7" s="1111"/>
      <c r="T7" s="1008"/>
      <c r="U7" s="1111" t="s">
        <v>148</v>
      </c>
      <c r="V7" s="1111" t="s">
        <v>1</v>
      </c>
      <c r="W7" s="1111"/>
      <c r="X7" s="1111"/>
      <c r="Y7" s="1111" t="s">
        <v>148</v>
      </c>
      <c r="Z7" s="1123" t="s">
        <v>1</v>
      </c>
      <c r="AA7" s="1124"/>
      <c r="AB7" s="1124"/>
      <c r="AC7" s="1124"/>
      <c r="AD7" s="1124"/>
      <c r="AE7" s="1125"/>
      <c r="AF7" s="1007" t="s">
        <v>148</v>
      </c>
      <c r="AG7" s="508"/>
      <c r="AH7" s="1123" t="s">
        <v>42</v>
      </c>
      <c r="AI7" s="1124"/>
      <c r="AJ7" s="1124"/>
      <c r="AK7" s="1124"/>
      <c r="AL7" s="1125"/>
      <c r="AM7" s="1123" t="s">
        <v>63</v>
      </c>
      <c r="AN7" s="1124"/>
      <c r="AO7" s="1124"/>
      <c r="AP7" s="1124"/>
      <c r="AQ7" s="1124"/>
      <c r="AR7" s="1124"/>
      <c r="AS7" s="1124"/>
      <c r="AT7" s="1111" t="s">
        <v>29</v>
      </c>
      <c r="AU7" s="1123" t="s">
        <v>42</v>
      </c>
      <c r="AV7" s="1124"/>
      <c r="AW7" s="1124"/>
      <c r="AX7" s="1124"/>
      <c r="AY7" s="1124"/>
      <c r="AZ7" s="1125"/>
      <c r="BA7" s="1123" t="s">
        <v>80</v>
      </c>
      <c r="BB7" s="1124"/>
      <c r="BC7" s="1124"/>
      <c r="BD7" s="1124"/>
      <c r="BE7" s="1124"/>
      <c r="BF7" s="1124"/>
      <c r="BG7" s="1124"/>
      <c r="BH7" s="1124"/>
      <c r="BI7" s="1124"/>
      <c r="BJ7" s="1120" t="s">
        <v>30</v>
      </c>
      <c r="BK7" s="1128"/>
      <c r="BL7" s="1128"/>
      <c r="BM7" s="1129"/>
      <c r="BN7" s="1123" t="s">
        <v>80</v>
      </c>
      <c r="BO7" s="1124"/>
      <c r="BP7" s="1124"/>
      <c r="BQ7" s="1124"/>
      <c r="BR7" s="973" t="s">
        <v>700</v>
      </c>
      <c r="BS7" s="974"/>
      <c r="BT7" s="974"/>
      <c r="BU7" s="975"/>
      <c r="BV7" s="971"/>
      <c r="BW7" s="969"/>
      <c r="BX7" s="970" t="s">
        <v>29</v>
      </c>
      <c r="BY7" s="997" t="s">
        <v>42</v>
      </c>
      <c r="BZ7" s="998"/>
      <c r="CA7" s="999"/>
      <c r="CB7" s="970" t="s">
        <v>29</v>
      </c>
      <c r="CC7" s="997" t="s">
        <v>42</v>
      </c>
      <c r="CD7" s="998"/>
      <c r="CE7" s="999"/>
      <c r="CF7" s="1111"/>
    </row>
    <row r="8" spans="1:85" ht="18.75" hidden="1" customHeight="1">
      <c r="A8" s="1111"/>
      <c r="B8" s="1111"/>
      <c r="C8" s="1111"/>
      <c r="D8" s="1008"/>
      <c r="E8" s="1008"/>
      <c r="F8" s="1008"/>
      <c r="G8" s="1008"/>
      <c r="H8" s="1111"/>
      <c r="I8" s="1008"/>
      <c r="J8" s="1008"/>
      <c r="K8" s="1120" t="s">
        <v>31</v>
      </c>
      <c r="L8" s="1111"/>
      <c r="M8" s="1111"/>
      <c r="N8" s="1111" t="s">
        <v>42</v>
      </c>
      <c r="O8" s="1111"/>
      <c r="P8" s="1111"/>
      <c r="Q8" s="1008"/>
      <c r="R8" s="1111"/>
      <c r="S8" s="1111"/>
      <c r="T8" s="1008"/>
      <c r="U8" s="1111"/>
      <c r="V8" s="1007" t="s">
        <v>34</v>
      </c>
      <c r="W8" s="1007" t="s">
        <v>35</v>
      </c>
      <c r="X8" s="1007" t="s">
        <v>82</v>
      </c>
      <c r="Y8" s="1111"/>
      <c r="Z8" s="1007" t="s">
        <v>34</v>
      </c>
      <c r="AA8" s="1007" t="s">
        <v>35</v>
      </c>
      <c r="AB8" s="1007" t="s">
        <v>41</v>
      </c>
      <c r="AC8" s="1126" t="s">
        <v>42</v>
      </c>
      <c r="AD8" s="1127"/>
      <c r="AE8" s="1118"/>
      <c r="AF8" s="1008"/>
      <c r="AG8" s="1111" t="s">
        <v>1</v>
      </c>
      <c r="AH8" s="1111"/>
      <c r="AI8" s="1111"/>
      <c r="AJ8" s="1111"/>
      <c r="AK8" s="1111"/>
      <c r="AL8" s="1111"/>
      <c r="AM8" s="1111" t="s">
        <v>148</v>
      </c>
      <c r="AN8" s="1111" t="s">
        <v>1</v>
      </c>
      <c r="AO8" s="1111"/>
      <c r="AP8" s="1111"/>
      <c r="AQ8" s="1111"/>
      <c r="AR8" s="1111"/>
      <c r="AS8" s="1111"/>
      <c r="AT8" s="1111"/>
      <c r="AU8" s="1125" t="s">
        <v>1</v>
      </c>
      <c r="AV8" s="1111"/>
      <c r="AW8" s="1111"/>
      <c r="AX8" s="1111"/>
      <c r="AY8" s="1111"/>
      <c r="AZ8" s="1111"/>
      <c r="BA8" s="1111" t="s">
        <v>29</v>
      </c>
      <c r="BB8" s="1111" t="s">
        <v>1</v>
      </c>
      <c r="BC8" s="1111"/>
      <c r="BD8" s="1111"/>
      <c r="BE8" s="1111"/>
      <c r="BF8" s="1111"/>
      <c r="BG8" s="1111"/>
      <c r="BH8" s="1111"/>
      <c r="BI8" s="1111"/>
      <c r="BJ8" s="1111" t="s">
        <v>29</v>
      </c>
      <c r="BK8" s="1111" t="s">
        <v>1</v>
      </c>
      <c r="BL8" s="1111"/>
      <c r="BM8" s="1111"/>
      <c r="BN8" s="1111" t="s">
        <v>29</v>
      </c>
      <c r="BO8" s="1111" t="s">
        <v>1</v>
      </c>
      <c r="BP8" s="1111"/>
      <c r="BQ8" s="1111"/>
      <c r="BR8" s="1111" t="s">
        <v>29</v>
      </c>
      <c r="BS8" s="969" t="s">
        <v>1</v>
      </c>
      <c r="BT8" s="969"/>
      <c r="BU8" s="969"/>
      <c r="BV8" s="971"/>
      <c r="BW8" s="969"/>
      <c r="BX8" s="971"/>
      <c r="BY8" s="979" t="s">
        <v>146</v>
      </c>
      <c r="BZ8" s="979" t="s">
        <v>147</v>
      </c>
      <c r="CA8" s="979" t="s">
        <v>38</v>
      </c>
      <c r="CB8" s="971"/>
      <c r="CC8" s="979" t="s">
        <v>146</v>
      </c>
      <c r="CD8" s="979" t="s">
        <v>147</v>
      </c>
      <c r="CE8" s="979" t="s">
        <v>38</v>
      </c>
      <c r="CF8" s="1111"/>
    </row>
    <row r="9" spans="1:85" ht="18.75" customHeight="1">
      <c r="A9" s="1111"/>
      <c r="B9" s="1111"/>
      <c r="C9" s="1111"/>
      <c r="D9" s="1008"/>
      <c r="E9" s="1008"/>
      <c r="F9" s="1008"/>
      <c r="G9" s="1008"/>
      <c r="H9" s="1111"/>
      <c r="I9" s="1008"/>
      <c r="J9" s="1008"/>
      <c r="K9" s="1121"/>
      <c r="L9" s="1111"/>
      <c r="M9" s="1111"/>
      <c r="N9" s="1111" t="s">
        <v>353</v>
      </c>
      <c r="O9" s="1111" t="s">
        <v>72</v>
      </c>
      <c r="P9" s="1111" t="s">
        <v>82</v>
      </c>
      <c r="Q9" s="1008"/>
      <c r="R9" s="1111"/>
      <c r="S9" s="1111"/>
      <c r="T9" s="1008"/>
      <c r="U9" s="1111"/>
      <c r="V9" s="1008"/>
      <c r="W9" s="1008"/>
      <c r="X9" s="1008"/>
      <c r="Y9" s="1111"/>
      <c r="Z9" s="1008"/>
      <c r="AA9" s="1008"/>
      <c r="AB9" s="1008"/>
      <c r="AC9" s="1108" t="s">
        <v>8</v>
      </c>
      <c r="AD9" s="1108" t="s">
        <v>147</v>
      </c>
      <c r="AE9" s="1108" t="s">
        <v>38</v>
      </c>
      <c r="AF9" s="1008"/>
      <c r="AG9" s="1007" t="s">
        <v>34</v>
      </c>
      <c r="AH9" s="1007" t="s">
        <v>35</v>
      </c>
      <c r="AI9" s="1007" t="s">
        <v>41</v>
      </c>
      <c r="AJ9" s="1108" t="s">
        <v>8</v>
      </c>
      <c r="AK9" s="1108" t="s">
        <v>147</v>
      </c>
      <c r="AL9" s="1108" t="s">
        <v>38</v>
      </c>
      <c r="AM9" s="1111"/>
      <c r="AN9" s="1007" t="s">
        <v>34</v>
      </c>
      <c r="AO9" s="1007" t="s">
        <v>35</v>
      </c>
      <c r="AP9" s="1007" t="s">
        <v>41</v>
      </c>
      <c r="AQ9" s="1115" t="s">
        <v>42</v>
      </c>
      <c r="AR9" s="1116"/>
      <c r="AS9" s="1117"/>
      <c r="AT9" s="1111"/>
      <c r="AU9" s="1129" t="s">
        <v>34</v>
      </c>
      <c r="AV9" s="1007" t="s">
        <v>35</v>
      </c>
      <c r="AW9" s="1007" t="s">
        <v>41</v>
      </c>
      <c r="AX9" s="1112" t="s">
        <v>8</v>
      </c>
      <c r="AY9" s="1112" t="s">
        <v>43</v>
      </c>
      <c r="AZ9" s="1118" t="s">
        <v>38</v>
      </c>
      <c r="BA9" s="1111"/>
      <c r="BB9" s="1007" t="s">
        <v>34</v>
      </c>
      <c r="BC9" s="1007" t="s">
        <v>35</v>
      </c>
      <c r="BD9" s="1007" t="s">
        <v>41</v>
      </c>
      <c r="BE9" s="1112" t="s">
        <v>42</v>
      </c>
      <c r="BF9" s="1112"/>
      <c r="BG9" s="1112"/>
      <c r="BH9" s="1112"/>
      <c r="BI9" s="1112"/>
      <c r="BJ9" s="1111"/>
      <c r="BK9" s="1007" t="s">
        <v>34</v>
      </c>
      <c r="BL9" s="1007" t="s">
        <v>35</v>
      </c>
      <c r="BM9" s="1007" t="s">
        <v>39</v>
      </c>
      <c r="BN9" s="1111"/>
      <c r="BO9" s="1007" t="s">
        <v>34</v>
      </c>
      <c r="BP9" s="1007" t="s">
        <v>35</v>
      </c>
      <c r="BQ9" s="1007" t="s">
        <v>39</v>
      </c>
      <c r="BR9" s="1111"/>
      <c r="BS9" s="1007" t="s">
        <v>34</v>
      </c>
      <c r="BT9" s="1007" t="s">
        <v>35</v>
      </c>
      <c r="BU9" s="970" t="s">
        <v>39</v>
      </c>
      <c r="BV9" s="971"/>
      <c r="BW9" s="969"/>
      <c r="BX9" s="971"/>
      <c r="BY9" s="980"/>
      <c r="BZ9" s="980"/>
      <c r="CA9" s="980"/>
      <c r="CB9" s="971"/>
      <c r="CC9" s="980"/>
      <c r="CD9" s="980"/>
      <c r="CE9" s="980"/>
      <c r="CF9" s="1111"/>
    </row>
    <row r="10" spans="1:85" ht="18.75" hidden="1" customHeight="1">
      <c r="A10" s="1111"/>
      <c r="B10" s="1111"/>
      <c r="C10" s="1111"/>
      <c r="D10" s="1008"/>
      <c r="E10" s="1008"/>
      <c r="F10" s="1008"/>
      <c r="G10" s="1008"/>
      <c r="H10" s="1111"/>
      <c r="I10" s="1008"/>
      <c r="J10" s="1008"/>
      <c r="K10" s="1121"/>
      <c r="L10" s="1111"/>
      <c r="M10" s="1111"/>
      <c r="N10" s="1111"/>
      <c r="O10" s="1111"/>
      <c r="P10" s="1111"/>
      <c r="Q10" s="1008"/>
      <c r="R10" s="1111"/>
      <c r="S10" s="1111"/>
      <c r="T10" s="1008"/>
      <c r="U10" s="1111"/>
      <c r="V10" s="1008"/>
      <c r="W10" s="1008"/>
      <c r="X10" s="1008"/>
      <c r="Y10" s="1111"/>
      <c r="Z10" s="1008"/>
      <c r="AA10" s="1008"/>
      <c r="AB10" s="1008"/>
      <c r="AC10" s="1109"/>
      <c r="AD10" s="1109"/>
      <c r="AE10" s="1109"/>
      <c r="AF10" s="1008"/>
      <c r="AG10" s="1008"/>
      <c r="AH10" s="1008"/>
      <c r="AI10" s="1008"/>
      <c r="AJ10" s="1109"/>
      <c r="AK10" s="1109"/>
      <c r="AL10" s="1109"/>
      <c r="AM10" s="1111"/>
      <c r="AN10" s="1008"/>
      <c r="AO10" s="1008"/>
      <c r="AP10" s="1008"/>
      <c r="AQ10" s="1112" t="s">
        <v>8</v>
      </c>
      <c r="AR10" s="1108" t="s">
        <v>43</v>
      </c>
      <c r="AS10" s="1108" t="s">
        <v>38</v>
      </c>
      <c r="AT10" s="1111"/>
      <c r="AU10" s="1130"/>
      <c r="AV10" s="1008"/>
      <c r="AW10" s="1008"/>
      <c r="AX10" s="1112"/>
      <c r="AY10" s="1112"/>
      <c r="AZ10" s="1119"/>
      <c r="BA10" s="1111"/>
      <c r="BB10" s="1008"/>
      <c r="BC10" s="1008"/>
      <c r="BD10" s="1008"/>
      <c r="BE10" s="1109" t="s">
        <v>8</v>
      </c>
      <c r="BF10" s="1113" t="s">
        <v>42</v>
      </c>
      <c r="BG10" s="1114"/>
      <c r="BH10" s="1109" t="s">
        <v>43</v>
      </c>
      <c r="BI10" s="1109" t="s">
        <v>38</v>
      </c>
      <c r="BJ10" s="1111"/>
      <c r="BK10" s="1008"/>
      <c r="BL10" s="1008"/>
      <c r="BM10" s="1008"/>
      <c r="BN10" s="1111"/>
      <c r="BO10" s="1008"/>
      <c r="BP10" s="1008"/>
      <c r="BQ10" s="1008"/>
      <c r="BR10" s="1111"/>
      <c r="BS10" s="1008"/>
      <c r="BT10" s="1008"/>
      <c r="BU10" s="971"/>
      <c r="BV10" s="971"/>
      <c r="BW10" s="969"/>
      <c r="BX10" s="971"/>
      <c r="BY10" s="980"/>
      <c r="BZ10" s="980"/>
      <c r="CA10" s="980"/>
      <c r="CB10" s="971"/>
      <c r="CC10" s="980"/>
      <c r="CD10" s="980"/>
      <c r="CE10" s="980"/>
      <c r="CF10" s="1111"/>
    </row>
    <row r="11" spans="1:85" ht="18.75" customHeight="1">
      <c r="A11" s="1111"/>
      <c r="B11" s="1111"/>
      <c r="C11" s="1111"/>
      <c r="D11" s="1008"/>
      <c r="E11" s="1008"/>
      <c r="F11" s="1008"/>
      <c r="G11" s="1008"/>
      <c r="H11" s="1111"/>
      <c r="I11" s="1008"/>
      <c r="J11" s="1008"/>
      <c r="K11" s="1121"/>
      <c r="L11" s="1111"/>
      <c r="M11" s="1111"/>
      <c r="N11" s="1111"/>
      <c r="O11" s="1111"/>
      <c r="P11" s="1111"/>
      <c r="Q11" s="1008"/>
      <c r="R11" s="1111"/>
      <c r="S11" s="1111"/>
      <c r="T11" s="1008"/>
      <c r="U11" s="1111"/>
      <c r="V11" s="1008"/>
      <c r="W11" s="1008"/>
      <c r="X11" s="1008"/>
      <c r="Y11" s="1111"/>
      <c r="Z11" s="1008"/>
      <c r="AA11" s="1008"/>
      <c r="AB11" s="1008"/>
      <c r="AC11" s="1109"/>
      <c r="AD11" s="1109"/>
      <c r="AE11" s="1109"/>
      <c r="AF11" s="1008"/>
      <c r="AG11" s="1008"/>
      <c r="AH11" s="1008"/>
      <c r="AI11" s="1008"/>
      <c r="AJ11" s="1109"/>
      <c r="AK11" s="1109"/>
      <c r="AL11" s="1109"/>
      <c r="AM11" s="1111"/>
      <c r="AN11" s="1008"/>
      <c r="AO11" s="1008"/>
      <c r="AP11" s="1008"/>
      <c r="AQ11" s="1112"/>
      <c r="AR11" s="1109"/>
      <c r="AS11" s="1109"/>
      <c r="AT11" s="1111"/>
      <c r="AU11" s="1130"/>
      <c r="AV11" s="1008"/>
      <c r="AW11" s="1008"/>
      <c r="AX11" s="1112"/>
      <c r="AY11" s="1112"/>
      <c r="AZ11" s="1119"/>
      <c r="BA11" s="1111"/>
      <c r="BB11" s="1008"/>
      <c r="BC11" s="1008"/>
      <c r="BD11" s="1008"/>
      <c r="BE11" s="1109"/>
      <c r="BF11" s="509"/>
      <c r="BG11" s="510"/>
      <c r="BH11" s="1109"/>
      <c r="BI11" s="1109"/>
      <c r="BJ11" s="1111"/>
      <c r="BK11" s="1008"/>
      <c r="BL11" s="1008"/>
      <c r="BM11" s="1008"/>
      <c r="BN11" s="1111"/>
      <c r="BO11" s="1008"/>
      <c r="BP11" s="1008"/>
      <c r="BQ11" s="1008"/>
      <c r="BR11" s="1111"/>
      <c r="BS11" s="1008"/>
      <c r="BT11" s="1008"/>
      <c r="BU11" s="971"/>
      <c r="BV11" s="971"/>
      <c r="BW11" s="969"/>
      <c r="BX11" s="971"/>
      <c r="BY11" s="980"/>
      <c r="BZ11" s="980"/>
      <c r="CA11" s="980"/>
      <c r="CB11" s="971"/>
      <c r="CC11" s="980"/>
      <c r="CD11" s="980"/>
      <c r="CE11" s="980"/>
      <c r="CF11" s="1111"/>
    </row>
    <row r="12" spans="1:85" ht="59.25" customHeight="1">
      <c r="A12" s="1111"/>
      <c r="B12" s="1111"/>
      <c r="C12" s="1111"/>
      <c r="D12" s="1009"/>
      <c r="E12" s="1009"/>
      <c r="F12" s="1009"/>
      <c r="G12" s="1009"/>
      <c r="H12" s="1111"/>
      <c r="I12" s="1009"/>
      <c r="J12" s="1009"/>
      <c r="K12" s="1122"/>
      <c r="L12" s="1111"/>
      <c r="M12" s="1111"/>
      <c r="N12" s="1111"/>
      <c r="O12" s="1111"/>
      <c r="P12" s="1111"/>
      <c r="Q12" s="1009"/>
      <c r="R12" s="1111"/>
      <c r="S12" s="1111"/>
      <c r="T12" s="1009"/>
      <c r="U12" s="1111"/>
      <c r="V12" s="1009"/>
      <c r="W12" s="1009"/>
      <c r="X12" s="1009"/>
      <c r="Y12" s="1111"/>
      <c r="Z12" s="1009"/>
      <c r="AA12" s="1009"/>
      <c r="AB12" s="1009"/>
      <c r="AC12" s="1110"/>
      <c r="AD12" s="1110"/>
      <c r="AE12" s="1110"/>
      <c r="AF12" s="1009"/>
      <c r="AG12" s="1009"/>
      <c r="AH12" s="1009"/>
      <c r="AI12" s="1009"/>
      <c r="AJ12" s="1110"/>
      <c r="AK12" s="1110"/>
      <c r="AL12" s="1110"/>
      <c r="AM12" s="1111"/>
      <c r="AN12" s="1009"/>
      <c r="AO12" s="1009"/>
      <c r="AP12" s="1009"/>
      <c r="AQ12" s="1112"/>
      <c r="AR12" s="1110"/>
      <c r="AS12" s="1110"/>
      <c r="AT12" s="1111"/>
      <c r="AU12" s="1131"/>
      <c r="AV12" s="1009"/>
      <c r="AW12" s="1008"/>
      <c r="AX12" s="1112"/>
      <c r="AY12" s="1112"/>
      <c r="AZ12" s="1114"/>
      <c r="BA12" s="1111"/>
      <c r="BB12" s="1009"/>
      <c r="BC12" s="1009"/>
      <c r="BD12" s="1009"/>
      <c r="BE12" s="1110"/>
      <c r="BF12" s="511" t="s">
        <v>85</v>
      </c>
      <c r="BG12" s="511" t="s">
        <v>86</v>
      </c>
      <c r="BH12" s="1110"/>
      <c r="BI12" s="1110"/>
      <c r="BJ12" s="1111"/>
      <c r="BK12" s="1009"/>
      <c r="BL12" s="1009"/>
      <c r="BM12" s="1009"/>
      <c r="BN12" s="1111"/>
      <c r="BO12" s="1009"/>
      <c r="BP12" s="1009"/>
      <c r="BQ12" s="1009"/>
      <c r="BR12" s="1111"/>
      <c r="BS12" s="1009"/>
      <c r="BT12" s="1009"/>
      <c r="BU12" s="972"/>
      <c r="BV12" s="972"/>
      <c r="BW12" s="969"/>
      <c r="BX12" s="972"/>
      <c r="BY12" s="981"/>
      <c r="BZ12" s="981"/>
      <c r="CA12" s="981"/>
      <c r="CB12" s="972"/>
      <c r="CC12" s="981"/>
      <c r="CD12" s="981"/>
      <c r="CE12" s="981"/>
      <c r="CF12" s="1111"/>
    </row>
    <row r="13" spans="1:85" s="176" customFormat="1" ht="18.75" customHeight="1">
      <c r="A13" s="442">
        <v>1</v>
      </c>
      <c r="B13" s="442">
        <v>2</v>
      </c>
      <c r="C13" s="442">
        <v>3</v>
      </c>
      <c r="D13" s="442">
        <v>4</v>
      </c>
      <c r="E13" s="442">
        <v>5</v>
      </c>
      <c r="F13" s="442">
        <v>6</v>
      </c>
      <c r="G13" s="442">
        <v>6</v>
      </c>
      <c r="H13" s="442">
        <v>6</v>
      </c>
      <c r="I13" s="442">
        <v>7</v>
      </c>
      <c r="J13" s="442">
        <v>8</v>
      </c>
      <c r="K13" s="442">
        <v>9</v>
      </c>
      <c r="L13" s="442">
        <v>8</v>
      </c>
      <c r="M13" s="442">
        <v>9</v>
      </c>
      <c r="N13" s="442">
        <v>10</v>
      </c>
      <c r="O13" s="442">
        <v>10</v>
      </c>
      <c r="P13" s="442">
        <v>10</v>
      </c>
      <c r="Q13" s="442">
        <v>15</v>
      </c>
      <c r="R13" s="442">
        <v>17</v>
      </c>
      <c r="S13" s="442">
        <v>12</v>
      </c>
      <c r="T13" s="442">
        <v>20</v>
      </c>
      <c r="U13" s="442">
        <v>11</v>
      </c>
      <c r="V13" s="442">
        <v>13</v>
      </c>
      <c r="W13" s="442">
        <v>14</v>
      </c>
      <c r="X13" s="442">
        <v>12</v>
      </c>
      <c r="Y13" s="442">
        <v>13</v>
      </c>
      <c r="Z13" s="442">
        <v>26</v>
      </c>
      <c r="AA13" s="332">
        <v>15</v>
      </c>
      <c r="AB13" s="332">
        <v>16</v>
      </c>
      <c r="AC13" s="442">
        <v>14</v>
      </c>
      <c r="AD13" s="442">
        <v>15</v>
      </c>
      <c r="AE13" s="442">
        <v>16</v>
      </c>
      <c r="AF13" s="442">
        <v>33</v>
      </c>
      <c r="AG13" s="332">
        <v>34</v>
      </c>
      <c r="AH13" s="442">
        <v>35</v>
      </c>
      <c r="AI13" s="442">
        <v>36</v>
      </c>
      <c r="AJ13" s="442">
        <v>37</v>
      </c>
      <c r="AK13" s="442">
        <v>38</v>
      </c>
      <c r="AL13" s="442">
        <v>39</v>
      </c>
      <c r="AM13" s="442">
        <v>40</v>
      </c>
      <c r="AN13" s="442">
        <v>41</v>
      </c>
      <c r="AO13" s="442">
        <v>42</v>
      </c>
      <c r="AP13" s="442">
        <v>43</v>
      </c>
      <c r="AQ13" s="442">
        <v>44</v>
      </c>
      <c r="AR13" s="442">
        <v>45</v>
      </c>
      <c r="AS13" s="442">
        <v>46</v>
      </c>
      <c r="AT13" s="442">
        <v>17</v>
      </c>
      <c r="AU13" s="442">
        <v>48</v>
      </c>
      <c r="AV13" s="442">
        <v>49</v>
      </c>
      <c r="AW13" s="442">
        <v>50</v>
      </c>
      <c r="AX13" s="442">
        <v>18</v>
      </c>
      <c r="AY13" s="442">
        <v>19</v>
      </c>
      <c r="AZ13" s="442">
        <v>20</v>
      </c>
      <c r="BA13" s="442">
        <v>55</v>
      </c>
      <c r="BB13" s="442">
        <v>56</v>
      </c>
      <c r="BC13" s="442">
        <v>57</v>
      </c>
      <c r="BD13" s="442">
        <v>58</v>
      </c>
      <c r="BE13" s="442">
        <v>59</v>
      </c>
      <c r="BF13" s="442">
        <v>60</v>
      </c>
      <c r="BG13" s="442">
        <v>61</v>
      </c>
      <c r="BH13" s="442">
        <v>62</v>
      </c>
      <c r="BI13" s="442">
        <v>63</v>
      </c>
      <c r="BJ13" s="442">
        <v>64</v>
      </c>
      <c r="BK13" s="442">
        <v>65</v>
      </c>
      <c r="BL13" s="442">
        <v>66</v>
      </c>
      <c r="BM13" s="442">
        <v>67</v>
      </c>
      <c r="BN13" s="442">
        <v>68</v>
      </c>
      <c r="BO13" s="442">
        <v>69</v>
      </c>
      <c r="BP13" s="442">
        <v>70</v>
      </c>
      <c r="BQ13" s="442">
        <v>71</v>
      </c>
      <c r="BR13" s="442">
        <v>72</v>
      </c>
      <c r="BS13" s="442">
        <v>73</v>
      </c>
      <c r="BT13" s="442">
        <v>74</v>
      </c>
      <c r="BU13" s="442">
        <v>75</v>
      </c>
      <c r="BV13" s="442">
        <v>22</v>
      </c>
      <c r="BW13" s="442">
        <v>21</v>
      </c>
      <c r="BX13" s="442"/>
      <c r="BY13" s="442"/>
      <c r="BZ13" s="442"/>
      <c r="CA13" s="442"/>
      <c r="CB13" s="442"/>
      <c r="CC13" s="442"/>
      <c r="CD13" s="442"/>
      <c r="CE13" s="442"/>
      <c r="CF13" s="442">
        <v>21</v>
      </c>
      <c r="CG13" s="191"/>
    </row>
    <row r="14" spans="1:85" s="70" customFormat="1" ht="26.25" customHeight="1">
      <c r="A14" s="512"/>
      <c r="B14" s="512" t="s">
        <v>7</v>
      </c>
      <c r="C14" s="512"/>
      <c r="D14" s="512"/>
      <c r="E14" s="512"/>
      <c r="F14" s="512"/>
      <c r="G14" s="512"/>
      <c r="H14" s="512"/>
      <c r="I14" s="425"/>
      <c r="J14" s="425"/>
      <c r="K14" s="512"/>
      <c r="L14" s="512"/>
      <c r="M14" s="205">
        <f t="shared" ref="M14:AR14" si="0">M15+M17+M41</f>
        <v>611689.44999999995</v>
      </c>
      <c r="N14" s="205">
        <f t="shared" si="0"/>
        <v>32117</v>
      </c>
      <c r="O14" s="205">
        <f t="shared" si="0"/>
        <v>86500</v>
      </c>
      <c r="P14" s="205">
        <f t="shared" si="0"/>
        <v>247781.45</v>
      </c>
      <c r="Q14" s="205" t="e">
        <f t="shared" si="0"/>
        <v>#VALUE!</v>
      </c>
      <c r="R14" s="205" t="e">
        <f t="shared" si="0"/>
        <v>#VALUE!</v>
      </c>
      <c r="S14" s="205" t="e">
        <f t="shared" si="0"/>
        <v>#VALUE!</v>
      </c>
      <c r="T14" s="205" t="e">
        <f t="shared" si="0"/>
        <v>#VALUE!</v>
      </c>
      <c r="U14" s="205">
        <f t="shared" si="0"/>
        <v>10000</v>
      </c>
      <c r="V14" s="205">
        <f t="shared" si="0"/>
        <v>0</v>
      </c>
      <c r="W14" s="205">
        <f t="shared" si="0"/>
        <v>10000</v>
      </c>
      <c r="X14" s="205">
        <f t="shared" si="0"/>
        <v>0</v>
      </c>
      <c r="Y14" s="205">
        <f t="shared" si="0"/>
        <v>280715.61800000002</v>
      </c>
      <c r="Z14" s="205">
        <f t="shared" si="0"/>
        <v>0</v>
      </c>
      <c r="AA14" s="205">
        <f t="shared" si="0"/>
        <v>0</v>
      </c>
      <c r="AB14" s="205">
        <f t="shared" si="0"/>
        <v>280977.06800000003</v>
      </c>
      <c r="AC14" s="205">
        <f t="shared" si="0"/>
        <v>25352.858</v>
      </c>
      <c r="AD14" s="205">
        <f t="shared" si="0"/>
        <v>226992.80299999999</v>
      </c>
      <c r="AE14" s="205">
        <f t="shared" si="0"/>
        <v>28369.956999999999</v>
      </c>
      <c r="AF14" s="205">
        <f t="shared" si="0"/>
        <v>96592.803748000006</v>
      </c>
      <c r="AG14" s="205">
        <f t="shared" si="0"/>
        <v>0</v>
      </c>
      <c r="AH14" s="205">
        <f t="shared" si="0"/>
        <v>0</v>
      </c>
      <c r="AI14" s="205">
        <f t="shared" si="0"/>
        <v>96592.803748000006</v>
      </c>
      <c r="AJ14" s="205">
        <f t="shared" si="0"/>
        <v>14855.858</v>
      </c>
      <c r="AK14" s="205">
        <f t="shared" si="0"/>
        <v>73753.268748000002</v>
      </c>
      <c r="AL14" s="205">
        <f t="shared" si="0"/>
        <v>7983.6769999999997</v>
      </c>
      <c r="AM14" s="205">
        <f t="shared" si="0"/>
        <v>72793.226448000001</v>
      </c>
      <c r="AN14" s="205">
        <f t="shared" si="0"/>
        <v>0</v>
      </c>
      <c r="AO14" s="205">
        <f t="shared" si="0"/>
        <v>261.45</v>
      </c>
      <c r="AP14" s="205">
        <f t="shared" si="0"/>
        <v>73054.122447999995</v>
      </c>
      <c r="AQ14" s="205">
        <f t="shared" si="0"/>
        <v>13908.81</v>
      </c>
      <c r="AR14" s="205">
        <f t="shared" si="0"/>
        <v>51740.145747999995</v>
      </c>
      <c r="AS14" s="205">
        <f t="shared" ref="AS14:BW14" si="1">AS15+AS17+AS41</f>
        <v>7143.7166999999999</v>
      </c>
      <c r="AT14" s="205">
        <f t="shared" si="1"/>
        <v>184200.364252</v>
      </c>
      <c r="AU14" s="205">
        <f t="shared" si="1"/>
        <v>0</v>
      </c>
      <c r="AV14" s="205">
        <f t="shared" si="1"/>
        <v>0</v>
      </c>
      <c r="AW14" s="205">
        <f t="shared" si="1"/>
        <v>184200.364252</v>
      </c>
      <c r="AX14" s="205">
        <f t="shared" si="1"/>
        <v>10497</v>
      </c>
      <c r="AY14" s="205">
        <f t="shared" si="1"/>
        <v>153578.53425199998</v>
      </c>
      <c r="AZ14" s="205">
        <f t="shared" si="1"/>
        <v>20124.830000000002</v>
      </c>
      <c r="BA14" s="205">
        <f t="shared" si="1"/>
        <v>33483.207000000002</v>
      </c>
      <c r="BB14" s="205">
        <f t="shared" si="1"/>
        <v>0</v>
      </c>
      <c r="BC14" s="205">
        <f t="shared" si="1"/>
        <v>0</v>
      </c>
      <c r="BD14" s="205">
        <f t="shared" si="1"/>
        <v>33483.207000000002</v>
      </c>
      <c r="BE14" s="205">
        <f t="shared" si="1"/>
        <v>10113.916999999999</v>
      </c>
      <c r="BF14" s="205">
        <f t="shared" si="1"/>
        <v>10113.916999999999</v>
      </c>
      <c r="BG14" s="205">
        <f t="shared" si="1"/>
        <v>0</v>
      </c>
      <c r="BH14" s="205">
        <f t="shared" si="1"/>
        <v>8209</v>
      </c>
      <c r="BI14" s="205">
        <f t="shared" si="1"/>
        <v>15160.289999999999</v>
      </c>
      <c r="BJ14" s="205">
        <f t="shared" si="1"/>
        <v>11784.261</v>
      </c>
      <c r="BK14" s="205">
        <f t="shared" si="1"/>
        <v>0</v>
      </c>
      <c r="BL14" s="205">
        <f t="shared" si="1"/>
        <v>0</v>
      </c>
      <c r="BM14" s="205">
        <f t="shared" si="1"/>
        <v>11784.261</v>
      </c>
      <c r="BN14" s="205">
        <f t="shared" si="1"/>
        <v>11784.261</v>
      </c>
      <c r="BO14" s="205">
        <f t="shared" si="1"/>
        <v>0</v>
      </c>
      <c r="BP14" s="205">
        <f t="shared" si="1"/>
        <v>0</v>
      </c>
      <c r="BQ14" s="205">
        <f t="shared" si="1"/>
        <v>11784.261</v>
      </c>
      <c r="BR14" s="205">
        <f t="shared" si="1"/>
        <v>62103.05</v>
      </c>
      <c r="BS14" s="205">
        <f t="shared" si="1"/>
        <v>0</v>
      </c>
      <c r="BT14" s="205">
        <f t="shared" si="1"/>
        <v>62100</v>
      </c>
      <c r="BU14" s="205">
        <f t="shared" si="1"/>
        <v>3.05</v>
      </c>
      <c r="BV14" s="205">
        <f t="shared" si="1"/>
        <v>2.4</v>
      </c>
      <c r="BW14" s="205">
        <f t="shared" si="1"/>
        <v>3629.4280000000003</v>
      </c>
      <c r="BX14" s="205"/>
      <c r="BY14" s="205"/>
      <c r="BZ14" s="205"/>
      <c r="CA14" s="205"/>
      <c r="CB14" s="205"/>
      <c r="CC14" s="205"/>
      <c r="CD14" s="205"/>
      <c r="CE14" s="205"/>
      <c r="CF14" s="205"/>
      <c r="CG14" s="206"/>
    </row>
    <row r="15" spans="1:85" ht="36" customHeight="1">
      <c r="A15" s="357" t="s">
        <v>11</v>
      </c>
      <c r="B15" s="357" t="s">
        <v>1339</v>
      </c>
      <c r="C15" s="513"/>
      <c r="D15" s="513"/>
      <c r="E15" s="513"/>
      <c r="F15" s="513"/>
      <c r="G15" s="513"/>
      <c r="H15" s="513"/>
      <c r="I15" s="357"/>
      <c r="J15" s="357"/>
      <c r="K15" s="513"/>
      <c r="L15" s="513"/>
      <c r="M15" s="514"/>
      <c r="N15" s="514"/>
      <c r="O15" s="514"/>
      <c r="P15" s="514"/>
      <c r="Q15" s="514"/>
      <c r="R15" s="514"/>
      <c r="S15" s="514"/>
      <c r="T15" s="514"/>
      <c r="U15" s="514"/>
      <c r="V15" s="514"/>
      <c r="W15" s="514"/>
      <c r="X15" s="514"/>
      <c r="Y15" s="514">
        <f>Y16</f>
        <v>10670</v>
      </c>
      <c r="Z15" s="514">
        <f t="shared" ref="Z15:CF15" si="2">Z16</f>
        <v>0</v>
      </c>
      <c r="AA15" s="514">
        <f t="shared" si="2"/>
        <v>0</v>
      </c>
      <c r="AB15" s="514">
        <f t="shared" si="2"/>
        <v>10670</v>
      </c>
      <c r="AC15" s="514">
        <f t="shared" si="2"/>
        <v>0</v>
      </c>
      <c r="AD15" s="514">
        <f t="shared" si="2"/>
        <v>10670</v>
      </c>
      <c r="AE15" s="514">
        <f t="shared" si="2"/>
        <v>0</v>
      </c>
      <c r="AF15" s="514">
        <f t="shared" si="2"/>
        <v>5400</v>
      </c>
      <c r="AG15" s="514">
        <f t="shared" si="2"/>
        <v>0</v>
      </c>
      <c r="AH15" s="514">
        <f t="shared" si="2"/>
        <v>0</v>
      </c>
      <c r="AI15" s="514">
        <f t="shared" si="2"/>
        <v>5400</v>
      </c>
      <c r="AJ15" s="514">
        <f t="shared" si="2"/>
        <v>0</v>
      </c>
      <c r="AK15" s="514">
        <f t="shared" si="2"/>
        <v>5400</v>
      </c>
      <c r="AL15" s="514">
        <f t="shared" si="2"/>
        <v>0</v>
      </c>
      <c r="AM15" s="514">
        <f t="shared" si="2"/>
        <v>5400</v>
      </c>
      <c r="AN15" s="514">
        <f t="shared" si="2"/>
        <v>0</v>
      </c>
      <c r="AO15" s="514">
        <f t="shared" si="2"/>
        <v>0</v>
      </c>
      <c r="AP15" s="514">
        <f t="shared" si="2"/>
        <v>5400</v>
      </c>
      <c r="AQ15" s="514">
        <f t="shared" si="2"/>
        <v>0</v>
      </c>
      <c r="AR15" s="514">
        <f t="shared" si="2"/>
        <v>5400</v>
      </c>
      <c r="AS15" s="514">
        <f t="shared" si="2"/>
        <v>0</v>
      </c>
      <c r="AT15" s="514">
        <f t="shared" si="2"/>
        <v>8900</v>
      </c>
      <c r="AU15" s="514">
        <f t="shared" si="2"/>
        <v>0</v>
      </c>
      <c r="AV15" s="514">
        <f t="shared" si="2"/>
        <v>0</v>
      </c>
      <c r="AW15" s="514">
        <f t="shared" si="2"/>
        <v>8900</v>
      </c>
      <c r="AX15" s="514">
        <f t="shared" si="2"/>
        <v>0</v>
      </c>
      <c r="AY15" s="514">
        <f t="shared" si="2"/>
        <v>8900</v>
      </c>
      <c r="AZ15" s="514">
        <f t="shared" si="2"/>
        <v>0</v>
      </c>
      <c r="BA15" s="514">
        <f t="shared" si="2"/>
        <v>0</v>
      </c>
      <c r="BB15" s="514">
        <f t="shared" si="2"/>
        <v>0</v>
      </c>
      <c r="BC15" s="514">
        <f t="shared" si="2"/>
        <v>0</v>
      </c>
      <c r="BD15" s="514">
        <f t="shared" si="2"/>
        <v>0</v>
      </c>
      <c r="BE15" s="514">
        <f t="shared" si="2"/>
        <v>0</v>
      </c>
      <c r="BF15" s="514">
        <f t="shared" si="2"/>
        <v>0</v>
      </c>
      <c r="BG15" s="514">
        <f t="shared" si="2"/>
        <v>0</v>
      </c>
      <c r="BH15" s="514">
        <f t="shared" si="2"/>
        <v>0</v>
      </c>
      <c r="BI15" s="514">
        <f t="shared" si="2"/>
        <v>0</v>
      </c>
      <c r="BJ15" s="514">
        <f t="shared" si="2"/>
        <v>0</v>
      </c>
      <c r="BK15" s="514">
        <f t="shared" si="2"/>
        <v>0</v>
      </c>
      <c r="BL15" s="514">
        <f t="shared" si="2"/>
        <v>0</v>
      </c>
      <c r="BM15" s="514">
        <f t="shared" si="2"/>
        <v>0</v>
      </c>
      <c r="BN15" s="514">
        <f t="shared" si="2"/>
        <v>0</v>
      </c>
      <c r="BO15" s="514">
        <f t="shared" si="2"/>
        <v>0</v>
      </c>
      <c r="BP15" s="514">
        <f t="shared" si="2"/>
        <v>0</v>
      </c>
      <c r="BQ15" s="514">
        <f t="shared" si="2"/>
        <v>0</v>
      </c>
      <c r="BR15" s="514">
        <f t="shared" si="2"/>
        <v>0</v>
      </c>
      <c r="BS15" s="514">
        <f t="shared" si="2"/>
        <v>0</v>
      </c>
      <c r="BT15" s="514">
        <f t="shared" si="2"/>
        <v>0</v>
      </c>
      <c r="BU15" s="514">
        <f t="shared" si="2"/>
        <v>0</v>
      </c>
      <c r="BV15" s="514">
        <f t="shared" si="2"/>
        <v>0</v>
      </c>
      <c r="BW15" s="514">
        <f t="shared" si="2"/>
        <v>0</v>
      </c>
      <c r="BX15" s="514"/>
      <c r="BY15" s="514"/>
      <c r="BZ15" s="514"/>
      <c r="CA15" s="514"/>
      <c r="CB15" s="514"/>
      <c r="CC15" s="514"/>
      <c r="CD15" s="514"/>
      <c r="CE15" s="514"/>
      <c r="CF15" s="514">
        <f t="shared" si="2"/>
        <v>0</v>
      </c>
      <c r="CG15" s="185"/>
    </row>
    <row r="16" spans="1:85" ht="57" customHeight="1" outlineLevel="1">
      <c r="A16" s="377">
        <v>1</v>
      </c>
      <c r="B16" s="515" t="s">
        <v>702</v>
      </c>
      <c r="C16" s="377" t="s">
        <v>70</v>
      </c>
      <c r="D16" s="377" t="s">
        <v>279</v>
      </c>
      <c r="E16" s="377"/>
      <c r="F16" s="377"/>
      <c r="G16" s="377"/>
      <c r="H16" s="377"/>
      <c r="I16" s="363"/>
      <c r="J16" s="363"/>
      <c r="K16" s="377"/>
      <c r="L16" s="377"/>
      <c r="M16" s="110"/>
      <c r="N16" s="110"/>
      <c r="O16" s="110"/>
      <c r="P16" s="110"/>
      <c r="Q16" s="110"/>
      <c r="R16" s="110"/>
      <c r="S16" s="110"/>
      <c r="T16" s="110"/>
      <c r="U16" s="110"/>
      <c r="V16" s="110"/>
      <c r="W16" s="110"/>
      <c r="X16" s="110"/>
      <c r="Y16" s="110">
        <v>10670</v>
      </c>
      <c r="Z16" s="110">
        <v>0</v>
      </c>
      <c r="AA16" s="110">
        <v>0</v>
      </c>
      <c r="AB16" s="110">
        <v>10670</v>
      </c>
      <c r="AC16" s="110"/>
      <c r="AD16" s="110">
        <v>10670</v>
      </c>
      <c r="AE16" s="110">
        <v>0</v>
      </c>
      <c r="AF16" s="110">
        <v>5400</v>
      </c>
      <c r="AG16" s="110">
        <v>0</v>
      </c>
      <c r="AH16" s="110">
        <v>0</v>
      </c>
      <c r="AI16" s="110">
        <v>5400</v>
      </c>
      <c r="AJ16" s="110"/>
      <c r="AK16" s="110">
        <v>5400</v>
      </c>
      <c r="AL16" s="110">
        <v>0</v>
      </c>
      <c r="AM16" s="110">
        <v>5400</v>
      </c>
      <c r="AN16" s="110">
        <v>0</v>
      </c>
      <c r="AO16" s="110">
        <v>0</v>
      </c>
      <c r="AP16" s="110">
        <v>5400</v>
      </c>
      <c r="AQ16" s="110">
        <v>0</v>
      </c>
      <c r="AR16" s="110">
        <v>5400</v>
      </c>
      <c r="AS16" s="110">
        <v>0</v>
      </c>
      <c r="AT16" s="110">
        <v>8900</v>
      </c>
      <c r="AU16" s="110">
        <v>0</v>
      </c>
      <c r="AV16" s="110">
        <v>0</v>
      </c>
      <c r="AW16" s="110">
        <v>8900</v>
      </c>
      <c r="AX16" s="110">
        <v>0</v>
      </c>
      <c r="AY16" s="110">
        <v>8900</v>
      </c>
      <c r="AZ16" s="110">
        <v>0</v>
      </c>
      <c r="BA16" s="110">
        <v>0</v>
      </c>
      <c r="BB16" s="110">
        <v>0</v>
      </c>
      <c r="BC16" s="110">
        <v>0</v>
      </c>
      <c r="BD16" s="110">
        <v>0</v>
      </c>
      <c r="BE16" s="110">
        <v>0</v>
      </c>
      <c r="BF16" s="110">
        <v>0</v>
      </c>
      <c r="BG16" s="110">
        <v>0</v>
      </c>
      <c r="BH16" s="110">
        <v>0</v>
      </c>
      <c r="BI16" s="110">
        <v>0</v>
      </c>
      <c r="BJ16" s="110">
        <v>0</v>
      </c>
      <c r="BK16" s="110">
        <v>0</v>
      </c>
      <c r="BL16" s="110">
        <v>0</v>
      </c>
      <c r="BM16" s="110">
        <v>0</v>
      </c>
      <c r="BN16" s="110">
        <v>0</v>
      </c>
      <c r="BO16" s="110">
        <v>0</v>
      </c>
      <c r="BP16" s="110">
        <v>0</v>
      </c>
      <c r="BQ16" s="110">
        <v>0</v>
      </c>
      <c r="BR16" s="110">
        <v>0</v>
      </c>
      <c r="BS16" s="110">
        <v>0</v>
      </c>
      <c r="BT16" s="110">
        <v>0</v>
      </c>
      <c r="BU16" s="110">
        <v>0</v>
      </c>
      <c r="BV16" s="110">
        <v>0</v>
      </c>
      <c r="BW16" s="110">
        <v>0</v>
      </c>
      <c r="BX16" s="110"/>
      <c r="BY16" s="110"/>
      <c r="BZ16" s="110"/>
      <c r="CA16" s="110"/>
      <c r="CB16" s="110"/>
      <c r="CC16" s="110"/>
      <c r="CD16" s="110"/>
      <c r="CE16" s="110"/>
      <c r="CF16" s="111">
        <v>0</v>
      </c>
      <c r="CG16" s="185"/>
    </row>
    <row r="17" spans="1:84" ht="33.75" customHeight="1">
      <c r="A17" s="361" t="s">
        <v>10</v>
      </c>
      <c r="B17" s="361" t="s">
        <v>1359</v>
      </c>
      <c r="C17" s="390"/>
      <c r="D17" s="390"/>
      <c r="E17" s="390"/>
      <c r="F17" s="390"/>
      <c r="G17" s="390"/>
      <c r="H17" s="390"/>
      <c r="I17" s="361"/>
      <c r="J17" s="361"/>
      <c r="K17" s="390"/>
      <c r="L17" s="390"/>
      <c r="M17" s="171">
        <f>M18+M24+M29+M34+M37+M40</f>
        <v>575220</v>
      </c>
      <c r="N17" s="171">
        <f t="shared" ref="N17:BY17" si="3">N18+N24+N29+N34+N37+N40</f>
        <v>0</v>
      </c>
      <c r="O17" s="171">
        <f t="shared" si="3"/>
        <v>86500</v>
      </c>
      <c r="P17" s="171">
        <f t="shared" si="3"/>
        <v>246920</v>
      </c>
      <c r="Q17" s="171">
        <f t="shared" si="3"/>
        <v>0</v>
      </c>
      <c r="R17" s="171">
        <f t="shared" si="3"/>
        <v>0</v>
      </c>
      <c r="S17" s="171">
        <f t="shared" si="3"/>
        <v>0</v>
      </c>
      <c r="T17" s="171">
        <f t="shared" si="3"/>
        <v>0</v>
      </c>
      <c r="U17" s="171">
        <f t="shared" si="3"/>
        <v>10000</v>
      </c>
      <c r="V17" s="171">
        <f t="shared" si="3"/>
        <v>0</v>
      </c>
      <c r="W17" s="171">
        <f t="shared" si="3"/>
        <v>10000</v>
      </c>
      <c r="X17" s="171">
        <f t="shared" si="3"/>
        <v>0</v>
      </c>
      <c r="Y17" s="171">
        <f t="shared" si="3"/>
        <v>269184.16800000001</v>
      </c>
      <c r="Z17" s="171">
        <f t="shared" si="3"/>
        <v>0</v>
      </c>
      <c r="AA17" s="171">
        <f t="shared" si="3"/>
        <v>0</v>
      </c>
      <c r="AB17" s="171">
        <f t="shared" si="3"/>
        <v>269184.16800000001</v>
      </c>
      <c r="AC17" s="171">
        <f t="shared" si="3"/>
        <v>25352.858</v>
      </c>
      <c r="AD17" s="171">
        <f t="shared" si="3"/>
        <v>216322.80299999999</v>
      </c>
      <c r="AE17" s="171">
        <f t="shared" si="3"/>
        <v>27508.506999999998</v>
      </c>
      <c r="AF17" s="171">
        <f t="shared" si="3"/>
        <v>90792.803748000006</v>
      </c>
      <c r="AG17" s="171">
        <f t="shared" si="3"/>
        <v>0</v>
      </c>
      <c r="AH17" s="171">
        <f t="shared" si="3"/>
        <v>0</v>
      </c>
      <c r="AI17" s="171">
        <f t="shared" si="3"/>
        <v>90792.803748000006</v>
      </c>
      <c r="AJ17" s="171">
        <f t="shared" si="3"/>
        <v>14855.858</v>
      </c>
      <c r="AK17" s="171">
        <f t="shared" si="3"/>
        <v>68353.268748000002</v>
      </c>
      <c r="AL17" s="171">
        <f t="shared" si="3"/>
        <v>7583.6769999999997</v>
      </c>
      <c r="AM17" s="171">
        <f t="shared" si="3"/>
        <v>66993.226448000001</v>
      </c>
      <c r="AN17" s="171">
        <f t="shared" si="3"/>
        <v>0</v>
      </c>
      <c r="AO17" s="171">
        <f t="shared" si="3"/>
        <v>0</v>
      </c>
      <c r="AP17" s="171">
        <f t="shared" si="3"/>
        <v>66992.672447999998</v>
      </c>
      <c r="AQ17" s="171">
        <f t="shared" si="3"/>
        <v>13908.81</v>
      </c>
      <c r="AR17" s="171">
        <f t="shared" si="3"/>
        <v>46340.145747999995</v>
      </c>
      <c r="AS17" s="171">
        <f t="shared" si="3"/>
        <v>6743.7166999999999</v>
      </c>
      <c r="AT17" s="171">
        <f t="shared" si="3"/>
        <v>175100.364252</v>
      </c>
      <c r="AU17" s="171">
        <f t="shared" si="3"/>
        <v>0</v>
      </c>
      <c r="AV17" s="171">
        <f t="shared" si="3"/>
        <v>0</v>
      </c>
      <c r="AW17" s="171">
        <f t="shared" si="3"/>
        <v>175100.364252</v>
      </c>
      <c r="AX17" s="171">
        <f t="shared" si="3"/>
        <v>10497</v>
      </c>
      <c r="AY17" s="171">
        <f t="shared" si="3"/>
        <v>144678.53425199998</v>
      </c>
      <c r="AZ17" s="171">
        <f t="shared" si="3"/>
        <v>19924.830000000002</v>
      </c>
      <c r="BA17" s="171">
        <f t="shared" si="3"/>
        <v>33483.207000000002</v>
      </c>
      <c r="BB17" s="171">
        <f t="shared" si="3"/>
        <v>0</v>
      </c>
      <c r="BC17" s="171">
        <f t="shared" si="3"/>
        <v>0</v>
      </c>
      <c r="BD17" s="171">
        <f t="shared" si="3"/>
        <v>33483.207000000002</v>
      </c>
      <c r="BE17" s="171">
        <f t="shared" si="3"/>
        <v>10113.916999999999</v>
      </c>
      <c r="BF17" s="171">
        <f t="shared" si="3"/>
        <v>10113.916999999999</v>
      </c>
      <c r="BG17" s="171">
        <f t="shared" si="3"/>
        <v>0</v>
      </c>
      <c r="BH17" s="171">
        <f t="shared" si="3"/>
        <v>8209</v>
      </c>
      <c r="BI17" s="171">
        <f t="shared" si="3"/>
        <v>15160.289999999999</v>
      </c>
      <c r="BJ17" s="171">
        <f t="shared" si="3"/>
        <v>11784.261</v>
      </c>
      <c r="BK17" s="171">
        <f t="shared" si="3"/>
        <v>0</v>
      </c>
      <c r="BL17" s="171">
        <f t="shared" si="3"/>
        <v>0</v>
      </c>
      <c r="BM17" s="171">
        <f t="shared" si="3"/>
        <v>11784.261</v>
      </c>
      <c r="BN17" s="171">
        <f t="shared" si="3"/>
        <v>11784.261</v>
      </c>
      <c r="BO17" s="171">
        <f t="shared" si="3"/>
        <v>0</v>
      </c>
      <c r="BP17" s="171">
        <f t="shared" si="3"/>
        <v>0</v>
      </c>
      <c r="BQ17" s="171">
        <f t="shared" si="3"/>
        <v>11784.261</v>
      </c>
      <c r="BR17" s="171">
        <f t="shared" si="3"/>
        <v>62100</v>
      </c>
      <c r="BS17" s="171">
        <f t="shared" si="3"/>
        <v>0</v>
      </c>
      <c r="BT17" s="171">
        <f t="shared" si="3"/>
        <v>62100</v>
      </c>
      <c r="BU17" s="171">
        <f t="shared" si="3"/>
        <v>0</v>
      </c>
      <c r="BV17" s="171">
        <f t="shared" si="3"/>
        <v>0</v>
      </c>
      <c r="BW17" s="171">
        <f t="shared" si="3"/>
        <v>3626.3780000000002</v>
      </c>
      <c r="BX17" s="171">
        <f t="shared" si="3"/>
        <v>0</v>
      </c>
      <c r="BY17" s="171">
        <f t="shared" si="3"/>
        <v>0</v>
      </c>
      <c r="BZ17" s="171">
        <f t="shared" ref="BZ17:CE17" si="4">BZ18+BZ24+BZ29+BZ34+BZ37+BZ40</f>
        <v>0</v>
      </c>
      <c r="CA17" s="171">
        <f t="shared" si="4"/>
        <v>0</v>
      </c>
      <c r="CB17" s="171">
        <f t="shared" si="4"/>
        <v>0</v>
      </c>
      <c r="CC17" s="171">
        <f t="shared" si="4"/>
        <v>0</v>
      </c>
      <c r="CD17" s="171">
        <f t="shared" si="4"/>
        <v>0</v>
      </c>
      <c r="CE17" s="171">
        <f t="shared" si="4"/>
        <v>0</v>
      </c>
      <c r="CF17" s="171" t="s">
        <v>1369</v>
      </c>
    </row>
    <row r="18" spans="1:84" ht="36" customHeight="1">
      <c r="A18" s="390" t="s">
        <v>12</v>
      </c>
      <c r="B18" s="390" t="s">
        <v>703</v>
      </c>
      <c r="C18" s="390"/>
      <c r="D18" s="390"/>
      <c r="E18" s="390"/>
      <c r="F18" s="390"/>
      <c r="G18" s="390"/>
      <c r="H18" s="390"/>
      <c r="I18" s="361"/>
      <c r="J18" s="361"/>
      <c r="K18" s="390"/>
      <c r="L18" s="390"/>
      <c r="M18" s="171">
        <f>M19</f>
        <v>437500</v>
      </c>
      <c r="N18" s="171">
        <f t="shared" ref="N18:BY18" si="5">N19</f>
        <v>0</v>
      </c>
      <c r="O18" s="171">
        <f t="shared" si="5"/>
        <v>51500</v>
      </c>
      <c r="P18" s="171">
        <f t="shared" si="5"/>
        <v>144200</v>
      </c>
      <c r="Q18" s="171">
        <f t="shared" si="5"/>
        <v>0</v>
      </c>
      <c r="R18" s="171">
        <f t="shared" si="5"/>
        <v>0</v>
      </c>
      <c r="S18" s="171">
        <f t="shared" si="5"/>
        <v>0</v>
      </c>
      <c r="T18" s="171">
        <f t="shared" si="5"/>
        <v>0</v>
      </c>
      <c r="U18" s="171">
        <f t="shared" si="5"/>
        <v>0</v>
      </c>
      <c r="V18" s="171">
        <f t="shared" si="5"/>
        <v>0</v>
      </c>
      <c r="W18" s="171">
        <f t="shared" si="5"/>
        <v>0</v>
      </c>
      <c r="X18" s="171">
        <f t="shared" si="5"/>
        <v>0</v>
      </c>
      <c r="Y18" s="171">
        <f t="shared" si="5"/>
        <v>141656.685</v>
      </c>
      <c r="Z18" s="171">
        <f t="shared" si="5"/>
        <v>0</v>
      </c>
      <c r="AA18" s="171">
        <f t="shared" si="5"/>
        <v>0</v>
      </c>
      <c r="AB18" s="171">
        <f t="shared" si="5"/>
        <v>141656.685</v>
      </c>
      <c r="AC18" s="171">
        <f t="shared" si="5"/>
        <v>20352.858</v>
      </c>
      <c r="AD18" s="171">
        <f t="shared" si="5"/>
        <v>111847.14199999999</v>
      </c>
      <c r="AE18" s="171">
        <f t="shared" si="5"/>
        <v>9456.6849999999995</v>
      </c>
      <c r="AF18" s="171">
        <f t="shared" si="5"/>
        <v>40474.535748000002</v>
      </c>
      <c r="AG18" s="171">
        <f t="shared" si="5"/>
        <v>0</v>
      </c>
      <c r="AH18" s="171">
        <f t="shared" si="5"/>
        <v>0</v>
      </c>
      <c r="AI18" s="171">
        <f t="shared" si="5"/>
        <v>40474.535748000002</v>
      </c>
      <c r="AJ18" s="171">
        <f t="shared" si="5"/>
        <v>12520.858</v>
      </c>
      <c r="AK18" s="171">
        <f t="shared" si="5"/>
        <v>23902.822747999999</v>
      </c>
      <c r="AL18" s="171">
        <f t="shared" si="5"/>
        <v>4050.855</v>
      </c>
      <c r="AM18" s="171">
        <f t="shared" si="5"/>
        <v>36519.634747999997</v>
      </c>
      <c r="AN18" s="171">
        <f t="shared" si="5"/>
        <v>0</v>
      </c>
      <c r="AO18" s="171">
        <f t="shared" si="5"/>
        <v>0</v>
      </c>
      <c r="AP18" s="171">
        <f t="shared" si="5"/>
        <v>36519.634747999997</v>
      </c>
      <c r="AQ18" s="171">
        <f t="shared" si="5"/>
        <v>11599.779999999999</v>
      </c>
      <c r="AR18" s="171">
        <f t="shared" si="5"/>
        <v>20889.699747999999</v>
      </c>
      <c r="AS18" s="171">
        <f t="shared" si="5"/>
        <v>4030.1549999999997</v>
      </c>
      <c r="AT18" s="171">
        <f t="shared" si="5"/>
        <v>101182.149252</v>
      </c>
      <c r="AU18" s="171">
        <f t="shared" si="5"/>
        <v>0</v>
      </c>
      <c r="AV18" s="171">
        <f t="shared" si="5"/>
        <v>0</v>
      </c>
      <c r="AW18" s="171">
        <f t="shared" si="5"/>
        <v>101182.149252</v>
      </c>
      <c r="AX18" s="171">
        <f t="shared" si="5"/>
        <v>7832</v>
      </c>
      <c r="AY18" s="171">
        <f t="shared" si="5"/>
        <v>87944.319252000001</v>
      </c>
      <c r="AZ18" s="171">
        <f t="shared" si="5"/>
        <v>5405.83</v>
      </c>
      <c r="BA18" s="171">
        <f t="shared" si="5"/>
        <v>20510.067999999999</v>
      </c>
      <c r="BB18" s="171">
        <f t="shared" si="5"/>
        <v>0</v>
      </c>
      <c r="BC18" s="171">
        <f t="shared" si="5"/>
        <v>0</v>
      </c>
      <c r="BD18" s="171">
        <f t="shared" si="5"/>
        <v>20510.067999999999</v>
      </c>
      <c r="BE18" s="171">
        <f t="shared" si="5"/>
        <v>7590.5930000000008</v>
      </c>
      <c r="BF18" s="171">
        <f t="shared" si="5"/>
        <v>7590.5930000000008</v>
      </c>
      <c r="BG18" s="171">
        <f t="shared" si="5"/>
        <v>0</v>
      </c>
      <c r="BH18" s="171">
        <f t="shared" si="5"/>
        <v>8209</v>
      </c>
      <c r="BI18" s="171">
        <f t="shared" si="5"/>
        <v>4710.4750000000004</v>
      </c>
      <c r="BJ18" s="171">
        <f t="shared" si="5"/>
        <v>3954.9009999999998</v>
      </c>
      <c r="BK18" s="171">
        <f t="shared" si="5"/>
        <v>0</v>
      </c>
      <c r="BL18" s="171">
        <f t="shared" si="5"/>
        <v>0</v>
      </c>
      <c r="BM18" s="171">
        <f t="shared" si="5"/>
        <v>3954.9009999999998</v>
      </c>
      <c r="BN18" s="171">
        <f t="shared" si="5"/>
        <v>3954.9009999999998</v>
      </c>
      <c r="BO18" s="171">
        <f t="shared" si="5"/>
        <v>0</v>
      </c>
      <c r="BP18" s="171">
        <f t="shared" si="5"/>
        <v>0</v>
      </c>
      <c r="BQ18" s="171">
        <f t="shared" si="5"/>
        <v>3954.9009999999998</v>
      </c>
      <c r="BR18" s="171">
        <f t="shared" si="5"/>
        <v>29100</v>
      </c>
      <c r="BS18" s="171">
        <f t="shared" si="5"/>
        <v>0</v>
      </c>
      <c r="BT18" s="171">
        <f t="shared" si="5"/>
        <v>29100</v>
      </c>
      <c r="BU18" s="171">
        <f t="shared" si="5"/>
        <v>0</v>
      </c>
      <c r="BV18" s="171">
        <f t="shared" si="5"/>
        <v>0</v>
      </c>
      <c r="BW18" s="171">
        <f t="shared" si="5"/>
        <v>3626.3780000000002</v>
      </c>
      <c r="BX18" s="171">
        <f t="shared" si="5"/>
        <v>0</v>
      </c>
      <c r="BY18" s="171">
        <f t="shared" si="5"/>
        <v>0</v>
      </c>
      <c r="BZ18" s="171">
        <f t="shared" ref="BZ18:CE18" si="6">BZ19</f>
        <v>0</v>
      </c>
      <c r="CA18" s="171">
        <f t="shared" si="6"/>
        <v>0</v>
      </c>
      <c r="CB18" s="171">
        <f t="shared" si="6"/>
        <v>0</v>
      </c>
      <c r="CC18" s="171">
        <f t="shared" si="6"/>
        <v>0</v>
      </c>
      <c r="CD18" s="171">
        <f t="shared" si="6"/>
        <v>0</v>
      </c>
      <c r="CE18" s="171">
        <f t="shared" si="6"/>
        <v>0</v>
      </c>
      <c r="CF18" s="171" t="e">
        <f>#REF!+CF19</f>
        <v>#REF!</v>
      </c>
    </row>
    <row r="19" spans="1:84" ht="36" customHeight="1" outlineLevel="1">
      <c r="A19" s="469" t="s">
        <v>45</v>
      </c>
      <c r="B19" s="516" t="s">
        <v>49</v>
      </c>
      <c r="C19" s="390"/>
      <c r="D19" s="390"/>
      <c r="E19" s="390"/>
      <c r="F19" s="390"/>
      <c r="G19" s="390"/>
      <c r="H19" s="390"/>
      <c r="I19" s="361"/>
      <c r="J19" s="361"/>
      <c r="K19" s="390"/>
      <c r="L19" s="390"/>
      <c r="M19" s="171">
        <f>SUM(M20:M23)</f>
        <v>437500</v>
      </c>
      <c r="N19" s="171">
        <f t="shared" ref="N19:BY19" si="7">SUM(N20:N23)</f>
        <v>0</v>
      </c>
      <c r="O19" s="171">
        <f t="shared" si="7"/>
        <v>51500</v>
      </c>
      <c r="P19" s="171">
        <f t="shared" si="7"/>
        <v>144200</v>
      </c>
      <c r="Q19" s="171">
        <f t="shared" si="7"/>
        <v>0</v>
      </c>
      <c r="R19" s="171">
        <f t="shared" si="7"/>
        <v>0</v>
      </c>
      <c r="S19" s="171">
        <f t="shared" si="7"/>
        <v>0</v>
      </c>
      <c r="T19" s="171">
        <f t="shared" si="7"/>
        <v>0</v>
      </c>
      <c r="U19" s="171">
        <f t="shared" si="7"/>
        <v>0</v>
      </c>
      <c r="V19" s="171">
        <f t="shared" si="7"/>
        <v>0</v>
      </c>
      <c r="W19" s="171">
        <f t="shared" si="7"/>
        <v>0</v>
      </c>
      <c r="X19" s="171">
        <f t="shared" si="7"/>
        <v>0</v>
      </c>
      <c r="Y19" s="171">
        <f t="shared" si="7"/>
        <v>141656.685</v>
      </c>
      <c r="Z19" s="171">
        <f t="shared" si="7"/>
        <v>0</v>
      </c>
      <c r="AA19" s="171">
        <f t="shared" si="7"/>
        <v>0</v>
      </c>
      <c r="AB19" s="171">
        <f t="shared" si="7"/>
        <v>141656.685</v>
      </c>
      <c r="AC19" s="171">
        <f t="shared" si="7"/>
        <v>20352.858</v>
      </c>
      <c r="AD19" s="171">
        <f t="shared" si="7"/>
        <v>111847.14199999999</v>
      </c>
      <c r="AE19" s="171">
        <f t="shared" si="7"/>
        <v>9456.6849999999995</v>
      </c>
      <c r="AF19" s="171">
        <f t="shared" si="7"/>
        <v>40474.535748000002</v>
      </c>
      <c r="AG19" s="171">
        <f t="shared" si="7"/>
        <v>0</v>
      </c>
      <c r="AH19" s="171">
        <f t="shared" si="7"/>
        <v>0</v>
      </c>
      <c r="AI19" s="171">
        <f t="shared" si="7"/>
        <v>40474.535748000002</v>
      </c>
      <c r="AJ19" s="171">
        <f t="shared" si="7"/>
        <v>12520.858</v>
      </c>
      <c r="AK19" s="171">
        <f t="shared" si="7"/>
        <v>23902.822747999999</v>
      </c>
      <c r="AL19" s="171">
        <f t="shared" si="7"/>
        <v>4050.855</v>
      </c>
      <c r="AM19" s="171">
        <f t="shared" si="7"/>
        <v>36519.634747999997</v>
      </c>
      <c r="AN19" s="171">
        <f t="shared" si="7"/>
        <v>0</v>
      </c>
      <c r="AO19" s="171">
        <f t="shared" si="7"/>
        <v>0</v>
      </c>
      <c r="AP19" s="171">
        <f t="shared" si="7"/>
        <v>36519.634747999997</v>
      </c>
      <c r="AQ19" s="171">
        <f t="shared" si="7"/>
        <v>11599.779999999999</v>
      </c>
      <c r="AR19" s="171">
        <f t="shared" si="7"/>
        <v>20889.699747999999</v>
      </c>
      <c r="AS19" s="171">
        <f t="shared" si="7"/>
        <v>4030.1549999999997</v>
      </c>
      <c r="AT19" s="171">
        <f t="shared" si="7"/>
        <v>101182.149252</v>
      </c>
      <c r="AU19" s="171">
        <f t="shared" si="7"/>
        <v>0</v>
      </c>
      <c r="AV19" s="171">
        <f t="shared" si="7"/>
        <v>0</v>
      </c>
      <c r="AW19" s="171">
        <f t="shared" si="7"/>
        <v>101182.149252</v>
      </c>
      <c r="AX19" s="171">
        <f t="shared" si="7"/>
        <v>7832</v>
      </c>
      <c r="AY19" s="171">
        <f t="shared" si="7"/>
        <v>87944.319252000001</v>
      </c>
      <c r="AZ19" s="171">
        <f t="shared" si="7"/>
        <v>5405.83</v>
      </c>
      <c r="BA19" s="171">
        <f t="shared" si="7"/>
        <v>20510.067999999999</v>
      </c>
      <c r="BB19" s="171">
        <f t="shared" si="7"/>
        <v>0</v>
      </c>
      <c r="BC19" s="171">
        <f t="shared" si="7"/>
        <v>0</v>
      </c>
      <c r="BD19" s="171">
        <f t="shared" si="7"/>
        <v>20510.067999999999</v>
      </c>
      <c r="BE19" s="171">
        <f t="shared" si="7"/>
        <v>7590.5930000000008</v>
      </c>
      <c r="BF19" s="171">
        <f t="shared" si="7"/>
        <v>7590.5930000000008</v>
      </c>
      <c r="BG19" s="171">
        <f t="shared" si="7"/>
        <v>0</v>
      </c>
      <c r="BH19" s="171">
        <f t="shared" si="7"/>
        <v>8209</v>
      </c>
      <c r="BI19" s="171">
        <f t="shared" si="7"/>
        <v>4710.4750000000004</v>
      </c>
      <c r="BJ19" s="171">
        <f t="shared" si="7"/>
        <v>3954.9009999999998</v>
      </c>
      <c r="BK19" s="171">
        <f t="shared" si="7"/>
        <v>0</v>
      </c>
      <c r="BL19" s="171">
        <f t="shared" si="7"/>
        <v>0</v>
      </c>
      <c r="BM19" s="171">
        <f t="shared" si="7"/>
        <v>3954.9009999999998</v>
      </c>
      <c r="BN19" s="171">
        <f t="shared" si="7"/>
        <v>3954.9009999999998</v>
      </c>
      <c r="BO19" s="171">
        <f t="shared" si="7"/>
        <v>0</v>
      </c>
      <c r="BP19" s="171">
        <f t="shared" si="7"/>
        <v>0</v>
      </c>
      <c r="BQ19" s="171">
        <f t="shared" si="7"/>
        <v>3954.9009999999998</v>
      </c>
      <c r="BR19" s="171">
        <f t="shared" si="7"/>
        <v>29100</v>
      </c>
      <c r="BS19" s="171">
        <f t="shared" si="7"/>
        <v>0</v>
      </c>
      <c r="BT19" s="171">
        <f t="shared" si="7"/>
        <v>29100</v>
      </c>
      <c r="BU19" s="171">
        <f t="shared" si="7"/>
        <v>0</v>
      </c>
      <c r="BV19" s="171">
        <f t="shared" si="7"/>
        <v>0</v>
      </c>
      <c r="BW19" s="171">
        <f t="shared" si="7"/>
        <v>3626.3780000000002</v>
      </c>
      <c r="BX19" s="171">
        <f t="shared" si="7"/>
        <v>0</v>
      </c>
      <c r="BY19" s="171">
        <f t="shared" si="7"/>
        <v>0</v>
      </c>
      <c r="BZ19" s="171">
        <f t="shared" ref="BZ19:CE19" si="8">SUM(BZ20:BZ23)</f>
        <v>0</v>
      </c>
      <c r="CA19" s="171">
        <f t="shared" si="8"/>
        <v>0</v>
      </c>
      <c r="CB19" s="171">
        <f t="shared" si="8"/>
        <v>0</v>
      </c>
      <c r="CC19" s="171">
        <f t="shared" si="8"/>
        <v>0</v>
      </c>
      <c r="CD19" s="171">
        <f t="shared" si="8"/>
        <v>0</v>
      </c>
      <c r="CE19" s="171">
        <f t="shared" si="8"/>
        <v>0</v>
      </c>
      <c r="CF19" s="171">
        <f>SUM(CF20:CF23)</f>
        <v>0</v>
      </c>
    </row>
    <row r="20" spans="1:84" ht="76.900000000000006" outlineLevel="1">
      <c r="A20" s="377">
        <v>7</v>
      </c>
      <c r="B20" s="515" t="s">
        <v>708</v>
      </c>
      <c r="C20" s="377" t="s">
        <v>709</v>
      </c>
      <c r="D20" s="377" t="s">
        <v>706</v>
      </c>
      <c r="E20" s="377" t="s">
        <v>48</v>
      </c>
      <c r="F20" s="377" t="s">
        <v>710</v>
      </c>
      <c r="G20" s="377"/>
      <c r="H20" s="377"/>
      <c r="I20" s="363" t="s">
        <v>68</v>
      </c>
      <c r="J20" s="363">
        <v>2021</v>
      </c>
      <c r="K20" s="377"/>
      <c r="L20" s="377" t="s">
        <v>711</v>
      </c>
      <c r="M20" s="110">
        <v>318000</v>
      </c>
      <c r="N20" s="110"/>
      <c r="O20" s="110"/>
      <c r="P20" s="110">
        <v>76200</v>
      </c>
      <c r="Q20" s="110" t="s">
        <v>712</v>
      </c>
      <c r="R20" s="110" t="s">
        <v>710</v>
      </c>
      <c r="S20" s="110" t="s">
        <v>713</v>
      </c>
      <c r="T20" s="110" t="s">
        <v>706</v>
      </c>
      <c r="U20" s="110"/>
      <c r="V20" s="110"/>
      <c r="W20" s="110"/>
      <c r="X20" s="110"/>
      <c r="Y20" s="110">
        <f t="shared" ref="Y20:Y39" si="9">AC20+AD20+AE20</f>
        <v>76200</v>
      </c>
      <c r="Z20" s="110"/>
      <c r="AA20" s="110"/>
      <c r="AB20" s="110">
        <f t="shared" ref="AB20:AB39" si="10">SUM(AC20:AE20)</f>
        <v>76200</v>
      </c>
      <c r="AC20" s="110">
        <v>20352.858</v>
      </c>
      <c r="AD20" s="110">
        <v>55847.142</v>
      </c>
      <c r="AE20" s="110"/>
      <c r="AF20" s="110">
        <f t="shared" ref="AF20:AF39" si="11">AJ20+AK20+AL20</f>
        <v>20520.858</v>
      </c>
      <c r="AG20" s="110"/>
      <c r="AH20" s="110"/>
      <c r="AI20" s="110">
        <f t="shared" ref="AI20:AI39" si="12">SUM(AJ20:AL20)</f>
        <v>20520.858</v>
      </c>
      <c r="AJ20" s="110">
        <v>12520.858</v>
      </c>
      <c r="AK20" s="110">
        <v>8000</v>
      </c>
      <c r="AL20" s="110"/>
      <c r="AM20" s="110">
        <v>19599.78</v>
      </c>
      <c r="AN20" s="110"/>
      <c r="AO20" s="110"/>
      <c r="AP20" s="110">
        <v>19599.78</v>
      </c>
      <c r="AQ20" s="110">
        <v>11599.779999999999</v>
      </c>
      <c r="AR20" s="110">
        <v>8000</v>
      </c>
      <c r="AS20" s="110"/>
      <c r="AT20" s="110">
        <f t="shared" ref="AT20:AT39" si="13">AX20+AY20+AZ20</f>
        <v>55679.142</v>
      </c>
      <c r="AU20" s="110"/>
      <c r="AV20" s="110"/>
      <c r="AW20" s="110">
        <f t="shared" ref="AW20:AW39" si="14">SUM(AX20:AZ20)</f>
        <v>55679.142</v>
      </c>
      <c r="AX20" s="110">
        <v>7832</v>
      </c>
      <c r="AY20" s="110">
        <v>47847.142</v>
      </c>
      <c r="AZ20" s="110"/>
      <c r="BA20" s="111">
        <v>7590.5930000000008</v>
      </c>
      <c r="BB20" s="111"/>
      <c r="BC20" s="111"/>
      <c r="BD20" s="111">
        <v>7590.5930000000008</v>
      </c>
      <c r="BE20" s="111">
        <v>7590.5930000000008</v>
      </c>
      <c r="BF20" s="111">
        <v>7590.5930000000008</v>
      </c>
      <c r="BG20" s="111"/>
      <c r="BH20" s="111"/>
      <c r="BI20" s="111"/>
      <c r="BJ20" s="111">
        <v>921.07799999999997</v>
      </c>
      <c r="BK20" s="111"/>
      <c r="BL20" s="111"/>
      <c r="BM20" s="111">
        <v>921.07799999999997</v>
      </c>
      <c r="BN20" s="111">
        <v>921.07799999999997</v>
      </c>
      <c r="BO20" s="111"/>
      <c r="BP20" s="111"/>
      <c r="BQ20" s="111">
        <v>921.07799999999997</v>
      </c>
      <c r="BR20" s="110">
        <v>1000</v>
      </c>
      <c r="BS20" s="110"/>
      <c r="BT20" s="110">
        <v>1000</v>
      </c>
      <c r="BU20" s="111"/>
      <c r="BV20" s="111"/>
      <c r="BW20" s="149">
        <v>921.07799999999997</v>
      </c>
      <c r="BX20" s="149"/>
      <c r="BY20" s="149"/>
      <c r="BZ20" s="149"/>
      <c r="CA20" s="149"/>
      <c r="CB20" s="149"/>
      <c r="CC20" s="149"/>
      <c r="CD20" s="149"/>
      <c r="CE20" s="149"/>
      <c r="CF20" s="111"/>
    </row>
    <row r="21" spans="1:84" ht="61.5" outlineLevel="1">
      <c r="A21" s="377">
        <v>11</v>
      </c>
      <c r="B21" s="515" t="s">
        <v>714</v>
      </c>
      <c r="C21" s="377" t="s">
        <v>705</v>
      </c>
      <c r="D21" s="377" t="s">
        <v>706</v>
      </c>
      <c r="E21" s="377" t="s">
        <v>48</v>
      </c>
      <c r="F21" s="377" t="s">
        <v>707</v>
      </c>
      <c r="G21" s="377"/>
      <c r="H21" s="377"/>
      <c r="I21" s="363" t="s">
        <v>68</v>
      </c>
      <c r="J21" s="363">
        <v>2021</v>
      </c>
      <c r="K21" s="377" t="s">
        <v>715</v>
      </c>
      <c r="L21" s="377" t="s">
        <v>716</v>
      </c>
      <c r="M21" s="110">
        <v>52000</v>
      </c>
      <c r="N21" s="110"/>
      <c r="O21" s="110"/>
      <c r="P21" s="110">
        <v>52000</v>
      </c>
      <c r="Q21" s="110" t="s">
        <v>717</v>
      </c>
      <c r="R21" s="110" t="s">
        <v>707</v>
      </c>
      <c r="S21" s="110" t="s">
        <v>703</v>
      </c>
      <c r="T21" s="110" t="s">
        <v>706</v>
      </c>
      <c r="U21" s="110"/>
      <c r="V21" s="110"/>
      <c r="W21" s="110"/>
      <c r="X21" s="110"/>
      <c r="Y21" s="110">
        <f t="shared" si="9"/>
        <v>52000</v>
      </c>
      <c r="Z21" s="110"/>
      <c r="AA21" s="110"/>
      <c r="AB21" s="110">
        <f t="shared" si="10"/>
        <v>52000</v>
      </c>
      <c r="AC21" s="110">
        <v>0</v>
      </c>
      <c r="AD21" s="110">
        <v>52000</v>
      </c>
      <c r="AE21" s="110"/>
      <c r="AF21" s="110">
        <f t="shared" si="11"/>
        <v>15902.822747999999</v>
      </c>
      <c r="AG21" s="110"/>
      <c r="AH21" s="110"/>
      <c r="AI21" s="110">
        <f t="shared" si="12"/>
        <v>15902.822747999999</v>
      </c>
      <c r="AJ21" s="110">
        <v>0</v>
      </c>
      <c r="AK21" s="110">
        <v>15902.822747999999</v>
      </c>
      <c r="AL21" s="110">
        <v>0</v>
      </c>
      <c r="AM21" s="110">
        <v>12889.699747999999</v>
      </c>
      <c r="AN21" s="110"/>
      <c r="AO21" s="110"/>
      <c r="AP21" s="110">
        <v>12889.699747999999</v>
      </c>
      <c r="AQ21" s="110">
        <v>0</v>
      </c>
      <c r="AR21" s="110">
        <v>12889.699747999999</v>
      </c>
      <c r="AS21" s="110">
        <v>0</v>
      </c>
      <c r="AT21" s="110">
        <f t="shared" si="13"/>
        <v>36097.177252000001</v>
      </c>
      <c r="AU21" s="110"/>
      <c r="AV21" s="110"/>
      <c r="AW21" s="110">
        <f t="shared" si="14"/>
        <v>36097.177252000001</v>
      </c>
      <c r="AX21" s="110">
        <v>0</v>
      </c>
      <c r="AY21" s="110">
        <v>36097.177252000001</v>
      </c>
      <c r="AZ21" s="110"/>
      <c r="BA21" s="111">
        <v>8209</v>
      </c>
      <c r="BB21" s="111"/>
      <c r="BC21" s="111"/>
      <c r="BD21" s="111">
        <v>8209</v>
      </c>
      <c r="BE21" s="111">
        <v>0</v>
      </c>
      <c r="BF21" s="111"/>
      <c r="BG21" s="111"/>
      <c r="BH21" s="111">
        <v>8209</v>
      </c>
      <c r="BI21" s="111"/>
      <c r="BJ21" s="111">
        <v>3013.123</v>
      </c>
      <c r="BK21" s="111"/>
      <c r="BL21" s="111"/>
      <c r="BM21" s="111">
        <v>3013.123</v>
      </c>
      <c r="BN21" s="111">
        <v>3013.123</v>
      </c>
      <c r="BO21" s="111"/>
      <c r="BP21" s="111"/>
      <c r="BQ21" s="111">
        <v>3013.123</v>
      </c>
      <c r="BR21" s="110">
        <v>26600</v>
      </c>
      <c r="BS21" s="110"/>
      <c r="BT21" s="110">
        <v>26600</v>
      </c>
      <c r="BU21" s="111"/>
      <c r="BV21" s="111"/>
      <c r="BW21" s="110">
        <v>2705.3</v>
      </c>
      <c r="BX21" s="110"/>
      <c r="BY21" s="110"/>
      <c r="BZ21" s="110"/>
      <c r="CA21" s="110"/>
      <c r="CB21" s="110"/>
      <c r="CC21" s="110"/>
      <c r="CD21" s="110"/>
      <c r="CE21" s="110"/>
      <c r="CF21" s="111"/>
    </row>
    <row r="22" spans="1:84" ht="61.5" outlineLevel="1">
      <c r="A22" s="377">
        <v>14</v>
      </c>
      <c r="B22" s="515" t="s">
        <v>718</v>
      </c>
      <c r="C22" s="377" t="s">
        <v>709</v>
      </c>
      <c r="D22" s="377" t="s">
        <v>706</v>
      </c>
      <c r="E22" s="377" t="s">
        <v>48</v>
      </c>
      <c r="F22" s="377" t="s">
        <v>719</v>
      </c>
      <c r="G22" s="377"/>
      <c r="H22" s="377"/>
      <c r="I22" s="363" t="s">
        <v>75</v>
      </c>
      <c r="J22" s="363">
        <v>2024</v>
      </c>
      <c r="K22" s="377" t="s">
        <v>720</v>
      </c>
      <c r="L22" s="377" t="s">
        <v>721</v>
      </c>
      <c r="M22" s="110">
        <v>65000</v>
      </c>
      <c r="N22" s="110"/>
      <c r="O22" s="110">
        <v>51500</v>
      </c>
      <c r="P22" s="110">
        <v>13500</v>
      </c>
      <c r="Q22" s="110" t="s">
        <v>717</v>
      </c>
      <c r="R22" s="110" t="s">
        <v>719</v>
      </c>
      <c r="S22" s="110" t="s">
        <v>722</v>
      </c>
      <c r="T22" s="110" t="s">
        <v>706</v>
      </c>
      <c r="U22" s="110"/>
      <c r="V22" s="110"/>
      <c r="W22" s="110"/>
      <c r="X22" s="110"/>
      <c r="Y22" s="110">
        <f t="shared" si="9"/>
        <v>11025.83</v>
      </c>
      <c r="Z22" s="110"/>
      <c r="AA22" s="110"/>
      <c r="AB22" s="110">
        <f t="shared" si="10"/>
        <v>11025.83</v>
      </c>
      <c r="AC22" s="110">
        <v>0</v>
      </c>
      <c r="AD22" s="110">
        <v>4000</v>
      </c>
      <c r="AE22" s="110">
        <v>7025.83</v>
      </c>
      <c r="AF22" s="110">
        <f t="shared" si="11"/>
        <v>3000</v>
      </c>
      <c r="AG22" s="110"/>
      <c r="AH22" s="110"/>
      <c r="AI22" s="110">
        <f t="shared" si="12"/>
        <v>3000</v>
      </c>
      <c r="AJ22" s="110">
        <v>0</v>
      </c>
      <c r="AK22" s="110"/>
      <c r="AL22" s="110">
        <v>3000</v>
      </c>
      <c r="AM22" s="110">
        <v>3000</v>
      </c>
      <c r="AN22" s="110"/>
      <c r="AO22" s="110"/>
      <c r="AP22" s="110">
        <v>3000</v>
      </c>
      <c r="AQ22" s="110">
        <v>0</v>
      </c>
      <c r="AR22" s="110">
        <v>0</v>
      </c>
      <c r="AS22" s="110">
        <v>3000</v>
      </c>
      <c r="AT22" s="110">
        <f t="shared" si="13"/>
        <v>8025.83</v>
      </c>
      <c r="AU22" s="110"/>
      <c r="AV22" s="110"/>
      <c r="AW22" s="110">
        <f t="shared" si="14"/>
        <v>8025.83</v>
      </c>
      <c r="AX22" s="110">
        <v>0</v>
      </c>
      <c r="AY22" s="110">
        <v>4000</v>
      </c>
      <c r="AZ22" s="110">
        <v>4025.83</v>
      </c>
      <c r="BA22" s="111">
        <v>3397.694</v>
      </c>
      <c r="BB22" s="111"/>
      <c r="BC22" s="111"/>
      <c r="BD22" s="111">
        <v>3397.694</v>
      </c>
      <c r="BE22" s="111">
        <v>0</v>
      </c>
      <c r="BF22" s="111"/>
      <c r="BG22" s="111"/>
      <c r="BH22" s="111"/>
      <c r="BI22" s="111">
        <v>3397.694</v>
      </c>
      <c r="BJ22" s="111">
        <v>0</v>
      </c>
      <c r="BK22" s="111"/>
      <c r="BL22" s="111"/>
      <c r="BM22" s="111"/>
      <c r="BN22" s="111">
        <v>0</v>
      </c>
      <c r="BO22" s="111"/>
      <c r="BP22" s="111"/>
      <c r="BQ22" s="111"/>
      <c r="BR22" s="110">
        <v>1500</v>
      </c>
      <c r="BS22" s="110"/>
      <c r="BT22" s="110">
        <v>1500</v>
      </c>
      <c r="BU22" s="111"/>
      <c r="BV22" s="111"/>
      <c r="BW22" s="111"/>
      <c r="BX22" s="111"/>
      <c r="BY22" s="111"/>
      <c r="BZ22" s="111"/>
      <c r="CA22" s="111"/>
      <c r="CB22" s="111"/>
      <c r="CC22" s="111"/>
      <c r="CD22" s="111"/>
      <c r="CE22" s="111"/>
      <c r="CF22" s="111"/>
    </row>
    <row r="23" spans="1:84" ht="46.15" outlineLevel="1">
      <c r="A23" s="377">
        <v>17</v>
      </c>
      <c r="B23" s="515" t="s">
        <v>723</v>
      </c>
      <c r="C23" s="377" t="s">
        <v>705</v>
      </c>
      <c r="D23" s="377" t="s">
        <v>706</v>
      </c>
      <c r="E23" s="377" t="s">
        <v>48</v>
      </c>
      <c r="F23" s="377" t="s">
        <v>707</v>
      </c>
      <c r="G23" s="377"/>
      <c r="H23" s="377"/>
      <c r="I23" s="363" t="s">
        <v>75</v>
      </c>
      <c r="J23" s="363">
        <v>2024</v>
      </c>
      <c r="K23" s="377" t="s">
        <v>724</v>
      </c>
      <c r="L23" s="377" t="s">
        <v>725</v>
      </c>
      <c r="M23" s="110">
        <v>2500</v>
      </c>
      <c r="N23" s="110"/>
      <c r="O23" s="110"/>
      <c r="P23" s="110">
        <v>2500</v>
      </c>
      <c r="Q23" s="110"/>
      <c r="R23" s="110" t="s">
        <v>707</v>
      </c>
      <c r="S23" s="110" t="s">
        <v>703</v>
      </c>
      <c r="T23" s="110" t="s">
        <v>706</v>
      </c>
      <c r="U23" s="110"/>
      <c r="V23" s="110"/>
      <c r="W23" s="110"/>
      <c r="X23" s="110"/>
      <c r="Y23" s="110">
        <f t="shared" si="9"/>
        <v>2430.855</v>
      </c>
      <c r="Z23" s="110"/>
      <c r="AA23" s="110"/>
      <c r="AB23" s="110">
        <f t="shared" si="10"/>
        <v>2430.855</v>
      </c>
      <c r="AC23" s="110">
        <v>0</v>
      </c>
      <c r="AD23" s="110"/>
      <c r="AE23" s="110">
        <v>2430.855</v>
      </c>
      <c r="AF23" s="110">
        <f t="shared" si="11"/>
        <v>1050.855</v>
      </c>
      <c r="AG23" s="110"/>
      <c r="AH23" s="110"/>
      <c r="AI23" s="110">
        <f t="shared" si="12"/>
        <v>1050.855</v>
      </c>
      <c r="AJ23" s="110">
        <v>0</v>
      </c>
      <c r="AK23" s="110">
        <v>0</v>
      </c>
      <c r="AL23" s="110">
        <v>1050.855</v>
      </c>
      <c r="AM23" s="110">
        <v>1030.155</v>
      </c>
      <c r="AN23" s="110"/>
      <c r="AO23" s="110"/>
      <c r="AP23" s="110">
        <v>1030.155</v>
      </c>
      <c r="AQ23" s="110">
        <v>0</v>
      </c>
      <c r="AR23" s="110">
        <v>0</v>
      </c>
      <c r="AS23" s="110">
        <v>1030.155</v>
      </c>
      <c r="AT23" s="110">
        <f t="shared" si="13"/>
        <v>1380</v>
      </c>
      <c r="AU23" s="110"/>
      <c r="AV23" s="110"/>
      <c r="AW23" s="110">
        <f t="shared" si="14"/>
        <v>1380</v>
      </c>
      <c r="AX23" s="110">
        <v>0</v>
      </c>
      <c r="AY23" s="110"/>
      <c r="AZ23" s="110">
        <v>1380</v>
      </c>
      <c r="BA23" s="111">
        <v>1312.7809999999999</v>
      </c>
      <c r="BB23" s="111"/>
      <c r="BC23" s="111"/>
      <c r="BD23" s="111">
        <v>1312.7809999999999</v>
      </c>
      <c r="BE23" s="111">
        <v>0</v>
      </c>
      <c r="BF23" s="111"/>
      <c r="BG23" s="111"/>
      <c r="BH23" s="111"/>
      <c r="BI23" s="111">
        <v>1312.7809999999999</v>
      </c>
      <c r="BJ23" s="111">
        <v>20.7</v>
      </c>
      <c r="BK23" s="111"/>
      <c r="BL23" s="111"/>
      <c r="BM23" s="111">
        <v>20.7</v>
      </c>
      <c r="BN23" s="111">
        <v>20.7</v>
      </c>
      <c r="BO23" s="111"/>
      <c r="BP23" s="111"/>
      <c r="BQ23" s="111">
        <v>20.7</v>
      </c>
      <c r="BR23" s="110"/>
      <c r="BS23" s="110"/>
      <c r="BT23" s="110"/>
      <c r="BU23" s="111"/>
      <c r="BV23" s="111"/>
      <c r="BW23" s="111"/>
      <c r="BX23" s="111"/>
      <c r="BY23" s="111"/>
      <c r="BZ23" s="111"/>
      <c r="CA23" s="111"/>
      <c r="CB23" s="111"/>
      <c r="CC23" s="111"/>
      <c r="CD23" s="111"/>
      <c r="CE23" s="111"/>
      <c r="CF23" s="111"/>
    </row>
    <row r="24" spans="1:84" ht="40.5" customHeight="1">
      <c r="A24" s="390" t="s">
        <v>13</v>
      </c>
      <c r="B24" s="390" t="s">
        <v>726</v>
      </c>
      <c r="C24" s="390"/>
      <c r="D24" s="390"/>
      <c r="E24" s="390"/>
      <c r="F24" s="390"/>
      <c r="G24" s="390"/>
      <c r="H24" s="390"/>
      <c r="I24" s="361"/>
      <c r="J24" s="361"/>
      <c r="K24" s="390"/>
      <c r="L24" s="390"/>
      <c r="M24" s="171">
        <f>M25</f>
        <v>9720</v>
      </c>
      <c r="N24" s="171">
        <f t="shared" ref="N24:CF24" si="15">N25</f>
        <v>0</v>
      </c>
      <c r="O24" s="171">
        <f t="shared" si="15"/>
        <v>0</v>
      </c>
      <c r="P24" s="171">
        <f t="shared" si="15"/>
        <v>9720</v>
      </c>
      <c r="Q24" s="171">
        <f t="shared" si="15"/>
        <v>0</v>
      </c>
      <c r="R24" s="171">
        <f t="shared" si="15"/>
        <v>0</v>
      </c>
      <c r="S24" s="171">
        <f t="shared" si="15"/>
        <v>0</v>
      </c>
      <c r="T24" s="171">
        <f t="shared" si="15"/>
        <v>0</v>
      </c>
      <c r="U24" s="171">
        <f t="shared" si="15"/>
        <v>0</v>
      </c>
      <c r="V24" s="171">
        <f t="shared" si="15"/>
        <v>0</v>
      </c>
      <c r="W24" s="171">
        <f t="shared" si="15"/>
        <v>0</v>
      </c>
      <c r="X24" s="171">
        <f t="shared" si="15"/>
        <v>0</v>
      </c>
      <c r="Y24" s="171">
        <f t="shared" si="15"/>
        <v>9025.4830000000002</v>
      </c>
      <c r="Z24" s="171">
        <f t="shared" si="15"/>
        <v>0</v>
      </c>
      <c r="AA24" s="171">
        <f t="shared" si="15"/>
        <v>0</v>
      </c>
      <c r="AB24" s="171">
        <f t="shared" si="15"/>
        <v>9025.4830000000002</v>
      </c>
      <c r="AC24" s="171">
        <f t="shared" si="15"/>
        <v>0</v>
      </c>
      <c r="AD24" s="171">
        <f t="shared" si="15"/>
        <v>0</v>
      </c>
      <c r="AE24" s="171">
        <f t="shared" si="15"/>
        <v>9025.4830000000002</v>
      </c>
      <c r="AF24" s="171">
        <f t="shared" si="15"/>
        <v>1165.4830000000002</v>
      </c>
      <c r="AG24" s="171">
        <f t="shared" si="15"/>
        <v>0</v>
      </c>
      <c r="AH24" s="171">
        <f t="shared" si="15"/>
        <v>0</v>
      </c>
      <c r="AI24" s="171">
        <f t="shared" si="15"/>
        <v>1165.4830000000002</v>
      </c>
      <c r="AJ24" s="171">
        <f t="shared" si="15"/>
        <v>0</v>
      </c>
      <c r="AK24" s="171">
        <f t="shared" si="15"/>
        <v>0</v>
      </c>
      <c r="AL24" s="171">
        <f t="shared" si="15"/>
        <v>1165.4830000000002</v>
      </c>
      <c r="AM24" s="171">
        <f t="shared" si="15"/>
        <v>346.72300000000013</v>
      </c>
      <c r="AN24" s="171">
        <f t="shared" si="15"/>
        <v>0</v>
      </c>
      <c r="AO24" s="171">
        <f t="shared" si="15"/>
        <v>0</v>
      </c>
      <c r="AP24" s="171">
        <f t="shared" si="15"/>
        <v>346.72300000000013</v>
      </c>
      <c r="AQ24" s="171">
        <f t="shared" si="15"/>
        <v>0</v>
      </c>
      <c r="AR24" s="171">
        <f t="shared" si="15"/>
        <v>0</v>
      </c>
      <c r="AS24" s="171">
        <f t="shared" si="15"/>
        <v>346.72300000000013</v>
      </c>
      <c r="AT24" s="171">
        <f t="shared" si="15"/>
        <v>7860</v>
      </c>
      <c r="AU24" s="171">
        <f t="shared" si="15"/>
        <v>0</v>
      </c>
      <c r="AV24" s="171">
        <f t="shared" si="15"/>
        <v>0</v>
      </c>
      <c r="AW24" s="171">
        <f t="shared" si="15"/>
        <v>7860</v>
      </c>
      <c r="AX24" s="171">
        <f t="shared" si="15"/>
        <v>0</v>
      </c>
      <c r="AY24" s="171">
        <f t="shared" si="15"/>
        <v>0</v>
      </c>
      <c r="AZ24" s="171">
        <f t="shared" si="15"/>
        <v>7860</v>
      </c>
      <c r="BA24" s="171">
        <f t="shared" si="15"/>
        <v>7440.753999999999</v>
      </c>
      <c r="BB24" s="171">
        <f t="shared" si="15"/>
        <v>0</v>
      </c>
      <c r="BC24" s="171">
        <f t="shared" si="15"/>
        <v>0</v>
      </c>
      <c r="BD24" s="171">
        <f t="shared" si="15"/>
        <v>7440.753999999999</v>
      </c>
      <c r="BE24" s="171">
        <f t="shared" si="15"/>
        <v>0</v>
      </c>
      <c r="BF24" s="171">
        <f t="shared" si="15"/>
        <v>0</v>
      </c>
      <c r="BG24" s="171">
        <f t="shared" si="15"/>
        <v>0</v>
      </c>
      <c r="BH24" s="171">
        <f t="shared" si="15"/>
        <v>0</v>
      </c>
      <c r="BI24" s="171">
        <f t="shared" si="15"/>
        <v>7440.753999999999</v>
      </c>
      <c r="BJ24" s="171">
        <f t="shared" si="15"/>
        <v>818.76</v>
      </c>
      <c r="BK24" s="171">
        <f t="shared" si="15"/>
        <v>0</v>
      </c>
      <c r="BL24" s="171">
        <f t="shared" si="15"/>
        <v>0</v>
      </c>
      <c r="BM24" s="171">
        <f t="shared" si="15"/>
        <v>818.76</v>
      </c>
      <c r="BN24" s="171">
        <f t="shared" si="15"/>
        <v>818.76</v>
      </c>
      <c r="BO24" s="171">
        <f t="shared" si="15"/>
        <v>0</v>
      </c>
      <c r="BP24" s="171">
        <f t="shared" si="15"/>
        <v>0</v>
      </c>
      <c r="BQ24" s="171">
        <f t="shared" si="15"/>
        <v>818.76</v>
      </c>
      <c r="BR24" s="171">
        <f t="shared" si="15"/>
        <v>0</v>
      </c>
      <c r="BS24" s="171">
        <f t="shared" si="15"/>
        <v>0</v>
      </c>
      <c r="BT24" s="171">
        <f t="shared" si="15"/>
        <v>0</v>
      </c>
      <c r="BU24" s="171">
        <f t="shared" si="15"/>
        <v>0</v>
      </c>
      <c r="BV24" s="171">
        <f t="shared" si="15"/>
        <v>0</v>
      </c>
      <c r="BW24" s="171">
        <f t="shared" si="15"/>
        <v>0</v>
      </c>
      <c r="BX24" s="171">
        <f t="shared" si="15"/>
        <v>0</v>
      </c>
      <c r="BY24" s="171">
        <f t="shared" si="15"/>
        <v>0</v>
      </c>
      <c r="BZ24" s="171">
        <f t="shared" si="15"/>
        <v>0</v>
      </c>
      <c r="CA24" s="171">
        <f t="shared" si="15"/>
        <v>0</v>
      </c>
      <c r="CB24" s="171">
        <f t="shared" si="15"/>
        <v>0</v>
      </c>
      <c r="CC24" s="171">
        <f t="shared" si="15"/>
        <v>0</v>
      </c>
      <c r="CD24" s="171">
        <f t="shared" si="15"/>
        <v>0</v>
      </c>
      <c r="CE24" s="171">
        <f t="shared" si="15"/>
        <v>0</v>
      </c>
      <c r="CF24" s="171">
        <f t="shared" si="15"/>
        <v>0</v>
      </c>
    </row>
    <row r="25" spans="1:84" ht="36" customHeight="1" outlineLevel="1">
      <c r="A25" s="469" t="s">
        <v>45</v>
      </c>
      <c r="B25" s="516" t="s">
        <v>49</v>
      </c>
      <c r="C25" s="390"/>
      <c r="D25" s="390"/>
      <c r="E25" s="390"/>
      <c r="F25" s="390"/>
      <c r="G25" s="390"/>
      <c r="H25" s="390"/>
      <c r="I25" s="361"/>
      <c r="J25" s="361"/>
      <c r="K25" s="390"/>
      <c r="L25" s="390"/>
      <c r="M25" s="171">
        <f t="shared" ref="M25:AZ25" si="16">SUM(M26:M28)</f>
        <v>9720</v>
      </c>
      <c r="N25" s="171">
        <f t="shared" si="16"/>
        <v>0</v>
      </c>
      <c r="O25" s="171">
        <f t="shared" si="16"/>
        <v>0</v>
      </c>
      <c r="P25" s="171">
        <f t="shared" si="16"/>
        <v>9720</v>
      </c>
      <c r="Q25" s="171">
        <f t="shared" si="16"/>
        <v>0</v>
      </c>
      <c r="R25" s="171">
        <f t="shared" si="16"/>
        <v>0</v>
      </c>
      <c r="S25" s="171">
        <f t="shared" si="16"/>
        <v>0</v>
      </c>
      <c r="T25" s="171">
        <f t="shared" si="16"/>
        <v>0</v>
      </c>
      <c r="U25" s="171">
        <f t="shared" si="16"/>
        <v>0</v>
      </c>
      <c r="V25" s="171">
        <f t="shared" si="16"/>
        <v>0</v>
      </c>
      <c r="W25" s="171">
        <f t="shared" si="16"/>
        <v>0</v>
      </c>
      <c r="X25" s="171">
        <f t="shared" si="16"/>
        <v>0</v>
      </c>
      <c r="Y25" s="171">
        <f t="shared" si="16"/>
        <v>9025.4830000000002</v>
      </c>
      <c r="Z25" s="171">
        <f t="shared" si="16"/>
        <v>0</v>
      </c>
      <c r="AA25" s="171">
        <f t="shared" si="16"/>
        <v>0</v>
      </c>
      <c r="AB25" s="171">
        <f t="shared" si="16"/>
        <v>9025.4830000000002</v>
      </c>
      <c r="AC25" s="171">
        <f t="shared" si="16"/>
        <v>0</v>
      </c>
      <c r="AD25" s="171">
        <f t="shared" si="16"/>
        <v>0</v>
      </c>
      <c r="AE25" s="171">
        <f t="shared" si="16"/>
        <v>9025.4830000000002</v>
      </c>
      <c r="AF25" s="171">
        <f t="shared" si="16"/>
        <v>1165.4830000000002</v>
      </c>
      <c r="AG25" s="171">
        <f t="shared" si="16"/>
        <v>0</v>
      </c>
      <c r="AH25" s="171">
        <f t="shared" si="16"/>
        <v>0</v>
      </c>
      <c r="AI25" s="171">
        <f t="shared" si="16"/>
        <v>1165.4830000000002</v>
      </c>
      <c r="AJ25" s="171">
        <f t="shared" si="16"/>
        <v>0</v>
      </c>
      <c r="AK25" s="171">
        <f t="shared" si="16"/>
        <v>0</v>
      </c>
      <c r="AL25" s="171">
        <f t="shared" si="16"/>
        <v>1165.4830000000002</v>
      </c>
      <c r="AM25" s="171">
        <f t="shared" si="16"/>
        <v>346.72300000000013</v>
      </c>
      <c r="AN25" s="171">
        <f t="shared" si="16"/>
        <v>0</v>
      </c>
      <c r="AO25" s="171">
        <f t="shared" si="16"/>
        <v>0</v>
      </c>
      <c r="AP25" s="171">
        <f t="shared" si="16"/>
        <v>346.72300000000013</v>
      </c>
      <c r="AQ25" s="171">
        <f t="shared" si="16"/>
        <v>0</v>
      </c>
      <c r="AR25" s="171">
        <f t="shared" si="16"/>
        <v>0</v>
      </c>
      <c r="AS25" s="171">
        <f t="shared" si="16"/>
        <v>346.72300000000013</v>
      </c>
      <c r="AT25" s="171">
        <f t="shared" si="16"/>
        <v>7860</v>
      </c>
      <c r="AU25" s="171">
        <f t="shared" si="16"/>
        <v>0</v>
      </c>
      <c r="AV25" s="171">
        <f t="shared" si="16"/>
        <v>0</v>
      </c>
      <c r="AW25" s="171">
        <f t="shared" si="16"/>
        <v>7860</v>
      </c>
      <c r="AX25" s="171">
        <f t="shared" si="16"/>
        <v>0</v>
      </c>
      <c r="AY25" s="171">
        <f t="shared" si="16"/>
        <v>0</v>
      </c>
      <c r="AZ25" s="171">
        <f t="shared" si="16"/>
        <v>7860</v>
      </c>
      <c r="BA25" s="171">
        <f t="shared" ref="BA25:CE25" si="17">SUM(BA26:BA28)</f>
        <v>7440.753999999999</v>
      </c>
      <c r="BB25" s="171">
        <f t="shared" si="17"/>
        <v>0</v>
      </c>
      <c r="BC25" s="171">
        <f t="shared" si="17"/>
        <v>0</v>
      </c>
      <c r="BD25" s="171">
        <f t="shared" si="17"/>
        <v>7440.753999999999</v>
      </c>
      <c r="BE25" s="171">
        <f t="shared" si="17"/>
        <v>0</v>
      </c>
      <c r="BF25" s="171">
        <f t="shared" si="17"/>
        <v>0</v>
      </c>
      <c r="BG25" s="171">
        <f t="shared" si="17"/>
        <v>0</v>
      </c>
      <c r="BH25" s="171">
        <f t="shared" si="17"/>
        <v>0</v>
      </c>
      <c r="BI25" s="171">
        <f t="shared" si="17"/>
        <v>7440.753999999999</v>
      </c>
      <c r="BJ25" s="171">
        <f t="shared" si="17"/>
        <v>818.76</v>
      </c>
      <c r="BK25" s="171">
        <f t="shared" si="17"/>
        <v>0</v>
      </c>
      <c r="BL25" s="171">
        <f t="shared" si="17"/>
        <v>0</v>
      </c>
      <c r="BM25" s="171">
        <f t="shared" si="17"/>
        <v>818.76</v>
      </c>
      <c r="BN25" s="171">
        <f t="shared" si="17"/>
        <v>818.76</v>
      </c>
      <c r="BO25" s="171">
        <f t="shared" si="17"/>
        <v>0</v>
      </c>
      <c r="BP25" s="171">
        <f t="shared" si="17"/>
        <v>0</v>
      </c>
      <c r="BQ25" s="171">
        <f t="shared" si="17"/>
        <v>818.76</v>
      </c>
      <c r="BR25" s="171">
        <f t="shared" si="17"/>
        <v>0</v>
      </c>
      <c r="BS25" s="171">
        <f t="shared" si="17"/>
        <v>0</v>
      </c>
      <c r="BT25" s="171">
        <f t="shared" si="17"/>
        <v>0</v>
      </c>
      <c r="BU25" s="171">
        <f t="shared" si="17"/>
        <v>0</v>
      </c>
      <c r="BV25" s="171">
        <f t="shared" si="17"/>
        <v>0</v>
      </c>
      <c r="BW25" s="171">
        <f t="shared" si="17"/>
        <v>0</v>
      </c>
      <c r="BX25" s="171">
        <f t="shared" si="17"/>
        <v>0</v>
      </c>
      <c r="BY25" s="171">
        <f t="shared" si="17"/>
        <v>0</v>
      </c>
      <c r="BZ25" s="171">
        <f t="shared" si="17"/>
        <v>0</v>
      </c>
      <c r="CA25" s="171">
        <f t="shared" si="17"/>
        <v>0</v>
      </c>
      <c r="CB25" s="171">
        <f t="shared" si="17"/>
        <v>0</v>
      </c>
      <c r="CC25" s="171">
        <f t="shared" si="17"/>
        <v>0</v>
      </c>
      <c r="CD25" s="171">
        <f t="shared" si="17"/>
        <v>0</v>
      </c>
      <c r="CE25" s="171">
        <f t="shared" si="17"/>
        <v>0</v>
      </c>
      <c r="CF25" s="171">
        <f>SUM(CF26:CF28)</f>
        <v>0</v>
      </c>
    </row>
    <row r="26" spans="1:84" ht="61.5" outlineLevel="1">
      <c r="A26" s="377">
        <v>11</v>
      </c>
      <c r="B26" s="515" t="s">
        <v>729</v>
      </c>
      <c r="C26" s="377" t="s">
        <v>705</v>
      </c>
      <c r="D26" s="377" t="s">
        <v>727</v>
      </c>
      <c r="E26" s="377" t="s">
        <v>48</v>
      </c>
      <c r="F26" s="377" t="s">
        <v>728</v>
      </c>
      <c r="G26" s="377"/>
      <c r="H26" s="377"/>
      <c r="I26" s="363" t="s">
        <v>75</v>
      </c>
      <c r="J26" s="363">
        <v>2024</v>
      </c>
      <c r="K26" s="377" t="s">
        <v>730</v>
      </c>
      <c r="L26" s="377" t="s">
        <v>731</v>
      </c>
      <c r="M26" s="110">
        <v>3920</v>
      </c>
      <c r="N26" s="110"/>
      <c r="O26" s="110"/>
      <c r="P26" s="110">
        <v>3920</v>
      </c>
      <c r="Q26" s="110" t="s">
        <v>732</v>
      </c>
      <c r="R26" s="110" t="s">
        <v>728</v>
      </c>
      <c r="S26" s="110" t="s">
        <v>726</v>
      </c>
      <c r="T26" s="110" t="s">
        <v>727</v>
      </c>
      <c r="U26" s="110"/>
      <c r="V26" s="110"/>
      <c r="W26" s="110"/>
      <c r="X26" s="110"/>
      <c r="Y26" s="110">
        <f t="shared" si="9"/>
        <v>3569</v>
      </c>
      <c r="Z26" s="110"/>
      <c r="AA26" s="110"/>
      <c r="AB26" s="110">
        <f t="shared" si="10"/>
        <v>3569</v>
      </c>
      <c r="AC26" s="110">
        <v>0</v>
      </c>
      <c r="AD26" s="110"/>
      <c r="AE26" s="110">
        <v>3569</v>
      </c>
      <c r="AF26" s="110">
        <f t="shared" si="11"/>
        <v>400</v>
      </c>
      <c r="AG26" s="110"/>
      <c r="AH26" s="110"/>
      <c r="AI26" s="110">
        <f t="shared" si="12"/>
        <v>400</v>
      </c>
      <c r="AJ26" s="110">
        <v>0</v>
      </c>
      <c r="AK26" s="110">
        <v>0</v>
      </c>
      <c r="AL26" s="110">
        <v>400</v>
      </c>
      <c r="AM26" s="110">
        <v>162.726</v>
      </c>
      <c r="AN26" s="110"/>
      <c r="AO26" s="110"/>
      <c r="AP26" s="110">
        <v>162.726</v>
      </c>
      <c r="AQ26" s="110">
        <v>0</v>
      </c>
      <c r="AR26" s="110">
        <v>0</v>
      </c>
      <c r="AS26" s="110">
        <v>162.726</v>
      </c>
      <c r="AT26" s="110">
        <f t="shared" si="13"/>
        <v>3169</v>
      </c>
      <c r="AU26" s="110"/>
      <c r="AV26" s="110"/>
      <c r="AW26" s="110">
        <f t="shared" si="14"/>
        <v>3169</v>
      </c>
      <c r="AX26" s="110">
        <v>0</v>
      </c>
      <c r="AY26" s="110"/>
      <c r="AZ26" s="110">
        <v>3169</v>
      </c>
      <c r="BA26" s="111">
        <v>2955.2299999999996</v>
      </c>
      <c r="BB26" s="111"/>
      <c r="BC26" s="111"/>
      <c r="BD26" s="111">
        <v>2955.2299999999996</v>
      </c>
      <c r="BE26" s="111">
        <v>0</v>
      </c>
      <c r="BF26" s="111"/>
      <c r="BG26" s="111"/>
      <c r="BH26" s="111"/>
      <c r="BI26" s="111">
        <v>2955.2299999999996</v>
      </c>
      <c r="BJ26" s="111">
        <v>237.274</v>
      </c>
      <c r="BK26" s="111"/>
      <c r="BL26" s="111"/>
      <c r="BM26" s="111">
        <v>237.274</v>
      </c>
      <c r="BN26" s="111">
        <v>237.274</v>
      </c>
      <c r="BO26" s="111"/>
      <c r="BP26" s="111"/>
      <c r="BQ26" s="111">
        <v>237.274</v>
      </c>
      <c r="BR26" s="110"/>
      <c r="BS26" s="110"/>
      <c r="BT26" s="110"/>
      <c r="BU26" s="111"/>
      <c r="BV26" s="111"/>
      <c r="BW26" s="111"/>
      <c r="BX26" s="111"/>
      <c r="BY26" s="111"/>
      <c r="BZ26" s="111"/>
      <c r="CA26" s="111"/>
      <c r="CB26" s="111"/>
      <c r="CC26" s="111"/>
      <c r="CD26" s="111"/>
      <c r="CE26" s="111"/>
      <c r="CF26" s="111"/>
    </row>
    <row r="27" spans="1:84" ht="61.5" outlineLevel="1">
      <c r="A27" s="377">
        <v>12</v>
      </c>
      <c r="B27" s="515" t="s">
        <v>733</v>
      </c>
      <c r="C27" s="377" t="s">
        <v>705</v>
      </c>
      <c r="D27" s="377" t="s">
        <v>727</v>
      </c>
      <c r="E27" s="377" t="s">
        <v>48</v>
      </c>
      <c r="F27" s="377" t="s">
        <v>728</v>
      </c>
      <c r="G27" s="377"/>
      <c r="H27" s="377"/>
      <c r="I27" s="363" t="s">
        <v>75</v>
      </c>
      <c r="J27" s="363">
        <v>2024</v>
      </c>
      <c r="K27" s="377" t="s">
        <v>734</v>
      </c>
      <c r="L27" s="377" t="s">
        <v>735</v>
      </c>
      <c r="M27" s="110">
        <v>3000</v>
      </c>
      <c r="N27" s="110"/>
      <c r="O27" s="110"/>
      <c r="P27" s="110">
        <v>3000</v>
      </c>
      <c r="Q27" s="110" t="s">
        <v>732</v>
      </c>
      <c r="R27" s="110" t="s">
        <v>728</v>
      </c>
      <c r="S27" s="110" t="s">
        <v>726</v>
      </c>
      <c r="T27" s="110" t="s">
        <v>727</v>
      </c>
      <c r="U27" s="110"/>
      <c r="V27" s="110"/>
      <c r="W27" s="110"/>
      <c r="X27" s="110"/>
      <c r="Y27" s="110">
        <f t="shared" si="9"/>
        <v>2807</v>
      </c>
      <c r="Z27" s="110"/>
      <c r="AA27" s="110"/>
      <c r="AB27" s="110">
        <f t="shared" si="10"/>
        <v>2807</v>
      </c>
      <c r="AC27" s="110">
        <v>0</v>
      </c>
      <c r="AD27" s="110"/>
      <c r="AE27" s="110">
        <v>2807</v>
      </c>
      <c r="AF27" s="110">
        <f t="shared" si="11"/>
        <v>400</v>
      </c>
      <c r="AG27" s="110"/>
      <c r="AH27" s="110"/>
      <c r="AI27" s="110">
        <f t="shared" si="12"/>
        <v>400</v>
      </c>
      <c r="AJ27" s="110">
        <v>0</v>
      </c>
      <c r="AK27" s="110">
        <v>0</v>
      </c>
      <c r="AL27" s="110">
        <v>400</v>
      </c>
      <c r="AM27" s="110">
        <v>182.155</v>
      </c>
      <c r="AN27" s="110"/>
      <c r="AO27" s="110"/>
      <c r="AP27" s="110">
        <v>182.155</v>
      </c>
      <c r="AQ27" s="110">
        <v>0</v>
      </c>
      <c r="AR27" s="110">
        <v>0</v>
      </c>
      <c r="AS27" s="110">
        <v>182.155</v>
      </c>
      <c r="AT27" s="110">
        <f t="shared" si="13"/>
        <v>2407</v>
      </c>
      <c r="AU27" s="110"/>
      <c r="AV27" s="110"/>
      <c r="AW27" s="110">
        <f t="shared" si="14"/>
        <v>2407</v>
      </c>
      <c r="AX27" s="110">
        <v>0</v>
      </c>
      <c r="AY27" s="110"/>
      <c r="AZ27" s="110">
        <v>2407</v>
      </c>
      <c r="BA27" s="111">
        <v>2287.4969999999998</v>
      </c>
      <c r="BB27" s="111"/>
      <c r="BC27" s="111"/>
      <c r="BD27" s="111">
        <v>2287.4969999999998</v>
      </c>
      <c r="BE27" s="111">
        <v>0</v>
      </c>
      <c r="BF27" s="111"/>
      <c r="BG27" s="111"/>
      <c r="BH27" s="111"/>
      <c r="BI27" s="111">
        <v>2287.4969999999998</v>
      </c>
      <c r="BJ27" s="111">
        <v>217.845</v>
      </c>
      <c r="BK27" s="111"/>
      <c r="BL27" s="111"/>
      <c r="BM27" s="111">
        <v>217.845</v>
      </c>
      <c r="BN27" s="111">
        <v>217.845</v>
      </c>
      <c r="BO27" s="111"/>
      <c r="BP27" s="111"/>
      <c r="BQ27" s="111">
        <v>217.845</v>
      </c>
      <c r="BR27" s="110"/>
      <c r="BS27" s="110"/>
      <c r="BT27" s="110"/>
      <c r="BU27" s="111"/>
      <c r="BV27" s="111"/>
      <c r="BW27" s="111"/>
      <c r="BX27" s="111"/>
      <c r="BY27" s="111"/>
      <c r="BZ27" s="111"/>
      <c r="CA27" s="111"/>
      <c r="CB27" s="111"/>
      <c r="CC27" s="111"/>
      <c r="CD27" s="111"/>
      <c r="CE27" s="111"/>
      <c r="CF27" s="111"/>
    </row>
    <row r="28" spans="1:84" ht="61.5" outlineLevel="1">
      <c r="A28" s="377">
        <v>13</v>
      </c>
      <c r="B28" s="515" t="s">
        <v>736</v>
      </c>
      <c r="C28" s="377" t="s">
        <v>705</v>
      </c>
      <c r="D28" s="377" t="s">
        <v>727</v>
      </c>
      <c r="E28" s="377" t="s">
        <v>48</v>
      </c>
      <c r="F28" s="377" t="s">
        <v>728</v>
      </c>
      <c r="G28" s="377"/>
      <c r="H28" s="377"/>
      <c r="I28" s="363" t="s">
        <v>75</v>
      </c>
      <c r="J28" s="363">
        <v>2024</v>
      </c>
      <c r="K28" s="377" t="s">
        <v>737</v>
      </c>
      <c r="L28" s="377" t="s">
        <v>738</v>
      </c>
      <c r="M28" s="110">
        <v>2800</v>
      </c>
      <c r="N28" s="110"/>
      <c r="O28" s="110"/>
      <c r="P28" s="110">
        <v>2800</v>
      </c>
      <c r="Q28" s="110" t="s">
        <v>732</v>
      </c>
      <c r="R28" s="110" t="s">
        <v>728</v>
      </c>
      <c r="S28" s="110" t="s">
        <v>726</v>
      </c>
      <c r="T28" s="110" t="s">
        <v>727</v>
      </c>
      <c r="U28" s="110"/>
      <c r="V28" s="110"/>
      <c r="W28" s="110"/>
      <c r="X28" s="110"/>
      <c r="Y28" s="110">
        <f t="shared" si="9"/>
        <v>2649.4830000000002</v>
      </c>
      <c r="Z28" s="110"/>
      <c r="AA28" s="110"/>
      <c r="AB28" s="110">
        <f t="shared" si="10"/>
        <v>2649.4830000000002</v>
      </c>
      <c r="AC28" s="110">
        <v>0</v>
      </c>
      <c r="AD28" s="110"/>
      <c r="AE28" s="110">
        <v>2649.4830000000002</v>
      </c>
      <c r="AF28" s="110">
        <f t="shared" si="11"/>
        <v>365.48300000000017</v>
      </c>
      <c r="AG28" s="110"/>
      <c r="AH28" s="110"/>
      <c r="AI28" s="110">
        <f t="shared" si="12"/>
        <v>365.48300000000017</v>
      </c>
      <c r="AJ28" s="110">
        <v>0</v>
      </c>
      <c r="AK28" s="110">
        <v>0</v>
      </c>
      <c r="AL28" s="110">
        <v>365.48300000000017</v>
      </c>
      <c r="AM28" s="110">
        <v>1.8420000000001551</v>
      </c>
      <c r="AN28" s="110"/>
      <c r="AO28" s="110"/>
      <c r="AP28" s="110">
        <v>1.8420000000001551</v>
      </c>
      <c r="AQ28" s="110">
        <v>0</v>
      </c>
      <c r="AR28" s="110">
        <v>0</v>
      </c>
      <c r="AS28" s="110">
        <v>1.8420000000001551</v>
      </c>
      <c r="AT28" s="110">
        <f t="shared" si="13"/>
        <v>2284</v>
      </c>
      <c r="AU28" s="110"/>
      <c r="AV28" s="110"/>
      <c r="AW28" s="110">
        <f t="shared" si="14"/>
        <v>2284</v>
      </c>
      <c r="AX28" s="110">
        <v>0</v>
      </c>
      <c r="AY28" s="110"/>
      <c r="AZ28" s="110">
        <v>2284</v>
      </c>
      <c r="BA28" s="111">
        <v>2198.027</v>
      </c>
      <c r="BB28" s="111"/>
      <c r="BC28" s="111"/>
      <c r="BD28" s="111">
        <v>2198.027</v>
      </c>
      <c r="BE28" s="111">
        <v>0</v>
      </c>
      <c r="BF28" s="111"/>
      <c r="BG28" s="111"/>
      <c r="BH28" s="111"/>
      <c r="BI28" s="111">
        <v>2198.027</v>
      </c>
      <c r="BJ28" s="111">
        <v>363.64100000000002</v>
      </c>
      <c r="BK28" s="111"/>
      <c r="BL28" s="111"/>
      <c r="BM28" s="111">
        <v>363.64100000000002</v>
      </c>
      <c r="BN28" s="111">
        <v>363.64100000000002</v>
      </c>
      <c r="BO28" s="111"/>
      <c r="BP28" s="111"/>
      <c r="BQ28" s="111">
        <v>363.64100000000002</v>
      </c>
      <c r="BR28" s="110"/>
      <c r="BS28" s="110"/>
      <c r="BT28" s="110"/>
      <c r="BU28" s="111"/>
      <c r="BV28" s="111"/>
      <c r="BW28" s="111"/>
      <c r="BX28" s="111"/>
      <c r="BY28" s="111"/>
      <c r="BZ28" s="111"/>
      <c r="CA28" s="111"/>
      <c r="CB28" s="111"/>
      <c r="CC28" s="111"/>
      <c r="CD28" s="111"/>
      <c r="CE28" s="111"/>
      <c r="CF28" s="111"/>
    </row>
    <row r="29" spans="1:84" ht="26.25" customHeight="1">
      <c r="A29" s="390" t="s">
        <v>14</v>
      </c>
      <c r="B29" s="390" t="s">
        <v>739</v>
      </c>
      <c r="C29" s="390"/>
      <c r="D29" s="390"/>
      <c r="E29" s="390"/>
      <c r="F29" s="390"/>
      <c r="G29" s="390"/>
      <c r="H29" s="390"/>
      <c r="I29" s="361"/>
      <c r="J29" s="361"/>
      <c r="K29" s="390"/>
      <c r="L29" s="390"/>
      <c r="M29" s="171">
        <f>M30</f>
        <v>3750</v>
      </c>
      <c r="N29" s="171">
        <f t="shared" ref="N29:CF29" si="18">N30</f>
        <v>0</v>
      </c>
      <c r="O29" s="171">
        <f t="shared" si="18"/>
        <v>0</v>
      </c>
      <c r="P29" s="171">
        <f t="shared" si="18"/>
        <v>3750</v>
      </c>
      <c r="Q29" s="171">
        <f t="shared" si="18"/>
        <v>0</v>
      </c>
      <c r="R29" s="171">
        <f t="shared" si="18"/>
        <v>0</v>
      </c>
      <c r="S29" s="171">
        <f t="shared" si="18"/>
        <v>0</v>
      </c>
      <c r="T29" s="171">
        <f t="shared" si="18"/>
        <v>0</v>
      </c>
      <c r="U29" s="171">
        <f t="shared" si="18"/>
        <v>0</v>
      </c>
      <c r="V29" s="171">
        <f t="shared" si="18"/>
        <v>0</v>
      </c>
      <c r="W29" s="171">
        <f t="shared" si="18"/>
        <v>0</v>
      </c>
      <c r="X29" s="171">
        <f t="shared" si="18"/>
        <v>0</v>
      </c>
      <c r="Y29" s="171">
        <f t="shared" si="18"/>
        <v>3750</v>
      </c>
      <c r="Z29" s="171">
        <f t="shared" si="18"/>
        <v>0</v>
      </c>
      <c r="AA29" s="171">
        <f t="shared" si="18"/>
        <v>0</v>
      </c>
      <c r="AB29" s="171">
        <f t="shared" si="18"/>
        <v>3750</v>
      </c>
      <c r="AC29" s="171">
        <f t="shared" si="18"/>
        <v>3750</v>
      </c>
      <c r="AD29" s="171">
        <f t="shared" si="18"/>
        <v>0</v>
      </c>
      <c r="AE29" s="171">
        <f t="shared" si="18"/>
        <v>0</v>
      </c>
      <c r="AF29" s="171">
        <f t="shared" si="18"/>
        <v>2025</v>
      </c>
      <c r="AG29" s="171">
        <f t="shared" si="18"/>
        <v>0</v>
      </c>
      <c r="AH29" s="171">
        <f t="shared" si="18"/>
        <v>0</v>
      </c>
      <c r="AI29" s="171">
        <f t="shared" si="18"/>
        <v>2025</v>
      </c>
      <c r="AJ29" s="171">
        <f t="shared" si="18"/>
        <v>2025</v>
      </c>
      <c r="AK29" s="171">
        <f t="shared" si="18"/>
        <v>0</v>
      </c>
      <c r="AL29" s="171">
        <f t="shared" si="18"/>
        <v>0</v>
      </c>
      <c r="AM29" s="171">
        <f t="shared" si="18"/>
        <v>1999.0300000000002</v>
      </c>
      <c r="AN29" s="171">
        <f t="shared" si="18"/>
        <v>0</v>
      </c>
      <c r="AO29" s="171">
        <f t="shared" si="18"/>
        <v>0</v>
      </c>
      <c r="AP29" s="171">
        <f t="shared" si="18"/>
        <v>1999.0300000000002</v>
      </c>
      <c r="AQ29" s="171">
        <f t="shared" si="18"/>
        <v>1999.0300000000002</v>
      </c>
      <c r="AR29" s="171">
        <f t="shared" si="18"/>
        <v>0</v>
      </c>
      <c r="AS29" s="171">
        <f t="shared" si="18"/>
        <v>0</v>
      </c>
      <c r="AT29" s="171">
        <f t="shared" si="18"/>
        <v>1725</v>
      </c>
      <c r="AU29" s="171">
        <f t="shared" si="18"/>
        <v>0</v>
      </c>
      <c r="AV29" s="171">
        <f t="shared" si="18"/>
        <v>0</v>
      </c>
      <c r="AW29" s="171">
        <f t="shared" si="18"/>
        <v>1725</v>
      </c>
      <c r="AX29" s="171">
        <f t="shared" si="18"/>
        <v>1725</v>
      </c>
      <c r="AY29" s="171">
        <f t="shared" si="18"/>
        <v>0</v>
      </c>
      <c r="AZ29" s="171">
        <f t="shared" si="18"/>
        <v>0</v>
      </c>
      <c r="BA29" s="171">
        <f t="shared" si="18"/>
        <v>1615.692</v>
      </c>
      <c r="BB29" s="171">
        <f t="shared" si="18"/>
        <v>0</v>
      </c>
      <c r="BC29" s="171">
        <f t="shared" si="18"/>
        <v>0</v>
      </c>
      <c r="BD29" s="171">
        <f t="shared" si="18"/>
        <v>1615.692</v>
      </c>
      <c r="BE29" s="171">
        <f t="shared" si="18"/>
        <v>1615.692</v>
      </c>
      <c r="BF29" s="171">
        <f t="shared" si="18"/>
        <v>1615.692</v>
      </c>
      <c r="BG29" s="171">
        <f t="shared" si="18"/>
        <v>0</v>
      </c>
      <c r="BH29" s="171">
        <f t="shared" si="18"/>
        <v>0</v>
      </c>
      <c r="BI29" s="171">
        <f t="shared" si="18"/>
        <v>0</v>
      </c>
      <c r="BJ29" s="171">
        <f t="shared" si="18"/>
        <v>10.6</v>
      </c>
      <c r="BK29" s="171">
        <f t="shared" si="18"/>
        <v>0</v>
      </c>
      <c r="BL29" s="171">
        <f t="shared" si="18"/>
        <v>0</v>
      </c>
      <c r="BM29" s="171">
        <f t="shared" si="18"/>
        <v>10.6</v>
      </c>
      <c r="BN29" s="171">
        <f t="shared" si="18"/>
        <v>10.6</v>
      </c>
      <c r="BO29" s="171">
        <f t="shared" si="18"/>
        <v>0</v>
      </c>
      <c r="BP29" s="171">
        <f t="shared" si="18"/>
        <v>0</v>
      </c>
      <c r="BQ29" s="171">
        <f t="shared" si="18"/>
        <v>10.6</v>
      </c>
      <c r="BR29" s="171">
        <f t="shared" si="18"/>
        <v>0</v>
      </c>
      <c r="BS29" s="171">
        <f t="shared" si="18"/>
        <v>0</v>
      </c>
      <c r="BT29" s="171">
        <f t="shared" si="18"/>
        <v>0</v>
      </c>
      <c r="BU29" s="171">
        <f t="shared" si="18"/>
        <v>0</v>
      </c>
      <c r="BV29" s="171">
        <f t="shared" si="18"/>
        <v>0</v>
      </c>
      <c r="BW29" s="171">
        <f t="shared" si="18"/>
        <v>0</v>
      </c>
      <c r="BX29" s="171">
        <f t="shared" si="18"/>
        <v>0</v>
      </c>
      <c r="BY29" s="171">
        <f t="shared" si="18"/>
        <v>0</v>
      </c>
      <c r="BZ29" s="171">
        <f t="shared" si="18"/>
        <v>0</v>
      </c>
      <c r="CA29" s="171">
        <f t="shared" si="18"/>
        <v>0</v>
      </c>
      <c r="CB29" s="171">
        <f t="shared" si="18"/>
        <v>0</v>
      </c>
      <c r="CC29" s="171">
        <f t="shared" si="18"/>
        <v>0</v>
      </c>
      <c r="CD29" s="171">
        <f t="shared" si="18"/>
        <v>0</v>
      </c>
      <c r="CE29" s="171">
        <f t="shared" si="18"/>
        <v>0</v>
      </c>
      <c r="CF29" s="171">
        <f t="shared" si="18"/>
        <v>0</v>
      </c>
    </row>
    <row r="30" spans="1:84" ht="36" customHeight="1" outlineLevel="1">
      <c r="A30" s="469" t="s">
        <v>45</v>
      </c>
      <c r="B30" s="516" t="s">
        <v>49</v>
      </c>
      <c r="C30" s="390"/>
      <c r="D30" s="390"/>
      <c r="E30" s="390"/>
      <c r="F30" s="390"/>
      <c r="G30" s="390"/>
      <c r="H30" s="390"/>
      <c r="I30" s="361"/>
      <c r="J30" s="361"/>
      <c r="K30" s="390"/>
      <c r="L30" s="390"/>
      <c r="M30" s="171">
        <f t="shared" ref="M30:AZ30" si="19">SUM(M31:M33)</f>
        <v>3750</v>
      </c>
      <c r="N30" s="171">
        <f t="shared" si="19"/>
        <v>0</v>
      </c>
      <c r="O30" s="171">
        <f t="shared" si="19"/>
        <v>0</v>
      </c>
      <c r="P30" s="171">
        <f t="shared" si="19"/>
        <v>3750</v>
      </c>
      <c r="Q30" s="171">
        <f t="shared" si="19"/>
        <v>0</v>
      </c>
      <c r="R30" s="171">
        <f t="shared" si="19"/>
        <v>0</v>
      </c>
      <c r="S30" s="171">
        <f t="shared" si="19"/>
        <v>0</v>
      </c>
      <c r="T30" s="171">
        <f t="shared" si="19"/>
        <v>0</v>
      </c>
      <c r="U30" s="171">
        <f t="shared" si="19"/>
        <v>0</v>
      </c>
      <c r="V30" s="171">
        <f t="shared" si="19"/>
        <v>0</v>
      </c>
      <c r="W30" s="171">
        <f t="shared" si="19"/>
        <v>0</v>
      </c>
      <c r="X30" s="171">
        <f t="shared" si="19"/>
        <v>0</v>
      </c>
      <c r="Y30" s="171">
        <f t="shared" si="19"/>
        <v>3750</v>
      </c>
      <c r="Z30" s="171">
        <f t="shared" si="19"/>
        <v>0</v>
      </c>
      <c r="AA30" s="171">
        <f t="shared" si="19"/>
        <v>0</v>
      </c>
      <c r="AB30" s="171">
        <f t="shared" si="19"/>
        <v>3750</v>
      </c>
      <c r="AC30" s="171">
        <f t="shared" si="19"/>
        <v>3750</v>
      </c>
      <c r="AD30" s="171">
        <f t="shared" si="19"/>
        <v>0</v>
      </c>
      <c r="AE30" s="171">
        <f t="shared" si="19"/>
        <v>0</v>
      </c>
      <c r="AF30" s="171">
        <f t="shared" si="19"/>
        <v>2025</v>
      </c>
      <c r="AG30" s="171">
        <f t="shared" si="19"/>
        <v>0</v>
      </c>
      <c r="AH30" s="171">
        <f t="shared" si="19"/>
        <v>0</v>
      </c>
      <c r="AI30" s="171">
        <f t="shared" si="19"/>
        <v>2025</v>
      </c>
      <c r="AJ30" s="171">
        <f t="shared" si="19"/>
        <v>2025</v>
      </c>
      <c r="AK30" s="171">
        <f t="shared" si="19"/>
        <v>0</v>
      </c>
      <c r="AL30" s="171">
        <f t="shared" si="19"/>
        <v>0</v>
      </c>
      <c r="AM30" s="171">
        <f t="shared" si="19"/>
        <v>1999.0300000000002</v>
      </c>
      <c r="AN30" s="171">
        <f t="shared" si="19"/>
        <v>0</v>
      </c>
      <c r="AO30" s="171">
        <f t="shared" si="19"/>
        <v>0</v>
      </c>
      <c r="AP30" s="171">
        <f t="shared" si="19"/>
        <v>1999.0300000000002</v>
      </c>
      <c r="AQ30" s="171">
        <f t="shared" si="19"/>
        <v>1999.0300000000002</v>
      </c>
      <c r="AR30" s="171">
        <f t="shared" si="19"/>
        <v>0</v>
      </c>
      <c r="AS30" s="171">
        <f t="shared" si="19"/>
        <v>0</v>
      </c>
      <c r="AT30" s="171">
        <f t="shared" si="19"/>
        <v>1725</v>
      </c>
      <c r="AU30" s="171">
        <f t="shared" si="19"/>
        <v>0</v>
      </c>
      <c r="AV30" s="171">
        <f t="shared" si="19"/>
        <v>0</v>
      </c>
      <c r="AW30" s="171">
        <f t="shared" si="19"/>
        <v>1725</v>
      </c>
      <c r="AX30" s="171">
        <f t="shared" si="19"/>
        <v>1725</v>
      </c>
      <c r="AY30" s="171">
        <f t="shared" si="19"/>
        <v>0</v>
      </c>
      <c r="AZ30" s="171">
        <f t="shared" si="19"/>
        <v>0</v>
      </c>
      <c r="BA30" s="171">
        <f t="shared" ref="BA30:CE30" si="20">SUM(BA31:BA33)</f>
        <v>1615.692</v>
      </c>
      <c r="BB30" s="171">
        <f t="shared" si="20"/>
        <v>0</v>
      </c>
      <c r="BC30" s="171">
        <f t="shared" si="20"/>
        <v>0</v>
      </c>
      <c r="BD30" s="171">
        <f t="shared" si="20"/>
        <v>1615.692</v>
      </c>
      <c r="BE30" s="171">
        <f t="shared" si="20"/>
        <v>1615.692</v>
      </c>
      <c r="BF30" s="171">
        <f t="shared" si="20"/>
        <v>1615.692</v>
      </c>
      <c r="BG30" s="171">
        <f t="shared" si="20"/>
        <v>0</v>
      </c>
      <c r="BH30" s="171">
        <f t="shared" si="20"/>
        <v>0</v>
      </c>
      <c r="BI30" s="171">
        <f t="shared" si="20"/>
        <v>0</v>
      </c>
      <c r="BJ30" s="171">
        <f t="shared" si="20"/>
        <v>10.6</v>
      </c>
      <c r="BK30" s="171">
        <f t="shared" si="20"/>
        <v>0</v>
      </c>
      <c r="BL30" s="171">
        <f t="shared" si="20"/>
        <v>0</v>
      </c>
      <c r="BM30" s="171">
        <f t="shared" si="20"/>
        <v>10.6</v>
      </c>
      <c r="BN30" s="171">
        <f t="shared" si="20"/>
        <v>10.6</v>
      </c>
      <c r="BO30" s="171">
        <f t="shared" si="20"/>
        <v>0</v>
      </c>
      <c r="BP30" s="171">
        <f t="shared" si="20"/>
        <v>0</v>
      </c>
      <c r="BQ30" s="171">
        <f t="shared" si="20"/>
        <v>10.6</v>
      </c>
      <c r="BR30" s="171">
        <f t="shared" si="20"/>
        <v>0</v>
      </c>
      <c r="BS30" s="171">
        <f t="shared" si="20"/>
        <v>0</v>
      </c>
      <c r="BT30" s="171">
        <f t="shared" si="20"/>
        <v>0</v>
      </c>
      <c r="BU30" s="171">
        <f t="shared" si="20"/>
        <v>0</v>
      </c>
      <c r="BV30" s="171">
        <f t="shared" si="20"/>
        <v>0</v>
      </c>
      <c r="BW30" s="171">
        <f t="shared" si="20"/>
        <v>0</v>
      </c>
      <c r="BX30" s="171">
        <f t="shared" si="20"/>
        <v>0</v>
      </c>
      <c r="BY30" s="171">
        <f t="shared" si="20"/>
        <v>0</v>
      </c>
      <c r="BZ30" s="171">
        <f t="shared" si="20"/>
        <v>0</v>
      </c>
      <c r="CA30" s="171">
        <f t="shared" si="20"/>
        <v>0</v>
      </c>
      <c r="CB30" s="171">
        <f t="shared" si="20"/>
        <v>0</v>
      </c>
      <c r="CC30" s="171">
        <f t="shared" si="20"/>
        <v>0</v>
      </c>
      <c r="CD30" s="171">
        <f t="shared" si="20"/>
        <v>0</v>
      </c>
      <c r="CE30" s="171">
        <f t="shared" si="20"/>
        <v>0</v>
      </c>
      <c r="CF30" s="171">
        <f>SUM(CF31:CF33)</f>
        <v>0</v>
      </c>
    </row>
    <row r="31" spans="1:84" ht="61.5" outlineLevel="1">
      <c r="A31" s="377">
        <v>1</v>
      </c>
      <c r="B31" s="515" t="s">
        <v>740</v>
      </c>
      <c r="C31" s="377" t="s">
        <v>705</v>
      </c>
      <c r="D31" s="377" t="s">
        <v>741</v>
      </c>
      <c r="E31" s="377" t="s">
        <v>48</v>
      </c>
      <c r="F31" s="377" t="s">
        <v>742</v>
      </c>
      <c r="G31" s="377"/>
      <c r="H31" s="377"/>
      <c r="I31" s="363" t="s">
        <v>75</v>
      </c>
      <c r="J31" s="363">
        <v>2024</v>
      </c>
      <c r="K31" s="377" t="s">
        <v>743</v>
      </c>
      <c r="L31" s="377" t="s">
        <v>744</v>
      </c>
      <c r="M31" s="110">
        <v>1250</v>
      </c>
      <c r="N31" s="110"/>
      <c r="O31" s="110"/>
      <c r="P31" s="110">
        <v>1250</v>
      </c>
      <c r="Q31" s="110"/>
      <c r="R31" s="110" t="s">
        <v>742</v>
      </c>
      <c r="S31" s="110" t="s">
        <v>739</v>
      </c>
      <c r="T31" s="110" t="s">
        <v>741</v>
      </c>
      <c r="U31" s="110"/>
      <c r="V31" s="110"/>
      <c r="W31" s="110"/>
      <c r="X31" s="110"/>
      <c r="Y31" s="110">
        <f t="shared" si="9"/>
        <v>1250</v>
      </c>
      <c r="Z31" s="110"/>
      <c r="AA31" s="110"/>
      <c r="AB31" s="110">
        <f t="shared" si="10"/>
        <v>1250</v>
      </c>
      <c r="AC31" s="110">
        <v>1250</v>
      </c>
      <c r="AD31" s="110"/>
      <c r="AE31" s="110"/>
      <c r="AF31" s="110">
        <f t="shared" si="11"/>
        <v>310</v>
      </c>
      <c r="AG31" s="110"/>
      <c r="AH31" s="110"/>
      <c r="AI31" s="110">
        <f t="shared" si="12"/>
        <v>310</v>
      </c>
      <c r="AJ31" s="110">
        <v>310</v>
      </c>
      <c r="AK31" s="110">
        <v>0</v>
      </c>
      <c r="AL31" s="110">
        <v>0</v>
      </c>
      <c r="AM31" s="110">
        <v>310</v>
      </c>
      <c r="AN31" s="110"/>
      <c r="AO31" s="110"/>
      <c r="AP31" s="110">
        <v>310</v>
      </c>
      <c r="AQ31" s="110">
        <v>310</v>
      </c>
      <c r="AR31" s="110">
        <v>0</v>
      </c>
      <c r="AS31" s="110">
        <v>0</v>
      </c>
      <c r="AT31" s="110">
        <f t="shared" si="13"/>
        <v>940</v>
      </c>
      <c r="AU31" s="110"/>
      <c r="AV31" s="110"/>
      <c r="AW31" s="110">
        <f t="shared" si="14"/>
        <v>940</v>
      </c>
      <c r="AX31" s="110">
        <v>940</v>
      </c>
      <c r="AY31" s="110"/>
      <c r="AZ31" s="110"/>
      <c r="BA31" s="111">
        <v>897.23599999999999</v>
      </c>
      <c r="BB31" s="111"/>
      <c r="BC31" s="111"/>
      <c r="BD31" s="111">
        <v>897.23599999999999</v>
      </c>
      <c r="BE31" s="111">
        <v>897.23599999999999</v>
      </c>
      <c r="BF31" s="111">
        <v>897.23599999999999</v>
      </c>
      <c r="BG31" s="111"/>
      <c r="BH31" s="111"/>
      <c r="BI31" s="111"/>
      <c r="BJ31" s="111">
        <v>0</v>
      </c>
      <c r="BK31" s="111"/>
      <c r="BL31" s="111"/>
      <c r="BM31" s="111"/>
      <c r="BN31" s="111">
        <v>0</v>
      </c>
      <c r="BO31" s="111"/>
      <c r="BP31" s="111"/>
      <c r="BQ31" s="111"/>
      <c r="BR31" s="110"/>
      <c r="BS31" s="110"/>
      <c r="BT31" s="110"/>
      <c r="BU31" s="111"/>
      <c r="BV31" s="111"/>
      <c r="BW31" s="111"/>
      <c r="BX31" s="111"/>
      <c r="BY31" s="111"/>
      <c r="BZ31" s="111"/>
      <c r="CA31" s="111"/>
      <c r="CB31" s="111"/>
      <c r="CC31" s="111"/>
      <c r="CD31" s="111"/>
      <c r="CE31" s="111"/>
      <c r="CF31" s="111"/>
    </row>
    <row r="32" spans="1:84" ht="46.15" outlineLevel="1">
      <c r="A32" s="377">
        <v>2</v>
      </c>
      <c r="B32" s="515" t="s">
        <v>745</v>
      </c>
      <c r="C32" s="377" t="s">
        <v>705</v>
      </c>
      <c r="D32" s="377" t="s">
        <v>741</v>
      </c>
      <c r="E32" s="377" t="s">
        <v>48</v>
      </c>
      <c r="F32" s="377" t="s">
        <v>739</v>
      </c>
      <c r="G32" s="377"/>
      <c r="H32" s="377"/>
      <c r="I32" s="363" t="s">
        <v>75</v>
      </c>
      <c r="J32" s="363">
        <v>2024</v>
      </c>
      <c r="K32" s="377" t="s">
        <v>746</v>
      </c>
      <c r="L32" s="377" t="s">
        <v>747</v>
      </c>
      <c r="M32" s="110">
        <v>1250</v>
      </c>
      <c r="N32" s="110"/>
      <c r="O32" s="110"/>
      <c r="P32" s="110">
        <v>1250</v>
      </c>
      <c r="Q32" s="110"/>
      <c r="R32" s="110" t="s">
        <v>739</v>
      </c>
      <c r="S32" s="110" t="s">
        <v>739</v>
      </c>
      <c r="T32" s="110" t="s">
        <v>741</v>
      </c>
      <c r="U32" s="110"/>
      <c r="V32" s="110"/>
      <c r="W32" s="110"/>
      <c r="X32" s="110"/>
      <c r="Y32" s="110">
        <f t="shared" si="9"/>
        <v>1250</v>
      </c>
      <c r="Z32" s="110"/>
      <c r="AA32" s="110"/>
      <c r="AB32" s="110">
        <f t="shared" si="10"/>
        <v>1250</v>
      </c>
      <c r="AC32" s="110">
        <v>1250</v>
      </c>
      <c r="AD32" s="110"/>
      <c r="AE32" s="110"/>
      <c r="AF32" s="110">
        <f t="shared" si="11"/>
        <v>498</v>
      </c>
      <c r="AG32" s="110"/>
      <c r="AH32" s="110"/>
      <c r="AI32" s="110">
        <f t="shared" si="12"/>
        <v>498</v>
      </c>
      <c r="AJ32" s="110">
        <v>498</v>
      </c>
      <c r="AK32" s="110">
        <v>0</v>
      </c>
      <c r="AL32" s="110">
        <v>0</v>
      </c>
      <c r="AM32" s="110">
        <v>487.4</v>
      </c>
      <c r="AN32" s="110"/>
      <c r="AO32" s="110"/>
      <c r="AP32" s="110">
        <v>487.4</v>
      </c>
      <c r="AQ32" s="110">
        <v>487.4</v>
      </c>
      <c r="AR32" s="110">
        <v>0</v>
      </c>
      <c r="AS32" s="110">
        <v>0</v>
      </c>
      <c r="AT32" s="110">
        <f t="shared" si="13"/>
        <v>752</v>
      </c>
      <c r="AU32" s="110"/>
      <c r="AV32" s="110"/>
      <c r="AW32" s="110">
        <f t="shared" si="14"/>
        <v>752</v>
      </c>
      <c r="AX32" s="110">
        <v>752</v>
      </c>
      <c r="AY32" s="110"/>
      <c r="AZ32" s="110"/>
      <c r="BA32" s="111">
        <v>718.45600000000002</v>
      </c>
      <c r="BB32" s="111"/>
      <c r="BC32" s="111"/>
      <c r="BD32" s="111">
        <v>718.45600000000002</v>
      </c>
      <c r="BE32" s="111">
        <v>718.45600000000002</v>
      </c>
      <c r="BF32" s="111">
        <v>718.45600000000002</v>
      </c>
      <c r="BG32" s="111"/>
      <c r="BH32" s="111"/>
      <c r="BI32" s="111"/>
      <c r="BJ32" s="111">
        <v>10.6</v>
      </c>
      <c r="BK32" s="111"/>
      <c r="BL32" s="111"/>
      <c r="BM32" s="111">
        <v>10.6</v>
      </c>
      <c r="BN32" s="111">
        <v>10.6</v>
      </c>
      <c r="BO32" s="111"/>
      <c r="BP32" s="111"/>
      <c r="BQ32" s="111">
        <v>10.6</v>
      </c>
      <c r="BR32" s="110"/>
      <c r="BS32" s="110"/>
      <c r="BT32" s="110"/>
      <c r="BU32" s="111"/>
      <c r="BV32" s="111"/>
      <c r="BW32" s="111"/>
      <c r="BX32" s="111"/>
      <c r="BY32" s="111"/>
      <c r="BZ32" s="111"/>
      <c r="CA32" s="111"/>
      <c r="CB32" s="111"/>
      <c r="CC32" s="111"/>
      <c r="CD32" s="111"/>
      <c r="CE32" s="111"/>
      <c r="CF32" s="111"/>
    </row>
    <row r="33" spans="1:996 1060:2046 2110:3021 3085:4071 4135:6096 6160:7146 7210:9171 9235:10221 10285:12246 12310:13296 13360:15321 15385:16371" ht="46.15" outlineLevel="1">
      <c r="A33" s="377">
        <v>3</v>
      </c>
      <c r="B33" s="515" t="s">
        <v>748</v>
      </c>
      <c r="C33" s="377" t="s">
        <v>705</v>
      </c>
      <c r="D33" s="377" t="s">
        <v>741</v>
      </c>
      <c r="E33" s="377" t="s">
        <v>48</v>
      </c>
      <c r="F33" s="377" t="s">
        <v>749</v>
      </c>
      <c r="G33" s="377"/>
      <c r="H33" s="377"/>
      <c r="I33" s="363">
        <v>2024</v>
      </c>
      <c r="J33" s="363">
        <v>2024</v>
      </c>
      <c r="K33" s="377" t="s">
        <v>750</v>
      </c>
      <c r="L33" s="377" t="s">
        <v>751</v>
      </c>
      <c r="M33" s="110">
        <v>1250</v>
      </c>
      <c r="N33" s="110"/>
      <c r="O33" s="110"/>
      <c r="P33" s="110">
        <v>1250</v>
      </c>
      <c r="Q33" s="110"/>
      <c r="R33" s="110" t="s">
        <v>749</v>
      </c>
      <c r="S33" s="110" t="s">
        <v>739</v>
      </c>
      <c r="T33" s="110" t="s">
        <v>741</v>
      </c>
      <c r="U33" s="110"/>
      <c r="V33" s="110"/>
      <c r="W33" s="110"/>
      <c r="X33" s="110"/>
      <c r="Y33" s="110">
        <f t="shared" si="9"/>
        <v>1250</v>
      </c>
      <c r="Z33" s="110"/>
      <c r="AA33" s="110"/>
      <c r="AB33" s="110">
        <f t="shared" si="10"/>
        <v>1250</v>
      </c>
      <c r="AC33" s="110">
        <v>1250</v>
      </c>
      <c r="AD33" s="110"/>
      <c r="AE33" s="110"/>
      <c r="AF33" s="110">
        <f t="shared" si="11"/>
        <v>1217</v>
      </c>
      <c r="AG33" s="110"/>
      <c r="AH33" s="110"/>
      <c r="AI33" s="110">
        <f t="shared" si="12"/>
        <v>1217</v>
      </c>
      <c r="AJ33" s="110">
        <v>1217</v>
      </c>
      <c r="AK33" s="110">
        <v>0</v>
      </c>
      <c r="AL33" s="110">
        <v>0</v>
      </c>
      <c r="AM33" s="110">
        <v>1201.6300000000001</v>
      </c>
      <c r="AN33" s="110"/>
      <c r="AO33" s="110"/>
      <c r="AP33" s="110">
        <v>1201.6300000000001</v>
      </c>
      <c r="AQ33" s="110">
        <v>1201.6300000000001</v>
      </c>
      <c r="AR33" s="110">
        <v>0</v>
      </c>
      <c r="AS33" s="110">
        <v>0</v>
      </c>
      <c r="AT33" s="110">
        <f t="shared" si="13"/>
        <v>33</v>
      </c>
      <c r="AU33" s="110"/>
      <c r="AV33" s="110"/>
      <c r="AW33" s="110">
        <f t="shared" si="14"/>
        <v>33</v>
      </c>
      <c r="AX33" s="110">
        <v>33</v>
      </c>
      <c r="AY33" s="110"/>
      <c r="AZ33" s="110"/>
      <c r="BA33" s="111">
        <v>0</v>
      </c>
      <c r="BB33" s="111"/>
      <c r="BC33" s="111"/>
      <c r="BD33" s="111">
        <v>0</v>
      </c>
      <c r="BE33" s="111">
        <v>0</v>
      </c>
      <c r="BF33" s="111"/>
      <c r="BG33" s="111"/>
      <c r="BH33" s="111"/>
      <c r="BI33" s="111"/>
      <c r="BJ33" s="111">
        <v>0</v>
      </c>
      <c r="BK33" s="111"/>
      <c r="BL33" s="111"/>
      <c r="BM33" s="111"/>
      <c r="BN33" s="111">
        <v>0</v>
      </c>
      <c r="BO33" s="111"/>
      <c r="BP33" s="111"/>
      <c r="BQ33" s="111"/>
      <c r="BR33" s="110"/>
      <c r="BS33" s="110"/>
      <c r="BT33" s="110"/>
      <c r="BU33" s="111"/>
      <c r="BV33" s="111"/>
      <c r="BW33" s="111"/>
      <c r="BX33" s="111"/>
      <c r="BY33" s="111"/>
      <c r="BZ33" s="111"/>
      <c r="CA33" s="111"/>
      <c r="CB33" s="111"/>
      <c r="CC33" s="111"/>
      <c r="CD33" s="111"/>
      <c r="CE33" s="111"/>
      <c r="CF33" s="111"/>
    </row>
    <row r="34" spans="1:996 1060:2046 2110:3021 3085:4071 4135:6096 6160:7146 7210:9171 9235:10221 10285:12246 12310:13296 13360:15321 15385:16371" ht="26.25" customHeight="1">
      <c r="A34" s="390" t="s">
        <v>56</v>
      </c>
      <c r="B34" s="390" t="s">
        <v>752</v>
      </c>
      <c r="C34" s="390"/>
      <c r="D34" s="390"/>
      <c r="E34" s="390"/>
      <c r="F34" s="390"/>
      <c r="G34" s="390"/>
      <c r="H34" s="390"/>
      <c r="I34" s="361"/>
      <c r="J34" s="361"/>
      <c r="K34" s="390"/>
      <c r="L34" s="390"/>
      <c r="M34" s="171">
        <f>M35</f>
        <v>123000</v>
      </c>
      <c r="N34" s="171">
        <f t="shared" ref="N34:CF34" si="21">N35</f>
        <v>0</v>
      </c>
      <c r="O34" s="171">
        <f t="shared" si="21"/>
        <v>35000</v>
      </c>
      <c r="P34" s="171">
        <f t="shared" si="21"/>
        <v>88000</v>
      </c>
      <c r="Q34" s="171">
        <f t="shared" si="21"/>
        <v>0</v>
      </c>
      <c r="R34" s="171">
        <f t="shared" si="21"/>
        <v>0</v>
      </c>
      <c r="S34" s="171">
        <f t="shared" si="21"/>
        <v>0</v>
      </c>
      <c r="T34" s="171">
        <f t="shared" si="21"/>
        <v>0</v>
      </c>
      <c r="U34" s="171">
        <f t="shared" si="21"/>
        <v>10000</v>
      </c>
      <c r="V34" s="171">
        <f t="shared" si="21"/>
        <v>0</v>
      </c>
      <c r="W34" s="171">
        <f t="shared" si="21"/>
        <v>10000</v>
      </c>
      <c r="X34" s="171">
        <f t="shared" si="21"/>
        <v>0</v>
      </c>
      <c r="Y34" s="171">
        <f t="shared" si="21"/>
        <v>88000</v>
      </c>
      <c r="Z34" s="171">
        <f t="shared" si="21"/>
        <v>0</v>
      </c>
      <c r="AA34" s="171">
        <f t="shared" si="21"/>
        <v>0</v>
      </c>
      <c r="AB34" s="171">
        <f t="shared" si="21"/>
        <v>88000</v>
      </c>
      <c r="AC34" s="171">
        <f t="shared" si="21"/>
        <v>0</v>
      </c>
      <c r="AD34" s="171">
        <f t="shared" si="21"/>
        <v>78973.660999999993</v>
      </c>
      <c r="AE34" s="171">
        <f t="shared" si="21"/>
        <v>9026.3389999999999</v>
      </c>
      <c r="AF34" s="171">
        <f t="shared" si="21"/>
        <v>34817.785000000003</v>
      </c>
      <c r="AG34" s="171">
        <f t="shared" si="21"/>
        <v>0</v>
      </c>
      <c r="AH34" s="171">
        <f t="shared" si="21"/>
        <v>0</v>
      </c>
      <c r="AI34" s="171">
        <f t="shared" si="21"/>
        <v>34817.785000000003</v>
      </c>
      <c r="AJ34" s="171">
        <f t="shared" si="21"/>
        <v>0</v>
      </c>
      <c r="AK34" s="171">
        <f t="shared" si="21"/>
        <v>32450.446</v>
      </c>
      <c r="AL34" s="171">
        <f t="shared" si="21"/>
        <v>2367.3389999999999</v>
      </c>
      <c r="AM34" s="171">
        <f t="shared" si="21"/>
        <v>27817.8387</v>
      </c>
      <c r="AN34" s="171">
        <f t="shared" si="21"/>
        <v>0</v>
      </c>
      <c r="AO34" s="171">
        <f t="shared" si="21"/>
        <v>0</v>
      </c>
      <c r="AP34" s="171">
        <f t="shared" si="21"/>
        <v>27817.2847</v>
      </c>
      <c r="AQ34" s="171">
        <f t="shared" si="21"/>
        <v>0</v>
      </c>
      <c r="AR34" s="171">
        <f t="shared" si="21"/>
        <v>25450.446</v>
      </c>
      <c r="AS34" s="171">
        <f t="shared" si="21"/>
        <v>2366.8387000000002</v>
      </c>
      <c r="AT34" s="171">
        <f t="shared" si="21"/>
        <v>53182.214999999997</v>
      </c>
      <c r="AU34" s="171">
        <f t="shared" si="21"/>
        <v>0</v>
      </c>
      <c r="AV34" s="171">
        <f t="shared" si="21"/>
        <v>0</v>
      </c>
      <c r="AW34" s="171">
        <f t="shared" si="21"/>
        <v>53182.214999999997</v>
      </c>
      <c r="AX34" s="171">
        <f t="shared" si="21"/>
        <v>0</v>
      </c>
      <c r="AY34" s="171">
        <f t="shared" si="21"/>
        <v>46523.214999999997</v>
      </c>
      <c r="AZ34" s="171">
        <f t="shared" si="21"/>
        <v>6659</v>
      </c>
      <c r="BA34" s="171">
        <f t="shared" si="21"/>
        <v>3009.0610000000001</v>
      </c>
      <c r="BB34" s="171">
        <f t="shared" si="21"/>
        <v>0</v>
      </c>
      <c r="BC34" s="171">
        <f t="shared" si="21"/>
        <v>0</v>
      </c>
      <c r="BD34" s="171">
        <f t="shared" si="21"/>
        <v>3009.0610000000001</v>
      </c>
      <c r="BE34" s="171">
        <f t="shared" si="21"/>
        <v>0</v>
      </c>
      <c r="BF34" s="171">
        <f t="shared" si="21"/>
        <v>0</v>
      </c>
      <c r="BG34" s="171">
        <f t="shared" si="21"/>
        <v>0</v>
      </c>
      <c r="BH34" s="171">
        <f t="shared" si="21"/>
        <v>0</v>
      </c>
      <c r="BI34" s="171">
        <f t="shared" si="21"/>
        <v>3009.0610000000001</v>
      </c>
      <c r="BJ34" s="171">
        <f t="shared" si="21"/>
        <v>7000</v>
      </c>
      <c r="BK34" s="171">
        <f t="shared" si="21"/>
        <v>0</v>
      </c>
      <c r="BL34" s="171">
        <f t="shared" si="21"/>
        <v>0</v>
      </c>
      <c r="BM34" s="171">
        <f t="shared" si="21"/>
        <v>7000</v>
      </c>
      <c r="BN34" s="171">
        <f t="shared" si="21"/>
        <v>7000</v>
      </c>
      <c r="BO34" s="171">
        <f t="shared" si="21"/>
        <v>0</v>
      </c>
      <c r="BP34" s="171">
        <f t="shared" si="21"/>
        <v>0</v>
      </c>
      <c r="BQ34" s="171">
        <f t="shared" si="21"/>
        <v>7000</v>
      </c>
      <c r="BR34" s="171">
        <f t="shared" si="21"/>
        <v>33000</v>
      </c>
      <c r="BS34" s="171">
        <f t="shared" si="21"/>
        <v>0</v>
      </c>
      <c r="BT34" s="171">
        <f t="shared" si="21"/>
        <v>33000</v>
      </c>
      <c r="BU34" s="171">
        <f t="shared" si="21"/>
        <v>0</v>
      </c>
      <c r="BV34" s="171">
        <f t="shared" si="21"/>
        <v>0</v>
      </c>
      <c r="BW34" s="171">
        <f t="shared" si="21"/>
        <v>0</v>
      </c>
      <c r="BX34" s="171">
        <f t="shared" si="21"/>
        <v>0</v>
      </c>
      <c r="BY34" s="171">
        <f t="shared" si="21"/>
        <v>0</v>
      </c>
      <c r="BZ34" s="171">
        <f t="shared" si="21"/>
        <v>0</v>
      </c>
      <c r="CA34" s="171">
        <f t="shared" si="21"/>
        <v>0</v>
      </c>
      <c r="CB34" s="171">
        <f t="shared" si="21"/>
        <v>0</v>
      </c>
      <c r="CC34" s="171">
        <f t="shared" si="21"/>
        <v>0</v>
      </c>
      <c r="CD34" s="171">
        <f t="shared" si="21"/>
        <v>0</v>
      </c>
      <c r="CE34" s="171">
        <f t="shared" si="21"/>
        <v>0</v>
      </c>
      <c r="CF34" s="171">
        <f t="shared" si="21"/>
        <v>0</v>
      </c>
    </row>
    <row r="35" spans="1:996 1060:2046 2110:3021 3085:4071 4135:6096 6160:7146 7210:9171 9235:10221 10285:12246 12310:13296 13360:15321 15385:16371" ht="36" customHeight="1" outlineLevel="1">
      <c r="A35" s="469" t="s">
        <v>45</v>
      </c>
      <c r="B35" s="516" t="s">
        <v>49</v>
      </c>
      <c r="C35" s="390"/>
      <c r="D35" s="390"/>
      <c r="E35" s="390"/>
      <c r="F35" s="390"/>
      <c r="G35" s="390"/>
      <c r="H35" s="390"/>
      <c r="I35" s="361"/>
      <c r="J35" s="361"/>
      <c r="K35" s="390"/>
      <c r="L35" s="390"/>
      <c r="M35" s="171">
        <f t="shared" ref="M35:AZ35" si="22">SUM(M36:M36)</f>
        <v>123000</v>
      </c>
      <c r="N35" s="171">
        <f t="shared" si="22"/>
        <v>0</v>
      </c>
      <c r="O35" s="171">
        <f t="shared" si="22"/>
        <v>35000</v>
      </c>
      <c r="P35" s="171">
        <f t="shared" si="22"/>
        <v>88000</v>
      </c>
      <c r="Q35" s="171">
        <f t="shared" si="22"/>
        <v>0</v>
      </c>
      <c r="R35" s="171">
        <f t="shared" si="22"/>
        <v>0</v>
      </c>
      <c r="S35" s="171">
        <f t="shared" si="22"/>
        <v>0</v>
      </c>
      <c r="T35" s="171">
        <f t="shared" si="22"/>
        <v>0</v>
      </c>
      <c r="U35" s="171">
        <f t="shared" si="22"/>
        <v>10000</v>
      </c>
      <c r="V35" s="171">
        <f t="shared" si="22"/>
        <v>0</v>
      </c>
      <c r="W35" s="171">
        <f t="shared" si="22"/>
        <v>10000</v>
      </c>
      <c r="X35" s="171">
        <f t="shared" si="22"/>
        <v>0</v>
      </c>
      <c r="Y35" s="171">
        <f t="shared" si="22"/>
        <v>88000</v>
      </c>
      <c r="Z35" s="171">
        <f t="shared" si="22"/>
        <v>0</v>
      </c>
      <c r="AA35" s="171">
        <f t="shared" si="22"/>
        <v>0</v>
      </c>
      <c r="AB35" s="171">
        <f t="shared" si="22"/>
        <v>88000</v>
      </c>
      <c r="AC35" s="171">
        <f t="shared" si="22"/>
        <v>0</v>
      </c>
      <c r="AD35" s="171">
        <f t="shared" si="22"/>
        <v>78973.660999999993</v>
      </c>
      <c r="AE35" s="171">
        <f t="shared" si="22"/>
        <v>9026.3389999999999</v>
      </c>
      <c r="AF35" s="171">
        <f t="shared" si="22"/>
        <v>34817.785000000003</v>
      </c>
      <c r="AG35" s="171">
        <f t="shared" si="22"/>
        <v>0</v>
      </c>
      <c r="AH35" s="171">
        <f t="shared" si="22"/>
        <v>0</v>
      </c>
      <c r="AI35" s="171">
        <f t="shared" si="22"/>
        <v>34817.785000000003</v>
      </c>
      <c r="AJ35" s="171">
        <f t="shared" si="22"/>
        <v>0</v>
      </c>
      <c r="AK35" s="171">
        <f t="shared" si="22"/>
        <v>32450.446</v>
      </c>
      <c r="AL35" s="171">
        <f t="shared" si="22"/>
        <v>2367.3389999999999</v>
      </c>
      <c r="AM35" s="171">
        <f t="shared" si="22"/>
        <v>27817.8387</v>
      </c>
      <c r="AN35" s="171">
        <f t="shared" si="22"/>
        <v>0</v>
      </c>
      <c r="AO35" s="171">
        <f t="shared" si="22"/>
        <v>0</v>
      </c>
      <c r="AP35" s="171">
        <f t="shared" si="22"/>
        <v>27817.2847</v>
      </c>
      <c r="AQ35" s="171">
        <f t="shared" si="22"/>
        <v>0</v>
      </c>
      <c r="AR35" s="171">
        <f t="shared" si="22"/>
        <v>25450.446</v>
      </c>
      <c r="AS35" s="171">
        <f t="shared" si="22"/>
        <v>2366.8387000000002</v>
      </c>
      <c r="AT35" s="171">
        <f t="shared" si="22"/>
        <v>53182.214999999997</v>
      </c>
      <c r="AU35" s="171">
        <f t="shared" si="22"/>
        <v>0</v>
      </c>
      <c r="AV35" s="171">
        <f t="shared" si="22"/>
        <v>0</v>
      </c>
      <c r="AW35" s="171">
        <f t="shared" si="22"/>
        <v>53182.214999999997</v>
      </c>
      <c r="AX35" s="171">
        <f t="shared" si="22"/>
        <v>0</v>
      </c>
      <c r="AY35" s="171">
        <f t="shared" si="22"/>
        <v>46523.214999999997</v>
      </c>
      <c r="AZ35" s="171">
        <f t="shared" si="22"/>
        <v>6659</v>
      </c>
      <c r="BA35" s="171">
        <f t="shared" ref="BA35:CE35" si="23">SUM(BA36:BA36)</f>
        <v>3009.0610000000001</v>
      </c>
      <c r="BB35" s="171">
        <f t="shared" si="23"/>
        <v>0</v>
      </c>
      <c r="BC35" s="171">
        <f t="shared" si="23"/>
        <v>0</v>
      </c>
      <c r="BD35" s="171">
        <f t="shared" si="23"/>
        <v>3009.0610000000001</v>
      </c>
      <c r="BE35" s="171">
        <f t="shared" si="23"/>
        <v>0</v>
      </c>
      <c r="BF35" s="171">
        <f t="shared" si="23"/>
        <v>0</v>
      </c>
      <c r="BG35" s="171">
        <f t="shared" si="23"/>
        <v>0</v>
      </c>
      <c r="BH35" s="171">
        <f t="shared" si="23"/>
        <v>0</v>
      </c>
      <c r="BI35" s="171">
        <f t="shared" si="23"/>
        <v>3009.0610000000001</v>
      </c>
      <c r="BJ35" s="171">
        <f t="shared" si="23"/>
        <v>7000</v>
      </c>
      <c r="BK35" s="171">
        <f t="shared" si="23"/>
        <v>0</v>
      </c>
      <c r="BL35" s="171">
        <f t="shared" si="23"/>
        <v>0</v>
      </c>
      <c r="BM35" s="171">
        <f t="shared" si="23"/>
        <v>7000</v>
      </c>
      <c r="BN35" s="171">
        <f t="shared" si="23"/>
        <v>7000</v>
      </c>
      <c r="BO35" s="171">
        <f t="shared" si="23"/>
        <v>0</v>
      </c>
      <c r="BP35" s="171">
        <f t="shared" si="23"/>
        <v>0</v>
      </c>
      <c r="BQ35" s="171">
        <f t="shared" si="23"/>
        <v>7000</v>
      </c>
      <c r="BR35" s="171">
        <f t="shared" si="23"/>
        <v>33000</v>
      </c>
      <c r="BS35" s="171">
        <f t="shared" si="23"/>
        <v>0</v>
      </c>
      <c r="BT35" s="171">
        <f t="shared" si="23"/>
        <v>33000</v>
      </c>
      <c r="BU35" s="171">
        <f t="shared" si="23"/>
        <v>0</v>
      </c>
      <c r="BV35" s="171">
        <f t="shared" si="23"/>
        <v>0</v>
      </c>
      <c r="BW35" s="171">
        <f t="shared" si="23"/>
        <v>0</v>
      </c>
      <c r="BX35" s="171">
        <f t="shared" si="23"/>
        <v>0</v>
      </c>
      <c r="BY35" s="171">
        <f t="shared" si="23"/>
        <v>0</v>
      </c>
      <c r="BZ35" s="171">
        <f t="shared" si="23"/>
        <v>0</v>
      </c>
      <c r="CA35" s="171">
        <f t="shared" si="23"/>
        <v>0</v>
      </c>
      <c r="CB35" s="171">
        <f t="shared" si="23"/>
        <v>0</v>
      </c>
      <c r="CC35" s="171">
        <f t="shared" si="23"/>
        <v>0</v>
      </c>
      <c r="CD35" s="171">
        <f t="shared" si="23"/>
        <v>0</v>
      </c>
      <c r="CE35" s="171">
        <f t="shared" si="23"/>
        <v>0</v>
      </c>
      <c r="CF35" s="171">
        <f>SUM(CF36:CF39)</f>
        <v>0</v>
      </c>
    </row>
    <row r="36" spans="1:996 1060:2046 2110:3021 3085:4071 4135:6096 6160:7146 7210:9171 9235:10221 10285:12246 12310:13296 13360:15321 15385:16371" ht="59.25" customHeight="1" outlineLevel="1">
      <c r="A36" s="377">
        <v>2</v>
      </c>
      <c r="B36" s="515" t="s">
        <v>754</v>
      </c>
      <c r="C36" s="377" t="s">
        <v>705</v>
      </c>
      <c r="D36" s="377" t="s">
        <v>753</v>
      </c>
      <c r="E36" s="377" t="s">
        <v>10</v>
      </c>
      <c r="F36" s="377" t="s">
        <v>752</v>
      </c>
      <c r="G36" s="377"/>
      <c r="H36" s="377"/>
      <c r="I36" s="363" t="s">
        <v>755</v>
      </c>
      <c r="J36" s="363">
        <v>2020</v>
      </c>
      <c r="K36" s="377" t="s">
        <v>756</v>
      </c>
      <c r="L36" s="377" t="s">
        <v>757</v>
      </c>
      <c r="M36" s="110">
        <v>123000</v>
      </c>
      <c r="N36" s="110"/>
      <c r="O36" s="110">
        <v>35000</v>
      </c>
      <c r="P36" s="110">
        <v>88000</v>
      </c>
      <c r="Q36" s="110" t="s">
        <v>758</v>
      </c>
      <c r="R36" s="110" t="s">
        <v>752</v>
      </c>
      <c r="S36" s="110" t="s">
        <v>752</v>
      </c>
      <c r="T36" s="110" t="s">
        <v>753</v>
      </c>
      <c r="U36" s="110">
        <v>10000</v>
      </c>
      <c r="V36" s="110"/>
      <c r="W36" s="110">
        <v>10000</v>
      </c>
      <c r="X36" s="110"/>
      <c r="Y36" s="110">
        <f t="shared" si="9"/>
        <v>88000</v>
      </c>
      <c r="Z36" s="110"/>
      <c r="AA36" s="110"/>
      <c r="AB36" s="110">
        <f t="shared" si="10"/>
        <v>88000</v>
      </c>
      <c r="AC36" s="110">
        <v>0</v>
      </c>
      <c r="AD36" s="110">
        <v>78973.660999999993</v>
      </c>
      <c r="AE36" s="110">
        <v>9026.3389999999999</v>
      </c>
      <c r="AF36" s="110">
        <f t="shared" si="11"/>
        <v>34817.785000000003</v>
      </c>
      <c r="AG36" s="110"/>
      <c r="AH36" s="110"/>
      <c r="AI36" s="110">
        <f t="shared" si="12"/>
        <v>34817.785000000003</v>
      </c>
      <c r="AJ36" s="110">
        <v>0</v>
      </c>
      <c r="AK36" s="110">
        <v>32450.446</v>
      </c>
      <c r="AL36" s="110">
        <v>2367.3389999999999</v>
      </c>
      <c r="AM36" s="110">
        <v>27817.8387</v>
      </c>
      <c r="AN36" s="110"/>
      <c r="AO36" s="110"/>
      <c r="AP36" s="110">
        <v>27817.2847</v>
      </c>
      <c r="AQ36" s="110">
        <v>0</v>
      </c>
      <c r="AR36" s="110">
        <v>25450.446</v>
      </c>
      <c r="AS36" s="110">
        <v>2366.8387000000002</v>
      </c>
      <c r="AT36" s="110">
        <f t="shared" si="13"/>
        <v>53182.214999999997</v>
      </c>
      <c r="AU36" s="110" t="s">
        <v>45</v>
      </c>
      <c r="AV36" s="110" t="s">
        <v>45</v>
      </c>
      <c r="AW36" s="110">
        <f t="shared" si="14"/>
        <v>53182.214999999997</v>
      </c>
      <c r="AX36" s="110">
        <v>0</v>
      </c>
      <c r="AY36" s="110">
        <v>46523.214999999997</v>
      </c>
      <c r="AZ36" s="110">
        <v>6659</v>
      </c>
      <c r="BA36" s="111">
        <v>3009.0610000000001</v>
      </c>
      <c r="BB36" s="111"/>
      <c r="BC36" s="111"/>
      <c r="BD36" s="111">
        <v>3009.0610000000001</v>
      </c>
      <c r="BE36" s="111">
        <v>0</v>
      </c>
      <c r="BF36" s="111"/>
      <c r="BG36" s="111"/>
      <c r="BH36" s="111"/>
      <c r="BI36" s="111">
        <v>3009.0610000000001</v>
      </c>
      <c r="BJ36" s="111">
        <v>7000</v>
      </c>
      <c r="BK36" s="111"/>
      <c r="BL36" s="111"/>
      <c r="BM36" s="111">
        <v>7000</v>
      </c>
      <c r="BN36" s="111">
        <v>7000</v>
      </c>
      <c r="BO36" s="111"/>
      <c r="BP36" s="111"/>
      <c r="BQ36" s="111">
        <v>7000</v>
      </c>
      <c r="BR36" s="110">
        <v>33000</v>
      </c>
      <c r="BS36" s="110"/>
      <c r="BT36" s="110">
        <v>33000</v>
      </c>
      <c r="BU36" s="111"/>
      <c r="BV36" s="111"/>
      <c r="BW36" s="111"/>
      <c r="BX36" s="111"/>
      <c r="BY36" s="111"/>
      <c r="BZ36" s="111"/>
      <c r="CA36" s="111"/>
      <c r="CB36" s="111"/>
      <c r="CC36" s="111"/>
      <c r="CD36" s="111"/>
      <c r="CE36" s="111"/>
      <c r="CF36" s="111"/>
    </row>
    <row r="37" spans="1:996 1060:2046 2110:3021 3085:4071 4135:6096 6160:7146 7210:9171 9235:10221 10285:12246 12310:13296 13360:15321 15385:16371" ht="26.25" customHeight="1">
      <c r="A37" s="390" t="s">
        <v>56</v>
      </c>
      <c r="B37" s="390" t="s">
        <v>759</v>
      </c>
      <c r="C37" s="390"/>
      <c r="D37" s="390"/>
      <c r="E37" s="390"/>
      <c r="F37" s="390"/>
      <c r="G37" s="390"/>
      <c r="H37" s="390"/>
      <c r="I37" s="361"/>
      <c r="J37" s="361"/>
      <c r="K37" s="390"/>
      <c r="L37" s="390"/>
      <c r="M37" s="171">
        <f>M38</f>
        <v>1250</v>
      </c>
      <c r="N37" s="171">
        <f t="shared" ref="N37:CF37" si="24">N38</f>
        <v>0</v>
      </c>
      <c r="O37" s="171">
        <f t="shared" si="24"/>
        <v>0</v>
      </c>
      <c r="P37" s="171">
        <f t="shared" si="24"/>
        <v>1250</v>
      </c>
      <c r="Q37" s="171">
        <f t="shared" si="24"/>
        <v>0</v>
      </c>
      <c r="R37" s="171">
        <f t="shared" si="24"/>
        <v>0</v>
      </c>
      <c r="S37" s="171">
        <f t="shared" si="24"/>
        <v>0</v>
      </c>
      <c r="T37" s="171">
        <f t="shared" si="24"/>
        <v>0</v>
      </c>
      <c r="U37" s="171">
        <f t="shared" si="24"/>
        <v>0</v>
      </c>
      <c r="V37" s="171">
        <f t="shared" si="24"/>
        <v>0</v>
      </c>
      <c r="W37" s="171">
        <f t="shared" si="24"/>
        <v>0</v>
      </c>
      <c r="X37" s="171">
        <f t="shared" si="24"/>
        <v>0</v>
      </c>
      <c r="Y37" s="171">
        <f t="shared" si="24"/>
        <v>1250</v>
      </c>
      <c r="Z37" s="171">
        <f t="shared" si="24"/>
        <v>0</v>
      </c>
      <c r="AA37" s="171">
        <f t="shared" si="24"/>
        <v>0</v>
      </c>
      <c r="AB37" s="171">
        <f t="shared" si="24"/>
        <v>1250</v>
      </c>
      <c r="AC37" s="171">
        <f t="shared" si="24"/>
        <v>1250</v>
      </c>
      <c r="AD37" s="171">
        <f t="shared" si="24"/>
        <v>0</v>
      </c>
      <c r="AE37" s="171">
        <f t="shared" si="24"/>
        <v>0</v>
      </c>
      <c r="AF37" s="171">
        <f t="shared" si="24"/>
        <v>310</v>
      </c>
      <c r="AG37" s="171">
        <f t="shared" si="24"/>
        <v>0</v>
      </c>
      <c r="AH37" s="171">
        <f t="shared" si="24"/>
        <v>0</v>
      </c>
      <c r="AI37" s="171">
        <f t="shared" si="24"/>
        <v>310</v>
      </c>
      <c r="AJ37" s="171">
        <f t="shared" si="24"/>
        <v>310</v>
      </c>
      <c r="AK37" s="171">
        <f t="shared" si="24"/>
        <v>0</v>
      </c>
      <c r="AL37" s="171">
        <f t="shared" si="24"/>
        <v>0</v>
      </c>
      <c r="AM37" s="171">
        <f t="shared" si="24"/>
        <v>310</v>
      </c>
      <c r="AN37" s="171">
        <f t="shared" si="24"/>
        <v>0</v>
      </c>
      <c r="AO37" s="171">
        <f t="shared" si="24"/>
        <v>0</v>
      </c>
      <c r="AP37" s="171">
        <f t="shared" si="24"/>
        <v>310</v>
      </c>
      <c r="AQ37" s="171">
        <f t="shared" si="24"/>
        <v>310</v>
      </c>
      <c r="AR37" s="171">
        <f t="shared" si="24"/>
        <v>0</v>
      </c>
      <c r="AS37" s="171">
        <f t="shared" si="24"/>
        <v>0</v>
      </c>
      <c r="AT37" s="171">
        <f t="shared" si="24"/>
        <v>940</v>
      </c>
      <c r="AU37" s="171">
        <f t="shared" si="24"/>
        <v>0</v>
      </c>
      <c r="AV37" s="171">
        <f t="shared" si="24"/>
        <v>0</v>
      </c>
      <c r="AW37" s="171">
        <f t="shared" si="24"/>
        <v>940</v>
      </c>
      <c r="AX37" s="171">
        <f t="shared" si="24"/>
        <v>940</v>
      </c>
      <c r="AY37" s="171">
        <f t="shared" si="24"/>
        <v>0</v>
      </c>
      <c r="AZ37" s="171">
        <f t="shared" si="24"/>
        <v>0</v>
      </c>
      <c r="BA37" s="171">
        <f t="shared" si="24"/>
        <v>907.63199999999995</v>
      </c>
      <c r="BB37" s="171">
        <f t="shared" si="24"/>
        <v>0</v>
      </c>
      <c r="BC37" s="171">
        <f t="shared" si="24"/>
        <v>0</v>
      </c>
      <c r="BD37" s="171">
        <f t="shared" si="24"/>
        <v>907.63199999999995</v>
      </c>
      <c r="BE37" s="171">
        <f t="shared" si="24"/>
        <v>907.63199999999995</v>
      </c>
      <c r="BF37" s="171">
        <f t="shared" si="24"/>
        <v>907.63199999999995</v>
      </c>
      <c r="BG37" s="171">
        <f t="shared" si="24"/>
        <v>0</v>
      </c>
      <c r="BH37" s="171">
        <f t="shared" si="24"/>
        <v>0</v>
      </c>
      <c r="BI37" s="171">
        <f t="shared" si="24"/>
        <v>0</v>
      </c>
      <c r="BJ37" s="171">
        <f t="shared" si="24"/>
        <v>0</v>
      </c>
      <c r="BK37" s="171">
        <f t="shared" si="24"/>
        <v>0</v>
      </c>
      <c r="BL37" s="171">
        <f t="shared" si="24"/>
        <v>0</v>
      </c>
      <c r="BM37" s="171">
        <f t="shared" si="24"/>
        <v>0</v>
      </c>
      <c r="BN37" s="171">
        <f t="shared" si="24"/>
        <v>0</v>
      </c>
      <c r="BO37" s="171">
        <f t="shared" si="24"/>
        <v>0</v>
      </c>
      <c r="BP37" s="171">
        <f t="shared" si="24"/>
        <v>0</v>
      </c>
      <c r="BQ37" s="171">
        <f t="shared" si="24"/>
        <v>0</v>
      </c>
      <c r="BR37" s="171">
        <f t="shared" si="24"/>
        <v>0</v>
      </c>
      <c r="BS37" s="171">
        <f t="shared" si="24"/>
        <v>0</v>
      </c>
      <c r="BT37" s="171">
        <f t="shared" si="24"/>
        <v>0</v>
      </c>
      <c r="BU37" s="171">
        <f t="shared" si="24"/>
        <v>0</v>
      </c>
      <c r="BV37" s="171">
        <f t="shared" si="24"/>
        <v>0</v>
      </c>
      <c r="BW37" s="171">
        <f t="shared" si="24"/>
        <v>0</v>
      </c>
      <c r="BX37" s="171">
        <f t="shared" si="24"/>
        <v>0</v>
      </c>
      <c r="BY37" s="171">
        <f t="shared" si="24"/>
        <v>0</v>
      </c>
      <c r="BZ37" s="171">
        <f t="shared" si="24"/>
        <v>0</v>
      </c>
      <c r="CA37" s="171">
        <f t="shared" si="24"/>
        <v>0</v>
      </c>
      <c r="CB37" s="171">
        <f t="shared" si="24"/>
        <v>0</v>
      </c>
      <c r="CC37" s="171">
        <f t="shared" si="24"/>
        <v>0</v>
      </c>
      <c r="CD37" s="171">
        <f t="shared" si="24"/>
        <v>0</v>
      </c>
      <c r="CE37" s="171">
        <f t="shared" si="24"/>
        <v>0</v>
      </c>
      <c r="CF37" s="171">
        <f t="shared" si="24"/>
        <v>0</v>
      </c>
    </row>
    <row r="38" spans="1:996 1060:2046 2110:3021 3085:4071 4135:6096 6160:7146 7210:9171 9235:10221 10285:12246 12310:13296 13360:15321 15385:16371" ht="36" customHeight="1" outlineLevel="1">
      <c r="A38" s="469" t="s">
        <v>45</v>
      </c>
      <c r="B38" s="516" t="s">
        <v>49</v>
      </c>
      <c r="C38" s="390"/>
      <c r="D38" s="390"/>
      <c r="E38" s="390"/>
      <c r="F38" s="390"/>
      <c r="G38" s="390"/>
      <c r="H38" s="390"/>
      <c r="I38" s="361"/>
      <c r="J38" s="361"/>
      <c r="K38" s="390"/>
      <c r="L38" s="390"/>
      <c r="M38" s="171">
        <f t="shared" ref="M38:AZ38" si="25">SUM(M39:M39)</f>
        <v>1250</v>
      </c>
      <c r="N38" s="171">
        <f t="shared" si="25"/>
        <v>0</v>
      </c>
      <c r="O38" s="171">
        <f t="shared" si="25"/>
        <v>0</v>
      </c>
      <c r="P38" s="171">
        <f t="shared" si="25"/>
        <v>1250</v>
      </c>
      <c r="Q38" s="171">
        <f t="shared" si="25"/>
        <v>0</v>
      </c>
      <c r="R38" s="171">
        <f t="shared" si="25"/>
        <v>0</v>
      </c>
      <c r="S38" s="171">
        <f t="shared" si="25"/>
        <v>0</v>
      </c>
      <c r="T38" s="171">
        <f t="shared" si="25"/>
        <v>0</v>
      </c>
      <c r="U38" s="171">
        <f t="shared" si="25"/>
        <v>0</v>
      </c>
      <c r="V38" s="171">
        <f t="shared" si="25"/>
        <v>0</v>
      </c>
      <c r="W38" s="171">
        <f t="shared" si="25"/>
        <v>0</v>
      </c>
      <c r="X38" s="171">
        <f t="shared" si="25"/>
        <v>0</v>
      </c>
      <c r="Y38" s="171">
        <f t="shared" si="25"/>
        <v>1250</v>
      </c>
      <c r="Z38" s="171">
        <f t="shared" si="25"/>
        <v>0</v>
      </c>
      <c r="AA38" s="171">
        <f t="shared" si="25"/>
        <v>0</v>
      </c>
      <c r="AB38" s="171">
        <f t="shared" si="25"/>
        <v>1250</v>
      </c>
      <c r="AC38" s="171">
        <f t="shared" si="25"/>
        <v>1250</v>
      </c>
      <c r="AD38" s="171">
        <f t="shared" si="25"/>
        <v>0</v>
      </c>
      <c r="AE38" s="171">
        <f t="shared" si="25"/>
        <v>0</v>
      </c>
      <c r="AF38" s="171">
        <f t="shared" si="25"/>
        <v>310</v>
      </c>
      <c r="AG38" s="171">
        <f t="shared" si="25"/>
        <v>0</v>
      </c>
      <c r="AH38" s="171">
        <f t="shared" si="25"/>
        <v>0</v>
      </c>
      <c r="AI38" s="171">
        <f t="shared" si="25"/>
        <v>310</v>
      </c>
      <c r="AJ38" s="171">
        <f t="shared" si="25"/>
        <v>310</v>
      </c>
      <c r="AK38" s="171">
        <f t="shared" si="25"/>
        <v>0</v>
      </c>
      <c r="AL38" s="171">
        <f t="shared" si="25"/>
        <v>0</v>
      </c>
      <c r="AM38" s="171">
        <f t="shared" si="25"/>
        <v>310</v>
      </c>
      <c r="AN38" s="171">
        <f t="shared" si="25"/>
        <v>0</v>
      </c>
      <c r="AO38" s="171">
        <f t="shared" si="25"/>
        <v>0</v>
      </c>
      <c r="AP38" s="171">
        <f t="shared" si="25"/>
        <v>310</v>
      </c>
      <c r="AQ38" s="171">
        <f t="shared" si="25"/>
        <v>310</v>
      </c>
      <c r="AR38" s="171">
        <f t="shared" si="25"/>
        <v>0</v>
      </c>
      <c r="AS38" s="171">
        <f t="shared" si="25"/>
        <v>0</v>
      </c>
      <c r="AT38" s="171">
        <f t="shared" si="25"/>
        <v>940</v>
      </c>
      <c r="AU38" s="171">
        <f t="shared" si="25"/>
        <v>0</v>
      </c>
      <c r="AV38" s="171">
        <f t="shared" si="25"/>
        <v>0</v>
      </c>
      <c r="AW38" s="171">
        <f t="shared" si="25"/>
        <v>940</v>
      </c>
      <c r="AX38" s="171">
        <f t="shared" si="25"/>
        <v>940</v>
      </c>
      <c r="AY38" s="171">
        <f t="shared" si="25"/>
        <v>0</v>
      </c>
      <c r="AZ38" s="171">
        <f t="shared" si="25"/>
        <v>0</v>
      </c>
      <c r="BA38" s="171">
        <f t="shared" ref="BA38:CE38" si="26">SUM(BA39:BA39)</f>
        <v>907.63199999999995</v>
      </c>
      <c r="BB38" s="171">
        <f t="shared" si="26"/>
        <v>0</v>
      </c>
      <c r="BC38" s="171">
        <f t="shared" si="26"/>
        <v>0</v>
      </c>
      <c r="BD38" s="171">
        <f t="shared" si="26"/>
        <v>907.63199999999995</v>
      </c>
      <c r="BE38" s="171">
        <f t="shared" si="26"/>
        <v>907.63199999999995</v>
      </c>
      <c r="BF38" s="171">
        <f t="shared" si="26"/>
        <v>907.63199999999995</v>
      </c>
      <c r="BG38" s="171">
        <f t="shared" si="26"/>
        <v>0</v>
      </c>
      <c r="BH38" s="171">
        <f t="shared" si="26"/>
        <v>0</v>
      </c>
      <c r="BI38" s="171">
        <f t="shared" si="26"/>
        <v>0</v>
      </c>
      <c r="BJ38" s="171">
        <f t="shared" si="26"/>
        <v>0</v>
      </c>
      <c r="BK38" s="171">
        <f t="shared" si="26"/>
        <v>0</v>
      </c>
      <c r="BL38" s="171">
        <f t="shared" si="26"/>
        <v>0</v>
      </c>
      <c r="BM38" s="171">
        <f t="shared" si="26"/>
        <v>0</v>
      </c>
      <c r="BN38" s="171">
        <f t="shared" si="26"/>
        <v>0</v>
      </c>
      <c r="BO38" s="171">
        <f t="shared" si="26"/>
        <v>0</v>
      </c>
      <c r="BP38" s="171">
        <f t="shared" si="26"/>
        <v>0</v>
      </c>
      <c r="BQ38" s="171">
        <f t="shared" si="26"/>
        <v>0</v>
      </c>
      <c r="BR38" s="171">
        <f t="shared" si="26"/>
        <v>0</v>
      </c>
      <c r="BS38" s="171">
        <f t="shared" si="26"/>
        <v>0</v>
      </c>
      <c r="BT38" s="171">
        <f t="shared" si="26"/>
        <v>0</v>
      </c>
      <c r="BU38" s="171">
        <f t="shared" si="26"/>
        <v>0</v>
      </c>
      <c r="BV38" s="171">
        <f t="shared" si="26"/>
        <v>0</v>
      </c>
      <c r="BW38" s="171">
        <f t="shared" si="26"/>
        <v>0</v>
      </c>
      <c r="BX38" s="171">
        <f t="shared" si="26"/>
        <v>0</v>
      </c>
      <c r="BY38" s="171">
        <f t="shared" si="26"/>
        <v>0</v>
      </c>
      <c r="BZ38" s="171">
        <f t="shared" si="26"/>
        <v>0</v>
      </c>
      <c r="CA38" s="171">
        <f t="shared" si="26"/>
        <v>0</v>
      </c>
      <c r="CB38" s="171">
        <f t="shared" si="26"/>
        <v>0</v>
      </c>
      <c r="CC38" s="171">
        <f t="shared" si="26"/>
        <v>0</v>
      </c>
      <c r="CD38" s="171">
        <f t="shared" si="26"/>
        <v>0</v>
      </c>
      <c r="CE38" s="171">
        <f t="shared" si="26"/>
        <v>0</v>
      </c>
      <c r="CF38" s="171">
        <f>SUM(CF39:CF39)</f>
        <v>0</v>
      </c>
    </row>
    <row r="39" spans="1:996 1060:2046 2110:3021 3085:4071 4135:6096 6160:7146 7210:9171 9235:10221 10285:12246 12310:13296 13360:15321 15385:16371" ht="51.75" customHeight="1" outlineLevel="1">
      <c r="A39" s="377">
        <v>1</v>
      </c>
      <c r="B39" s="517" t="s">
        <v>760</v>
      </c>
      <c r="C39" s="377" t="s">
        <v>705</v>
      </c>
      <c r="D39" s="377" t="s">
        <v>761</v>
      </c>
      <c r="E39" s="377" t="s">
        <v>48</v>
      </c>
      <c r="F39" s="377" t="s">
        <v>759</v>
      </c>
      <c r="G39" s="390"/>
      <c r="H39" s="363"/>
      <c r="I39" s="363">
        <v>2024</v>
      </c>
      <c r="J39" s="363">
        <v>2024</v>
      </c>
      <c r="K39" s="377" t="s">
        <v>762</v>
      </c>
      <c r="L39" s="377" t="s">
        <v>763</v>
      </c>
      <c r="M39" s="110">
        <v>1250</v>
      </c>
      <c r="N39" s="110"/>
      <c r="O39" s="110"/>
      <c r="P39" s="110">
        <v>1250</v>
      </c>
      <c r="Q39" s="518"/>
      <c r="R39" s="518" t="s">
        <v>759</v>
      </c>
      <c r="S39" s="518" t="s">
        <v>759</v>
      </c>
      <c r="T39" s="518" t="s">
        <v>761</v>
      </c>
      <c r="U39" s="110"/>
      <c r="V39" s="110"/>
      <c r="W39" s="110"/>
      <c r="X39" s="110"/>
      <c r="Y39" s="110">
        <f t="shared" si="9"/>
        <v>1250</v>
      </c>
      <c r="Z39" s="110"/>
      <c r="AA39" s="110"/>
      <c r="AB39" s="110">
        <f t="shared" si="10"/>
        <v>1250</v>
      </c>
      <c r="AC39" s="110">
        <v>1250</v>
      </c>
      <c r="AD39" s="110"/>
      <c r="AE39" s="110"/>
      <c r="AF39" s="110">
        <f t="shared" si="11"/>
        <v>310</v>
      </c>
      <c r="AG39" s="110"/>
      <c r="AH39" s="110"/>
      <c r="AI39" s="110">
        <f t="shared" si="12"/>
        <v>310</v>
      </c>
      <c r="AJ39" s="110">
        <v>310</v>
      </c>
      <c r="AK39" s="110">
        <v>0</v>
      </c>
      <c r="AL39" s="110">
        <v>0</v>
      </c>
      <c r="AM39" s="110">
        <v>310</v>
      </c>
      <c r="AN39" s="110"/>
      <c r="AO39" s="110"/>
      <c r="AP39" s="110">
        <v>310</v>
      </c>
      <c r="AQ39" s="110">
        <v>310</v>
      </c>
      <c r="AR39" s="110">
        <v>0</v>
      </c>
      <c r="AS39" s="110">
        <v>0</v>
      </c>
      <c r="AT39" s="110">
        <f t="shared" si="13"/>
        <v>940</v>
      </c>
      <c r="AU39" s="110"/>
      <c r="AV39" s="110"/>
      <c r="AW39" s="110">
        <f t="shared" si="14"/>
        <v>940</v>
      </c>
      <c r="AX39" s="110">
        <v>940</v>
      </c>
      <c r="AY39" s="110"/>
      <c r="AZ39" s="110"/>
      <c r="BA39" s="149">
        <v>907.63199999999995</v>
      </c>
      <c r="BB39" s="149"/>
      <c r="BC39" s="149"/>
      <c r="BD39" s="149">
        <v>907.63199999999995</v>
      </c>
      <c r="BE39" s="149">
        <v>907.63199999999995</v>
      </c>
      <c r="BF39" s="149">
        <v>907.63199999999995</v>
      </c>
      <c r="BG39" s="149"/>
      <c r="BH39" s="149"/>
      <c r="BI39" s="149"/>
      <c r="BJ39" s="149">
        <v>0</v>
      </c>
      <c r="BK39" s="149"/>
      <c r="BL39" s="149"/>
      <c r="BM39" s="149"/>
      <c r="BN39" s="149">
        <v>0</v>
      </c>
      <c r="BO39" s="149"/>
      <c r="BP39" s="149"/>
      <c r="BQ39" s="149"/>
      <c r="BR39" s="150"/>
      <c r="BS39" s="150"/>
      <c r="BT39" s="150"/>
      <c r="BU39" s="111"/>
      <c r="BV39" s="111"/>
      <c r="BW39" s="111"/>
      <c r="BX39" s="111"/>
      <c r="BY39" s="111"/>
      <c r="BZ39" s="111"/>
      <c r="CA39" s="111"/>
      <c r="CB39" s="111"/>
      <c r="CC39" s="111"/>
      <c r="CD39" s="111"/>
      <c r="CE39" s="111"/>
      <c r="CF39" s="390"/>
    </row>
    <row r="40" spans="1:996 1060:2046 2110:3021 3085:4071 4135:6096 6160:7146 7210:9171 9235:10221 10285:12246 12310:13296 13360:15321 15385:16371" s="187" customFormat="1" ht="38.25" customHeight="1">
      <c r="A40" s="390" t="s">
        <v>57</v>
      </c>
      <c r="B40" s="390" t="s">
        <v>1336</v>
      </c>
      <c r="C40" s="390"/>
      <c r="D40" s="390"/>
      <c r="E40" s="390"/>
      <c r="F40" s="390"/>
      <c r="G40" s="390"/>
      <c r="H40" s="390"/>
      <c r="I40" s="361"/>
      <c r="J40" s="361"/>
      <c r="K40" s="390"/>
      <c r="L40" s="390"/>
      <c r="M40" s="171"/>
      <c r="N40" s="171"/>
      <c r="O40" s="171"/>
      <c r="P40" s="171"/>
      <c r="Q40" s="171"/>
      <c r="R40" s="171"/>
      <c r="S40" s="171"/>
      <c r="T40" s="171"/>
      <c r="U40" s="171"/>
      <c r="V40" s="171"/>
      <c r="W40" s="171"/>
      <c r="X40" s="171"/>
      <c r="Y40" s="171">
        <v>25502</v>
      </c>
      <c r="Z40" s="171">
        <v>0</v>
      </c>
      <c r="AA40" s="171">
        <v>0</v>
      </c>
      <c r="AB40" s="171">
        <v>25502</v>
      </c>
      <c r="AC40" s="171">
        <v>0</v>
      </c>
      <c r="AD40" s="171">
        <v>25502</v>
      </c>
      <c r="AE40" s="171">
        <v>0</v>
      </c>
      <c r="AF40" s="171">
        <v>12000</v>
      </c>
      <c r="AG40" s="171">
        <v>0</v>
      </c>
      <c r="AH40" s="171">
        <v>0</v>
      </c>
      <c r="AI40" s="171">
        <v>12000</v>
      </c>
      <c r="AJ40" s="171">
        <v>0</v>
      </c>
      <c r="AK40" s="171">
        <v>12000</v>
      </c>
      <c r="AL40" s="171">
        <v>0</v>
      </c>
      <c r="AM40" s="171">
        <v>0</v>
      </c>
      <c r="AN40" s="171">
        <v>0</v>
      </c>
      <c r="AO40" s="171">
        <v>0</v>
      </c>
      <c r="AP40" s="171">
        <v>0</v>
      </c>
      <c r="AQ40" s="171">
        <v>0</v>
      </c>
      <c r="AR40" s="171">
        <v>0</v>
      </c>
      <c r="AS40" s="171">
        <v>0</v>
      </c>
      <c r="AT40" s="171">
        <v>10211</v>
      </c>
      <c r="AU40" s="171">
        <v>0</v>
      </c>
      <c r="AV40" s="171">
        <v>0</v>
      </c>
      <c r="AW40" s="171">
        <v>10211</v>
      </c>
      <c r="AX40" s="171">
        <v>0</v>
      </c>
      <c r="AY40" s="171">
        <v>10211</v>
      </c>
      <c r="AZ40" s="171"/>
      <c r="BA40" s="171"/>
      <c r="BB40" s="171"/>
      <c r="BC40" s="171"/>
      <c r="BD40" s="171">
        <v>0</v>
      </c>
      <c r="BE40" s="171">
        <v>0</v>
      </c>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88"/>
      <c r="CH40" s="188"/>
      <c r="CI40" s="188"/>
      <c r="CJ40" s="188"/>
      <c r="CK40" s="188"/>
      <c r="CL40" s="188"/>
      <c r="CM40" s="188"/>
      <c r="CN40" s="188"/>
      <c r="CO40" s="189"/>
      <c r="CP40" s="189"/>
      <c r="CQ40" s="188"/>
      <c r="CR40" s="188"/>
      <c r="FD40" s="188"/>
      <c r="FE40" s="188"/>
      <c r="FF40" s="188"/>
      <c r="FG40" s="188"/>
      <c r="FH40" s="188"/>
      <c r="FI40" s="188"/>
      <c r="FJ40" s="188"/>
      <c r="FK40" s="188"/>
      <c r="FL40" s="189"/>
      <c r="FM40" s="189"/>
      <c r="FN40" s="188"/>
      <c r="FO40" s="188"/>
      <c r="IA40" s="188"/>
      <c r="IB40" s="188"/>
      <c r="IC40" s="188"/>
      <c r="ID40" s="188"/>
      <c r="IE40" s="188"/>
      <c r="IF40" s="188"/>
      <c r="IG40" s="188"/>
      <c r="IH40" s="188"/>
      <c r="II40" s="189"/>
      <c r="IJ40" s="189"/>
      <c r="IK40" s="188"/>
      <c r="IL40" s="188"/>
      <c r="KX40" s="188"/>
      <c r="KY40" s="188"/>
      <c r="KZ40" s="188"/>
      <c r="LA40" s="188"/>
      <c r="LB40" s="188"/>
      <c r="LC40" s="188"/>
      <c r="LD40" s="188"/>
      <c r="LE40" s="188"/>
      <c r="LF40" s="189"/>
      <c r="LG40" s="189"/>
      <c r="LH40" s="188"/>
      <c r="LI40" s="188"/>
      <c r="NU40" s="188"/>
      <c r="NV40" s="188"/>
      <c r="NW40" s="188"/>
      <c r="NX40" s="188"/>
      <c r="NY40" s="188"/>
      <c r="NZ40" s="188"/>
      <c r="OA40" s="188"/>
      <c r="OB40" s="188"/>
      <c r="OC40" s="189"/>
      <c r="OD40" s="189"/>
      <c r="OE40" s="188"/>
      <c r="OF40" s="188"/>
      <c r="QR40" s="188"/>
      <c r="QS40" s="188"/>
      <c r="QT40" s="188"/>
      <c r="QU40" s="188"/>
      <c r="QV40" s="188"/>
      <c r="QW40" s="188"/>
      <c r="QX40" s="188"/>
      <c r="QY40" s="188"/>
      <c r="QZ40" s="189"/>
      <c r="RA40" s="189"/>
      <c r="RB40" s="188"/>
      <c r="RC40" s="188"/>
      <c r="TO40" s="188"/>
      <c r="TP40" s="188"/>
      <c r="TQ40" s="188"/>
      <c r="TR40" s="188"/>
      <c r="TS40" s="188"/>
      <c r="TT40" s="188"/>
      <c r="TU40" s="188"/>
      <c r="TV40" s="188"/>
      <c r="TW40" s="189"/>
      <c r="TX40" s="189"/>
      <c r="TY40" s="188"/>
      <c r="TZ40" s="188"/>
      <c r="WL40" s="188"/>
      <c r="WM40" s="188"/>
      <c r="WN40" s="188"/>
      <c r="WO40" s="188"/>
      <c r="WP40" s="188"/>
      <c r="WQ40" s="188"/>
      <c r="WR40" s="188"/>
      <c r="WS40" s="188"/>
      <c r="WT40" s="189"/>
      <c r="WU40" s="189"/>
      <c r="WV40" s="188"/>
      <c r="WW40" s="188"/>
      <c r="ZI40" s="188"/>
      <c r="ZJ40" s="188"/>
      <c r="ZK40" s="188"/>
      <c r="ZL40" s="188"/>
      <c r="ZM40" s="188"/>
      <c r="ZN40" s="188"/>
      <c r="ZO40" s="188"/>
      <c r="ZP40" s="188"/>
      <c r="ZQ40" s="189"/>
      <c r="ZR40" s="189"/>
      <c r="ZS40" s="188"/>
      <c r="ZT40" s="188"/>
      <c r="ACF40" s="188"/>
      <c r="ACG40" s="188"/>
      <c r="ACH40" s="188"/>
      <c r="ACI40" s="188"/>
      <c r="ACJ40" s="188"/>
      <c r="ACK40" s="188"/>
      <c r="ACL40" s="188"/>
      <c r="ACM40" s="188"/>
      <c r="ACN40" s="189"/>
      <c r="ACO40" s="189"/>
      <c r="ACP40" s="188"/>
      <c r="ACQ40" s="188"/>
      <c r="AFC40" s="188"/>
      <c r="AFD40" s="188"/>
      <c r="AFE40" s="188"/>
      <c r="AFF40" s="188"/>
      <c r="AFG40" s="188"/>
      <c r="AFH40" s="188"/>
      <c r="AFI40" s="188"/>
      <c r="AFJ40" s="188"/>
      <c r="AFK40" s="189"/>
      <c r="AFL40" s="189"/>
      <c r="AFM40" s="188"/>
      <c r="AFN40" s="188"/>
      <c r="AHZ40" s="188"/>
      <c r="AIA40" s="188"/>
      <c r="AIB40" s="188"/>
      <c r="AIC40" s="188"/>
      <c r="AID40" s="188"/>
      <c r="AIE40" s="188"/>
      <c r="AIF40" s="188"/>
      <c r="AIG40" s="188"/>
      <c r="AIH40" s="189"/>
      <c r="AII40" s="189"/>
      <c r="AIJ40" s="188"/>
      <c r="AIK40" s="188"/>
      <c r="AKW40" s="188"/>
      <c r="AKX40" s="188"/>
      <c r="AKY40" s="188"/>
      <c r="AKZ40" s="188"/>
      <c r="ALA40" s="188"/>
      <c r="ALB40" s="188"/>
      <c r="ALC40" s="188"/>
      <c r="ALD40" s="188"/>
      <c r="ALE40" s="189"/>
      <c r="ALF40" s="189"/>
      <c r="ALG40" s="188"/>
      <c r="ALH40" s="188"/>
      <c r="ANT40" s="188"/>
      <c r="ANU40" s="188"/>
      <c r="ANV40" s="188"/>
      <c r="ANW40" s="188"/>
      <c r="ANX40" s="188"/>
      <c r="ANY40" s="188"/>
      <c r="ANZ40" s="188"/>
      <c r="AOA40" s="188"/>
      <c r="AOB40" s="189"/>
      <c r="AOC40" s="189"/>
      <c r="AOD40" s="188"/>
      <c r="AOE40" s="188"/>
      <c r="AQQ40" s="188"/>
      <c r="AQR40" s="188"/>
      <c r="AQS40" s="188"/>
      <c r="AQT40" s="188"/>
      <c r="AQU40" s="188"/>
      <c r="AQV40" s="188"/>
      <c r="AQW40" s="188"/>
      <c r="AQX40" s="188"/>
      <c r="AQY40" s="189"/>
      <c r="AQZ40" s="189"/>
      <c r="ARA40" s="188"/>
      <c r="ARB40" s="188"/>
      <c r="ATN40" s="188"/>
      <c r="ATO40" s="188"/>
      <c r="ATP40" s="188"/>
      <c r="ATQ40" s="188"/>
      <c r="ATR40" s="188"/>
      <c r="ATS40" s="188"/>
      <c r="ATT40" s="188"/>
      <c r="ATU40" s="188"/>
      <c r="ATV40" s="189"/>
      <c r="ATW40" s="189"/>
      <c r="ATX40" s="188"/>
      <c r="ATY40" s="188"/>
      <c r="AWK40" s="188"/>
      <c r="AWL40" s="188"/>
      <c r="AWM40" s="188"/>
      <c r="AWN40" s="188"/>
      <c r="AWO40" s="188"/>
      <c r="AWP40" s="188"/>
      <c r="AWQ40" s="188"/>
      <c r="AWR40" s="188"/>
      <c r="AWS40" s="189"/>
      <c r="AWT40" s="189"/>
      <c r="AWU40" s="188"/>
      <c r="AWV40" s="188"/>
      <c r="AZH40" s="188"/>
      <c r="AZI40" s="188"/>
      <c r="AZJ40" s="188"/>
      <c r="AZK40" s="188"/>
      <c r="AZL40" s="188"/>
      <c r="AZM40" s="188"/>
      <c r="AZN40" s="188"/>
      <c r="AZO40" s="188"/>
      <c r="AZP40" s="189"/>
      <c r="AZQ40" s="189"/>
      <c r="AZR40" s="188"/>
      <c r="AZS40" s="188"/>
      <c r="BCE40" s="188"/>
      <c r="BCF40" s="188"/>
      <c r="BCG40" s="188"/>
      <c r="BCH40" s="188"/>
      <c r="BCI40" s="188"/>
      <c r="BCJ40" s="188"/>
      <c r="BCK40" s="188"/>
      <c r="BCL40" s="188"/>
      <c r="BCM40" s="189"/>
      <c r="BCN40" s="189"/>
      <c r="BCO40" s="188"/>
      <c r="BCP40" s="188"/>
      <c r="BFB40" s="188"/>
      <c r="BFC40" s="188"/>
      <c r="BFD40" s="188"/>
      <c r="BFE40" s="188"/>
      <c r="BFF40" s="188"/>
      <c r="BFG40" s="188"/>
      <c r="BFH40" s="188"/>
      <c r="BFI40" s="188"/>
      <c r="BFJ40" s="189"/>
      <c r="BFK40" s="189"/>
      <c r="BFL40" s="188"/>
      <c r="BFM40" s="188"/>
      <c r="BHY40" s="188"/>
      <c r="BHZ40" s="188"/>
      <c r="BIA40" s="188"/>
      <c r="BIB40" s="188"/>
      <c r="BIC40" s="188"/>
      <c r="BID40" s="188"/>
      <c r="BIE40" s="188"/>
      <c r="BIF40" s="188"/>
      <c r="BIG40" s="189"/>
      <c r="BIH40" s="189"/>
      <c r="BII40" s="188"/>
      <c r="BIJ40" s="188"/>
      <c r="BKV40" s="188"/>
      <c r="BKW40" s="188"/>
      <c r="BKX40" s="188"/>
      <c r="BKY40" s="188"/>
      <c r="BKZ40" s="188"/>
      <c r="BLA40" s="188"/>
      <c r="BLB40" s="188"/>
      <c r="BLC40" s="188"/>
      <c r="BLD40" s="189"/>
      <c r="BLE40" s="189"/>
      <c r="BLF40" s="188"/>
      <c r="BLG40" s="188"/>
      <c r="BNS40" s="188"/>
      <c r="BNT40" s="188"/>
      <c r="BNU40" s="188"/>
      <c r="BNV40" s="188"/>
      <c r="BNW40" s="188"/>
      <c r="BNX40" s="188"/>
      <c r="BNY40" s="188"/>
      <c r="BNZ40" s="188"/>
      <c r="BOA40" s="189"/>
      <c r="BOB40" s="189"/>
      <c r="BOC40" s="188"/>
      <c r="BOD40" s="188"/>
      <c r="BQP40" s="188"/>
      <c r="BQQ40" s="188"/>
      <c r="BQR40" s="188"/>
      <c r="BQS40" s="188"/>
      <c r="BQT40" s="188"/>
      <c r="BQU40" s="188"/>
      <c r="BQV40" s="188"/>
      <c r="BQW40" s="188"/>
      <c r="BQX40" s="189"/>
      <c r="BQY40" s="189"/>
      <c r="BQZ40" s="188"/>
      <c r="BRA40" s="188"/>
      <c r="BTM40" s="188"/>
      <c r="BTN40" s="188"/>
      <c r="BTO40" s="188"/>
      <c r="BTP40" s="188"/>
      <c r="BTQ40" s="188"/>
      <c r="BTR40" s="188"/>
      <c r="BTS40" s="188"/>
      <c r="BTT40" s="188"/>
      <c r="BTU40" s="189"/>
      <c r="BTV40" s="189"/>
      <c r="BTW40" s="188"/>
      <c r="BTX40" s="188"/>
      <c r="BWJ40" s="188"/>
      <c r="BWK40" s="188"/>
      <c r="BWL40" s="188"/>
      <c r="BWM40" s="188"/>
      <c r="BWN40" s="188"/>
      <c r="BWO40" s="188"/>
      <c r="BWP40" s="188"/>
      <c r="BWQ40" s="188"/>
      <c r="BWR40" s="189"/>
      <c r="BWS40" s="189"/>
      <c r="BWT40" s="188"/>
      <c r="BWU40" s="188"/>
      <c r="BZG40" s="188"/>
      <c r="BZH40" s="188"/>
      <c r="BZI40" s="188"/>
      <c r="BZJ40" s="188"/>
      <c r="BZK40" s="188"/>
      <c r="BZL40" s="188"/>
      <c r="BZM40" s="188"/>
      <c r="BZN40" s="188"/>
      <c r="BZO40" s="189"/>
      <c r="BZP40" s="189"/>
      <c r="BZQ40" s="188"/>
      <c r="BZR40" s="188"/>
      <c r="CCD40" s="188"/>
      <c r="CCE40" s="188"/>
      <c r="CCF40" s="188"/>
      <c r="CCG40" s="188"/>
      <c r="CCH40" s="188"/>
      <c r="CCI40" s="188"/>
      <c r="CCJ40" s="188"/>
      <c r="CCK40" s="188"/>
      <c r="CCL40" s="189"/>
      <c r="CCM40" s="189"/>
      <c r="CCN40" s="188"/>
      <c r="CCO40" s="188"/>
      <c r="CFA40" s="188"/>
      <c r="CFB40" s="188"/>
      <c r="CFC40" s="188"/>
      <c r="CFD40" s="188"/>
      <c r="CFE40" s="188"/>
      <c r="CFF40" s="188"/>
      <c r="CFG40" s="188"/>
      <c r="CFH40" s="188"/>
      <c r="CFI40" s="189"/>
      <c r="CFJ40" s="189"/>
      <c r="CFK40" s="188"/>
      <c r="CFL40" s="188"/>
      <c r="CHX40" s="188"/>
      <c r="CHY40" s="188"/>
      <c r="CHZ40" s="188"/>
      <c r="CIA40" s="188"/>
      <c r="CIB40" s="188"/>
      <c r="CIC40" s="188"/>
      <c r="CID40" s="188"/>
      <c r="CIE40" s="188"/>
      <c r="CIF40" s="189"/>
      <c r="CIG40" s="189"/>
      <c r="CIH40" s="188"/>
      <c r="CII40" s="188"/>
      <c r="CKU40" s="188"/>
      <c r="CKV40" s="188"/>
      <c r="CKW40" s="188"/>
      <c r="CKX40" s="188"/>
      <c r="CKY40" s="188"/>
      <c r="CKZ40" s="188"/>
      <c r="CLA40" s="188"/>
      <c r="CLB40" s="188"/>
      <c r="CLC40" s="189"/>
      <c r="CLD40" s="189"/>
      <c r="CLE40" s="188"/>
      <c r="CLF40" s="188"/>
      <c r="CNR40" s="188"/>
      <c r="CNS40" s="188"/>
      <c r="CNT40" s="188"/>
      <c r="CNU40" s="188"/>
      <c r="CNV40" s="188"/>
      <c r="CNW40" s="188"/>
      <c r="CNX40" s="188"/>
      <c r="CNY40" s="188"/>
      <c r="CNZ40" s="189"/>
      <c r="COA40" s="189"/>
      <c r="COB40" s="188"/>
      <c r="COC40" s="188"/>
      <c r="CQO40" s="188"/>
      <c r="CQP40" s="188"/>
      <c r="CQQ40" s="188"/>
      <c r="CQR40" s="188"/>
      <c r="CQS40" s="188"/>
      <c r="CQT40" s="188"/>
      <c r="CQU40" s="188"/>
      <c r="CQV40" s="188"/>
      <c r="CQW40" s="189"/>
      <c r="CQX40" s="189"/>
      <c r="CQY40" s="188"/>
      <c r="CQZ40" s="188"/>
      <c r="CTL40" s="188"/>
      <c r="CTM40" s="188"/>
      <c r="CTN40" s="188"/>
      <c r="CTO40" s="188"/>
      <c r="CTP40" s="188"/>
      <c r="CTQ40" s="188"/>
      <c r="CTR40" s="188"/>
      <c r="CTS40" s="188"/>
      <c r="CTT40" s="189"/>
      <c r="CTU40" s="189"/>
      <c r="CTV40" s="188"/>
      <c r="CTW40" s="188"/>
      <c r="CWI40" s="188"/>
      <c r="CWJ40" s="188"/>
      <c r="CWK40" s="188"/>
      <c r="CWL40" s="188"/>
      <c r="CWM40" s="188"/>
      <c r="CWN40" s="188"/>
      <c r="CWO40" s="188"/>
      <c r="CWP40" s="188"/>
      <c r="CWQ40" s="189"/>
      <c r="CWR40" s="189"/>
      <c r="CWS40" s="188"/>
      <c r="CWT40" s="188"/>
      <c r="CZF40" s="188"/>
      <c r="CZG40" s="188"/>
      <c r="CZH40" s="188"/>
      <c r="CZI40" s="188"/>
      <c r="CZJ40" s="188"/>
      <c r="CZK40" s="188"/>
      <c r="CZL40" s="188"/>
      <c r="CZM40" s="188"/>
      <c r="CZN40" s="189"/>
      <c r="CZO40" s="189"/>
      <c r="CZP40" s="188"/>
      <c r="CZQ40" s="188"/>
      <c r="DCC40" s="188"/>
      <c r="DCD40" s="188"/>
      <c r="DCE40" s="188"/>
      <c r="DCF40" s="188"/>
      <c r="DCG40" s="188"/>
      <c r="DCH40" s="188"/>
      <c r="DCI40" s="188"/>
      <c r="DCJ40" s="188"/>
      <c r="DCK40" s="189"/>
      <c r="DCL40" s="189"/>
      <c r="DCM40" s="188"/>
      <c r="DCN40" s="188"/>
      <c r="DEZ40" s="188"/>
      <c r="DFA40" s="188"/>
      <c r="DFB40" s="188"/>
      <c r="DFC40" s="188"/>
      <c r="DFD40" s="188"/>
      <c r="DFE40" s="188"/>
      <c r="DFF40" s="188"/>
      <c r="DFG40" s="188"/>
      <c r="DFH40" s="189"/>
      <c r="DFI40" s="189"/>
      <c r="DFJ40" s="188"/>
      <c r="DFK40" s="188"/>
      <c r="DHW40" s="188"/>
      <c r="DHX40" s="188"/>
      <c r="DHY40" s="188"/>
      <c r="DHZ40" s="188"/>
      <c r="DIA40" s="188"/>
      <c r="DIB40" s="188"/>
      <c r="DIC40" s="188"/>
      <c r="DID40" s="188"/>
      <c r="DIE40" s="189"/>
      <c r="DIF40" s="189"/>
      <c r="DIG40" s="188"/>
      <c r="DIH40" s="188"/>
      <c r="DKT40" s="188"/>
      <c r="DKU40" s="188"/>
      <c r="DKV40" s="188"/>
      <c r="DKW40" s="188"/>
      <c r="DKX40" s="188"/>
      <c r="DKY40" s="188"/>
      <c r="DKZ40" s="188"/>
      <c r="DLA40" s="188"/>
      <c r="DLB40" s="189"/>
      <c r="DLC40" s="189"/>
      <c r="DLD40" s="188"/>
      <c r="DLE40" s="188"/>
      <c r="DNQ40" s="188"/>
      <c r="DNR40" s="188"/>
      <c r="DNS40" s="188"/>
      <c r="DNT40" s="188"/>
      <c r="DNU40" s="188"/>
      <c r="DNV40" s="188"/>
      <c r="DNW40" s="188"/>
      <c r="DNX40" s="188"/>
      <c r="DNY40" s="189"/>
      <c r="DNZ40" s="189"/>
      <c r="DOA40" s="188"/>
      <c r="DOB40" s="188"/>
      <c r="DQN40" s="188"/>
      <c r="DQO40" s="188"/>
      <c r="DQP40" s="188"/>
      <c r="DQQ40" s="188"/>
      <c r="DQR40" s="188"/>
      <c r="DQS40" s="188"/>
      <c r="DQT40" s="188"/>
      <c r="DQU40" s="188"/>
      <c r="DQV40" s="189"/>
      <c r="DQW40" s="189"/>
      <c r="DQX40" s="188"/>
      <c r="DQY40" s="188"/>
      <c r="DTK40" s="188"/>
      <c r="DTL40" s="188"/>
      <c r="DTM40" s="188"/>
      <c r="DTN40" s="188"/>
      <c r="DTO40" s="188"/>
      <c r="DTP40" s="188"/>
      <c r="DTQ40" s="188"/>
      <c r="DTR40" s="188"/>
      <c r="DTS40" s="189"/>
      <c r="DTT40" s="189"/>
      <c r="DTU40" s="188"/>
      <c r="DTV40" s="188"/>
      <c r="DWH40" s="188"/>
      <c r="DWI40" s="188"/>
      <c r="DWJ40" s="188"/>
      <c r="DWK40" s="188"/>
      <c r="DWL40" s="188"/>
      <c r="DWM40" s="188"/>
      <c r="DWN40" s="188"/>
      <c r="DWO40" s="188"/>
      <c r="DWP40" s="189"/>
      <c r="DWQ40" s="189"/>
      <c r="DWR40" s="188"/>
      <c r="DWS40" s="188"/>
      <c r="DZE40" s="188"/>
      <c r="DZF40" s="188"/>
      <c r="DZG40" s="188"/>
      <c r="DZH40" s="188"/>
      <c r="DZI40" s="188"/>
      <c r="DZJ40" s="188"/>
      <c r="DZK40" s="188"/>
      <c r="DZL40" s="188"/>
      <c r="DZM40" s="189"/>
      <c r="DZN40" s="189"/>
      <c r="DZO40" s="188"/>
      <c r="DZP40" s="188"/>
      <c r="ECB40" s="188"/>
      <c r="ECC40" s="188"/>
      <c r="ECD40" s="188"/>
      <c r="ECE40" s="188"/>
      <c r="ECF40" s="188"/>
      <c r="ECG40" s="188"/>
      <c r="ECH40" s="188"/>
      <c r="ECI40" s="188"/>
      <c r="ECJ40" s="189"/>
      <c r="ECK40" s="189"/>
      <c r="ECL40" s="188"/>
      <c r="ECM40" s="188"/>
      <c r="EEY40" s="188"/>
      <c r="EEZ40" s="188"/>
      <c r="EFA40" s="188"/>
      <c r="EFB40" s="188"/>
      <c r="EFC40" s="188"/>
      <c r="EFD40" s="188"/>
      <c r="EFE40" s="188"/>
      <c r="EFF40" s="188"/>
      <c r="EFG40" s="189"/>
      <c r="EFH40" s="189"/>
      <c r="EFI40" s="188"/>
      <c r="EFJ40" s="188"/>
      <c r="EHV40" s="188"/>
      <c r="EHW40" s="188"/>
      <c r="EHX40" s="188"/>
      <c r="EHY40" s="188"/>
      <c r="EHZ40" s="188"/>
      <c r="EIA40" s="188"/>
      <c r="EIB40" s="188"/>
      <c r="EIC40" s="188"/>
      <c r="EID40" s="189"/>
      <c r="EIE40" s="189"/>
      <c r="EIF40" s="188"/>
      <c r="EIG40" s="188"/>
      <c r="EKS40" s="188"/>
      <c r="EKT40" s="188"/>
      <c r="EKU40" s="188"/>
      <c r="EKV40" s="188"/>
      <c r="EKW40" s="188"/>
      <c r="EKX40" s="188"/>
      <c r="EKY40" s="188"/>
      <c r="EKZ40" s="188"/>
      <c r="ELA40" s="189"/>
      <c r="ELB40" s="189"/>
      <c r="ELC40" s="188"/>
      <c r="ELD40" s="188"/>
      <c r="ENP40" s="188"/>
      <c r="ENQ40" s="188"/>
      <c r="ENR40" s="188"/>
      <c r="ENS40" s="188"/>
      <c r="ENT40" s="188"/>
      <c r="ENU40" s="188"/>
      <c r="ENV40" s="188"/>
      <c r="ENW40" s="188"/>
      <c r="ENX40" s="189"/>
      <c r="ENY40" s="189"/>
      <c r="ENZ40" s="188"/>
      <c r="EOA40" s="188"/>
      <c r="EQM40" s="188"/>
      <c r="EQN40" s="188"/>
      <c r="EQO40" s="188"/>
      <c r="EQP40" s="188"/>
      <c r="EQQ40" s="188"/>
      <c r="EQR40" s="188"/>
      <c r="EQS40" s="188"/>
      <c r="EQT40" s="188"/>
      <c r="EQU40" s="189"/>
      <c r="EQV40" s="189"/>
      <c r="EQW40" s="188"/>
      <c r="EQX40" s="188"/>
      <c r="ETJ40" s="188"/>
      <c r="ETK40" s="188"/>
      <c r="ETL40" s="188"/>
      <c r="ETM40" s="188"/>
      <c r="ETN40" s="188"/>
      <c r="ETO40" s="188"/>
      <c r="ETP40" s="188"/>
      <c r="ETQ40" s="188"/>
      <c r="ETR40" s="189"/>
      <c r="ETS40" s="189"/>
      <c r="ETT40" s="188"/>
      <c r="ETU40" s="188"/>
      <c r="EWG40" s="188"/>
      <c r="EWH40" s="188"/>
      <c r="EWI40" s="188"/>
      <c r="EWJ40" s="188"/>
      <c r="EWK40" s="188"/>
      <c r="EWL40" s="188"/>
      <c r="EWM40" s="188"/>
      <c r="EWN40" s="188"/>
      <c r="EWO40" s="189"/>
      <c r="EWP40" s="189"/>
      <c r="EWQ40" s="188"/>
      <c r="EWR40" s="188"/>
      <c r="EZD40" s="188"/>
      <c r="EZE40" s="188"/>
      <c r="EZF40" s="188"/>
      <c r="EZG40" s="188"/>
      <c r="EZH40" s="188"/>
      <c r="EZI40" s="188"/>
      <c r="EZJ40" s="188"/>
      <c r="EZK40" s="188"/>
      <c r="EZL40" s="189"/>
      <c r="EZM40" s="189"/>
      <c r="EZN40" s="188"/>
      <c r="EZO40" s="188"/>
      <c r="FCA40" s="188"/>
      <c r="FCB40" s="188"/>
      <c r="FCC40" s="188"/>
      <c r="FCD40" s="188"/>
      <c r="FCE40" s="188"/>
      <c r="FCF40" s="188"/>
      <c r="FCG40" s="188"/>
      <c r="FCH40" s="188"/>
      <c r="FCI40" s="189"/>
      <c r="FCJ40" s="189"/>
      <c r="FCK40" s="188"/>
      <c r="FCL40" s="188"/>
      <c r="FEX40" s="188"/>
      <c r="FEY40" s="188"/>
      <c r="FEZ40" s="188"/>
      <c r="FFA40" s="188"/>
      <c r="FFB40" s="188"/>
      <c r="FFC40" s="188"/>
      <c r="FFD40" s="188"/>
      <c r="FFE40" s="188"/>
      <c r="FFF40" s="189"/>
      <c r="FFG40" s="189"/>
      <c r="FFH40" s="188"/>
      <c r="FFI40" s="188"/>
      <c r="FHU40" s="188"/>
      <c r="FHV40" s="188"/>
      <c r="FHW40" s="188"/>
      <c r="FHX40" s="188"/>
      <c r="FHY40" s="188"/>
      <c r="FHZ40" s="188"/>
      <c r="FIA40" s="188"/>
      <c r="FIB40" s="188"/>
      <c r="FIC40" s="189"/>
      <c r="FID40" s="189"/>
      <c r="FIE40" s="188"/>
      <c r="FIF40" s="188"/>
      <c r="FKR40" s="188"/>
      <c r="FKS40" s="188"/>
      <c r="FKT40" s="188"/>
      <c r="FKU40" s="188"/>
      <c r="FKV40" s="188"/>
      <c r="FKW40" s="188"/>
      <c r="FKX40" s="188"/>
      <c r="FKY40" s="188"/>
      <c r="FKZ40" s="189"/>
      <c r="FLA40" s="189"/>
      <c r="FLB40" s="188"/>
      <c r="FLC40" s="188"/>
      <c r="FNO40" s="188"/>
      <c r="FNP40" s="188"/>
      <c r="FNQ40" s="188"/>
      <c r="FNR40" s="188"/>
      <c r="FNS40" s="188"/>
      <c r="FNT40" s="188"/>
      <c r="FNU40" s="188"/>
      <c r="FNV40" s="188"/>
      <c r="FNW40" s="189"/>
      <c r="FNX40" s="189"/>
      <c r="FNY40" s="188"/>
      <c r="FNZ40" s="188"/>
      <c r="FQL40" s="188"/>
      <c r="FQM40" s="188"/>
      <c r="FQN40" s="188"/>
      <c r="FQO40" s="188"/>
      <c r="FQP40" s="188"/>
      <c r="FQQ40" s="188"/>
      <c r="FQR40" s="188"/>
      <c r="FQS40" s="188"/>
      <c r="FQT40" s="189"/>
      <c r="FQU40" s="189"/>
      <c r="FQV40" s="188"/>
      <c r="FQW40" s="188"/>
      <c r="FTI40" s="188"/>
      <c r="FTJ40" s="188"/>
      <c r="FTK40" s="188"/>
      <c r="FTL40" s="188"/>
      <c r="FTM40" s="188"/>
      <c r="FTN40" s="188"/>
      <c r="FTO40" s="188"/>
      <c r="FTP40" s="188"/>
      <c r="FTQ40" s="189"/>
      <c r="FTR40" s="189"/>
      <c r="FTS40" s="188"/>
      <c r="FTT40" s="188"/>
      <c r="FWF40" s="188"/>
      <c r="FWG40" s="188"/>
      <c r="FWH40" s="188"/>
      <c r="FWI40" s="188"/>
      <c r="FWJ40" s="188"/>
      <c r="FWK40" s="188"/>
      <c r="FWL40" s="188"/>
      <c r="FWM40" s="188"/>
      <c r="FWN40" s="189"/>
      <c r="FWO40" s="189"/>
      <c r="FWP40" s="188"/>
      <c r="FWQ40" s="188"/>
      <c r="FZC40" s="188"/>
      <c r="FZD40" s="188"/>
      <c r="FZE40" s="188"/>
      <c r="FZF40" s="188"/>
      <c r="FZG40" s="188"/>
      <c r="FZH40" s="188"/>
      <c r="FZI40" s="188"/>
      <c r="FZJ40" s="188"/>
      <c r="FZK40" s="189"/>
      <c r="FZL40" s="189"/>
      <c r="FZM40" s="188"/>
      <c r="FZN40" s="188"/>
      <c r="GBZ40" s="188"/>
      <c r="GCA40" s="188"/>
      <c r="GCB40" s="188"/>
      <c r="GCC40" s="188"/>
      <c r="GCD40" s="188"/>
      <c r="GCE40" s="188"/>
      <c r="GCF40" s="188"/>
      <c r="GCG40" s="188"/>
      <c r="GCH40" s="189"/>
      <c r="GCI40" s="189"/>
      <c r="GCJ40" s="188"/>
      <c r="GCK40" s="188"/>
      <c r="GEW40" s="188"/>
      <c r="GEX40" s="188"/>
      <c r="GEY40" s="188"/>
      <c r="GEZ40" s="188"/>
      <c r="GFA40" s="188"/>
      <c r="GFB40" s="188"/>
      <c r="GFC40" s="188"/>
      <c r="GFD40" s="188"/>
      <c r="GFE40" s="189"/>
      <c r="GFF40" s="189"/>
      <c r="GFG40" s="188"/>
      <c r="GFH40" s="188"/>
      <c r="GHT40" s="188"/>
      <c r="GHU40" s="188"/>
      <c r="GHV40" s="188"/>
      <c r="GHW40" s="188"/>
      <c r="GHX40" s="188"/>
      <c r="GHY40" s="188"/>
      <c r="GHZ40" s="188"/>
      <c r="GIA40" s="188"/>
      <c r="GIB40" s="189"/>
      <c r="GIC40" s="189"/>
      <c r="GID40" s="188"/>
      <c r="GIE40" s="188"/>
      <c r="GKQ40" s="188"/>
      <c r="GKR40" s="188"/>
      <c r="GKS40" s="188"/>
      <c r="GKT40" s="188"/>
      <c r="GKU40" s="188"/>
      <c r="GKV40" s="188"/>
      <c r="GKW40" s="188"/>
      <c r="GKX40" s="188"/>
      <c r="GKY40" s="189"/>
      <c r="GKZ40" s="189"/>
      <c r="GLA40" s="188"/>
      <c r="GLB40" s="188"/>
      <c r="GNN40" s="188"/>
      <c r="GNO40" s="188"/>
      <c r="GNP40" s="188"/>
      <c r="GNQ40" s="188"/>
      <c r="GNR40" s="188"/>
      <c r="GNS40" s="188"/>
      <c r="GNT40" s="188"/>
      <c r="GNU40" s="188"/>
      <c r="GNV40" s="189"/>
      <c r="GNW40" s="189"/>
      <c r="GNX40" s="188"/>
      <c r="GNY40" s="188"/>
      <c r="GQK40" s="188"/>
      <c r="GQL40" s="188"/>
      <c r="GQM40" s="188"/>
      <c r="GQN40" s="188"/>
      <c r="GQO40" s="188"/>
      <c r="GQP40" s="188"/>
      <c r="GQQ40" s="188"/>
      <c r="GQR40" s="188"/>
      <c r="GQS40" s="189"/>
      <c r="GQT40" s="189"/>
      <c r="GQU40" s="188"/>
      <c r="GQV40" s="188"/>
      <c r="GTH40" s="188"/>
      <c r="GTI40" s="188"/>
      <c r="GTJ40" s="188"/>
      <c r="GTK40" s="188"/>
      <c r="GTL40" s="188"/>
      <c r="GTM40" s="188"/>
      <c r="GTN40" s="188"/>
      <c r="GTO40" s="188"/>
      <c r="GTP40" s="189"/>
      <c r="GTQ40" s="189"/>
      <c r="GTR40" s="188"/>
      <c r="GTS40" s="188"/>
      <c r="GWE40" s="188"/>
      <c r="GWF40" s="188"/>
      <c r="GWG40" s="188"/>
      <c r="GWH40" s="188"/>
      <c r="GWI40" s="188"/>
      <c r="GWJ40" s="188"/>
      <c r="GWK40" s="188"/>
      <c r="GWL40" s="188"/>
      <c r="GWM40" s="189"/>
      <c r="GWN40" s="189"/>
      <c r="GWO40" s="188"/>
      <c r="GWP40" s="188"/>
      <c r="GZB40" s="188"/>
      <c r="GZC40" s="188"/>
      <c r="GZD40" s="188"/>
      <c r="GZE40" s="188"/>
      <c r="GZF40" s="188"/>
      <c r="GZG40" s="188"/>
      <c r="GZH40" s="188"/>
      <c r="GZI40" s="188"/>
      <c r="GZJ40" s="189"/>
      <c r="GZK40" s="189"/>
      <c r="GZL40" s="188"/>
      <c r="GZM40" s="188"/>
      <c r="HBY40" s="188"/>
      <c r="HBZ40" s="188"/>
      <c r="HCA40" s="188"/>
      <c r="HCB40" s="188"/>
      <c r="HCC40" s="188"/>
      <c r="HCD40" s="188"/>
      <c r="HCE40" s="188"/>
      <c r="HCF40" s="188"/>
      <c r="HCG40" s="189"/>
      <c r="HCH40" s="189"/>
      <c r="HCI40" s="188"/>
      <c r="HCJ40" s="188"/>
      <c r="HEV40" s="188"/>
      <c r="HEW40" s="188"/>
      <c r="HEX40" s="188"/>
      <c r="HEY40" s="188"/>
      <c r="HEZ40" s="188"/>
      <c r="HFA40" s="188"/>
      <c r="HFB40" s="188"/>
      <c r="HFC40" s="188"/>
      <c r="HFD40" s="189"/>
      <c r="HFE40" s="189"/>
      <c r="HFF40" s="188"/>
      <c r="HFG40" s="188"/>
      <c r="HHS40" s="188"/>
      <c r="HHT40" s="188"/>
      <c r="HHU40" s="188"/>
      <c r="HHV40" s="188"/>
      <c r="HHW40" s="188"/>
      <c r="HHX40" s="188"/>
      <c r="HHY40" s="188"/>
      <c r="HHZ40" s="188"/>
      <c r="HIA40" s="189"/>
      <c r="HIB40" s="189"/>
      <c r="HIC40" s="188"/>
      <c r="HID40" s="188"/>
      <c r="HKP40" s="188"/>
      <c r="HKQ40" s="188"/>
      <c r="HKR40" s="188"/>
      <c r="HKS40" s="188"/>
      <c r="HKT40" s="188"/>
      <c r="HKU40" s="188"/>
      <c r="HKV40" s="188"/>
      <c r="HKW40" s="188"/>
      <c r="HKX40" s="189"/>
      <c r="HKY40" s="189"/>
      <c r="HKZ40" s="188"/>
      <c r="HLA40" s="188"/>
      <c r="HNM40" s="188"/>
      <c r="HNN40" s="188"/>
      <c r="HNO40" s="188"/>
      <c r="HNP40" s="188"/>
      <c r="HNQ40" s="188"/>
      <c r="HNR40" s="188"/>
      <c r="HNS40" s="188"/>
      <c r="HNT40" s="188"/>
      <c r="HNU40" s="189"/>
      <c r="HNV40" s="189"/>
      <c r="HNW40" s="188"/>
      <c r="HNX40" s="188"/>
      <c r="HQJ40" s="188"/>
      <c r="HQK40" s="188"/>
      <c r="HQL40" s="188"/>
      <c r="HQM40" s="188"/>
      <c r="HQN40" s="188"/>
      <c r="HQO40" s="188"/>
      <c r="HQP40" s="188"/>
      <c r="HQQ40" s="188"/>
      <c r="HQR40" s="189"/>
      <c r="HQS40" s="189"/>
      <c r="HQT40" s="188"/>
      <c r="HQU40" s="188"/>
      <c r="HTG40" s="188"/>
      <c r="HTH40" s="188"/>
      <c r="HTI40" s="188"/>
      <c r="HTJ40" s="188"/>
      <c r="HTK40" s="188"/>
      <c r="HTL40" s="188"/>
      <c r="HTM40" s="188"/>
      <c r="HTN40" s="188"/>
      <c r="HTO40" s="189"/>
      <c r="HTP40" s="189"/>
      <c r="HTQ40" s="188"/>
      <c r="HTR40" s="188"/>
      <c r="HWD40" s="188"/>
      <c r="HWE40" s="188"/>
      <c r="HWF40" s="188"/>
      <c r="HWG40" s="188"/>
      <c r="HWH40" s="188"/>
      <c r="HWI40" s="188"/>
      <c r="HWJ40" s="188"/>
      <c r="HWK40" s="188"/>
      <c r="HWL40" s="189"/>
      <c r="HWM40" s="189"/>
      <c r="HWN40" s="188"/>
      <c r="HWO40" s="188"/>
      <c r="HZA40" s="188"/>
      <c r="HZB40" s="188"/>
      <c r="HZC40" s="188"/>
      <c r="HZD40" s="188"/>
      <c r="HZE40" s="188"/>
      <c r="HZF40" s="188"/>
      <c r="HZG40" s="188"/>
      <c r="HZH40" s="188"/>
      <c r="HZI40" s="189"/>
      <c r="HZJ40" s="189"/>
      <c r="HZK40" s="188"/>
      <c r="HZL40" s="188"/>
      <c r="IBX40" s="188"/>
      <c r="IBY40" s="188"/>
      <c r="IBZ40" s="188"/>
      <c r="ICA40" s="188"/>
      <c r="ICB40" s="188"/>
      <c r="ICC40" s="188"/>
      <c r="ICD40" s="188"/>
      <c r="ICE40" s="188"/>
      <c r="ICF40" s="189"/>
      <c r="ICG40" s="189"/>
      <c r="ICH40" s="188"/>
      <c r="ICI40" s="188"/>
      <c r="IEU40" s="188"/>
      <c r="IEV40" s="188"/>
      <c r="IEW40" s="188"/>
      <c r="IEX40" s="188"/>
      <c r="IEY40" s="188"/>
      <c r="IEZ40" s="188"/>
      <c r="IFA40" s="188"/>
      <c r="IFB40" s="188"/>
      <c r="IFC40" s="189"/>
      <c r="IFD40" s="189"/>
      <c r="IFE40" s="188"/>
      <c r="IFF40" s="188"/>
      <c r="IHR40" s="188"/>
      <c r="IHS40" s="188"/>
      <c r="IHT40" s="188"/>
      <c r="IHU40" s="188"/>
      <c r="IHV40" s="188"/>
      <c r="IHW40" s="188"/>
      <c r="IHX40" s="188"/>
      <c r="IHY40" s="188"/>
      <c r="IHZ40" s="189"/>
      <c r="IIA40" s="189"/>
      <c r="IIB40" s="188"/>
      <c r="IIC40" s="188"/>
      <c r="IKO40" s="188"/>
      <c r="IKP40" s="188"/>
      <c r="IKQ40" s="188"/>
      <c r="IKR40" s="188"/>
      <c r="IKS40" s="188"/>
      <c r="IKT40" s="188"/>
      <c r="IKU40" s="188"/>
      <c r="IKV40" s="188"/>
      <c r="IKW40" s="189"/>
      <c r="IKX40" s="189"/>
      <c r="IKY40" s="188"/>
      <c r="IKZ40" s="188"/>
      <c r="INL40" s="188"/>
      <c r="INM40" s="188"/>
      <c r="INN40" s="188"/>
      <c r="INO40" s="188"/>
      <c r="INP40" s="188"/>
      <c r="INQ40" s="188"/>
      <c r="INR40" s="188"/>
      <c r="INS40" s="188"/>
      <c r="INT40" s="189"/>
      <c r="INU40" s="189"/>
      <c r="INV40" s="188"/>
      <c r="INW40" s="188"/>
      <c r="IQI40" s="188"/>
      <c r="IQJ40" s="188"/>
      <c r="IQK40" s="188"/>
      <c r="IQL40" s="188"/>
      <c r="IQM40" s="188"/>
      <c r="IQN40" s="188"/>
      <c r="IQO40" s="188"/>
      <c r="IQP40" s="188"/>
      <c r="IQQ40" s="189"/>
      <c r="IQR40" s="189"/>
      <c r="IQS40" s="188"/>
      <c r="IQT40" s="188"/>
      <c r="ITF40" s="188"/>
      <c r="ITG40" s="188"/>
      <c r="ITH40" s="188"/>
      <c r="ITI40" s="188"/>
      <c r="ITJ40" s="188"/>
      <c r="ITK40" s="188"/>
      <c r="ITL40" s="188"/>
      <c r="ITM40" s="188"/>
      <c r="ITN40" s="189"/>
      <c r="ITO40" s="189"/>
      <c r="ITP40" s="188"/>
      <c r="ITQ40" s="188"/>
      <c r="IWC40" s="188"/>
      <c r="IWD40" s="188"/>
      <c r="IWE40" s="188"/>
      <c r="IWF40" s="188"/>
      <c r="IWG40" s="188"/>
      <c r="IWH40" s="188"/>
      <c r="IWI40" s="188"/>
      <c r="IWJ40" s="188"/>
      <c r="IWK40" s="189"/>
      <c r="IWL40" s="189"/>
      <c r="IWM40" s="188"/>
      <c r="IWN40" s="188"/>
      <c r="IYZ40" s="188"/>
      <c r="IZA40" s="188"/>
      <c r="IZB40" s="188"/>
      <c r="IZC40" s="188"/>
      <c r="IZD40" s="188"/>
      <c r="IZE40" s="188"/>
      <c r="IZF40" s="188"/>
      <c r="IZG40" s="188"/>
      <c r="IZH40" s="189"/>
      <c r="IZI40" s="189"/>
      <c r="IZJ40" s="188"/>
      <c r="IZK40" s="188"/>
      <c r="JBW40" s="188"/>
      <c r="JBX40" s="188"/>
      <c r="JBY40" s="188"/>
      <c r="JBZ40" s="188"/>
      <c r="JCA40" s="188"/>
      <c r="JCB40" s="188"/>
      <c r="JCC40" s="188"/>
      <c r="JCD40" s="188"/>
      <c r="JCE40" s="189"/>
      <c r="JCF40" s="189"/>
      <c r="JCG40" s="188"/>
      <c r="JCH40" s="188"/>
      <c r="JET40" s="188"/>
      <c r="JEU40" s="188"/>
      <c r="JEV40" s="188"/>
      <c r="JEW40" s="188"/>
      <c r="JEX40" s="188"/>
      <c r="JEY40" s="188"/>
      <c r="JEZ40" s="188"/>
      <c r="JFA40" s="188"/>
      <c r="JFB40" s="189"/>
      <c r="JFC40" s="189"/>
      <c r="JFD40" s="188"/>
      <c r="JFE40" s="188"/>
      <c r="JHQ40" s="188"/>
      <c r="JHR40" s="188"/>
      <c r="JHS40" s="188"/>
      <c r="JHT40" s="188"/>
      <c r="JHU40" s="188"/>
      <c r="JHV40" s="188"/>
      <c r="JHW40" s="188"/>
      <c r="JHX40" s="188"/>
      <c r="JHY40" s="189"/>
      <c r="JHZ40" s="189"/>
      <c r="JIA40" s="188"/>
      <c r="JIB40" s="188"/>
      <c r="JKN40" s="188"/>
      <c r="JKO40" s="188"/>
      <c r="JKP40" s="188"/>
      <c r="JKQ40" s="188"/>
      <c r="JKR40" s="188"/>
      <c r="JKS40" s="188"/>
      <c r="JKT40" s="188"/>
      <c r="JKU40" s="188"/>
      <c r="JKV40" s="189"/>
      <c r="JKW40" s="189"/>
      <c r="JKX40" s="188"/>
      <c r="JKY40" s="188"/>
      <c r="JNK40" s="188"/>
      <c r="JNL40" s="188"/>
      <c r="JNM40" s="188"/>
      <c r="JNN40" s="188"/>
      <c r="JNO40" s="188"/>
      <c r="JNP40" s="188"/>
      <c r="JNQ40" s="188"/>
      <c r="JNR40" s="188"/>
      <c r="JNS40" s="189"/>
      <c r="JNT40" s="189"/>
      <c r="JNU40" s="188"/>
      <c r="JNV40" s="188"/>
      <c r="JQH40" s="188"/>
      <c r="JQI40" s="188"/>
      <c r="JQJ40" s="188"/>
      <c r="JQK40" s="188"/>
      <c r="JQL40" s="188"/>
      <c r="JQM40" s="188"/>
      <c r="JQN40" s="188"/>
      <c r="JQO40" s="188"/>
      <c r="JQP40" s="189"/>
      <c r="JQQ40" s="189"/>
      <c r="JQR40" s="188"/>
      <c r="JQS40" s="188"/>
      <c r="JTE40" s="188"/>
      <c r="JTF40" s="188"/>
      <c r="JTG40" s="188"/>
      <c r="JTH40" s="188"/>
      <c r="JTI40" s="188"/>
      <c r="JTJ40" s="188"/>
      <c r="JTK40" s="188"/>
      <c r="JTL40" s="188"/>
      <c r="JTM40" s="189"/>
      <c r="JTN40" s="189"/>
      <c r="JTO40" s="188"/>
      <c r="JTP40" s="188"/>
      <c r="JWB40" s="188"/>
      <c r="JWC40" s="188"/>
      <c r="JWD40" s="188"/>
      <c r="JWE40" s="188"/>
      <c r="JWF40" s="188"/>
      <c r="JWG40" s="188"/>
      <c r="JWH40" s="188"/>
      <c r="JWI40" s="188"/>
      <c r="JWJ40" s="189"/>
      <c r="JWK40" s="189"/>
      <c r="JWL40" s="188"/>
      <c r="JWM40" s="188"/>
      <c r="JYY40" s="188"/>
      <c r="JYZ40" s="188"/>
      <c r="JZA40" s="188"/>
      <c r="JZB40" s="188"/>
      <c r="JZC40" s="188"/>
      <c r="JZD40" s="188"/>
      <c r="JZE40" s="188"/>
      <c r="JZF40" s="188"/>
      <c r="JZG40" s="189"/>
      <c r="JZH40" s="189"/>
      <c r="JZI40" s="188"/>
      <c r="JZJ40" s="188"/>
      <c r="KBV40" s="188"/>
      <c r="KBW40" s="188"/>
      <c r="KBX40" s="188"/>
      <c r="KBY40" s="188"/>
      <c r="KBZ40" s="188"/>
      <c r="KCA40" s="188"/>
      <c r="KCB40" s="188"/>
      <c r="KCC40" s="188"/>
      <c r="KCD40" s="189"/>
      <c r="KCE40" s="189"/>
      <c r="KCF40" s="188"/>
      <c r="KCG40" s="188"/>
      <c r="KES40" s="188"/>
      <c r="KET40" s="188"/>
      <c r="KEU40" s="188"/>
      <c r="KEV40" s="188"/>
      <c r="KEW40" s="188"/>
      <c r="KEX40" s="188"/>
      <c r="KEY40" s="188"/>
      <c r="KEZ40" s="188"/>
      <c r="KFA40" s="189"/>
      <c r="KFB40" s="189"/>
      <c r="KFC40" s="188"/>
      <c r="KFD40" s="188"/>
      <c r="KHP40" s="188"/>
      <c r="KHQ40" s="188"/>
      <c r="KHR40" s="188"/>
      <c r="KHS40" s="188"/>
      <c r="KHT40" s="188"/>
      <c r="KHU40" s="188"/>
      <c r="KHV40" s="188"/>
      <c r="KHW40" s="188"/>
      <c r="KHX40" s="189"/>
      <c r="KHY40" s="189"/>
      <c r="KHZ40" s="188"/>
      <c r="KIA40" s="188"/>
      <c r="KKM40" s="188"/>
      <c r="KKN40" s="188"/>
      <c r="KKO40" s="188"/>
      <c r="KKP40" s="188"/>
      <c r="KKQ40" s="188"/>
      <c r="KKR40" s="188"/>
      <c r="KKS40" s="188"/>
      <c r="KKT40" s="188"/>
      <c r="KKU40" s="189"/>
      <c r="KKV40" s="189"/>
      <c r="KKW40" s="188"/>
      <c r="KKX40" s="188"/>
      <c r="KNJ40" s="188"/>
      <c r="KNK40" s="188"/>
      <c r="KNL40" s="188"/>
      <c r="KNM40" s="188"/>
      <c r="KNN40" s="188"/>
      <c r="KNO40" s="188"/>
      <c r="KNP40" s="188"/>
      <c r="KNQ40" s="188"/>
      <c r="KNR40" s="189"/>
      <c r="KNS40" s="189"/>
      <c r="KNT40" s="188"/>
      <c r="KNU40" s="188"/>
      <c r="KQG40" s="188"/>
      <c r="KQH40" s="188"/>
      <c r="KQI40" s="188"/>
      <c r="KQJ40" s="188"/>
      <c r="KQK40" s="188"/>
      <c r="KQL40" s="188"/>
      <c r="KQM40" s="188"/>
      <c r="KQN40" s="188"/>
      <c r="KQO40" s="189"/>
      <c r="KQP40" s="189"/>
      <c r="KQQ40" s="188"/>
      <c r="KQR40" s="188"/>
      <c r="KTD40" s="188"/>
      <c r="KTE40" s="188"/>
      <c r="KTF40" s="188"/>
      <c r="KTG40" s="188"/>
      <c r="KTH40" s="188"/>
      <c r="KTI40" s="188"/>
      <c r="KTJ40" s="188"/>
      <c r="KTK40" s="188"/>
      <c r="KTL40" s="189"/>
      <c r="KTM40" s="189"/>
      <c r="KTN40" s="188"/>
      <c r="KTO40" s="188"/>
      <c r="KWA40" s="188"/>
      <c r="KWB40" s="188"/>
      <c r="KWC40" s="188"/>
      <c r="KWD40" s="188"/>
      <c r="KWE40" s="188"/>
      <c r="KWF40" s="188"/>
      <c r="KWG40" s="188"/>
      <c r="KWH40" s="188"/>
      <c r="KWI40" s="189"/>
      <c r="KWJ40" s="189"/>
      <c r="KWK40" s="188"/>
      <c r="KWL40" s="188"/>
      <c r="KYX40" s="188"/>
      <c r="KYY40" s="188"/>
      <c r="KYZ40" s="188"/>
      <c r="KZA40" s="188"/>
      <c r="KZB40" s="188"/>
      <c r="KZC40" s="188"/>
      <c r="KZD40" s="188"/>
      <c r="KZE40" s="188"/>
      <c r="KZF40" s="189"/>
      <c r="KZG40" s="189"/>
      <c r="KZH40" s="188"/>
      <c r="KZI40" s="188"/>
      <c r="LBU40" s="188"/>
      <c r="LBV40" s="188"/>
      <c r="LBW40" s="188"/>
      <c r="LBX40" s="188"/>
      <c r="LBY40" s="188"/>
      <c r="LBZ40" s="188"/>
      <c r="LCA40" s="188"/>
      <c r="LCB40" s="188"/>
      <c r="LCC40" s="189"/>
      <c r="LCD40" s="189"/>
      <c r="LCE40" s="188"/>
      <c r="LCF40" s="188"/>
      <c r="LER40" s="188"/>
      <c r="LES40" s="188"/>
      <c r="LET40" s="188"/>
      <c r="LEU40" s="188"/>
      <c r="LEV40" s="188"/>
      <c r="LEW40" s="188"/>
      <c r="LEX40" s="188"/>
      <c r="LEY40" s="188"/>
      <c r="LEZ40" s="189"/>
      <c r="LFA40" s="189"/>
      <c r="LFB40" s="188"/>
      <c r="LFC40" s="188"/>
      <c r="LHO40" s="188"/>
      <c r="LHP40" s="188"/>
      <c r="LHQ40" s="188"/>
      <c r="LHR40" s="188"/>
      <c r="LHS40" s="188"/>
      <c r="LHT40" s="188"/>
      <c r="LHU40" s="188"/>
      <c r="LHV40" s="188"/>
      <c r="LHW40" s="189"/>
      <c r="LHX40" s="189"/>
      <c r="LHY40" s="188"/>
      <c r="LHZ40" s="188"/>
      <c r="LKL40" s="188"/>
      <c r="LKM40" s="188"/>
      <c r="LKN40" s="188"/>
      <c r="LKO40" s="188"/>
      <c r="LKP40" s="188"/>
      <c r="LKQ40" s="188"/>
      <c r="LKR40" s="188"/>
      <c r="LKS40" s="188"/>
      <c r="LKT40" s="189"/>
      <c r="LKU40" s="189"/>
      <c r="LKV40" s="188"/>
      <c r="LKW40" s="188"/>
      <c r="LNI40" s="188"/>
      <c r="LNJ40" s="188"/>
      <c r="LNK40" s="188"/>
      <c r="LNL40" s="188"/>
      <c r="LNM40" s="188"/>
      <c r="LNN40" s="188"/>
      <c r="LNO40" s="188"/>
      <c r="LNP40" s="188"/>
      <c r="LNQ40" s="189"/>
      <c r="LNR40" s="189"/>
      <c r="LNS40" s="188"/>
      <c r="LNT40" s="188"/>
      <c r="LQF40" s="188"/>
      <c r="LQG40" s="188"/>
      <c r="LQH40" s="188"/>
      <c r="LQI40" s="188"/>
      <c r="LQJ40" s="188"/>
      <c r="LQK40" s="188"/>
      <c r="LQL40" s="188"/>
      <c r="LQM40" s="188"/>
      <c r="LQN40" s="189"/>
      <c r="LQO40" s="189"/>
      <c r="LQP40" s="188"/>
      <c r="LQQ40" s="188"/>
      <c r="LTC40" s="188"/>
      <c r="LTD40" s="188"/>
      <c r="LTE40" s="188"/>
      <c r="LTF40" s="188"/>
      <c r="LTG40" s="188"/>
      <c r="LTH40" s="188"/>
      <c r="LTI40" s="188"/>
      <c r="LTJ40" s="188"/>
      <c r="LTK40" s="189"/>
      <c r="LTL40" s="189"/>
      <c r="LTM40" s="188"/>
      <c r="LTN40" s="188"/>
      <c r="LVZ40" s="188"/>
      <c r="LWA40" s="188"/>
      <c r="LWB40" s="188"/>
      <c r="LWC40" s="188"/>
      <c r="LWD40" s="188"/>
      <c r="LWE40" s="188"/>
      <c r="LWF40" s="188"/>
      <c r="LWG40" s="188"/>
      <c r="LWH40" s="189"/>
      <c r="LWI40" s="189"/>
      <c r="LWJ40" s="188"/>
      <c r="LWK40" s="188"/>
      <c r="LYW40" s="188"/>
      <c r="LYX40" s="188"/>
      <c r="LYY40" s="188"/>
      <c r="LYZ40" s="188"/>
      <c r="LZA40" s="188"/>
      <c r="LZB40" s="188"/>
      <c r="LZC40" s="188"/>
      <c r="LZD40" s="188"/>
      <c r="LZE40" s="189"/>
      <c r="LZF40" s="189"/>
      <c r="LZG40" s="188"/>
      <c r="LZH40" s="188"/>
      <c r="MBT40" s="188"/>
      <c r="MBU40" s="188"/>
      <c r="MBV40" s="188"/>
      <c r="MBW40" s="188"/>
      <c r="MBX40" s="188"/>
      <c r="MBY40" s="188"/>
      <c r="MBZ40" s="188"/>
      <c r="MCA40" s="188"/>
      <c r="MCB40" s="189"/>
      <c r="MCC40" s="189"/>
      <c r="MCD40" s="188"/>
      <c r="MCE40" s="188"/>
      <c r="MEQ40" s="188"/>
      <c r="MER40" s="188"/>
      <c r="MES40" s="188"/>
      <c r="MET40" s="188"/>
      <c r="MEU40" s="188"/>
      <c r="MEV40" s="188"/>
      <c r="MEW40" s="188"/>
      <c r="MEX40" s="188"/>
      <c r="MEY40" s="189"/>
      <c r="MEZ40" s="189"/>
      <c r="MFA40" s="188"/>
      <c r="MFB40" s="188"/>
      <c r="MHN40" s="188"/>
      <c r="MHO40" s="188"/>
      <c r="MHP40" s="188"/>
      <c r="MHQ40" s="188"/>
      <c r="MHR40" s="188"/>
      <c r="MHS40" s="188"/>
      <c r="MHT40" s="188"/>
      <c r="MHU40" s="188"/>
      <c r="MHV40" s="189"/>
      <c r="MHW40" s="189"/>
      <c r="MHX40" s="188"/>
      <c r="MHY40" s="188"/>
      <c r="MKK40" s="188"/>
      <c r="MKL40" s="188"/>
      <c r="MKM40" s="188"/>
      <c r="MKN40" s="188"/>
      <c r="MKO40" s="188"/>
      <c r="MKP40" s="188"/>
      <c r="MKQ40" s="188"/>
      <c r="MKR40" s="188"/>
      <c r="MKS40" s="189"/>
      <c r="MKT40" s="189"/>
      <c r="MKU40" s="188"/>
      <c r="MKV40" s="188"/>
      <c r="MNH40" s="188"/>
      <c r="MNI40" s="188"/>
      <c r="MNJ40" s="188"/>
      <c r="MNK40" s="188"/>
      <c r="MNL40" s="188"/>
      <c r="MNM40" s="188"/>
      <c r="MNN40" s="188"/>
      <c r="MNO40" s="188"/>
      <c r="MNP40" s="189"/>
      <c r="MNQ40" s="189"/>
      <c r="MNR40" s="188"/>
      <c r="MNS40" s="188"/>
      <c r="MQE40" s="188"/>
      <c r="MQF40" s="188"/>
      <c r="MQG40" s="188"/>
      <c r="MQH40" s="188"/>
      <c r="MQI40" s="188"/>
      <c r="MQJ40" s="188"/>
      <c r="MQK40" s="188"/>
      <c r="MQL40" s="188"/>
      <c r="MQM40" s="189"/>
      <c r="MQN40" s="189"/>
      <c r="MQO40" s="188"/>
      <c r="MQP40" s="188"/>
      <c r="MTB40" s="188"/>
      <c r="MTC40" s="188"/>
      <c r="MTD40" s="188"/>
      <c r="MTE40" s="188"/>
      <c r="MTF40" s="188"/>
      <c r="MTG40" s="188"/>
      <c r="MTH40" s="188"/>
      <c r="MTI40" s="188"/>
      <c r="MTJ40" s="189"/>
      <c r="MTK40" s="189"/>
      <c r="MTL40" s="188"/>
      <c r="MTM40" s="188"/>
      <c r="MVY40" s="188"/>
      <c r="MVZ40" s="188"/>
      <c r="MWA40" s="188"/>
      <c r="MWB40" s="188"/>
      <c r="MWC40" s="188"/>
      <c r="MWD40" s="188"/>
      <c r="MWE40" s="188"/>
      <c r="MWF40" s="188"/>
      <c r="MWG40" s="189"/>
      <c r="MWH40" s="189"/>
      <c r="MWI40" s="188"/>
      <c r="MWJ40" s="188"/>
      <c r="MYV40" s="188"/>
      <c r="MYW40" s="188"/>
      <c r="MYX40" s="188"/>
      <c r="MYY40" s="188"/>
      <c r="MYZ40" s="188"/>
      <c r="MZA40" s="188"/>
      <c r="MZB40" s="188"/>
      <c r="MZC40" s="188"/>
      <c r="MZD40" s="189"/>
      <c r="MZE40" s="189"/>
      <c r="MZF40" s="188"/>
      <c r="MZG40" s="188"/>
      <c r="NBS40" s="188"/>
      <c r="NBT40" s="188"/>
      <c r="NBU40" s="188"/>
      <c r="NBV40" s="188"/>
      <c r="NBW40" s="188"/>
      <c r="NBX40" s="188"/>
      <c r="NBY40" s="188"/>
      <c r="NBZ40" s="188"/>
      <c r="NCA40" s="189"/>
      <c r="NCB40" s="189"/>
      <c r="NCC40" s="188"/>
      <c r="NCD40" s="188"/>
      <c r="NEP40" s="188"/>
      <c r="NEQ40" s="188"/>
      <c r="NER40" s="188"/>
      <c r="NES40" s="188"/>
      <c r="NET40" s="188"/>
      <c r="NEU40" s="188"/>
      <c r="NEV40" s="188"/>
      <c r="NEW40" s="188"/>
      <c r="NEX40" s="189"/>
      <c r="NEY40" s="189"/>
      <c r="NEZ40" s="188"/>
      <c r="NFA40" s="188"/>
      <c r="NHM40" s="188"/>
      <c r="NHN40" s="188"/>
      <c r="NHO40" s="188"/>
      <c r="NHP40" s="188"/>
      <c r="NHQ40" s="188"/>
      <c r="NHR40" s="188"/>
      <c r="NHS40" s="188"/>
      <c r="NHT40" s="188"/>
      <c r="NHU40" s="189"/>
      <c r="NHV40" s="189"/>
      <c r="NHW40" s="188"/>
      <c r="NHX40" s="188"/>
      <c r="NKJ40" s="188"/>
      <c r="NKK40" s="188"/>
      <c r="NKL40" s="188"/>
      <c r="NKM40" s="188"/>
      <c r="NKN40" s="188"/>
      <c r="NKO40" s="188"/>
      <c r="NKP40" s="188"/>
      <c r="NKQ40" s="188"/>
      <c r="NKR40" s="189"/>
      <c r="NKS40" s="189"/>
      <c r="NKT40" s="188"/>
      <c r="NKU40" s="188"/>
      <c r="NNG40" s="188"/>
      <c r="NNH40" s="188"/>
      <c r="NNI40" s="188"/>
      <c r="NNJ40" s="188"/>
      <c r="NNK40" s="188"/>
      <c r="NNL40" s="188"/>
      <c r="NNM40" s="188"/>
      <c r="NNN40" s="188"/>
      <c r="NNO40" s="189"/>
      <c r="NNP40" s="189"/>
      <c r="NNQ40" s="188"/>
      <c r="NNR40" s="188"/>
      <c r="NQD40" s="188"/>
      <c r="NQE40" s="188"/>
      <c r="NQF40" s="188"/>
      <c r="NQG40" s="188"/>
      <c r="NQH40" s="188"/>
      <c r="NQI40" s="188"/>
      <c r="NQJ40" s="188"/>
      <c r="NQK40" s="188"/>
      <c r="NQL40" s="189"/>
      <c r="NQM40" s="189"/>
      <c r="NQN40" s="188"/>
      <c r="NQO40" s="188"/>
      <c r="NTA40" s="188"/>
      <c r="NTB40" s="188"/>
      <c r="NTC40" s="188"/>
      <c r="NTD40" s="188"/>
      <c r="NTE40" s="188"/>
      <c r="NTF40" s="188"/>
      <c r="NTG40" s="188"/>
      <c r="NTH40" s="188"/>
      <c r="NTI40" s="189"/>
      <c r="NTJ40" s="189"/>
      <c r="NTK40" s="188"/>
      <c r="NTL40" s="188"/>
      <c r="NVX40" s="188"/>
      <c r="NVY40" s="188"/>
      <c r="NVZ40" s="188"/>
      <c r="NWA40" s="188"/>
      <c r="NWB40" s="188"/>
      <c r="NWC40" s="188"/>
      <c r="NWD40" s="188"/>
      <c r="NWE40" s="188"/>
      <c r="NWF40" s="189"/>
      <c r="NWG40" s="189"/>
      <c r="NWH40" s="188"/>
      <c r="NWI40" s="188"/>
      <c r="NYU40" s="188"/>
      <c r="NYV40" s="188"/>
      <c r="NYW40" s="188"/>
      <c r="NYX40" s="188"/>
      <c r="NYY40" s="188"/>
      <c r="NYZ40" s="188"/>
      <c r="NZA40" s="188"/>
      <c r="NZB40" s="188"/>
      <c r="NZC40" s="189"/>
      <c r="NZD40" s="189"/>
      <c r="NZE40" s="188"/>
      <c r="NZF40" s="188"/>
      <c r="OBR40" s="188"/>
      <c r="OBS40" s="188"/>
      <c r="OBT40" s="188"/>
      <c r="OBU40" s="188"/>
      <c r="OBV40" s="188"/>
      <c r="OBW40" s="188"/>
      <c r="OBX40" s="188"/>
      <c r="OBY40" s="188"/>
      <c r="OBZ40" s="189"/>
      <c r="OCA40" s="189"/>
      <c r="OCB40" s="188"/>
      <c r="OCC40" s="188"/>
      <c r="OEO40" s="188"/>
      <c r="OEP40" s="188"/>
      <c r="OEQ40" s="188"/>
      <c r="OER40" s="188"/>
      <c r="OES40" s="188"/>
      <c r="OET40" s="188"/>
      <c r="OEU40" s="188"/>
      <c r="OEV40" s="188"/>
      <c r="OEW40" s="189"/>
      <c r="OEX40" s="189"/>
      <c r="OEY40" s="188"/>
      <c r="OEZ40" s="188"/>
      <c r="OHL40" s="188"/>
      <c r="OHM40" s="188"/>
      <c r="OHN40" s="188"/>
      <c r="OHO40" s="188"/>
      <c r="OHP40" s="188"/>
      <c r="OHQ40" s="188"/>
      <c r="OHR40" s="188"/>
      <c r="OHS40" s="188"/>
      <c r="OHT40" s="189"/>
      <c r="OHU40" s="189"/>
      <c r="OHV40" s="188"/>
      <c r="OHW40" s="188"/>
      <c r="OKI40" s="188"/>
      <c r="OKJ40" s="188"/>
      <c r="OKK40" s="188"/>
      <c r="OKL40" s="188"/>
      <c r="OKM40" s="188"/>
      <c r="OKN40" s="188"/>
      <c r="OKO40" s="188"/>
      <c r="OKP40" s="188"/>
      <c r="OKQ40" s="189"/>
      <c r="OKR40" s="189"/>
      <c r="OKS40" s="188"/>
      <c r="OKT40" s="188"/>
      <c r="ONF40" s="188"/>
      <c r="ONG40" s="188"/>
      <c r="ONH40" s="188"/>
      <c r="ONI40" s="188"/>
      <c r="ONJ40" s="188"/>
      <c r="ONK40" s="188"/>
      <c r="ONL40" s="188"/>
      <c r="ONM40" s="188"/>
      <c r="ONN40" s="189"/>
      <c r="ONO40" s="189"/>
      <c r="ONP40" s="188"/>
      <c r="ONQ40" s="188"/>
      <c r="OQC40" s="188"/>
      <c r="OQD40" s="188"/>
      <c r="OQE40" s="188"/>
      <c r="OQF40" s="188"/>
      <c r="OQG40" s="188"/>
      <c r="OQH40" s="188"/>
      <c r="OQI40" s="188"/>
      <c r="OQJ40" s="188"/>
      <c r="OQK40" s="189"/>
      <c r="OQL40" s="189"/>
      <c r="OQM40" s="188"/>
      <c r="OQN40" s="188"/>
      <c r="OSZ40" s="188"/>
      <c r="OTA40" s="188"/>
      <c r="OTB40" s="188"/>
      <c r="OTC40" s="188"/>
      <c r="OTD40" s="188"/>
      <c r="OTE40" s="188"/>
      <c r="OTF40" s="188"/>
      <c r="OTG40" s="188"/>
      <c r="OTH40" s="189"/>
      <c r="OTI40" s="189"/>
      <c r="OTJ40" s="188"/>
      <c r="OTK40" s="188"/>
      <c r="OVW40" s="188"/>
      <c r="OVX40" s="188"/>
      <c r="OVY40" s="188"/>
      <c r="OVZ40" s="188"/>
      <c r="OWA40" s="188"/>
      <c r="OWB40" s="188"/>
      <c r="OWC40" s="188"/>
      <c r="OWD40" s="188"/>
      <c r="OWE40" s="189"/>
      <c r="OWF40" s="189"/>
      <c r="OWG40" s="188"/>
      <c r="OWH40" s="188"/>
      <c r="OYT40" s="188"/>
      <c r="OYU40" s="188"/>
      <c r="OYV40" s="188"/>
      <c r="OYW40" s="188"/>
      <c r="OYX40" s="188"/>
      <c r="OYY40" s="188"/>
      <c r="OYZ40" s="188"/>
      <c r="OZA40" s="188"/>
      <c r="OZB40" s="189"/>
      <c r="OZC40" s="189"/>
      <c r="OZD40" s="188"/>
      <c r="OZE40" s="188"/>
      <c r="PBQ40" s="188"/>
      <c r="PBR40" s="188"/>
      <c r="PBS40" s="188"/>
      <c r="PBT40" s="188"/>
      <c r="PBU40" s="188"/>
      <c r="PBV40" s="188"/>
      <c r="PBW40" s="188"/>
      <c r="PBX40" s="188"/>
      <c r="PBY40" s="189"/>
      <c r="PBZ40" s="189"/>
      <c r="PCA40" s="188"/>
      <c r="PCB40" s="188"/>
      <c r="PEN40" s="188"/>
      <c r="PEO40" s="188"/>
      <c r="PEP40" s="188"/>
      <c r="PEQ40" s="188"/>
      <c r="PER40" s="188"/>
      <c r="PES40" s="188"/>
      <c r="PET40" s="188"/>
      <c r="PEU40" s="188"/>
      <c r="PEV40" s="189"/>
      <c r="PEW40" s="189"/>
      <c r="PEX40" s="188"/>
      <c r="PEY40" s="188"/>
      <c r="PHK40" s="188"/>
      <c r="PHL40" s="188"/>
      <c r="PHM40" s="188"/>
      <c r="PHN40" s="188"/>
      <c r="PHO40" s="188"/>
      <c r="PHP40" s="188"/>
      <c r="PHQ40" s="188"/>
      <c r="PHR40" s="188"/>
      <c r="PHS40" s="189"/>
      <c r="PHT40" s="189"/>
      <c r="PHU40" s="188"/>
      <c r="PHV40" s="188"/>
      <c r="PKH40" s="188"/>
      <c r="PKI40" s="188"/>
      <c r="PKJ40" s="188"/>
      <c r="PKK40" s="188"/>
      <c r="PKL40" s="188"/>
      <c r="PKM40" s="188"/>
      <c r="PKN40" s="188"/>
      <c r="PKO40" s="188"/>
      <c r="PKP40" s="189"/>
      <c r="PKQ40" s="189"/>
      <c r="PKR40" s="188"/>
      <c r="PKS40" s="188"/>
      <c r="PNE40" s="188"/>
      <c r="PNF40" s="188"/>
      <c r="PNG40" s="188"/>
      <c r="PNH40" s="188"/>
      <c r="PNI40" s="188"/>
      <c r="PNJ40" s="188"/>
      <c r="PNK40" s="188"/>
      <c r="PNL40" s="188"/>
      <c r="PNM40" s="189"/>
      <c r="PNN40" s="189"/>
      <c r="PNO40" s="188"/>
      <c r="PNP40" s="188"/>
      <c r="PQB40" s="188"/>
      <c r="PQC40" s="188"/>
      <c r="PQD40" s="188"/>
      <c r="PQE40" s="188"/>
      <c r="PQF40" s="188"/>
      <c r="PQG40" s="188"/>
      <c r="PQH40" s="188"/>
      <c r="PQI40" s="188"/>
      <c r="PQJ40" s="189"/>
      <c r="PQK40" s="189"/>
      <c r="PQL40" s="188"/>
      <c r="PQM40" s="188"/>
      <c r="PSY40" s="188"/>
      <c r="PSZ40" s="188"/>
      <c r="PTA40" s="188"/>
      <c r="PTB40" s="188"/>
      <c r="PTC40" s="188"/>
      <c r="PTD40" s="188"/>
      <c r="PTE40" s="188"/>
      <c r="PTF40" s="188"/>
      <c r="PTG40" s="189"/>
      <c r="PTH40" s="189"/>
      <c r="PTI40" s="188"/>
      <c r="PTJ40" s="188"/>
      <c r="PVV40" s="188"/>
      <c r="PVW40" s="188"/>
      <c r="PVX40" s="188"/>
      <c r="PVY40" s="188"/>
      <c r="PVZ40" s="188"/>
      <c r="PWA40" s="188"/>
      <c r="PWB40" s="188"/>
      <c r="PWC40" s="188"/>
      <c r="PWD40" s="189"/>
      <c r="PWE40" s="189"/>
      <c r="PWF40" s="188"/>
      <c r="PWG40" s="188"/>
      <c r="PYS40" s="188"/>
      <c r="PYT40" s="188"/>
      <c r="PYU40" s="188"/>
      <c r="PYV40" s="188"/>
      <c r="PYW40" s="188"/>
      <c r="PYX40" s="188"/>
      <c r="PYY40" s="188"/>
      <c r="PYZ40" s="188"/>
      <c r="PZA40" s="189"/>
      <c r="PZB40" s="189"/>
      <c r="PZC40" s="188"/>
      <c r="PZD40" s="188"/>
      <c r="QBP40" s="188"/>
      <c r="QBQ40" s="188"/>
      <c r="QBR40" s="188"/>
      <c r="QBS40" s="188"/>
      <c r="QBT40" s="188"/>
      <c r="QBU40" s="188"/>
      <c r="QBV40" s="188"/>
      <c r="QBW40" s="188"/>
      <c r="QBX40" s="189"/>
      <c r="QBY40" s="189"/>
      <c r="QBZ40" s="188"/>
      <c r="QCA40" s="188"/>
      <c r="QEM40" s="188"/>
      <c r="QEN40" s="188"/>
      <c r="QEO40" s="188"/>
      <c r="QEP40" s="188"/>
      <c r="QEQ40" s="188"/>
      <c r="QER40" s="188"/>
      <c r="QES40" s="188"/>
      <c r="QET40" s="188"/>
      <c r="QEU40" s="189"/>
      <c r="QEV40" s="189"/>
      <c r="QEW40" s="188"/>
      <c r="QEX40" s="188"/>
      <c r="QHJ40" s="188"/>
      <c r="QHK40" s="188"/>
      <c r="QHL40" s="188"/>
      <c r="QHM40" s="188"/>
      <c r="QHN40" s="188"/>
      <c r="QHO40" s="188"/>
      <c r="QHP40" s="188"/>
      <c r="QHQ40" s="188"/>
      <c r="QHR40" s="189"/>
      <c r="QHS40" s="189"/>
      <c r="QHT40" s="188"/>
      <c r="QHU40" s="188"/>
      <c r="QKG40" s="188"/>
      <c r="QKH40" s="188"/>
      <c r="QKI40" s="188"/>
      <c r="QKJ40" s="188"/>
      <c r="QKK40" s="188"/>
      <c r="QKL40" s="188"/>
      <c r="QKM40" s="188"/>
      <c r="QKN40" s="188"/>
      <c r="QKO40" s="189"/>
      <c r="QKP40" s="189"/>
      <c r="QKQ40" s="188"/>
      <c r="QKR40" s="188"/>
      <c r="QND40" s="188"/>
      <c r="QNE40" s="188"/>
      <c r="QNF40" s="188"/>
      <c r="QNG40" s="188"/>
      <c r="QNH40" s="188"/>
      <c r="QNI40" s="188"/>
      <c r="QNJ40" s="188"/>
      <c r="QNK40" s="188"/>
      <c r="QNL40" s="189"/>
      <c r="QNM40" s="189"/>
      <c r="QNN40" s="188"/>
      <c r="QNO40" s="188"/>
      <c r="QQA40" s="188"/>
      <c r="QQB40" s="188"/>
      <c r="QQC40" s="188"/>
      <c r="QQD40" s="188"/>
      <c r="QQE40" s="188"/>
      <c r="QQF40" s="188"/>
      <c r="QQG40" s="188"/>
      <c r="QQH40" s="188"/>
      <c r="QQI40" s="189"/>
      <c r="QQJ40" s="189"/>
      <c r="QQK40" s="188"/>
      <c r="QQL40" s="188"/>
      <c r="QSX40" s="188"/>
      <c r="QSY40" s="188"/>
      <c r="QSZ40" s="188"/>
      <c r="QTA40" s="188"/>
      <c r="QTB40" s="188"/>
      <c r="QTC40" s="188"/>
      <c r="QTD40" s="188"/>
      <c r="QTE40" s="188"/>
      <c r="QTF40" s="189"/>
      <c r="QTG40" s="189"/>
      <c r="QTH40" s="188"/>
      <c r="QTI40" s="188"/>
      <c r="QVU40" s="188"/>
      <c r="QVV40" s="188"/>
      <c r="QVW40" s="188"/>
      <c r="QVX40" s="188"/>
      <c r="QVY40" s="188"/>
      <c r="QVZ40" s="188"/>
      <c r="QWA40" s="188"/>
      <c r="QWB40" s="188"/>
      <c r="QWC40" s="189"/>
      <c r="QWD40" s="189"/>
      <c r="QWE40" s="188"/>
      <c r="QWF40" s="188"/>
      <c r="QYR40" s="188"/>
      <c r="QYS40" s="188"/>
      <c r="QYT40" s="188"/>
      <c r="QYU40" s="188"/>
      <c r="QYV40" s="188"/>
      <c r="QYW40" s="188"/>
      <c r="QYX40" s="188"/>
      <c r="QYY40" s="188"/>
      <c r="QYZ40" s="189"/>
      <c r="QZA40" s="189"/>
      <c r="QZB40" s="188"/>
      <c r="QZC40" s="188"/>
      <c r="RBO40" s="188"/>
      <c r="RBP40" s="188"/>
      <c r="RBQ40" s="188"/>
      <c r="RBR40" s="188"/>
      <c r="RBS40" s="188"/>
      <c r="RBT40" s="188"/>
      <c r="RBU40" s="188"/>
      <c r="RBV40" s="188"/>
      <c r="RBW40" s="189"/>
      <c r="RBX40" s="189"/>
      <c r="RBY40" s="188"/>
      <c r="RBZ40" s="188"/>
      <c r="REL40" s="188"/>
      <c r="REM40" s="188"/>
      <c r="REN40" s="188"/>
      <c r="REO40" s="188"/>
      <c r="REP40" s="188"/>
      <c r="REQ40" s="188"/>
      <c r="RER40" s="188"/>
      <c r="RES40" s="188"/>
      <c r="RET40" s="189"/>
      <c r="REU40" s="189"/>
      <c r="REV40" s="188"/>
      <c r="REW40" s="188"/>
      <c r="RHI40" s="188"/>
      <c r="RHJ40" s="188"/>
      <c r="RHK40" s="188"/>
      <c r="RHL40" s="188"/>
      <c r="RHM40" s="188"/>
      <c r="RHN40" s="188"/>
      <c r="RHO40" s="188"/>
      <c r="RHP40" s="188"/>
      <c r="RHQ40" s="189"/>
      <c r="RHR40" s="189"/>
      <c r="RHS40" s="188"/>
      <c r="RHT40" s="188"/>
      <c r="RKF40" s="188"/>
      <c r="RKG40" s="188"/>
      <c r="RKH40" s="188"/>
      <c r="RKI40" s="188"/>
      <c r="RKJ40" s="188"/>
      <c r="RKK40" s="188"/>
      <c r="RKL40" s="188"/>
      <c r="RKM40" s="188"/>
      <c r="RKN40" s="189"/>
      <c r="RKO40" s="189"/>
      <c r="RKP40" s="188"/>
      <c r="RKQ40" s="188"/>
      <c r="RNC40" s="188"/>
      <c r="RND40" s="188"/>
      <c r="RNE40" s="188"/>
      <c r="RNF40" s="188"/>
      <c r="RNG40" s="188"/>
      <c r="RNH40" s="188"/>
      <c r="RNI40" s="188"/>
      <c r="RNJ40" s="188"/>
      <c r="RNK40" s="189"/>
      <c r="RNL40" s="189"/>
      <c r="RNM40" s="188"/>
      <c r="RNN40" s="188"/>
      <c r="RPZ40" s="188"/>
      <c r="RQA40" s="188"/>
      <c r="RQB40" s="188"/>
      <c r="RQC40" s="188"/>
      <c r="RQD40" s="188"/>
      <c r="RQE40" s="188"/>
      <c r="RQF40" s="188"/>
      <c r="RQG40" s="188"/>
      <c r="RQH40" s="189"/>
      <c r="RQI40" s="189"/>
      <c r="RQJ40" s="188"/>
      <c r="RQK40" s="188"/>
      <c r="RSW40" s="188"/>
      <c r="RSX40" s="188"/>
      <c r="RSY40" s="188"/>
      <c r="RSZ40" s="188"/>
      <c r="RTA40" s="188"/>
      <c r="RTB40" s="188"/>
      <c r="RTC40" s="188"/>
      <c r="RTD40" s="188"/>
      <c r="RTE40" s="189"/>
      <c r="RTF40" s="189"/>
      <c r="RTG40" s="188"/>
      <c r="RTH40" s="188"/>
      <c r="RVT40" s="188"/>
      <c r="RVU40" s="188"/>
      <c r="RVV40" s="188"/>
      <c r="RVW40" s="188"/>
      <c r="RVX40" s="188"/>
      <c r="RVY40" s="188"/>
      <c r="RVZ40" s="188"/>
      <c r="RWA40" s="188"/>
      <c r="RWB40" s="189"/>
      <c r="RWC40" s="189"/>
      <c r="RWD40" s="188"/>
      <c r="RWE40" s="188"/>
      <c r="RYQ40" s="188"/>
      <c r="RYR40" s="188"/>
      <c r="RYS40" s="188"/>
      <c r="RYT40" s="188"/>
      <c r="RYU40" s="188"/>
      <c r="RYV40" s="188"/>
      <c r="RYW40" s="188"/>
      <c r="RYX40" s="188"/>
      <c r="RYY40" s="189"/>
      <c r="RYZ40" s="189"/>
      <c r="RZA40" s="188"/>
      <c r="RZB40" s="188"/>
      <c r="SBN40" s="188"/>
      <c r="SBO40" s="188"/>
      <c r="SBP40" s="188"/>
      <c r="SBQ40" s="188"/>
      <c r="SBR40" s="188"/>
      <c r="SBS40" s="188"/>
      <c r="SBT40" s="188"/>
      <c r="SBU40" s="188"/>
      <c r="SBV40" s="189"/>
      <c r="SBW40" s="189"/>
      <c r="SBX40" s="188"/>
      <c r="SBY40" s="188"/>
      <c r="SEK40" s="188"/>
      <c r="SEL40" s="188"/>
      <c r="SEM40" s="188"/>
      <c r="SEN40" s="188"/>
      <c r="SEO40" s="188"/>
      <c r="SEP40" s="188"/>
      <c r="SEQ40" s="188"/>
      <c r="SER40" s="188"/>
      <c r="SES40" s="189"/>
      <c r="SET40" s="189"/>
      <c r="SEU40" s="188"/>
      <c r="SEV40" s="188"/>
      <c r="SHH40" s="188"/>
      <c r="SHI40" s="188"/>
      <c r="SHJ40" s="188"/>
      <c r="SHK40" s="188"/>
      <c r="SHL40" s="188"/>
      <c r="SHM40" s="188"/>
      <c r="SHN40" s="188"/>
      <c r="SHO40" s="188"/>
      <c r="SHP40" s="189"/>
      <c r="SHQ40" s="189"/>
      <c r="SHR40" s="188"/>
      <c r="SHS40" s="188"/>
      <c r="SKE40" s="188"/>
      <c r="SKF40" s="188"/>
      <c r="SKG40" s="188"/>
      <c r="SKH40" s="188"/>
      <c r="SKI40" s="188"/>
      <c r="SKJ40" s="188"/>
      <c r="SKK40" s="188"/>
      <c r="SKL40" s="188"/>
      <c r="SKM40" s="189"/>
      <c r="SKN40" s="189"/>
      <c r="SKO40" s="188"/>
      <c r="SKP40" s="188"/>
      <c r="SNB40" s="188"/>
      <c r="SNC40" s="188"/>
      <c r="SND40" s="188"/>
      <c r="SNE40" s="188"/>
      <c r="SNF40" s="188"/>
      <c r="SNG40" s="188"/>
      <c r="SNH40" s="188"/>
      <c r="SNI40" s="188"/>
      <c r="SNJ40" s="189"/>
      <c r="SNK40" s="189"/>
      <c r="SNL40" s="188"/>
      <c r="SNM40" s="188"/>
      <c r="SPY40" s="188"/>
      <c r="SPZ40" s="188"/>
      <c r="SQA40" s="188"/>
      <c r="SQB40" s="188"/>
      <c r="SQC40" s="188"/>
      <c r="SQD40" s="188"/>
      <c r="SQE40" s="188"/>
      <c r="SQF40" s="188"/>
      <c r="SQG40" s="189"/>
      <c r="SQH40" s="189"/>
      <c r="SQI40" s="188"/>
      <c r="SQJ40" s="188"/>
      <c r="SSV40" s="188"/>
      <c r="SSW40" s="188"/>
      <c r="SSX40" s="188"/>
      <c r="SSY40" s="188"/>
      <c r="SSZ40" s="188"/>
      <c r="STA40" s="188"/>
      <c r="STB40" s="188"/>
      <c r="STC40" s="188"/>
      <c r="STD40" s="189"/>
      <c r="STE40" s="189"/>
      <c r="STF40" s="188"/>
      <c r="STG40" s="188"/>
      <c r="SVS40" s="188"/>
      <c r="SVT40" s="188"/>
      <c r="SVU40" s="188"/>
      <c r="SVV40" s="188"/>
      <c r="SVW40" s="188"/>
      <c r="SVX40" s="188"/>
      <c r="SVY40" s="188"/>
      <c r="SVZ40" s="188"/>
      <c r="SWA40" s="189"/>
      <c r="SWB40" s="189"/>
      <c r="SWC40" s="188"/>
      <c r="SWD40" s="188"/>
      <c r="SYP40" s="188"/>
      <c r="SYQ40" s="188"/>
      <c r="SYR40" s="188"/>
      <c r="SYS40" s="188"/>
      <c r="SYT40" s="188"/>
      <c r="SYU40" s="188"/>
      <c r="SYV40" s="188"/>
      <c r="SYW40" s="188"/>
      <c r="SYX40" s="189"/>
      <c r="SYY40" s="189"/>
      <c r="SYZ40" s="188"/>
      <c r="SZA40" s="188"/>
      <c r="TBM40" s="188"/>
      <c r="TBN40" s="188"/>
      <c r="TBO40" s="188"/>
      <c r="TBP40" s="188"/>
      <c r="TBQ40" s="188"/>
      <c r="TBR40" s="188"/>
      <c r="TBS40" s="188"/>
      <c r="TBT40" s="188"/>
      <c r="TBU40" s="189"/>
      <c r="TBV40" s="189"/>
      <c r="TBW40" s="188"/>
      <c r="TBX40" s="188"/>
      <c r="TEJ40" s="188"/>
      <c r="TEK40" s="188"/>
      <c r="TEL40" s="188"/>
      <c r="TEM40" s="188"/>
      <c r="TEN40" s="188"/>
      <c r="TEO40" s="188"/>
      <c r="TEP40" s="188"/>
      <c r="TEQ40" s="188"/>
      <c r="TER40" s="189"/>
      <c r="TES40" s="189"/>
      <c r="TET40" s="188"/>
      <c r="TEU40" s="188"/>
      <c r="THG40" s="188"/>
      <c r="THH40" s="188"/>
      <c r="THI40" s="188"/>
      <c r="THJ40" s="188"/>
      <c r="THK40" s="188"/>
      <c r="THL40" s="188"/>
      <c r="THM40" s="188"/>
      <c r="THN40" s="188"/>
      <c r="THO40" s="189"/>
      <c r="THP40" s="189"/>
      <c r="THQ40" s="188"/>
      <c r="THR40" s="188"/>
      <c r="TKD40" s="188"/>
      <c r="TKE40" s="188"/>
      <c r="TKF40" s="188"/>
      <c r="TKG40" s="188"/>
      <c r="TKH40" s="188"/>
      <c r="TKI40" s="188"/>
      <c r="TKJ40" s="188"/>
      <c r="TKK40" s="188"/>
      <c r="TKL40" s="189"/>
      <c r="TKM40" s="189"/>
      <c r="TKN40" s="188"/>
      <c r="TKO40" s="188"/>
      <c r="TNA40" s="188"/>
      <c r="TNB40" s="188"/>
      <c r="TNC40" s="188"/>
      <c r="TND40" s="188"/>
      <c r="TNE40" s="188"/>
      <c r="TNF40" s="188"/>
      <c r="TNG40" s="188"/>
      <c r="TNH40" s="188"/>
      <c r="TNI40" s="189"/>
      <c r="TNJ40" s="189"/>
      <c r="TNK40" s="188"/>
      <c r="TNL40" s="188"/>
      <c r="TPX40" s="188"/>
      <c r="TPY40" s="188"/>
      <c r="TPZ40" s="188"/>
      <c r="TQA40" s="188"/>
      <c r="TQB40" s="188"/>
      <c r="TQC40" s="188"/>
      <c r="TQD40" s="188"/>
      <c r="TQE40" s="188"/>
      <c r="TQF40" s="189"/>
      <c r="TQG40" s="189"/>
      <c r="TQH40" s="188"/>
      <c r="TQI40" s="188"/>
      <c r="TSU40" s="188"/>
      <c r="TSV40" s="188"/>
      <c r="TSW40" s="188"/>
      <c r="TSX40" s="188"/>
      <c r="TSY40" s="188"/>
      <c r="TSZ40" s="188"/>
      <c r="TTA40" s="188"/>
      <c r="TTB40" s="188"/>
      <c r="TTC40" s="189"/>
      <c r="TTD40" s="189"/>
      <c r="TTE40" s="188"/>
      <c r="TTF40" s="188"/>
      <c r="TVR40" s="188"/>
      <c r="TVS40" s="188"/>
      <c r="TVT40" s="188"/>
      <c r="TVU40" s="188"/>
      <c r="TVV40" s="188"/>
      <c r="TVW40" s="188"/>
      <c r="TVX40" s="188"/>
      <c r="TVY40" s="188"/>
      <c r="TVZ40" s="189"/>
      <c r="TWA40" s="189"/>
      <c r="TWB40" s="188"/>
      <c r="TWC40" s="188"/>
      <c r="TYO40" s="188"/>
      <c r="TYP40" s="188"/>
      <c r="TYQ40" s="188"/>
      <c r="TYR40" s="188"/>
      <c r="TYS40" s="188"/>
      <c r="TYT40" s="188"/>
      <c r="TYU40" s="188"/>
      <c r="TYV40" s="188"/>
      <c r="TYW40" s="189"/>
      <c r="TYX40" s="189"/>
      <c r="TYY40" s="188"/>
      <c r="TYZ40" s="188"/>
      <c r="UBL40" s="188"/>
      <c r="UBM40" s="188"/>
      <c r="UBN40" s="188"/>
      <c r="UBO40" s="188"/>
      <c r="UBP40" s="188"/>
      <c r="UBQ40" s="188"/>
      <c r="UBR40" s="188"/>
      <c r="UBS40" s="188"/>
      <c r="UBT40" s="189"/>
      <c r="UBU40" s="189"/>
      <c r="UBV40" s="188"/>
      <c r="UBW40" s="188"/>
      <c r="UEI40" s="188"/>
      <c r="UEJ40" s="188"/>
      <c r="UEK40" s="188"/>
      <c r="UEL40" s="188"/>
      <c r="UEM40" s="188"/>
      <c r="UEN40" s="188"/>
      <c r="UEO40" s="188"/>
      <c r="UEP40" s="188"/>
      <c r="UEQ40" s="189"/>
      <c r="UER40" s="189"/>
      <c r="UES40" s="188"/>
      <c r="UET40" s="188"/>
      <c r="UHF40" s="188"/>
      <c r="UHG40" s="188"/>
      <c r="UHH40" s="188"/>
      <c r="UHI40" s="188"/>
      <c r="UHJ40" s="188"/>
      <c r="UHK40" s="188"/>
      <c r="UHL40" s="188"/>
      <c r="UHM40" s="188"/>
      <c r="UHN40" s="189"/>
      <c r="UHO40" s="189"/>
      <c r="UHP40" s="188"/>
      <c r="UHQ40" s="188"/>
      <c r="UKC40" s="188"/>
      <c r="UKD40" s="188"/>
      <c r="UKE40" s="188"/>
      <c r="UKF40" s="188"/>
      <c r="UKG40" s="188"/>
      <c r="UKH40" s="188"/>
      <c r="UKI40" s="188"/>
      <c r="UKJ40" s="188"/>
      <c r="UKK40" s="189"/>
      <c r="UKL40" s="189"/>
      <c r="UKM40" s="188"/>
      <c r="UKN40" s="188"/>
      <c r="UMZ40" s="188"/>
      <c r="UNA40" s="188"/>
      <c r="UNB40" s="188"/>
      <c r="UNC40" s="188"/>
      <c r="UND40" s="188"/>
      <c r="UNE40" s="188"/>
      <c r="UNF40" s="188"/>
      <c r="UNG40" s="188"/>
      <c r="UNH40" s="189"/>
      <c r="UNI40" s="189"/>
      <c r="UNJ40" s="188"/>
      <c r="UNK40" s="188"/>
      <c r="UPW40" s="188"/>
      <c r="UPX40" s="188"/>
      <c r="UPY40" s="188"/>
      <c r="UPZ40" s="188"/>
      <c r="UQA40" s="188"/>
      <c r="UQB40" s="188"/>
      <c r="UQC40" s="188"/>
      <c r="UQD40" s="188"/>
      <c r="UQE40" s="189"/>
      <c r="UQF40" s="189"/>
      <c r="UQG40" s="188"/>
      <c r="UQH40" s="188"/>
      <c r="UST40" s="188"/>
      <c r="USU40" s="188"/>
      <c r="USV40" s="188"/>
      <c r="USW40" s="188"/>
      <c r="USX40" s="188"/>
      <c r="USY40" s="188"/>
      <c r="USZ40" s="188"/>
      <c r="UTA40" s="188"/>
      <c r="UTB40" s="189"/>
      <c r="UTC40" s="189"/>
      <c r="UTD40" s="188"/>
      <c r="UTE40" s="188"/>
      <c r="UVQ40" s="188"/>
      <c r="UVR40" s="188"/>
      <c r="UVS40" s="188"/>
      <c r="UVT40" s="188"/>
      <c r="UVU40" s="188"/>
      <c r="UVV40" s="188"/>
      <c r="UVW40" s="188"/>
      <c r="UVX40" s="188"/>
      <c r="UVY40" s="189"/>
      <c r="UVZ40" s="189"/>
      <c r="UWA40" s="188"/>
      <c r="UWB40" s="188"/>
      <c r="UYN40" s="188"/>
      <c r="UYO40" s="188"/>
      <c r="UYP40" s="188"/>
      <c r="UYQ40" s="188"/>
      <c r="UYR40" s="188"/>
      <c r="UYS40" s="188"/>
      <c r="UYT40" s="188"/>
      <c r="UYU40" s="188"/>
      <c r="UYV40" s="189"/>
      <c r="UYW40" s="189"/>
      <c r="UYX40" s="188"/>
      <c r="UYY40" s="188"/>
      <c r="VBK40" s="188"/>
      <c r="VBL40" s="188"/>
      <c r="VBM40" s="188"/>
      <c r="VBN40" s="188"/>
      <c r="VBO40" s="188"/>
      <c r="VBP40" s="188"/>
      <c r="VBQ40" s="188"/>
      <c r="VBR40" s="188"/>
      <c r="VBS40" s="189"/>
      <c r="VBT40" s="189"/>
      <c r="VBU40" s="188"/>
      <c r="VBV40" s="188"/>
      <c r="VEH40" s="188"/>
      <c r="VEI40" s="188"/>
      <c r="VEJ40" s="188"/>
      <c r="VEK40" s="188"/>
      <c r="VEL40" s="188"/>
      <c r="VEM40" s="188"/>
      <c r="VEN40" s="188"/>
      <c r="VEO40" s="188"/>
      <c r="VEP40" s="189"/>
      <c r="VEQ40" s="189"/>
      <c r="VER40" s="188"/>
      <c r="VES40" s="188"/>
      <c r="VHE40" s="188"/>
      <c r="VHF40" s="188"/>
      <c r="VHG40" s="188"/>
      <c r="VHH40" s="188"/>
      <c r="VHI40" s="188"/>
      <c r="VHJ40" s="188"/>
      <c r="VHK40" s="188"/>
      <c r="VHL40" s="188"/>
      <c r="VHM40" s="189"/>
      <c r="VHN40" s="189"/>
      <c r="VHO40" s="188"/>
      <c r="VHP40" s="188"/>
      <c r="VKB40" s="188"/>
      <c r="VKC40" s="188"/>
      <c r="VKD40" s="188"/>
      <c r="VKE40" s="188"/>
      <c r="VKF40" s="188"/>
      <c r="VKG40" s="188"/>
      <c r="VKH40" s="188"/>
      <c r="VKI40" s="188"/>
      <c r="VKJ40" s="189"/>
      <c r="VKK40" s="189"/>
      <c r="VKL40" s="188"/>
      <c r="VKM40" s="188"/>
      <c r="VMY40" s="188"/>
      <c r="VMZ40" s="188"/>
      <c r="VNA40" s="188"/>
      <c r="VNB40" s="188"/>
      <c r="VNC40" s="188"/>
      <c r="VND40" s="188"/>
      <c r="VNE40" s="188"/>
      <c r="VNF40" s="188"/>
      <c r="VNG40" s="189"/>
      <c r="VNH40" s="189"/>
      <c r="VNI40" s="188"/>
      <c r="VNJ40" s="188"/>
      <c r="VPV40" s="188"/>
      <c r="VPW40" s="188"/>
      <c r="VPX40" s="188"/>
      <c r="VPY40" s="188"/>
      <c r="VPZ40" s="188"/>
      <c r="VQA40" s="188"/>
      <c r="VQB40" s="188"/>
      <c r="VQC40" s="188"/>
      <c r="VQD40" s="189"/>
      <c r="VQE40" s="189"/>
      <c r="VQF40" s="188"/>
      <c r="VQG40" s="188"/>
      <c r="VSS40" s="188"/>
      <c r="VST40" s="188"/>
      <c r="VSU40" s="188"/>
      <c r="VSV40" s="188"/>
      <c r="VSW40" s="188"/>
      <c r="VSX40" s="188"/>
      <c r="VSY40" s="188"/>
      <c r="VSZ40" s="188"/>
      <c r="VTA40" s="189"/>
      <c r="VTB40" s="189"/>
      <c r="VTC40" s="188"/>
      <c r="VTD40" s="188"/>
      <c r="VVP40" s="188"/>
      <c r="VVQ40" s="188"/>
      <c r="VVR40" s="188"/>
      <c r="VVS40" s="188"/>
      <c r="VVT40" s="188"/>
      <c r="VVU40" s="188"/>
      <c r="VVV40" s="188"/>
      <c r="VVW40" s="188"/>
      <c r="VVX40" s="189"/>
      <c r="VVY40" s="189"/>
      <c r="VVZ40" s="188"/>
      <c r="VWA40" s="188"/>
      <c r="VYM40" s="188"/>
      <c r="VYN40" s="188"/>
      <c r="VYO40" s="188"/>
      <c r="VYP40" s="188"/>
      <c r="VYQ40" s="188"/>
      <c r="VYR40" s="188"/>
      <c r="VYS40" s="188"/>
      <c r="VYT40" s="188"/>
      <c r="VYU40" s="189"/>
      <c r="VYV40" s="189"/>
      <c r="VYW40" s="188"/>
      <c r="VYX40" s="188"/>
      <c r="WBJ40" s="188"/>
      <c r="WBK40" s="188"/>
      <c r="WBL40" s="188"/>
      <c r="WBM40" s="188"/>
      <c r="WBN40" s="188"/>
      <c r="WBO40" s="188"/>
      <c r="WBP40" s="188"/>
      <c r="WBQ40" s="188"/>
      <c r="WBR40" s="189"/>
      <c r="WBS40" s="189"/>
      <c r="WBT40" s="188"/>
      <c r="WBU40" s="188"/>
      <c r="WEG40" s="188"/>
      <c r="WEH40" s="188"/>
      <c r="WEI40" s="188"/>
      <c r="WEJ40" s="188"/>
      <c r="WEK40" s="188"/>
      <c r="WEL40" s="188"/>
      <c r="WEM40" s="188"/>
      <c r="WEN40" s="188"/>
      <c r="WEO40" s="189"/>
      <c r="WEP40" s="189"/>
      <c r="WEQ40" s="188"/>
      <c r="WER40" s="188"/>
      <c r="WHD40" s="188"/>
      <c r="WHE40" s="188"/>
      <c r="WHF40" s="188"/>
      <c r="WHG40" s="188"/>
      <c r="WHH40" s="188"/>
      <c r="WHI40" s="188"/>
      <c r="WHJ40" s="188"/>
      <c r="WHK40" s="188"/>
      <c r="WHL40" s="189"/>
      <c r="WHM40" s="189"/>
      <c r="WHN40" s="188"/>
      <c r="WHO40" s="188"/>
      <c r="WKA40" s="188"/>
      <c r="WKB40" s="188"/>
      <c r="WKC40" s="188"/>
      <c r="WKD40" s="188"/>
      <c r="WKE40" s="188"/>
      <c r="WKF40" s="188"/>
      <c r="WKG40" s="188"/>
      <c r="WKH40" s="188"/>
      <c r="WKI40" s="189"/>
      <c r="WKJ40" s="189"/>
      <c r="WKK40" s="188"/>
      <c r="WKL40" s="188"/>
      <c r="WMX40" s="188"/>
      <c r="WMY40" s="188"/>
      <c r="WMZ40" s="188"/>
      <c r="WNA40" s="188"/>
      <c r="WNB40" s="188"/>
      <c r="WNC40" s="188"/>
      <c r="WND40" s="188"/>
      <c r="WNE40" s="188"/>
      <c r="WNF40" s="189"/>
      <c r="WNG40" s="189"/>
      <c r="WNH40" s="188"/>
      <c r="WNI40" s="188"/>
      <c r="WPU40" s="188"/>
      <c r="WPV40" s="188"/>
      <c r="WPW40" s="188"/>
      <c r="WPX40" s="188"/>
      <c r="WPY40" s="188"/>
      <c r="WPZ40" s="188"/>
      <c r="WQA40" s="188"/>
      <c r="WQB40" s="188"/>
      <c r="WQC40" s="189"/>
      <c r="WQD40" s="189"/>
      <c r="WQE40" s="188"/>
      <c r="WQF40" s="188"/>
      <c r="WSR40" s="188"/>
      <c r="WSS40" s="188"/>
      <c r="WST40" s="188"/>
      <c r="WSU40" s="188"/>
      <c r="WSV40" s="188"/>
      <c r="WSW40" s="188"/>
      <c r="WSX40" s="188"/>
      <c r="WSY40" s="188"/>
      <c r="WSZ40" s="189"/>
      <c r="WTA40" s="189"/>
      <c r="WTB40" s="188"/>
      <c r="WTC40" s="188"/>
      <c r="WVO40" s="188"/>
      <c r="WVP40" s="188"/>
      <c r="WVQ40" s="188"/>
      <c r="WVR40" s="188"/>
      <c r="WVS40" s="188"/>
      <c r="WVT40" s="188"/>
      <c r="WVU40" s="188"/>
      <c r="WVV40" s="188"/>
      <c r="WVW40" s="189"/>
      <c r="WVX40" s="189"/>
      <c r="WVY40" s="188"/>
      <c r="WVZ40" s="188"/>
      <c r="WYL40" s="188"/>
      <c r="WYM40" s="188"/>
      <c r="WYN40" s="188"/>
      <c r="WYO40" s="188"/>
      <c r="WYP40" s="188"/>
      <c r="WYQ40" s="188"/>
      <c r="WYR40" s="188"/>
      <c r="WYS40" s="188"/>
      <c r="WYT40" s="189"/>
      <c r="WYU40" s="189"/>
      <c r="WYV40" s="188"/>
      <c r="WYW40" s="188"/>
      <c r="XBI40" s="188"/>
      <c r="XBJ40" s="188"/>
      <c r="XBK40" s="188"/>
      <c r="XBL40" s="188"/>
      <c r="XBM40" s="188"/>
      <c r="XBN40" s="188"/>
      <c r="XBO40" s="188"/>
      <c r="XBP40" s="188"/>
      <c r="XBQ40" s="189"/>
      <c r="XBR40" s="189"/>
      <c r="XBS40" s="188"/>
      <c r="XBT40" s="188"/>
      <c r="XEF40" s="188"/>
      <c r="XEG40" s="188"/>
      <c r="XEH40" s="188"/>
      <c r="XEI40" s="188"/>
      <c r="XEJ40" s="188"/>
      <c r="XEK40" s="188"/>
      <c r="XEL40" s="188"/>
      <c r="XEM40" s="188"/>
      <c r="XEN40" s="189"/>
      <c r="XEO40" s="189"/>
      <c r="XEP40" s="188"/>
      <c r="XEQ40" s="188"/>
    </row>
    <row r="41" spans="1:996 1060:2046 2110:3021 3085:4071 4135:6096 6160:7146 7210:9171 9235:10221 10285:12246 12310:13296 13360:15321 15385:16371" ht="69.75" customHeight="1">
      <c r="A41" s="519" t="s">
        <v>48</v>
      </c>
      <c r="B41" s="519" t="s">
        <v>1338</v>
      </c>
      <c r="C41" s="519"/>
      <c r="D41" s="519"/>
      <c r="E41" s="519"/>
      <c r="F41" s="519"/>
      <c r="G41" s="519"/>
      <c r="H41" s="519"/>
      <c r="I41" s="520"/>
      <c r="J41" s="520"/>
      <c r="K41" s="519"/>
      <c r="L41" s="519"/>
      <c r="M41" s="521">
        <v>36469.449999999997</v>
      </c>
      <c r="N41" s="521">
        <v>32117</v>
      </c>
      <c r="O41" s="521">
        <v>0</v>
      </c>
      <c r="P41" s="521">
        <v>861.45</v>
      </c>
      <c r="Q41" s="521" t="e">
        <v>#VALUE!</v>
      </c>
      <c r="R41" s="521" t="e">
        <v>#VALUE!</v>
      </c>
      <c r="S41" s="521" t="e">
        <v>#VALUE!</v>
      </c>
      <c r="T41" s="521" t="e">
        <v>#VALUE!</v>
      </c>
      <c r="U41" s="521">
        <v>0</v>
      </c>
      <c r="V41" s="521">
        <v>0</v>
      </c>
      <c r="W41" s="521">
        <v>0</v>
      </c>
      <c r="X41" s="521">
        <v>0</v>
      </c>
      <c r="Y41" s="521">
        <v>861.45</v>
      </c>
      <c r="Z41" s="521">
        <v>0</v>
      </c>
      <c r="AA41" s="521">
        <v>0</v>
      </c>
      <c r="AB41" s="521">
        <v>1122.9000000000001</v>
      </c>
      <c r="AC41" s="521">
        <v>0</v>
      </c>
      <c r="AD41" s="521">
        <v>0</v>
      </c>
      <c r="AE41" s="521">
        <v>861.45</v>
      </c>
      <c r="AF41" s="521">
        <v>400</v>
      </c>
      <c r="AG41" s="521"/>
      <c r="AH41" s="521">
        <v>0</v>
      </c>
      <c r="AI41" s="521">
        <v>400</v>
      </c>
      <c r="AJ41" s="521">
        <v>0</v>
      </c>
      <c r="AK41" s="521">
        <v>0</v>
      </c>
      <c r="AL41" s="521">
        <v>400</v>
      </c>
      <c r="AM41" s="521">
        <v>400</v>
      </c>
      <c r="AN41" s="521"/>
      <c r="AO41" s="521">
        <v>261.45</v>
      </c>
      <c r="AP41" s="521">
        <v>661.45</v>
      </c>
      <c r="AQ41" s="521">
        <v>0</v>
      </c>
      <c r="AR41" s="521">
        <v>0</v>
      </c>
      <c r="AS41" s="521">
        <v>400</v>
      </c>
      <c r="AT41" s="521">
        <v>200</v>
      </c>
      <c r="AU41" s="521">
        <v>0</v>
      </c>
      <c r="AV41" s="521">
        <v>0</v>
      </c>
      <c r="AW41" s="521">
        <v>200</v>
      </c>
      <c r="AX41" s="521">
        <v>0</v>
      </c>
      <c r="AY41" s="521">
        <v>0</v>
      </c>
      <c r="AZ41" s="521">
        <v>200</v>
      </c>
      <c r="BA41" s="521">
        <v>0</v>
      </c>
      <c r="BB41" s="521">
        <v>0</v>
      </c>
      <c r="BC41" s="521">
        <v>0</v>
      </c>
      <c r="BD41" s="521">
        <v>0</v>
      </c>
      <c r="BE41" s="521">
        <v>0</v>
      </c>
      <c r="BF41" s="521">
        <v>0</v>
      </c>
      <c r="BG41" s="521">
        <v>0</v>
      </c>
      <c r="BH41" s="521">
        <v>0</v>
      </c>
      <c r="BI41" s="521">
        <v>0</v>
      </c>
      <c r="BJ41" s="521">
        <v>0</v>
      </c>
      <c r="BK41" s="521">
        <v>0</v>
      </c>
      <c r="BL41" s="521">
        <v>0</v>
      </c>
      <c r="BM41" s="521">
        <v>0</v>
      </c>
      <c r="BN41" s="521">
        <v>0</v>
      </c>
      <c r="BO41" s="521">
        <v>0</v>
      </c>
      <c r="BP41" s="521">
        <v>0</v>
      </c>
      <c r="BQ41" s="521">
        <v>0</v>
      </c>
      <c r="BR41" s="521">
        <v>3.05</v>
      </c>
      <c r="BS41" s="521">
        <v>0</v>
      </c>
      <c r="BT41" s="521">
        <v>0</v>
      </c>
      <c r="BU41" s="521">
        <v>3.05</v>
      </c>
      <c r="BV41" s="521">
        <v>2.4</v>
      </c>
      <c r="BW41" s="522">
        <v>3.05</v>
      </c>
      <c r="BX41" s="522"/>
      <c r="BY41" s="522"/>
      <c r="BZ41" s="522"/>
      <c r="CA41" s="522"/>
      <c r="CB41" s="522"/>
      <c r="CC41" s="522"/>
      <c r="CD41" s="522"/>
      <c r="CE41" s="522"/>
      <c r="CF41" s="521" t="s">
        <v>245</v>
      </c>
    </row>
    <row r="42" spans="1:996 1060:2046 2110:3021 3085:4071 4135:6096 6160:7146 7210:9171 9235:10221 10285:12246 12310:13296 13360:15321 15385:16371" ht="52.5" customHeight="1">
      <c r="A42" s="1082" t="s">
        <v>1370</v>
      </c>
      <c r="B42" s="1012"/>
      <c r="C42" s="1012"/>
      <c r="D42" s="1012"/>
      <c r="E42" s="1012"/>
      <c r="F42" s="1012"/>
      <c r="G42" s="1012"/>
      <c r="H42" s="1012"/>
      <c r="I42" s="1012"/>
      <c r="J42" s="1012"/>
      <c r="K42" s="1012"/>
      <c r="L42" s="1012"/>
      <c r="M42" s="1012"/>
      <c r="N42" s="1012"/>
      <c r="O42" s="1012"/>
      <c r="P42" s="1012"/>
      <c r="Q42" s="1012"/>
      <c r="R42" s="1012"/>
      <c r="S42" s="1012"/>
      <c r="T42" s="1012"/>
      <c r="U42" s="1012"/>
      <c r="V42" s="1012"/>
      <c r="W42" s="1012"/>
      <c r="X42" s="1012"/>
      <c r="Y42" s="1012"/>
      <c r="Z42" s="1012"/>
      <c r="AA42" s="1012"/>
      <c r="AB42" s="1012"/>
      <c r="AC42" s="1012"/>
      <c r="AD42" s="1012"/>
      <c r="AE42" s="1012"/>
      <c r="AF42" s="1012"/>
      <c r="AG42" s="1012"/>
      <c r="AH42" s="1012"/>
      <c r="AI42" s="1012"/>
      <c r="AJ42" s="1012"/>
      <c r="AK42" s="1012"/>
      <c r="AL42" s="1012"/>
      <c r="AM42" s="1012"/>
      <c r="AN42" s="1012"/>
      <c r="AO42" s="1012"/>
      <c r="AP42" s="1012"/>
      <c r="AQ42" s="1012"/>
      <c r="AR42" s="1012"/>
      <c r="AS42" s="1012"/>
      <c r="AT42" s="1012"/>
      <c r="AU42" s="1012"/>
      <c r="AV42" s="1012"/>
      <c r="AW42" s="1012"/>
      <c r="AX42" s="1012"/>
      <c r="AY42" s="1012"/>
      <c r="AZ42" s="1012"/>
      <c r="BA42" s="1012"/>
      <c r="BB42" s="1012"/>
      <c r="BC42" s="1012"/>
      <c r="BD42" s="1012"/>
      <c r="BE42" s="1012"/>
      <c r="BF42" s="1012"/>
      <c r="BG42" s="1012"/>
      <c r="BH42" s="1012"/>
      <c r="BI42" s="1012"/>
      <c r="BJ42" s="1012"/>
      <c r="BK42" s="1012"/>
      <c r="BL42" s="1012"/>
      <c r="BM42" s="1012"/>
      <c r="BN42" s="1012"/>
      <c r="BO42" s="1012"/>
      <c r="BP42" s="1012"/>
      <c r="BQ42" s="1012"/>
      <c r="BR42" s="1012"/>
      <c r="BS42" s="1012"/>
      <c r="BT42" s="1012"/>
      <c r="BU42" s="1012"/>
      <c r="BV42" s="1012"/>
      <c r="BW42" s="1012"/>
      <c r="BX42" s="1012"/>
      <c r="BY42" s="1012"/>
      <c r="BZ42" s="1012"/>
      <c r="CA42" s="1012"/>
      <c r="CB42" s="1012"/>
      <c r="CC42" s="1012"/>
      <c r="CD42" s="1012"/>
      <c r="CE42" s="1012"/>
      <c r="CF42" s="1012"/>
    </row>
  </sheetData>
  <mergeCells count="121">
    <mergeCell ref="BX6:CA6"/>
    <mergeCell ref="CB6:CE6"/>
    <mergeCell ref="BY7:CA7"/>
    <mergeCell ref="CC7:CE7"/>
    <mergeCell ref="BY8:BY12"/>
    <mergeCell ref="BZ8:BZ12"/>
    <mergeCell ref="CA8:CA12"/>
    <mergeCell ref="CC8:CC12"/>
    <mergeCell ref="CD8:CD12"/>
    <mergeCell ref="CE8:CE12"/>
    <mergeCell ref="BX7:BX12"/>
    <mergeCell ref="CB7:CB12"/>
    <mergeCell ref="BW6:BW12"/>
    <mergeCell ref="A1:CF1"/>
    <mergeCell ref="A2:CF2"/>
    <mergeCell ref="A3:CF3"/>
    <mergeCell ref="A4:CF4"/>
    <mergeCell ref="AX5:CF5"/>
    <mergeCell ref="A6:A12"/>
    <mergeCell ref="B6:B12"/>
    <mergeCell ref="C6:C12"/>
    <mergeCell ref="D6:D12"/>
    <mergeCell ref="E6:E12"/>
    <mergeCell ref="F6:F12"/>
    <mergeCell ref="G6:G12"/>
    <mergeCell ref="H6:H12"/>
    <mergeCell ref="I6:I12"/>
    <mergeCell ref="J6:J12"/>
    <mergeCell ref="L6:P6"/>
    <mergeCell ref="L7:L12"/>
    <mergeCell ref="M7:M12"/>
    <mergeCell ref="N7:P7"/>
    <mergeCell ref="AF6:AS6"/>
    <mergeCell ref="AT6:BI6"/>
    <mergeCell ref="BJ6:BQ6"/>
    <mergeCell ref="BR6:BU6"/>
    <mergeCell ref="BV6:BV12"/>
    <mergeCell ref="CF6:CF12"/>
    <mergeCell ref="AF7:AF12"/>
    <mergeCell ref="AH7:AL7"/>
    <mergeCell ref="AM7:AS7"/>
    <mergeCell ref="AT7:AT12"/>
    <mergeCell ref="AU7:AZ7"/>
    <mergeCell ref="BA7:BI7"/>
    <mergeCell ref="BJ7:BM7"/>
    <mergeCell ref="BN7:BQ7"/>
    <mergeCell ref="BR7:BU7"/>
    <mergeCell ref="AN8:AS8"/>
    <mergeCell ref="AU8:AZ8"/>
    <mergeCell ref="BA8:BA12"/>
    <mergeCell ref="AU9:AU12"/>
    <mergeCell ref="AV9:AV12"/>
    <mergeCell ref="AW9:AW12"/>
    <mergeCell ref="AX9:AX12"/>
    <mergeCell ref="AG8:AL8"/>
    <mergeCell ref="AM8:AM12"/>
    <mergeCell ref="AG9:AG12"/>
    <mergeCell ref="AH9:AH12"/>
    <mergeCell ref="AI9:AI12"/>
    <mergeCell ref="AJ9:AJ12"/>
    <mergeCell ref="Y6:AE6"/>
    <mergeCell ref="U7:U12"/>
    <mergeCell ref="V7:X7"/>
    <mergeCell ref="Y7:Y12"/>
    <mergeCell ref="Z7:AE7"/>
    <mergeCell ref="N9:N12"/>
    <mergeCell ref="O9:O12"/>
    <mergeCell ref="P9:P12"/>
    <mergeCell ref="AC9:AC12"/>
    <mergeCell ref="AD9:AD12"/>
    <mergeCell ref="AE9:AE12"/>
    <mergeCell ref="Z8:Z12"/>
    <mergeCell ref="AA8:AA12"/>
    <mergeCell ref="AB8:AB12"/>
    <mergeCell ref="AC8:AE8"/>
    <mergeCell ref="K8:K12"/>
    <mergeCell ref="N8:P8"/>
    <mergeCell ref="V8:V12"/>
    <mergeCell ref="W8:W12"/>
    <mergeCell ref="X8:X12"/>
    <mergeCell ref="Q6:Q12"/>
    <mergeCell ref="R6:R12"/>
    <mergeCell ref="S6:S12"/>
    <mergeCell ref="T6:T12"/>
    <mergeCell ref="U6:X6"/>
    <mergeCell ref="AN9:AN12"/>
    <mergeCell ref="AO9:AO12"/>
    <mergeCell ref="AP9:AP12"/>
    <mergeCell ref="AQ9:AS9"/>
    <mergeCell ref="BN8:BN12"/>
    <mergeCell ref="BO8:BQ8"/>
    <mergeCell ref="BR8:BR12"/>
    <mergeCell ref="BC9:BC12"/>
    <mergeCell ref="BD9:BD12"/>
    <mergeCell ref="BE9:BI9"/>
    <mergeCell ref="AZ9:AZ12"/>
    <mergeCell ref="BB9:BB12"/>
    <mergeCell ref="AK9:AK12"/>
    <mergeCell ref="AL9:AL12"/>
    <mergeCell ref="BS8:BU8"/>
    <mergeCell ref="BB8:BI8"/>
    <mergeCell ref="BJ8:BJ12"/>
    <mergeCell ref="BK8:BM8"/>
    <mergeCell ref="A42:CF42"/>
    <mergeCell ref="BS9:BS12"/>
    <mergeCell ref="BT9:BT12"/>
    <mergeCell ref="BU9:BU12"/>
    <mergeCell ref="AQ10:AQ12"/>
    <mergeCell ref="AR10:AR12"/>
    <mergeCell ref="AS10:AS12"/>
    <mergeCell ref="BE10:BE12"/>
    <mergeCell ref="BF10:BG10"/>
    <mergeCell ref="BH10:BH12"/>
    <mergeCell ref="BI10:BI12"/>
    <mergeCell ref="BK9:BK12"/>
    <mergeCell ref="BL9:BL12"/>
    <mergeCell ref="BM9:BM12"/>
    <mergeCell ref="BO9:BO12"/>
    <mergeCell ref="BP9:BP12"/>
    <mergeCell ref="BQ9:BQ12"/>
    <mergeCell ref="AY9:AY12"/>
  </mergeCells>
  <printOptions horizontalCentered="1"/>
  <pageMargins left="0.19685039370078741" right="0.15748031496062992" top="0.51181102362204722" bottom="0.43307086614173229" header="0.31496062992125984" footer="0.27559055118110237"/>
  <pageSetup paperSize="9" scale="50" fitToHeight="0" orientation="landscape" r:id="rId1"/>
  <headerFooter>
    <oddHeader>&amp;R&amp;"Times New Roman,Bold Italic"&amp;12Sa Thầy</oddHeader>
    <oddFooter>&amp;R&amp;P/&amp;N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6"/>
  <sheetViews>
    <sheetView showGridLines="0" topLeftCell="A6" zoomScale="70" zoomScaleNormal="70" zoomScaleSheetLayoutView="55" workbookViewId="0">
      <pane xSplit="2" ySplit="6" topLeftCell="V29" activePane="bottomRight" state="frozen"/>
      <selection activeCell="A6" sqref="A6"/>
      <selection pane="topRight" activeCell="C6" sqref="C6"/>
      <selection pane="bottomLeft" activeCell="A12" sqref="A12"/>
      <selection pane="bottomRight" activeCell="BX29" sqref="BX29"/>
    </sheetView>
  </sheetViews>
  <sheetFormatPr defaultColWidth="9" defaultRowHeight="14.25" outlineLevelRow="1"/>
  <cols>
    <col min="1" max="1" width="6.73046875" customWidth="1"/>
    <col min="2" max="2" width="52.73046875" customWidth="1"/>
    <col min="3" max="3" width="14.73046875" customWidth="1"/>
    <col min="4" max="4" width="16.59765625" customWidth="1"/>
    <col min="5" max="5" width="10.73046875" customWidth="1"/>
    <col min="6" max="6" width="11.265625" hidden="1" customWidth="1"/>
    <col min="7" max="7" width="14.73046875" customWidth="1"/>
    <col min="8" max="8" width="10.3984375" hidden="1" customWidth="1"/>
    <col min="9" max="9" width="10.73046875" style="53" customWidth="1"/>
    <col min="10" max="10" width="9.59765625" hidden="1" customWidth="1"/>
    <col min="11" max="11" width="17.1328125" hidden="1" customWidth="1"/>
    <col min="12" max="12" width="11.73046875" style="53" customWidth="1"/>
    <col min="13" max="13" width="13.73046875" customWidth="1"/>
    <col min="14" max="14" width="10.59765625" hidden="1" customWidth="1"/>
    <col min="15" max="15" width="14.59765625" hidden="1" customWidth="1"/>
    <col min="16" max="16" width="13.86328125" customWidth="1"/>
    <col min="17" max="17" width="13.86328125" hidden="1" customWidth="1"/>
    <col min="18" max="18" width="10.86328125" hidden="1" customWidth="1"/>
    <col min="19" max="19" width="12.1328125" customWidth="1"/>
    <col min="20" max="20" width="9.3984375" hidden="1" customWidth="1"/>
    <col min="21" max="21" width="6.73046875" hidden="1" customWidth="1"/>
    <col min="22" max="22" width="13.3984375" customWidth="1"/>
    <col min="23" max="23" width="14.59765625" hidden="1" customWidth="1"/>
    <col min="24" max="26" width="11.265625" hidden="1" customWidth="1"/>
    <col min="27" max="27" width="12.86328125" hidden="1" customWidth="1"/>
    <col min="28" max="28" width="14" hidden="1" customWidth="1"/>
    <col min="29" max="29" width="12.3984375" hidden="1" customWidth="1"/>
    <col min="30" max="30" width="10.1328125" hidden="1" customWidth="1"/>
    <col min="31" max="31" width="9.3984375" hidden="1" customWidth="1"/>
    <col min="32" max="32" width="8.73046875" hidden="1" customWidth="1"/>
    <col min="33" max="33" width="10.1328125" hidden="1" customWidth="1"/>
    <col min="34" max="34" width="12.265625" hidden="1" customWidth="1"/>
    <col min="35" max="35" width="8.73046875" hidden="1" customWidth="1"/>
    <col min="36" max="37" width="9.73046875" hidden="1" customWidth="1"/>
    <col min="38" max="38" width="11" hidden="1" customWidth="1"/>
    <col min="39" max="39" width="9.59765625" hidden="1" customWidth="1"/>
    <col min="40" max="40" width="8.1328125" hidden="1" customWidth="1"/>
    <col min="41" max="41" width="9.73046875" hidden="1" customWidth="1"/>
    <col min="42" max="42" width="13.1328125" hidden="1" customWidth="1"/>
    <col min="43" max="43" width="14" hidden="1" customWidth="1"/>
    <col min="44" max="44" width="10" hidden="1" customWidth="1"/>
    <col min="45" max="45" width="9.59765625" hidden="1" customWidth="1"/>
    <col min="46" max="46" width="11.73046875" customWidth="1"/>
    <col min="47" max="47" width="9.1328125" hidden="1" customWidth="1"/>
    <col min="48" max="48" width="8.265625" hidden="1" customWidth="1"/>
    <col min="49" max="49" width="10" hidden="1" customWidth="1"/>
    <col min="50" max="52" width="11.73046875" customWidth="1"/>
    <col min="53" max="53" width="11.59765625" hidden="1" customWidth="1"/>
    <col min="54" max="54" width="9.3984375" hidden="1" customWidth="1"/>
    <col min="55" max="55" width="10.265625" hidden="1" customWidth="1"/>
    <col min="56" max="56" width="8.265625" hidden="1" customWidth="1"/>
    <col min="57" max="57" width="12.59765625" hidden="1" customWidth="1"/>
    <col min="58" max="58" width="11.3984375" hidden="1" customWidth="1"/>
    <col min="59" max="59" width="8.265625" hidden="1" customWidth="1"/>
    <col min="60" max="60" width="8.1328125" hidden="1" customWidth="1"/>
    <col min="61" max="67" width="11.1328125" hidden="1" customWidth="1"/>
    <col min="68" max="73" width="9.3984375" hidden="1" customWidth="1"/>
    <col min="74" max="74" width="15.1328125" hidden="1" customWidth="1"/>
    <col min="75" max="82" width="15.1328125" customWidth="1"/>
    <col min="83" max="83" width="19.3984375" style="20" customWidth="1"/>
    <col min="84" max="84" width="8" hidden="1" customWidth="1"/>
    <col min="85" max="85" width="10.3984375" hidden="1" customWidth="1"/>
    <col min="86" max="86" width="3" hidden="1" customWidth="1"/>
    <col min="87" max="88" width="9" hidden="1" customWidth="1"/>
    <col min="89" max="89" width="25.86328125" style="25" hidden="1" customWidth="1"/>
    <col min="90" max="90" width="16.265625" hidden="1" customWidth="1"/>
    <col min="91" max="92" width="9" hidden="1" customWidth="1"/>
    <col min="262" max="262" width="6" customWidth="1"/>
    <col min="263" max="263" width="29.86328125" customWidth="1"/>
    <col min="264" max="264" width="11.3984375" customWidth="1"/>
    <col min="265" max="265" width="13.73046875" customWidth="1"/>
    <col min="266" max="266" width="11.265625" customWidth="1"/>
    <col min="267" max="267" width="10.3984375" customWidth="1"/>
    <col min="268" max="268" width="9.265625" customWidth="1"/>
    <col min="269" max="269" width="9.59765625" customWidth="1"/>
    <col min="270" max="270" width="17.1328125" bestFit="1" customWidth="1"/>
    <col min="271" max="271" width="14.86328125" customWidth="1"/>
    <col min="272" max="272" width="9.59765625" bestFit="1" customWidth="1"/>
    <col min="273" max="273" width="10.59765625" customWidth="1"/>
    <col min="274" max="274" width="11.73046875" customWidth="1"/>
    <col min="275" max="275" width="10.265625" customWidth="1"/>
    <col min="276" max="276" width="13.86328125" customWidth="1"/>
    <col min="277" max="277" width="10.3984375" customWidth="1"/>
    <col min="278" max="278" width="10.86328125" customWidth="1"/>
    <col min="279" max="279" width="13.86328125" customWidth="1"/>
    <col min="280" max="280" width="10.59765625" customWidth="1"/>
    <col min="281" max="281" width="9.3984375" customWidth="1"/>
    <col min="282" max="282" width="6.73046875" customWidth="1"/>
    <col min="283" max="283" width="9.1328125" customWidth="1"/>
    <col min="284" max="291" width="11.265625" customWidth="1"/>
    <col min="292" max="307" width="0" hidden="1" customWidth="1"/>
    <col min="308" max="308" width="12.73046875" customWidth="1"/>
    <col min="309" max="309" width="9.1328125" customWidth="1"/>
    <col min="310" max="310" width="8.265625" customWidth="1"/>
    <col min="311" max="311" width="8.73046875" customWidth="1"/>
    <col min="312" max="312" width="10.59765625" customWidth="1"/>
    <col min="313" max="315" width="8.73046875" customWidth="1"/>
    <col min="316" max="336" width="0" hidden="1" customWidth="1"/>
    <col min="337" max="341" width="15.265625" customWidth="1"/>
    <col min="518" max="518" width="6" customWidth="1"/>
    <col min="519" max="519" width="29.86328125" customWidth="1"/>
    <col min="520" max="520" width="11.3984375" customWidth="1"/>
    <col min="521" max="521" width="13.73046875" customWidth="1"/>
    <col min="522" max="522" width="11.265625" customWidth="1"/>
    <col min="523" max="523" width="10.3984375" customWidth="1"/>
    <col min="524" max="524" width="9.265625" customWidth="1"/>
    <col min="525" max="525" width="9.59765625" customWidth="1"/>
    <col min="526" max="526" width="17.1328125" bestFit="1" customWidth="1"/>
    <col min="527" max="527" width="14.86328125" customWidth="1"/>
    <col min="528" max="528" width="9.59765625" bestFit="1" customWidth="1"/>
    <col min="529" max="529" width="10.59765625" customWidth="1"/>
    <col min="530" max="530" width="11.73046875" customWidth="1"/>
    <col min="531" max="531" width="10.265625" customWidth="1"/>
    <col min="532" max="532" width="13.86328125" customWidth="1"/>
    <col min="533" max="533" width="10.3984375" customWidth="1"/>
    <col min="534" max="534" width="10.86328125" customWidth="1"/>
    <col min="535" max="535" width="13.86328125" customWidth="1"/>
    <col min="536" max="536" width="10.59765625" customWidth="1"/>
    <col min="537" max="537" width="9.3984375" customWidth="1"/>
    <col min="538" max="538" width="6.73046875" customWidth="1"/>
    <col min="539" max="539" width="9.1328125" customWidth="1"/>
    <col min="540" max="547" width="11.265625" customWidth="1"/>
    <col min="548" max="563" width="0" hidden="1" customWidth="1"/>
    <col min="564" max="564" width="12.73046875" customWidth="1"/>
    <col min="565" max="565" width="9.1328125" customWidth="1"/>
    <col min="566" max="566" width="8.265625" customWidth="1"/>
    <col min="567" max="567" width="8.73046875" customWidth="1"/>
    <col min="568" max="568" width="10.59765625" customWidth="1"/>
    <col min="569" max="571" width="8.73046875" customWidth="1"/>
    <col min="572" max="592" width="0" hidden="1" customWidth="1"/>
    <col min="593" max="597" width="15.265625" customWidth="1"/>
    <col min="774" max="774" width="6" customWidth="1"/>
    <col min="775" max="775" width="29.86328125" customWidth="1"/>
    <col min="776" max="776" width="11.3984375" customWidth="1"/>
    <col min="777" max="777" width="13.73046875" customWidth="1"/>
    <col min="778" max="778" width="11.265625" customWidth="1"/>
    <col min="779" max="779" width="10.3984375" customWidth="1"/>
    <col min="780" max="780" width="9.265625" customWidth="1"/>
    <col min="781" max="781" width="9.59765625" customWidth="1"/>
    <col min="782" max="782" width="17.1328125" bestFit="1" customWidth="1"/>
    <col min="783" max="783" width="14.86328125" customWidth="1"/>
    <col min="784" max="784" width="9.59765625" bestFit="1" customWidth="1"/>
    <col min="785" max="785" width="10.59765625" customWidth="1"/>
    <col min="786" max="786" width="11.73046875" customWidth="1"/>
    <col min="787" max="787" width="10.265625" customWidth="1"/>
    <col min="788" max="788" width="13.86328125" customWidth="1"/>
    <col min="789" max="789" width="10.3984375" customWidth="1"/>
    <col min="790" max="790" width="10.86328125" customWidth="1"/>
    <col min="791" max="791" width="13.86328125" customWidth="1"/>
    <col min="792" max="792" width="10.59765625" customWidth="1"/>
    <col min="793" max="793" width="9.3984375" customWidth="1"/>
    <col min="794" max="794" width="6.73046875" customWidth="1"/>
    <col min="795" max="795" width="9.1328125" customWidth="1"/>
    <col min="796" max="803" width="11.265625" customWidth="1"/>
    <col min="804" max="819" width="0" hidden="1" customWidth="1"/>
    <col min="820" max="820" width="12.73046875" customWidth="1"/>
    <col min="821" max="821" width="9.1328125" customWidth="1"/>
    <col min="822" max="822" width="8.265625" customWidth="1"/>
    <col min="823" max="823" width="8.73046875" customWidth="1"/>
    <col min="824" max="824" width="10.59765625" customWidth="1"/>
    <col min="825" max="827" width="8.73046875" customWidth="1"/>
    <col min="828" max="848" width="0" hidden="1" customWidth="1"/>
    <col min="849" max="853" width="15.265625" customWidth="1"/>
    <col min="1030" max="1030" width="6" customWidth="1"/>
    <col min="1031" max="1031" width="29.86328125" customWidth="1"/>
    <col min="1032" max="1032" width="11.3984375" customWidth="1"/>
    <col min="1033" max="1033" width="13.73046875" customWidth="1"/>
    <col min="1034" max="1034" width="11.265625" customWidth="1"/>
    <col min="1035" max="1035" width="10.3984375" customWidth="1"/>
    <col min="1036" max="1036" width="9.265625" customWidth="1"/>
    <col min="1037" max="1037" width="9.59765625" customWidth="1"/>
    <col min="1038" max="1038" width="17.1328125" bestFit="1" customWidth="1"/>
    <col min="1039" max="1039" width="14.86328125" customWidth="1"/>
    <col min="1040" max="1040" width="9.59765625" bestFit="1" customWidth="1"/>
    <col min="1041" max="1041" width="10.59765625" customWidth="1"/>
    <col min="1042" max="1042" width="11.73046875" customWidth="1"/>
    <col min="1043" max="1043" width="10.265625" customWidth="1"/>
    <col min="1044" max="1044" width="13.86328125" customWidth="1"/>
    <col min="1045" max="1045" width="10.3984375" customWidth="1"/>
    <col min="1046" max="1046" width="10.86328125" customWidth="1"/>
    <col min="1047" max="1047" width="13.86328125" customWidth="1"/>
    <col min="1048" max="1048" width="10.59765625" customWidth="1"/>
    <col min="1049" max="1049" width="9.3984375" customWidth="1"/>
    <col min="1050" max="1050" width="6.73046875" customWidth="1"/>
    <col min="1051" max="1051" width="9.1328125" customWidth="1"/>
    <col min="1052" max="1059" width="11.265625" customWidth="1"/>
    <col min="1060" max="1075" width="0" hidden="1" customWidth="1"/>
    <col min="1076" max="1076" width="12.73046875" customWidth="1"/>
    <col min="1077" max="1077" width="9.1328125" customWidth="1"/>
    <col min="1078" max="1078" width="8.265625" customWidth="1"/>
    <col min="1079" max="1079" width="8.73046875" customWidth="1"/>
    <col min="1080" max="1080" width="10.59765625" customWidth="1"/>
    <col min="1081" max="1083" width="8.73046875" customWidth="1"/>
    <col min="1084" max="1104" width="0" hidden="1" customWidth="1"/>
    <col min="1105" max="1109" width="15.265625" customWidth="1"/>
    <col min="1286" max="1286" width="6" customWidth="1"/>
    <col min="1287" max="1287" width="29.86328125" customWidth="1"/>
    <col min="1288" max="1288" width="11.3984375" customWidth="1"/>
    <col min="1289" max="1289" width="13.73046875" customWidth="1"/>
    <col min="1290" max="1290" width="11.265625" customWidth="1"/>
    <col min="1291" max="1291" width="10.3984375" customWidth="1"/>
    <col min="1292" max="1292" width="9.265625" customWidth="1"/>
    <col min="1293" max="1293" width="9.59765625" customWidth="1"/>
    <col min="1294" max="1294" width="17.1328125" bestFit="1" customWidth="1"/>
    <col min="1295" max="1295" width="14.86328125" customWidth="1"/>
    <col min="1296" max="1296" width="9.59765625" bestFit="1" customWidth="1"/>
    <col min="1297" max="1297" width="10.59765625" customWidth="1"/>
    <col min="1298" max="1298" width="11.73046875" customWidth="1"/>
    <col min="1299" max="1299" width="10.265625" customWidth="1"/>
    <col min="1300" max="1300" width="13.86328125" customWidth="1"/>
    <col min="1301" max="1301" width="10.3984375" customWidth="1"/>
    <col min="1302" max="1302" width="10.86328125" customWidth="1"/>
    <col min="1303" max="1303" width="13.86328125" customWidth="1"/>
    <col min="1304" max="1304" width="10.59765625" customWidth="1"/>
    <col min="1305" max="1305" width="9.3984375" customWidth="1"/>
    <col min="1306" max="1306" width="6.73046875" customWidth="1"/>
    <col min="1307" max="1307" width="9.1328125" customWidth="1"/>
    <col min="1308" max="1315" width="11.265625" customWidth="1"/>
    <col min="1316" max="1331" width="0" hidden="1" customWidth="1"/>
    <col min="1332" max="1332" width="12.73046875" customWidth="1"/>
    <col min="1333" max="1333" width="9.1328125" customWidth="1"/>
    <col min="1334" max="1334" width="8.265625" customWidth="1"/>
    <col min="1335" max="1335" width="8.73046875" customWidth="1"/>
    <col min="1336" max="1336" width="10.59765625" customWidth="1"/>
    <col min="1337" max="1339" width="8.73046875" customWidth="1"/>
    <col min="1340" max="1360" width="0" hidden="1" customWidth="1"/>
    <col min="1361" max="1365" width="15.265625" customWidth="1"/>
    <col min="1542" max="1542" width="6" customWidth="1"/>
    <col min="1543" max="1543" width="29.86328125" customWidth="1"/>
    <col min="1544" max="1544" width="11.3984375" customWidth="1"/>
    <col min="1545" max="1545" width="13.73046875" customWidth="1"/>
    <col min="1546" max="1546" width="11.265625" customWidth="1"/>
    <col min="1547" max="1547" width="10.3984375" customWidth="1"/>
    <col min="1548" max="1548" width="9.265625" customWidth="1"/>
    <col min="1549" max="1549" width="9.59765625" customWidth="1"/>
    <col min="1550" max="1550" width="17.1328125" bestFit="1" customWidth="1"/>
    <col min="1551" max="1551" width="14.86328125" customWidth="1"/>
    <col min="1552" max="1552" width="9.59765625" bestFit="1" customWidth="1"/>
    <col min="1553" max="1553" width="10.59765625" customWidth="1"/>
    <col min="1554" max="1554" width="11.73046875" customWidth="1"/>
    <col min="1555" max="1555" width="10.265625" customWidth="1"/>
    <col min="1556" max="1556" width="13.86328125" customWidth="1"/>
    <col min="1557" max="1557" width="10.3984375" customWidth="1"/>
    <col min="1558" max="1558" width="10.86328125" customWidth="1"/>
    <col min="1559" max="1559" width="13.86328125" customWidth="1"/>
    <col min="1560" max="1560" width="10.59765625" customWidth="1"/>
    <col min="1561" max="1561" width="9.3984375" customWidth="1"/>
    <col min="1562" max="1562" width="6.73046875" customWidth="1"/>
    <col min="1563" max="1563" width="9.1328125" customWidth="1"/>
    <col min="1564" max="1571" width="11.265625" customWidth="1"/>
    <col min="1572" max="1587" width="0" hidden="1" customWidth="1"/>
    <col min="1588" max="1588" width="12.73046875" customWidth="1"/>
    <col min="1589" max="1589" width="9.1328125" customWidth="1"/>
    <col min="1590" max="1590" width="8.265625" customWidth="1"/>
    <col min="1591" max="1591" width="8.73046875" customWidth="1"/>
    <col min="1592" max="1592" width="10.59765625" customWidth="1"/>
    <col min="1593" max="1595" width="8.73046875" customWidth="1"/>
    <col min="1596" max="1616" width="0" hidden="1" customWidth="1"/>
    <col min="1617" max="1621" width="15.265625" customWidth="1"/>
    <col min="1798" max="1798" width="6" customWidth="1"/>
    <col min="1799" max="1799" width="29.86328125" customWidth="1"/>
    <col min="1800" max="1800" width="11.3984375" customWidth="1"/>
    <col min="1801" max="1801" width="13.73046875" customWidth="1"/>
    <col min="1802" max="1802" width="11.265625" customWidth="1"/>
    <col min="1803" max="1803" width="10.3984375" customWidth="1"/>
    <col min="1804" max="1804" width="9.265625" customWidth="1"/>
    <col min="1805" max="1805" width="9.59765625" customWidth="1"/>
    <col min="1806" max="1806" width="17.1328125" bestFit="1" customWidth="1"/>
    <col min="1807" max="1807" width="14.86328125" customWidth="1"/>
    <col min="1808" max="1808" width="9.59765625" bestFit="1" customWidth="1"/>
    <col min="1809" max="1809" width="10.59765625" customWidth="1"/>
    <col min="1810" max="1810" width="11.73046875" customWidth="1"/>
    <col min="1811" max="1811" width="10.265625" customWidth="1"/>
    <col min="1812" max="1812" width="13.86328125" customWidth="1"/>
    <col min="1813" max="1813" width="10.3984375" customWidth="1"/>
    <col min="1814" max="1814" width="10.86328125" customWidth="1"/>
    <col min="1815" max="1815" width="13.86328125" customWidth="1"/>
    <col min="1816" max="1816" width="10.59765625" customWidth="1"/>
    <col min="1817" max="1817" width="9.3984375" customWidth="1"/>
    <col min="1818" max="1818" width="6.73046875" customWidth="1"/>
    <col min="1819" max="1819" width="9.1328125" customWidth="1"/>
    <col min="1820" max="1827" width="11.265625" customWidth="1"/>
    <col min="1828" max="1843" width="0" hidden="1" customWidth="1"/>
    <col min="1844" max="1844" width="12.73046875" customWidth="1"/>
    <col min="1845" max="1845" width="9.1328125" customWidth="1"/>
    <col min="1846" max="1846" width="8.265625" customWidth="1"/>
    <col min="1847" max="1847" width="8.73046875" customWidth="1"/>
    <col min="1848" max="1848" width="10.59765625" customWidth="1"/>
    <col min="1849" max="1851" width="8.73046875" customWidth="1"/>
    <col min="1852" max="1872" width="0" hidden="1" customWidth="1"/>
    <col min="1873" max="1877" width="15.265625" customWidth="1"/>
    <col min="2054" max="2054" width="6" customWidth="1"/>
    <col min="2055" max="2055" width="29.86328125" customWidth="1"/>
    <col min="2056" max="2056" width="11.3984375" customWidth="1"/>
    <col min="2057" max="2057" width="13.73046875" customWidth="1"/>
    <col min="2058" max="2058" width="11.265625" customWidth="1"/>
    <col min="2059" max="2059" width="10.3984375" customWidth="1"/>
    <col min="2060" max="2060" width="9.265625" customWidth="1"/>
    <col min="2061" max="2061" width="9.59765625" customWidth="1"/>
    <col min="2062" max="2062" width="17.1328125" bestFit="1" customWidth="1"/>
    <col min="2063" max="2063" width="14.86328125" customWidth="1"/>
    <col min="2064" max="2064" width="9.59765625" bestFit="1" customWidth="1"/>
    <col min="2065" max="2065" width="10.59765625" customWidth="1"/>
    <col min="2066" max="2066" width="11.73046875" customWidth="1"/>
    <col min="2067" max="2067" width="10.265625" customWidth="1"/>
    <col min="2068" max="2068" width="13.86328125" customWidth="1"/>
    <col min="2069" max="2069" width="10.3984375" customWidth="1"/>
    <col min="2070" max="2070" width="10.86328125" customWidth="1"/>
    <col min="2071" max="2071" width="13.86328125" customWidth="1"/>
    <col min="2072" max="2072" width="10.59765625" customWidth="1"/>
    <col min="2073" max="2073" width="9.3984375" customWidth="1"/>
    <col min="2074" max="2074" width="6.73046875" customWidth="1"/>
    <col min="2075" max="2075" width="9.1328125" customWidth="1"/>
    <col min="2076" max="2083" width="11.265625" customWidth="1"/>
    <col min="2084" max="2099" width="0" hidden="1" customWidth="1"/>
    <col min="2100" max="2100" width="12.73046875" customWidth="1"/>
    <col min="2101" max="2101" width="9.1328125" customWidth="1"/>
    <col min="2102" max="2102" width="8.265625" customWidth="1"/>
    <col min="2103" max="2103" width="8.73046875" customWidth="1"/>
    <col min="2104" max="2104" width="10.59765625" customWidth="1"/>
    <col min="2105" max="2107" width="8.73046875" customWidth="1"/>
    <col min="2108" max="2128" width="0" hidden="1" customWidth="1"/>
    <col min="2129" max="2133" width="15.265625" customWidth="1"/>
    <col min="2310" max="2310" width="6" customWidth="1"/>
    <col min="2311" max="2311" width="29.86328125" customWidth="1"/>
    <col min="2312" max="2312" width="11.3984375" customWidth="1"/>
    <col min="2313" max="2313" width="13.73046875" customWidth="1"/>
    <col min="2314" max="2314" width="11.265625" customWidth="1"/>
    <col min="2315" max="2315" width="10.3984375" customWidth="1"/>
    <col min="2316" max="2316" width="9.265625" customWidth="1"/>
    <col min="2317" max="2317" width="9.59765625" customWidth="1"/>
    <col min="2318" max="2318" width="17.1328125" bestFit="1" customWidth="1"/>
    <col min="2319" max="2319" width="14.86328125" customWidth="1"/>
    <col min="2320" max="2320" width="9.59765625" bestFit="1" customWidth="1"/>
    <col min="2321" max="2321" width="10.59765625" customWidth="1"/>
    <col min="2322" max="2322" width="11.73046875" customWidth="1"/>
    <col min="2323" max="2323" width="10.265625" customWidth="1"/>
    <col min="2324" max="2324" width="13.86328125" customWidth="1"/>
    <col min="2325" max="2325" width="10.3984375" customWidth="1"/>
    <col min="2326" max="2326" width="10.86328125" customWidth="1"/>
    <col min="2327" max="2327" width="13.86328125" customWidth="1"/>
    <col min="2328" max="2328" width="10.59765625" customWidth="1"/>
    <col min="2329" max="2329" width="9.3984375" customWidth="1"/>
    <col min="2330" max="2330" width="6.73046875" customWidth="1"/>
    <col min="2331" max="2331" width="9.1328125" customWidth="1"/>
    <col min="2332" max="2339" width="11.265625" customWidth="1"/>
    <col min="2340" max="2355" width="0" hidden="1" customWidth="1"/>
    <col min="2356" max="2356" width="12.73046875" customWidth="1"/>
    <col min="2357" max="2357" width="9.1328125" customWidth="1"/>
    <col min="2358" max="2358" width="8.265625" customWidth="1"/>
    <col min="2359" max="2359" width="8.73046875" customWidth="1"/>
    <col min="2360" max="2360" width="10.59765625" customWidth="1"/>
    <col min="2361" max="2363" width="8.73046875" customWidth="1"/>
    <col min="2364" max="2384" width="0" hidden="1" customWidth="1"/>
    <col min="2385" max="2389" width="15.265625" customWidth="1"/>
    <col min="2566" max="2566" width="6" customWidth="1"/>
    <col min="2567" max="2567" width="29.86328125" customWidth="1"/>
    <col min="2568" max="2568" width="11.3984375" customWidth="1"/>
    <col min="2569" max="2569" width="13.73046875" customWidth="1"/>
    <col min="2570" max="2570" width="11.265625" customWidth="1"/>
    <col min="2571" max="2571" width="10.3984375" customWidth="1"/>
    <col min="2572" max="2572" width="9.265625" customWidth="1"/>
    <col min="2573" max="2573" width="9.59765625" customWidth="1"/>
    <col min="2574" max="2574" width="17.1328125" bestFit="1" customWidth="1"/>
    <col min="2575" max="2575" width="14.86328125" customWidth="1"/>
    <col min="2576" max="2576" width="9.59765625" bestFit="1" customWidth="1"/>
    <col min="2577" max="2577" width="10.59765625" customWidth="1"/>
    <col min="2578" max="2578" width="11.73046875" customWidth="1"/>
    <col min="2579" max="2579" width="10.265625" customWidth="1"/>
    <col min="2580" max="2580" width="13.86328125" customWidth="1"/>
    <col min="2581" max="2581" width="10.3984375" customWidth="1"/>
    <col min="2582" max="2582" width="10.86328125" customWidth="1"/>
    <col min="2583" max="2583" width="13.86328125" customWidth="1"/>
    <col min="2584" max="2584" width="10.59765625" customWidth="1"/>
    <col min="2585" max="2585" width="9.3984375" customWidth="1"/>
    <col min="2586" max="2586" width="6.73046875" customWidth="1"/>
    <col min="2587" max="2587" width="9.1328125" customWidth="1"/>
    <col min="2588" max="2595" width="11.265625" customWidth="1"/>
    <col min="2596" max="2611" width="0" hidden="1" customWidth="1"/>
    <col min="2612" max="2612" width="12.73046875" customWidth="1"/>
    <col min="2613" max="2613" width="9.1328125" customWidth="1"/>
    <col min="2614" max="2614" width="8.265625" customWidth="1"/>
    <col min="2615" max="2615" width="8.73046875" customWidth="1"/>
    <col min="2616" max="2616" width="10.59765625" customWidth="1"/>
    <col min="2617" max="2619" width="8.73046875" customWidth="1"/>
    <col min="2620" max="2640" width="0" hidden="1" customWidth="1"/>
    <col min="2641" max="2645" width="15.265625" customWidth="1"/>
    <col min="2822" max="2822" width="6" customWidth="1"/>
    <col min="2823" max="2823" width="29.86328125" customWidth="1"/>
    <col min="2824" max="2824" width="11.3984375" customWidth="1"/>
    <col min="2825" max="2825" width="13.73046875" customWidth="1"/>
    <col min="2826" max="2826" width="11.265625" customWidth="1"/>
    <col min="2827" max="2827" width="10.3984375" customWidth="1"/>
    <col min="2828" max="2828" width="9.265625" customWidth="1"/>
    <col min="2829" max="2829" width="9.59765625" customWidth="1"/>
    <col min="2830" max="2830" width="17.1328125" bestFit="1" customWidth="1"/>
    <col min="2831" max="2831" width="14.86328125" customWidth="1"/>
    <col min="2832" max="2832" width="9.59765625" bestFit="1" customWidth="1"/>
    <col min="2833" max="2833" width="10.59765625" customWidth="1"/>
    <col min="2834" max="2834" width="11.73046875" customWidth="1"/>
    <col min="2835" max="2835" width="10.265625" customWidth="1"/>
    <col min="2836" max="2836" width="13.86328125" customWidth="1"/>
    <col min="2837" max="2837" width="10.3984375" customWidth="1"/>
    <col min="2838" max="2838" width="10.86328125" customWidth="1"/>
    <col min="2839" max="2839" width="13.86328125" customWidth="1"/>
    <col min="2840" max="2840" width="10.59765625" customWidth="1"/>
    <col min="2841" max="2841" width="9.3984375" customWidth="1"/>
    <col min="2842" max="2842" width="6.73046875" customWidth="1"/>
    <col min="2843" max="2843" width="9.1328125" customWidth="1"/>
    <col min="2844" max="2851" width="11.265625" customWidth="1"/>
    <col min="2852" max="2867" width="0" hidden="1" customWidth="1"/>
    <col min="2868" max="2868" width="12.73046875" customWidth="1"/>
    <col min="2869" max="2869" width="9.1328125" customWidth="1"/>
    <col min="2870" max="2870" width="8.265625" customWidth="1"/>
    <col min="2871" max="2871" width="8.73046875" customWidth="1"/>
    <col min="2872" max="2872" width="10.59765625" customWidth="1"/>
    <col min="2873" max="2875" width="8.73046875" customWidth="1"/>
    <col min="2876" max="2896" width="0" hidden="1" customWidth="1"/>
    <col min="2897" max="2901" width="15.265625" customWidth="1"/>
    <col min="3078" max="3078" width="6" customWidth="1"/>
    <col min="3079" max="3079" width="29.86328125" customWidth="1"/>
    <col min="3080" max="3080" width="11.3984375" customWidth="1"/>
    <col min="3081" max="3081" width="13.73046875" customWidth="1"/>
    <col min="3082" max="3082" width="11.265625" customWidth="1"/>
    <col min="3083" max="3083" width="10.3984375" customWidth="1"/>
    <col min="3084" max="3084" width="9.265625" customWidth="1"/>
    <col min="3085" max="3085" width="9.59765625" customWidth="1"/>
    <col min="3086" max="3086" width="17.1328125" bestFit="1" customWidth="1"/>
    <col min="3087" max="3087" width="14.86328125" customWidth="1"/>
    <col min="3088" max="3088" width="9.59765625" bestFit="1" customWidth="1"/>
    <col min="3089" max="3089" width="10.59765625" customWidth="1"/>
    <col min="3090" max="3090" width="11.73046875" customWidth="1"/>
    <col min="3091" max="3091" width="10.265625" customWidth="1"/>
    <col min="3092" max="3092" width="13.86328125" customWidth="1"/>
    <col min="3093" max="3093" width="10.3984375" customWidth="1"/>
    <col min="3094" max="3094" width="10.86328125" customWidth="1"/>
    <col min="3095" max="3095" width="13.86328125" customWidth="1"/>
    <col min="3096" max="3096" width="10.59765625" customWidth="1"/>
    <col min="3097" max="3097" width="9.3984375" customWidth="1"/>
    <col min="3098" max="3098" width="6.73046875" customWidth="1"/>
    <col min="3099" max="3099" width="9.1328125" customWidth="1"/>
    <col min="3100" max="3107" width="11.265625" customWidth="1"/>
    <col min="3108" max="3123" width="0" hidden="1" customWidth="1"/>
    <col min="3124" max="3124" width="12.73046875" customWidth="1"/>
    <col min="3125" max="3125" width="9.1328125" customWidth="1"/>
    <col min="3126" max="3126" width="8.265625" customWidth="1"/>
    <col min="3127" max="3127" width="8.73046875" customWidth="1"/>
    <col min="3128" max="3128" width="10.59765625" customWidth="1"/>
    <col min="3129" max="3131" width="8.73046875" customWidth="1"/>
    <col min="3132" max="3152" width="0" hidden="1" customWidth="1"/>
    <col min="3153" max="3157" width="15.265625" customWidth="1"/>
    <col min="3334" max="3334" width="6" customWidth="1"/>
    <col min="3335" max="3335" width="29.86328125" customWidth="1"/>
    <col min="3336" max="3336" width="11.3984375" customWidth="1"/>
    <col min="3337" max="3337" width="13.73046875" customWidth="1"/>
    <col min="3338" max="3338" width="11.265625" customWidth="1"/>
    <col min="3339" max="3339" width="10.3984375" customWidth="1"/>
    <col min="3340" max="3340" width="9.265625" customWidth="1"/>
    <col min="3341" max="3341" width="9.59765625" customWidth="1"/>
    <col min="3342" max="3342" width="17.1328125" bestFit="1" customWidth="1"/>
    <col min="3343" max="3343" width="14.86328125" customWidth="1"/>
    <col min="3344" max="3344" width="9.59765625" bestFit="1" customWidth="1"/>
    <col min="3345" max="3345" width="10.59765625" customWidth="1"/>
    <col min="3346" max="3346" width="11.73046875" customWidth="1"/>
    <col min="3347" max="3347" width="10.265625" customWidth="1"/>
    <col min="3348" max="3348" width="13.86328125" customWidth="1"/>
    <col min="3349" max="3349" width="10.3984375" customWidth="1"/>
    <col min="3350" max="3350" width="10.86328125" customWidth="1"/>
    <col min="3351" max="3351" width="13.86328125" customWidth="1"/>
    <col min="3352" max="3352" width="10.59765625" customWidth="1"/>
    <col min="3353" max="3353" width="9.3984375" customWidth="1"/>
    <col min="3354" max="3354" width="6.73046875" customWidth="1"/>
    <col min="3355" max="3355" width="9.1328125" customWidth="1"/>
    <col min="3356" max="3363" width="11.265625" customWidth="1"/>
    <col min="3364" max="3379" width="0" hidden="1" customWidth="1"/>
    <col min="3380" max="3380" width="12.73046875" customWidth="1"/>
    <col min="3381" max="3381" width="9.1328125" customWidth="1"/>
    <col min="3382" max="3382" width="8.265625" customWidth="1"/>
    <col min="3383" max="3383" width="8.73046875" customWidth="1"/>
    <col min="3384" max="3384" width="10.59765625" customWidth="1"/>
    <col min="3385" max="3387" width="8.73046875" customWidth="1"/>
    <col min="3388" max="3408" width="0" hidden="1" customWidth="1"/>
    <col min="3409" max="3413" width="15.265625" customWidth="1"/>
    <col min="3590" max="3590" width="6" customWidth="1"/>
    <col min="3591" max="3591" width="29.86328125" customWidth="1"/>
    <col min="3592" max="3592" width="11.3984375" customWidth="1"/>
    <col min="3593" max="3593" width="13.73046875" customWidth="1"/>
    <col min="3594" max="3594" width="11.265625" customWidth="1"/>
    <col min="3595" max="3595" width="10.3984375" customWidth="1"/>
    <col min="3596" max="3596" width="9.265625" customWidth="1"/>
    <col min="3597" max="3597" width="9.59765625" customWidth="1"/>
    <col min="3598" max="3598" width="17.1328125" bestFit="1" customWidth="1"/>
    <col min="3599" max="3599" width="14.86328125" customWidth="1"/>
    <col min="3600" max="3600" width="9.59765625" bestFit="1" customWidth="1"/>
    <col min="3601" max="3601" width="10.59765625" customWidth="1"/>
    <col min="3602" max="3602" width="11.73046875" customWidth="1"/>
    <col min="3603" max="3603" width="10.265625" customWidth="1"/>
    <col min="3604" max="3604" width="13.86328125" customWidth="1"/>
    <col min="3605" max="3605" width="10.3984375" customWidth="1"/>
    <col min="3606" max="3606" width="10.86328125" customWidth="1"/>
    <col min="3607" max="3607" width="13.86328125" customWidth="1"/>
    <col min="3608" max="3608" width="10.59765625" customWidth="1"/>
    <col min="3609" max="3609" width="9.3984375" customWidth="1"/>
    <col min="3610" max="3610" width="6.73046875" customWidth="1"/>
    <col min="3611" max="3611" width="9.1328125" customWidth="1"/>
    <col min="3612" max="3619" width="11.265625" customWidth="1"/>
    <col min="3620" max="3635" width="0" hidden="1" customWidth="1"/>
    <col min="3636" max="3636" width="12.73046875" customWidth="1"/>
    <col min="3637" max="3637" width="9.1328125" customWidth="1"/>
    <col min="3638" max="3638" width="8.265625" customWidth="1"/>
    <col min="3639" max="3639" width="8.73046875" customWidth="1"/>
    <col min="3640" max="3640" width="10.59765625" customWidth="1"/>
    <col min="3641" max="3643" width="8.73046875" customWidth="1"/>
    <col min="3644" max="3664" width="0" hidden="1" customWidth="1"/>
    <col min="3665" max="3669" width="15.265625" customWidth="1"/>
    <col min="3846" max="3846" width="6" customWidth="1"/>
    <col min="3847" max="3847" width="29.86328125" customWidth="1"/>
    <col min="3848" max="3848" width="11.3984375" customWidth="1"/>
    <col min="3849" max="3849" width="13.73046875" customWidth="1"/>
    <col min="3850" max="3850" width="11.265625" customWidth="1"/>
    <col min="3851" max="3851" width="10.3984375" customWidth="1"/>
    <col min="3852" max="3852" width="9.265625" customWidth="1"/>
    <col min="3853" max="3853" width="9.59765625" customWidth="1"/>
    <col min="3854" max="3854" width="17.1328125" bestFit="1" customWidth="1"/>
    <col min="3855" max="3855" width="14.86328125" customWidth="1"/>
    <col min="3856" max="3856" width="9.59765625" bestFit="1" customWidth="1"/>
    <col min="3857" max="3857" width="10.59765625" customWidth="1"/>
    <col min="3858" max="3858" width="11.73046875" customWidth="1"/>
    <col min="3859" max="3859" width="10.265625" customWidth="1"/>
    <col min="3860" max="3860" width="13.86328125" customWidth="1"/>
    <col min="3861" max="3861" width="10.3984375" customWidth="1"/>
    <col min="3862" max="3862" width="10.86328125" customWidth="1"/>
    <col min="3863" max="3863" width="13.86328125" customWidth="1"/>
    <col min="3864" max="3864" width="10.59765625" customWidth="1"/>
    <col min="3865" max="3865" width="9.3984375" customWidth="1"/>
    <col min="3866" max="3866" width="6.73046875" customWidth="1"/>
    <col min="3867" max="3867" width="9.1328125" customWidth="1"/>
    <col min="3868" max="3875" width="11.265625" customWidth="1"/>
    <col min="3876" max="3891" width="0" hidden="1" customWidth="1"/>
    <col min="3892" max="3892" width="12.73046875" customWidth="1"/>
    <col min="3893" max="3893" width="9.1328125" customWidth="1"/>
    <col min="3894" max="3894" width="8.265625" customWidth="1"/>
    <col min="3895" max="3895" width="8.73046875" customWidth="1"/>
    <col min="3896" max="3896" width="10.59765625" customWidth="1"/>
    <col min="3897" max="3899" width="8.73046875" customWidth="1"/>
    <col min="3900" max="3920" width="0" hidden="1" customWidth="1"/>
    <col min="3921" max="3925" width="15.265625" customWidth="1"/>
    <col min="4102" max="4102" width="6" customWidth="1"/>
    <col min="4103" max="4103" width="29.86328125" customWidth="1"/>
    <col min="4104" max="4104" width="11.3984375" customWidth="1"/>
    <col min="4105" max="4105" width="13.73046875" customWidth="1"/>
    <col min="4106" max="4106" width="11.265625" customWidth="1"/>
    <col min="4107" max="4107" width="10.3984375" customWidth="1"/>
    <col min="4108" max="4108" width="9.265625" customWidth="1"/>
    <col min="4109" max="4109" width="9.59765625" customWidth="1"/>
    <col min="4110" max="4110" width="17.1328125" bestFit="1" customWidth="1"/>
    <col min="4111" max="4111" width="14.86328125" customWidth="1"/>
    <col min="4112" max="4112" width="9.59765625" bestFit="1" customWidth="1"/>
    <col min="4113" max="4113" width="10.59765625" customWidth="1"/>
    <col min="4114" max="4114" width="11.73046875" customWidth="1"/>
    <col min="4115" max="4115" width="10.265625" customWidth="1"/>
    <col min="4116" max="4116" width="13.86328125" customWidth="1"/>
    <col min="4117" max="4117" width="10.3984375" customWidth="1"/>
    <col min="4118" max="4118" width="10.86328125" customWidth="1"/>
    <col min="4119" max="4119" width="13.86328125" customWidth="1"/>
    <col min="4120" max="4120" width="10.59765625" customWidth="1"/>
    <col min="4121" max="4121" width="9.3984375" customWidth="1"/>
    <col min="4122" max="4122" width="6.73046875" customWidth="1"/>
    <col min="4123" max="4123" width="9.1328125" customWidth="1"/>
    <col min="4124" max="4131" width="11.265625" customWidth="1"/>
    <col min="4132" max="4147" width="0" hidden="1" customWidth="1"/>
    <col min="4148" max="4148" width="12.73046875" customWidth="1"/>
    <col min="4149" max="4149" width="9.1328125" customWidth="1"/>
    <col min="4150" max="4150" width="8.265625" customWidth="1"/>
    <col min="4151" max="4151" width="8.73046875" customWidth="1"/>
    <col min="4152" max="4152" width="10.59765625" customWidth="1"/>
    <col min="4153" max="4155" width="8.73046875" customWidth="1"/>
    <col min="4156" max="4176" width="0" hidden="1" customWidth="1"/>
    <col min="4177" max="4181" width="15.265625" customWidth="1"/>
    <col min="4358" max="4358" width="6" customWidth="1"/>
    <col min="4359" max="4359" width="29.86328125" customWidth="1"/>
    <col min="4360" max="4360" width="11.3984375" customWidth="1"/>
    <col min="4361" max="4361" width="13.73046875" customWidth="1"/>
    <col min="4362" max="4362" width="11.265625" customWidth="1"/>
    <col min="4363" max="4363" width="10.3984375" customWidth="1"/>
    <col min="4364" max="4364" width="9.265625" customWidth="1"/>
    <col min="4365" max="4365" width="9.59765625" customWidth="1"/>
    <col min="4366" max="4366" width="17.1328125" bestFit="1" customWidth="1"/>
    <col min="4367" max="4367" width="14.86328125" customWidth="1"/>
    <col min="4368" max="4368" width="9.59765625" bestFit="1" customWidth="1"/>
    <col min="4369" max="4369" width="10.59765625" customWidth="1"/>
    <col min="4370" max="4370" width="11.73046875" customWidth="1"/>
    <col min="4371" max="4371" width="10.265625" customWidth="1"/>
    <col min="4372" max="4372" width="13.86328125" customWidth="1"/>
    <col min="4373" max="4373" width="10.3984375" customWidth="1"/>
    <col min="4374" max="4374" width="10.86328125" customWidth="1"/>
    <col min="4375" max="4375" width="13.86328125" customWidth="1"/>
    <col min="4376" max="4376" width="10.59765625" customWidth="1"/>
    <col min="4377" max="4377" width="9.3984375" customWidth="1"/>
    <col min="4378" max="4378" width="6.73046875" customWidth="1"/>
    <col min="4379" max="4379" width="9.1328125" customWidth="1"/>
    <col min="4380" max="4387" width="11.265625" customWidth="1"/>
    <col min="4388" max="4403" width="0" hidden="1" customWidth="1"/>
    <col min="4404" max="4404" width="12.73046875" customWidth="1"/>
    <col min="4405" max="4405" width="9.1328125" customWidth="1"/>
    <col min="4406" max="4406" width="8.265625" customWidth="1"/>
    <col min="4407" max="4407" width="8.73046875" customWidth="1"/>
    <col min="4408" max="4408" width="10.59765625" customWidth="1"/>
    <col min="4409" max="4411" width="8.73046875" customWidth="1"/>
    <col min="4412" max="4432" width="0" hidden="1" customWidth="1"/>
    <col min="4433" max="4437" width="15.265625" customWidth="1"/>
    <col min="4614" max="4614" width="6" customWidth="1"/>
    <col min="4615" max="4615" width="29.86328125" customWidth="1"/>
    <col min="4616" max="4616" width="11.3984375" customWidth="1"/>
    <col min="4617" max="4617" width="13.73046875" customWidth="1"/>
    <col min="4618" max="4618" width="11.265625" customWidth="1"/>
    <col min="4619" max="4619" width="10.3984375" customWidth="1"/>
    <col min="4620" max="4620" width="9.265625" customWidth="1"/>
    <col min="4621" max="4621" width="9.59765625" customWidth="1"/>
    <col min="4622" max="4622" width="17.1328125" bestFit="1" customWidth="1"/>
    <col min="4623" max="4623" width="14.86328125" customWidth="1"/>
    <col min="4624" max="4624" width="9.59765625" bestFit="1" customWidth="1"/>
    <col min="4625" max="4625" width="10.59765625" customWidth="1"/>
    <col min="4626" max="4626" width="11.73046875" customWidth="1"/>
    <col min="4627" max="4627" width="10.265625" customWidth="1"/>
    <col min="4628" max="4628" width="13.86328125" customWidth="1"/>
    <col min="4629" max="4629" width="10.3984375" customWidth="1"/>
    <col min="4630" max="4630" width="10.86328125" customWidth="1"/>
    <col min="4631" max="4631" width="13.86328125" customWidth="1"/>
    <col min="4632" max="4632" width="10.59765625" customWidth="1"/>
    <col min="4633" max="4633" width="9.3984375" customWidth="1"/>
    <col min="4634" max="4634" width="6.73046875" customWidth="1"/>
    <col min="4635" max="4635" width="9.1328125" customWidth="1"/>
    <col min="4636" max="4643" width="11.265625" customWidth="1"/>
    <col min="4644" max="4659" width="0" hidden="1" customWidth="1"/>
    <col min="4660" max="4660" width="12.73046875" customWidth="1"/>
    <col min="4661" max="4661" width="9.1328125" customWidth="1"/>
    <col min="4662" max="4662" width="8.265625" customWidth="1"/>
    <col min="4663" max="4663" width="8.73046875" customWidth="1"/>
    <col min="4664" max="4664" width="10.59765625" customWidth="1"/>
    <col min="4665" max="4667" width="8.73046875" customWidth="1"/>
    <col min="4668" max="4688" width="0" hidden="1" customWidth="1"/>
    <col min="4689" max="4693" width="15.265625" customWidth="1"/>
    <col min="4870" max="4870" width="6" customWidth="1"/>
    <col min="4871" max="4871" width="29.86328125" customWidth="1"/>
    <col min="4872" max="4872" width="11.3984375" customWidth="1"/>
    <col min="4873" max="4873" width="13.73046875" customWidth="1"/>
    <col min="4874" max="4874" width="11.265625" customWidth="1"/>
    <col min="4875" max="4875" width="10.3984375" customWidth="1"/>
    <col min="4876" max="4876" width="9.265625" customWidth="1"/>
    <col min="4877" max="4877" width="9.59765625" customWidth="1"/>
    <col min="4878" max="4878" width="17.1328125" bestFit="1" customWidth="1"/>
    <col min="4879" max="4879" width="14.86328125" customWidth="1"/>
    <col min="4880" max="4880" width="9.59765625" bestFit="1" customWidth="1"/>
    <col min="4881" max="4881" width="10.59765625" customWidth="1"/>
    <col min="4882" max="4882" width="11.73046875" customWidth="1"/>
    <col min="4883" max="4883" width="10.265625" customWidth="1"/>
    <col min="4884" max="4884" width="13.86328125" customWidth="1"/>
    <col min="4885" max="4885" width="10.3984375" customWidth="1"/>
    <col min="4886" max="4886" width="10.86328125" customWidth="1"/>
    <col min="4887" max="4887" width="13.86328125" customWidth="1"/>
    <col min="4888" max="4888" width="10.59765625" customWidth="1"/>
    <col min="4889" max="4889" width="9.3984375" customWidth="1"/>
    <col min="4890" max="4890" width="6.73046875" customWidth="1"/>
    <col min="4891" max="4891" width="9.1328125" customWidth="1"/>
    <col min="4892" max="4899" width="11.265625" customWidth="1"/>
    <col min="4900" max="4915" width="0" hidden="1" customWidth="1"/>
    <col min="4916" max="4916" width="12.73046875" customWidth="1"/>
    <col min="4917" max="4917" width="9.1328125" customWidth="1"/>
    <col min="4918" max="4918" width="8.265625" customWidth="1"/>
    <col min="4919" max="4919" width="8.73046875" customWidth="1"/>
    <col min="4920" max="4920" width="10.59765625" customWidth="1"/>
    <col min="4921" max="4923" width="8.73046875" customWidth="1"/>
    <col min="4924" max="4944" width="0" hidden="1" customWidth="1"/>
    <col min="4945" max="4949" width="15.265625" customWidth="1"/>
    <col min="5126" max="5126" width="6" customWidth="1"/>
    <col min="5127" max="5127" width="29.86328125" customWidth="1"/>
    <col min="5128" max="5128" width="11.3984375" customWidth="1"/>
    <col min="5129" max="5129" width="13.73046875" customWidth="1"/>
    <col min="5130" max="5130" width="11.265625" customWidth="1"/>
    <col min="5131" max="5131" width="10.3984375" customWidth="1"/>
    <col min="5132" max="5132" width="9.265625" customWidth="1"/>
    <col min="5133" max="5133" width="9.59765625" customWidth="1"/>
    <col min="5134" max="5134" width="17.1328125" bestFit="1" customWidth="1"/>
    <col min="5135" max="5135" width="14.86328125" customWidth="1"/>
    <col min="5136" max="5136" width="9.59765625" bestFit="1" customWidth="1"/>
    <col min="5137" max="5137" width="10.59765625" customWidth="1"/>
    <col min="5138" max="5138" width="11.73046875" customWidth="1"/>
    <col min="5139" max="5139" width="10.265625" customWidth="1"/>
    <col min="5140" max="5140" width="13.86328125" customWidth="1"/>
    <col min="5141" max="5141" width="10.3984375" customWidth="1"/>
    <col min="5142" max="5142" width="10.86328125" customWidth="1"/>
    <col min="5143" max="5143" width="13.86328125" customWidth="1"/>
    <col min="5144" max="5144" width="10.59765625" customWidth="1"/>
    <col min="5145" max="5145" width="9.3984375" customWidth="1"/>
    <col min="5146" max="5146" width="6.73046875" customWidth="1"/>
    <col min="5147" max="5147" width="9.1328125" customWidth="1"/>
    <col min="5148" max="5155" width="11.265625" customWidth="1"/>
    <col min="5156" max="5171" width="0" hidden="1" customWidth="1"/>
    <col min="5172" max="5172" width="12.73046875" customWidth="1"/>
    <col min="5173" max="5173" width="9.1328125" customWidth="1"/>
    <col min="5174" max="5174" width="8.265625" customWidth="1"/>
    <col min="5175" max="5175" width="8.73046875" customWidth="1"/>
    <col min="5176" max="5176" width="10.59765625" customWidth="1"/>
    <col min="5177" max="5179" width="8.73046875" customWidth="1"/>
    <col min="5180" max="5200" width="0" hidden="1" customWidth="1"/>
    <col min="5201" max="5205" width="15.265625" customWidth="1"/>
    <col min="5382" max="5382" width="6" customWidth="1"/>
    <col min="5383" max="5383" width="29.86328125" customWidth="1"/>
    <col min="5384" max="5384" width="11.3984375" customWidth="1"/>
    <col min="5385" max="5385" width="13.73046875" customWidth="1"/>
    <col min="5386" max="5386" width="11.265625" customWidth="1"/>
    <col min="5387" max="5387" width="10.3984375" customWidth="1"/>
    <col min="5388" max="5388" width="9.265625" customWidth="1"/>
    <col min="5389" max="5389" width="9.59765625" customWidth="1"/>
    <col min="5390" max="5390" width="17.1328125" bestFit="1" customWidth="1"/>
    <col min="5391" max="5391" width="14.86328125" customWidth="1"/>
    <col min="5392" max="5392" width="9.59765625" bestFit="1" customWidth="1"/>
    <col min="5393" max="5393" width="10.59765625" customWidth="1"/>
    <col min="5394" max="5394" width="11.73046875" customWidth="1"/>
    <col min="5395" max="5395" width="10.265625" customWidth="1"/>
    <col min="5396" max="5396" width="13.86328125" customWidth="1"/>
    <col min="5397" max="5397" width="10.3984375" customWidth="1"/>
    <col min="5398" max="5398" width="10.86328125" customWidth="1"/>
    <col min="5399" max="5399" width="13.86328125" customWidth="1"/>
    <col min="5400" max="5400" width="10.59765625" customWidth="1"/>
    <col min="5401" max="5401" width="9.3984375" customWidth="1"/>
    <col min="5402" max="5402" width="6.73046875" customWidth="1"/>
    <col min="5403" max="5403" width="9.1328125" customWidth="1"/>
    <col min="5404" max="5411" width="11.265625" customWidth="1"/>
    <col min="5412" max="5427" width="0" hidden="1" customWidth="1"/>
    <col min="5428" max="5428" width="12.73046875" customWidth="1"/>
    <col min="5429" max="5429" width="9.1328125" customWidth="1"/>
    <col min="5430" max="5430" width="8.265625" customWidth="1"/>
    <col min="5431" max="5431" width="8.73046875" customWidth="1"/>
    <col min="5432" max="5432" width="10.59765625" customWidth="1"/>
    <col min="5433" max="5435" width="8.73046875" customWidth="1"/>
    <col min="5436" max="5456" width="0" hidden="1" customWidth="1"/>
    <col min="5457" max="5461" width="15.265625" customWidth="1"/>
    <col min="5638" max="5638" width="6" customWidth="1"/>
    <col min="5639" max="5639" width="29.86328125" customWidth="1"/>
    <col min="5640" max="5640" width="11.3984375" customWidth="1"/>
    <col min="5641" max="5641" width="13.73046875" customWidth="1"/>
    <col min="5642" max="5642" width="11.265625" customWidth="1"/>
    <col min="5643" max="5643" width="10.3984375" customWidth="1"/>
    <col min="5644" max="5644" width="9.265625" customWidth="1"/>
    <col min="5645" max="5645" width="9.59765625" customWidth="1"/>
    <col min="5646" max="5646" width="17.1328125" bestFit="1" customWidth="1"/>
    <col min="5647" max="5647" width="14.86328125" customWidth="1"/>
    <col min="5648" max="5648" width="9.59765625" bestFit="1" customWidth="1"/>
    <col min="5649" max="5649" width="10.59765625" customWidth="1"/>
    <col min="5650" max="5650" width="11.73046875" customWidth="1"/>
    <col min="5651" max="5651" width="10.265625" customWidth="1"/>
    <col min="5652" max="5652" width="13.86328125" customWidth="1"/>
    <col min="5653" max="5653" width="10.3984375" customWidth="1"/>
    <col min="5654" max="5654" width="10.86328125" customWidth="1"/>
    <col min="5655" max="5655" width="13.86328125" customWidth="1"/>
    <col min="5656" max="5656" width="10.59765625" customWidth="1"/>
    <col min="5657" max="5657" width="9.3984375" customWidth="1"/>
    <col min="5658" max="5658" width="6.73046875" customWidth="1"/>
    <col min="5659" max="5659" width="9.1328125" customWidth="1"/>
    <col min="5660" max="5667" width="11.265625" customWidth="1"/>
    <col min="5668" max="5683" width="0" hidden="1" customWidth="1"/>
    <col min="5684" max="5684" width="12.73046875" customWidth="1"/>
    <col min="5685" max="5685" width="9.1328125" customWidth="1"/>
    <col min="5686" max="5686" width="8.265625" customWidth="1"/>
    <col min="5687" max="5687" width="8.73046875" customWidth="1"/>
    <col min="5688" max="5688" width="10.59765625" customWidth="1"/>
    <col min="5689" max="5691" width="8.73046875" customWidth="1"/>
    <col min="5692" max="5712" width="0" hidden="1" customWidth="1"/>
    <col min="5713" max="5717" width="15.265625" customWidth="1"/>
    <col min="5894" max="5894" width="6" customWidth="1"/>
    <col min="5895" max="5895" width="29.86328125" customWidth="1"/>
    <col min="5896" max="5896" width="11.3984375" customWidth="1"/>
    <col min="5897" max="5897" width="13.73046875" customWidth="1"/>
    <col min="5898" max="5898" width="11.265625" customWidth="1"/>
    <col min="5899" max="5899" width="10.3984375" customWidth="1"/>
    <col min="5900" max="5900" width="9.265625" customWidth="1"/>
    <col min="5901" max="5901" width="9.59765625" customWidth="1"/>
    <col min="5902" max="5902" width="17.1328125" bestFit="1" customWidth="1"/>
    <col min="5903" max="5903" width="14.86328125" customWidth="1"/>
    <col min="5904" max="5904" width="9.59765625" bestFit="1" customWidth="1"/>
    <col min="5905" max="5905" width="10.59765625" customWidth="1"/>
    <col min="5906" max="5906" width="11.73046875" customWidth="1"/>
    <col min="5907" max="5907" width="10.265625" customWidth="1"/>
    <col min="5908" max="5908" width="13.86328125" customWidth="1"/>
    <col min="5909" max="5909" width="10.3984375" customWidth="1"/>
    <col min="5910" max="5910" width="10.86328125" customWidth="1"/>
    <col min="5911" max="5911" width="13.86328125" customWidth="1"/>
    <col min="5912" max="5912" width="10.59765625" customWidth="1"/>
    <col min="5913" max="5913" width="9.3984375" customWidth="1"/>
    <col min="5914" max="5914" width="6.73046875" customWidth="1"/>
    <col min="5915" max="5915" width="9.1328125" customWidth="1"/>
    <col min="5916" max="5923" width="11.265625" customWidth="1"/>
    <col min="5924" max="5939" width="0" hidden="1" customWidth="1"/>
    <col min="5940" max="5940" width="12.73046875" customWidth="1"/>
    <col min="5941" max="5941" width="9.1328125" customWidth="1"/>
    <col min="5942" max="5942" width="8.265625" customWidth="1"/>
    <col min="5943" max="5943" width="8.73046875" customWidth="1"/>
    <col min="5944" max="5944" width="10.59765625" customWidth="1"/>
    <col min="5945" max="5947" width="8.73046875" customWidth="1"/>
    <col min="5948" max="5968" width="0" hidden="1" customWidth="1"/>
    <col min="5969" max="5973" width="15.265625" customWidth="1"/>
    <col min="6150" max="6150" width="6" customWidth="1"/>
    <col min="6151" max="6151" width="29.86328125" customWidth="1"/>
    <col min="6152" max="6152" width="11.3984375" customWidth="1"/>
    <col min="6153" max="6153" width="13.73046875" customWidth="1"/>
    <col min="6154" max="6154" width="11.265625" customWidth="1"/>
    <col min="6155" max="6155" width="10.3984375" customWidth="1"/>
    <col min="6156" max="6156" width="9.265625" customWidth="1"/>
    <col min="6157" max="6157" width="9.59765625" customWidth="1"/>
    <col min="6158" max="6158" width="17.1328125" bestFit="1" customWidth="1"/>
    <col min="6159" max="6159" width="14.86328125" customWidth="1"/>
    <col min="6160" max="6160" width="9.59765625" bestFit="1" customWidth="1"/>
    <col min="6161" max="6161" width="10.59765625" customWidth="1"/>
    <col min="6162" max="6162" width="11.73046875" customWidth="1"/>
    <col min="6163" max="6163" width="10.265625" customWidth="1"/>
    <col min="6164" max="6164" width="13.86328125" customWidth="1"/>
    <col min="6165" max="6165" width="10.3984375" customWidth="1"/>
    <col min="6166" max="6166" width="10.86328125" customWidth="1"/>
    <col min="6167" max="6167" width="13.86328125" customWidth="1"/>
    <col min="6168" max="6168" width="10.59765625" customWidth="1"/>
    <col min="6169" max="6169" width="9.3984375" customWidth="1"/>
    <col min="6170" max="6170" width="6.73046875" customWidth="1"/>
    <col min="6171" max="6171" width="9.1328125" customWidth="1"/>
    <col min="6172" max="6179" width="11.265625" customWidth="1"/>
    <col min="6180" max="6195" width="0" hidden="1" customWidth="1"/>
    <col min="6196" max="6196" width="12.73046875" customWidth="1"/>
    <col min="6197" max="6197" width="9.1328125" customWidth="1"/>
    <col min="6198" max="6198" width="8.265625" customWidth="1"/>
    <col min="6199" max="6199" width="8.73046875" customWidth="1"/>
    <col min="6200" max="6200" width="10.59765625" customWidth="1"/>
    <col min="6201" max="6203" width="8.73046875" customWidth="1"/>
    <col min="6204" max="6224" width="0" hidden="1" customWidth="1"/>
    <col min="6225" max="6229" width="15.265625" customWidth="1"/>
    <col min="6406" max="6406" width="6" customWidth="1"/>
    <col min="6407" max="6407" width="29.86328125" customWidth="1"/>
    <col min="6408" max="6408" width="11.3984375" customWidth="1"/>
    <col min="6409" max="6409" width="13.73046875" customWidth="1"/>
    <col min="6410" max="6410" width="11.265625" customWidth="1"/>
    <col min="6411" max="6411" width="10.3984375" customWidth="1"/>
    <col min="6412" max="6412" width="9.265625" customWidth="1"/>
    <col min="6413" max="6413" width="9.59765625" customWidth="1"/>
    <col min="6414" max="6414" width="17.1328125" bestFit="1" customWidth="1"/>
    <col min="6415" max="6415" width="14.86328125" customWidth="1"/>
    <col min="6416" max="6416" width="9.59765625" bestFit="1" customWidth="1"/>
    <col min="6417" max="6417" width="10.59765625" customWidth="1"/>
    <col min="6418" max="6418" width="11.73046875" customWidth="1"/>
    <col min="6419" max="6419" width="10.265625" customWidth="1"/>
    <col min="6420" max="6420" width="13.86328125" customWidth="1"/>
    <col min="6421" max="6421" width="10.3984375" customWidth="1"/>
    <col min="6422" max="6422" width="10.86328125" customWidth="1"/>
    <col min="6423" max="6423" width="13.86328125" customWidth="1"/>
    <col min="6424" max="6424" width="10.59765625" customWidth="1"/>
    <col min="6425" max="6425" width="9.3984375" customWidth="1"/>
    <col min="6426" max="6426" width="6.73046875" customWidth="1"/>
    <col min="6427" max="6427" width="9.1328125" customWidth="1"/>
    <col min="6428" max="6435" width="11.265625" customWidth="1"/>
    <col min="6436" max="6451" width="0" hidden="1" customWidth="1"/>
    <col min="6452" max="6452" width="12.73046875" customWidth="1"/>
    <col min="6453" max="6453" width="9.1328125" customWidth="1"/>
    <col min="6454" max="6454" width="8.265625" customWidth="1"/>
    <col min="6455" max="6455" width="8.73046875" customWidth="1"/>
    <col min="6456" max="6456" width="10.59765625" customWidth="1"/>
    <col min="6457" max="6459" width="8.73046875" customWidth="1"/>
    <col min="6460" max="6480" width="0" hidden="1" customWidth="1"/>
    <col min="6481" max="6485" width="15.265625" customWidth="1"/>
    <col min="6662" max="6662" width="6" customWidth="1"/>
    <col min="6663" max="6663" width="29.86328125" customWidth="1"/>
    <col min="6664" max="6664" width="11.3984375" customWidth="1"/>
    <col min="6665" max="6665" width="13.73046875" customWidth="1"/>
    <col min="6666" max="6666" width="11.265625" customWidth="1"/>
    <col min="6667" max="6667" width="10.3984375" customWidth="1"/>
    <col min="6668" max="6668" width="9.265625" customWidth="1"/>
    <col min="6669" max="6669" width="9.59765625" customWidth="1"/>
    <col min="6670" max="6670" width="17.1328125" bestFit="1" customWidth="1"/>
    <col min="6671" max="6671" width="14.86328125" customWidth="1"/>
    <col min="6672" max="6672" width="9.59765625" bestFit="1" customWidth="1"/>
    <col min="6673" max="6673" width="10.59765625" customWidth="1"/>
    <col min="6674" max="6674" width="11.73046875" customWidth="1"/>
    <col min="6675" max="6675" width="10.265625" customWidth="1"/>
    <col min="6676" max="6676" width="13.86328125" customWidth="1"/>
    <col min="6677" max="6677" width="10.3984375" customWidth="1"/>
    <col min="6678" max="6678" width="10.86328125" customWidth="1"/>
    <col min="6679" max="6679" width="13.86328125" customWidth="1"/>
    <col min="6680" max="6680" width="10.59765625" customWidth="1"/>
    <col min="6681" max="6681" width="9.3984375" customWidth="1"/>
    <col min="6682" max="6682" width="6.73046875" customWidth="1"/>
    <col min="6683" max="6683" width="9.1328125" customWidth="1"/>
    <col min="6684" max="6691" width="11.265625" customWidth="1"/>
    <col min="6692" max="6707" width="0" hidden="1" customWidth="1"/>
    <col min="6708" max="6708" width="12.73046875" customWidth="1"/>
    <col min="6709" max="6709" width="9.1328125" customWidth="1"/>
    <col min="6710" max="6710" width="8.265625" customWidth="1"/>
    <col min="6711" max="6711" width="8.73046875" customWidth="1"/>
    <col min="6712" max="6712" width="10.59765625" customWidth="1"/>
    <col min="6713" max="6715" width="8.73046875" customWidth="1"/>
    <col min="6716" max="6736" width="0" hidden="1" customWidth="1"/>
    <col min="6737" max="6741" width="15.265625" customWidth="1"/>
    <col min="6918" max="6918" width="6" customWidth="1"/>
    <col min="6919" max="6919" width="29.86328125" customWidth="1"/>
    <col min="6920" max="6920" width="11.3984375" customWidth="1"/>
    <col min="6921" max="6921" width="13.73046875" customWidth="1"/>
    <col min="6922" max="6922" width="11.265625" customWidth="1"/>
    <col min="6923" max="6923" width="10.3984375" customWidth="1"/>
    <col min="6924" max="6924" width="9.265625" customWidth="1"/>
    <col min="6925" max="6925" width="9.59765625" customWidth="1"/>
    <col min="6926" max="6926" width="17.1328125" bestFit="1" customWidth="1"/>
    <col min="6927" max="6927" width="14.86328125" customWidth="1"/>
    <col min="6928" max="6928" width="9.59765625" bestFit="1" customWidth="1"/>
    <col min="6929" max="6929" width="10.59765625" customWidth="1"/>
    <col min="6930" max="6930" width="11.73046875" customWidth="1"/>
    <col min="6931" max="6931" width="10.265625" customWidth="1"/>
    <col min="6932" max="6932" width="13.86328125" customWidth="1"/>
    <col min="6933" max="6933" width="10.3984375" customWidth="1"/>
    <col min="6934" max="6934" width="10.86328125" customWidth="1"/>
    <col min="6935" max="6935" width="13.86328125" customWidth="1"/>
    <col min="6936" max="6936" width="10.59765625" customWidth="1"/>
    <col min="6937" max="6937" width="9.3984375" customWidth="1"/>
    <col min="6938" max="6938" width="6.73046875" customWidth="1"/>
    <col min="6939" max="6939" width="9.1328125" customWidth="1"/>
    <col min="6940" max="6947" width="11.265625" customWidth="1"/>
    <col min="6948" max="6963" width="0" hidden="1" customWidth="1"/>
    <col min="6964" max="6964" width="12.73046875" customWidth="1"/>
    <col min="6965" max="6965" width="9.1328125" customWidth="1"/>
    <col min="6966" max="6966" width="8.265625" customWidth="1"/>
    <col min="6967" max="6967" width="8.73046875" customWidth="1"/>
    <col min="6968" max="6968" width="10.59765625" customWidth="1"/>
    <col min="6969" max="6971" width="8.73046875" customWidth="1"/>
    <col min="6972" max="6992" width="0" hidden="1" customWidth="1"/>
    <col min="6993" max="6997" width="15.265625" customWidth="1"/>
    <col min="7174" max="7174" width="6" customWidth="1"/>
    <col min="7175" max="7175" width="29.86328125" customWidth="1"/>
    <col min="7176" max="7176" width="11.3984375" customWidth="1"/>
    <col min="7177" max="7177" width="13.73046875" customWidth="1"/>
    <col min="7178" max="7178" width="11.265625" customWidth="1"/>
    <col min="7179" max="7179" width="10.3984375" customWidth="1"/>
    <col min="7180" max="7180" width="9.265625" customWidth="1"/>
    <col min="7181" max="7181" width="9.59765625" customWidth="1"/>
    <col min="7182" max="7182" width="17.1328125" bestFit="1" customWidth="1"/>
    <col min="7183" max="7183" width="14.86328125" customWidth="1"/>
    <col min="7184" max="7184" width="9.59765625" bestFit="1" customWidth="1"/>
    <col min="7185" max="7185" width="10.59765625" customWidth="1"/>
    <col min="7186" max="7186" width="11.73046875" customWidth="1"/>
    <col min="7187" max="7187" width="10.265625" customWidth="1"/>
    <col min="7188" max="7188" width="13.86328125" customWidth="1"/>
    <col min="7189" max="7189" width="10.3984375" customWidth="1"/>
    <col min="7190" max="7190" width="10.86328125" customWidth="1"/>
    <col min="7191" max="7191" width="13.86328125" customWidth="1"/>
    <col min="7192" max="7192" width="10.59765625" customWidth="1"/>
    <col min="7193" max="7193" width="9.3984375" customWidth="1"/>
    <col min="7194" max="7194" width="6.73046875" customWidth="1"/>
    <col min="7195" max="7195" width="9.1328125" customWidth="1"/>
    <col min="7196" max="7203" width="11.265625" customWidth="1"/>
    <col min="7204" max="7219" width="0" hidden="1" customWidth="1"/>
    <col min="7220" max="7220" width="12.73046875" customWidth="1"/>
    <col min="7221" max="7221" width="9.1328125" customWidth="1"/>
    <col min="7222" max="7222" width="8.265625" customWidth="1"/>
    <col min="7223" max="7223" width="8.73046875" customWidth="1"/>
    <col min="7224" max="7224" width="10.59765625" customWidth="1"/>
    <col min="7225" max="7227" width="8.73046875" customWidth="1"/>
    <col min="7228" max="7248" width="0" hidden="1" customWidth="1"/>
    <col min="7249" max="7253" width="15.265625" customWidth="1"/>
    <col min="7430" max="7430" width="6" customWidth="1"/>
    <col min="7431" max="7431" width="29.86328125" customWidth="1"/>
    <col min="7432" max="7432" width="11.3984375" customWidth="1"/>
    <col min="7433" max="7433" width="13.73046875" customWidth="1"/>
    <col min="7434" max="7434" width="11.265625" customWidth="1"/>
    <col min="7435" max="7435" width="10.3984375" customWidth="1"/>
    <col min="7436" max="7436" width="9.265625" customWidth="1"/>
    <col min="7437" max="7437" width="9.59765625" customWidth="1"/>
    <col min="7438" max="7438" width="17.1328125" bestFit="1" customWidth="1"/>
    <col min="7439" max="7439" width="14.86328125" customWidth="1"/>
    <col min="7440" max="7440" width="9.59765625" bestFit="1" customWidth="1"/>
    <col min="7441" max="7441" width="10.59765625" customWidth="1"/>
    <col min="7442" max="7442" width="11.73046875" customWidth="1"/>
    <col min="7443" max="7443" width="10.265625" customWidth="1"/>
    <col min="7444" max="7444" width="13.86328125" customWidth="1"/>
    <col min="7445" max="7445" width="10.3984375" customWidth="1"/>
    <col min="7446" max="7446" width="10.86328125" customWidth="1"/>
    <col min="7447" max="7447" width="13.86328125" customWidth="1"/>
    <col min="7448" max="7448" width="10.59765625" customWidth="1"/>
    <col min="7449" max="7449" width="9.3984375" customWidth="1"/>
    <col min="7450" max="7450" width="6.73046875" customWidth="1"/>
    <col min="7451" max="7451" width="9.1328125" customWidth="1"/>
    <col min="7452" max="7459" width="11.265625" customWidth="1"/>
    <col min="7460" max="7475" width="0" hidden="1" customWidth="1"/>
    <col min="7476" max="7476" width="12.73046875" customWidth="1"/>
    <col min="7477" max="7477" width="9.1328125" customWidth="1"/>
    <col min="7478" max="7478" width="8.265625" customWidth="1"/>
    <col min="7479" max="7479" width="8.73046875" customWidth="1"/>
    <col min="7480" max="7480" width="10.59765625" customWidth="1"/>
    <col min="7481" max="7483" width="8.73046875" customWidth="1"/>
    <col min="7484" max="7504" width="0" hidden="1" customWidth="1"/>
    <col min="7505" max="7509" width="15.265625" customWidth="1"/>
    <col min="7686" max="7686" width="6" customWidth="1"/>
    <col min="7687" max="7687" width="29.86328125" customWidth="1"/>
    <col min="7688" max="7688" width="11.3984375" customWidth="1"/>
    <col min="7689" max="7689" width="13.73046875" customWidth="1"/>
    <col min="7690" max="7690" width="11.265625" customWidth="1"/>
    <col min="7691" max="7691" width="10.3984375" customWidth="1"/>
    <col min="7692" max="7692" width="9.265625" customWidth="1"/>
    <col min="7693" max="7693" width="9.59765625" customWidth="1"/>
    <col min="7694" max="7694" width="17.1328125" bestFit="1" customWidth="1"/>
    <col min="7695" max="7695" width="14.86328125" customWidth="1"/>
    <col min="7696" max="7696" width="9.59765625" bestFit="1" customWidth="1"/>
    <col min="7697" max="7697" width="10.59765625" customWidth="1"/>
    <col min="7698" max="7698" width="11.73046875" customWidth="1"/>
    <col min="7699" max="7699" width="10.265625" customWidth="1"/>
    <col min="7700" max="7700" width="13.86328125" customWidth="1"/>
    <col min="7701" max="7701" width="10.3984375" customWidth="1"/>
    <col min="7702" max="7702" width="10.86328125" customWidth="1"/>
    <col min="7703" max="7703" width="13.86328125" customWidth="1"/>
    <col min="7704" max="7704" width="10.59765625" customWidth="1"/>
    <col min="7705" max="7705" width="9.3984375" customWidth="1"/>
    <col min="7706" max="7706" width="6.73046875" customWidth="1"/>
    <col min="7707" max="7707" width="9.1328125" customWidth="1"/>
    <col min="7708" max="7715" width="11.265625" customWidth="1"/>
    <col min="7716" max="7731" width="0" hidden="1" customWidth="1"/>
    <col min="7732" max="7732" width="12.73046875" customWidth="1"/>
    <col min="7733" max="7733" width="9.1328125" customWidth="1"/>
    <col min="7734" max="7734" width="8.265625" customWidth="1"/>
    <col min="7735" max="7735" width="8.73046875" customWidth="1"/>
    <col min="7736" max="7736" width="10.59765625" customWidth="1"/>
    <col min="7737" max="7739" width="8.73046875" customWidth="1"/>
    <col min="7740" max="7760" width="0" hidden="1" customWidth="1"/>
    <col min="7761" max="7765" width="15.265625" customWidth="1"/>
    <col min="7942" max="7942" width="6" customWidth="1"/>
    <col min="7943" max="7943" width="29.86328125" customWidth="1"/>
    <col min="7944" max="7944" width="11.3984375" customWidth="1"/>
    <col min="7945" max="7945" width="13.73046875" customWidth="1"/>
    <col min="7946" max="7946" width="11.265625" customWidth="1"/>
    <col min="7947" max="7947" width="10.3984375" customWidth="1"/>
    <col min="7948" max="7948" width="9.265625" customWidth="1"/>
    <col min="7949" max="7949" width="9.59765625" customWidth="1"/>
    <col min="7950" max="7950" width="17.1328125" bestFit="1" customWidth="1"/>
    <col min="7951" max="7951" width="14.86328125" customWidth="1"/>
    <col min="7952" max="7952" width="9.59765625" bestFit="1" customWidth="1"/>
    <col min="7953" max="7953" width="10.59765625" customWidth="1"/>
    <col min="7954" max="7954" width="11.73046875" customWidth="1"/>
    <col min="7955" max="7955" width="10.265625" customWidth="1"/>
    <col min="7956" max="7956" width="13.86328125" customWidth="1"/>
    <col min="7957" max="7957" width="10.3984375" customWidth="1"/>
    <col min="7958" max="7958" width="10.86328125" customWidth="1"/>
    <col min="7959" max="7959" width="13.86328125" customWidth="1"/>
    <col min="7960" max="7960" width="10.59765625" customWidth="1"/>
    <col min="7961" max="7961" width="9.3984375" customWidth="1"/>
    <col min="7962" max="7962" width="6.73046875" customWidth="1"/>
    <col min="7963" max="7963" width="9.1328125" customWidth="1"/>
    <col min="7964" max="7971" width="11.265625" customWidth="1"/>
    <col min="7972" max="7987" width="0" hidden="1" customWidth="1"/>
    <col min="7988" max="7988" width="12.73046875" customWidth="1"/>
    <col min="7989" max="7989" width="9.1328125" customWidth="1"/>
    <col min="7990" max="7990" width="8.265625" customWidth="1"/>
    <col min="7991" max="7991" width="8.73046875" customWidth="1"/>
    <col min="7992" max="7992" width="10.59765625" customWidth="1"/>
    <col min="7993" max="7995" width="8.73046875" customWidth="1"/>
    <col min="7996" max="8016" width="0" hidden="1" customWidth="1"/>
    <col min="8017" max="8021" width="15.265625" customWidth="1"/>
    <col min="8198" max="8198" width="6" customWidth="1"/>
    <col min="8199" max="8199" width="29.86328125" customWidth="1"/>
    <col min="8200" max="8200" width="11.3984375" customWidth="1"/>
    <col min="8201" max="8201" width="13.73046875" customWidth="1"/>
    <col min="8202" max="8202" width="11.265625" customWidth="1"/>
    <col min="8203" max="8203" width="10.3984375" customWidth="1"/>
    <col min="8204" max="8204" width="9.265625" customWidth="1"/>
    <col min="8205" max="8205" width="9.59765625" customWidth="1"/>
    <col min="8206" max="8206" width="17.1328125" bestFit="1" customWidth="1"/>
    <col min="8207" max="8207" width="14.86328125" customWidth="1"/>
    <col min="8208" max="8208" width="9.59765625" bestFit="1" customWidth="1"/>
    <col min="8209" max="8209" width="10.59765625" customWidth="1"/>
    <col min="8210" max="8210" width="11.73046875" customWidth="1"/>
    <col min="8211" max="8211" width="10.265625" customWidth="1"/>
    <col min="8212" max="8212" width="13.86328125" customWidth="1"/>
    <col min="8213" max="8213" width="10.3984375" customWidth="1"/>
    <col min="8214" max="8214" width="10.86328125" customWidth="1"/>
    <col min="8215" max="8215" width="13.86328125" customWidth="1"/>
    <col min="8216" max="8216" width="10.59765625" customWidth="1"/>
    <col min="8217" max="8217" width="9.3984375" customWidth="1"/>
    <col min="8218" max="8218" width="6.73046875" customWidth="1"/>
    <col min="8219" max="8219" width="9.1328125" customWidth="1"/>
    <col min="8220" max="8227" width="11.265625" customWidth="1"/>
    <col min="8228" max="8243" width="0" hidden="1" customWidth="1"/>
    <col min="8244" max="8244" width="12.73046875" customWidth="1"/>
    <col min="8245" max="8245" width="9.1328125" customWidth="1"/>
    <col min="8246" max="8246" width="8.265625" customWidth="1"/>
    <col min="8247" max="8247" width="8.73046875" customWidth="1"/>
    <col min="8248" max="8248" width="10.59765625" customWidth="1"/>
    <col min="8249" max="8251" width="8.73046875" customWidth="1"/>
    <col min="8252" max="8272" width="0" hidden="1" customWidth="1"/>
    <col min="8273" max="8277" width="15.265625" customWidth="1"/>
    <col min="8454" max="8454" width="6" customWidth="1"/>
    <col min="8455" max="8455" width="29.86328125" customWidth="1"/>
    <col min="8456" max="8456" width="11.3984375" customWidth="1"/>
    <col min="8457" max="8457" width="13.73046875" customWidth="1"/>
    <col min="8458" max="8458" width="11.265625" customWidth="1"/>
    <col min="8459" max="8459" width="10.3984375" customWidth="1"/>
    <col min="8460" max="8460" width="9.265625" customWidth="1"/>
    <col min="8461" max="8461" width="9.59765625" customWidth="1"/>
    <col min="8462" max="8462" width="17.1328125" bestFit="1" customWidth="1"/>
    <col min="8463" max="8463" width="14.86328125" customWidth="1"/>
    <col min="8464" max="8464" width="9.59765625" bestFit="1" customWidth="1"/>
    <col min="8465" max="8465" width="10.59765625" customWidth="1"/>
    <col min="8466" max="8466" width="11.73046875" customWidth="1"/>
    <col min="8467" max="8467" width="10.265625" customWidth="1"/>
    <col min="8468" max="8468" width="13.86328125" customWidth="1"/>
    <col min="8469" max="8469" width="10.3984375" customWidth="1"/>
    <col min="8470" max="8470" width="10.86328125" customWidth="1"/>
    <col min="8471" max="8471" width="13.86328125" customWidth="1"/>
    <col min="8472" max="8472" width="10.59765625" customWidth="1"/>
    <col min="8473" max="8473" width="9.3984375" customWidth="1"/>
    <col min="8474" max="8474" width="6.73046875" customWidth="1"/>
    <col min="8475" max="8475" width="9.1328125" customWidth="1"/>
    <col min="8476" max="8483" width="11.265625" customWidth="1"/>
    <col min="8484" max="8499" width="0" hidden="1" customWidth="1"/>
    <col min="8500" max="8500" width="12.73046875" customWidth="1"/>
    <col min="8501" max="8501" width="9.1328125" customWidth="1"/>
    <col min="8502" max="8502" width="8.265625" customWidth="1"/>
    <col min="8503" max="8503" width="8.73046875" customWidth="1"/>
    <col min="8504" max="8504" width="10.59765625" customWidth="1"/>
    <col min="8505" max="8507" width="8.73046875" customWidth="1"/>
    <col min="8508" max="8528" width="0" hidden="1" customWidth="1"/>
    <col min="8529" max="8533" width="15.265625" customWidth="1"/>
    <col min="8710" max="8710" width="6" customWidth="1"/>
    <col min="8711" max="8711" width="29.86328125" customWidth="1"/>
    <col min="8712" max="8712" width="11.3984375" customWidth="1"/>
    <col min="8713" max="8713" width="13.73046875" customWidth="1"/>
    <col min="8714" max="8714" width="11.265625" customWidth="1"/>
    <col min="8715" max="8715" width="10.3984375" customWidth="1"/>
    <col min="8716" max="8716" width="9.265625" customWidth="1"/>
    <col min="8717" max="8717" width="9.59765625" customWidth="1"/>
    <col min="8718" max="8718" width="17.1328125" bestFit="1" customWidth="1"/>
    <col min="8719" max="8719" width="14.86328125" customWidth="1"/>
    <col min="8720" max="8720" width="9.59765625" bestFit="1" customWidth="1"/>
    <col min="8721" max="8721" width="10.59765625" customWidth="1"/>
    <col min="8722" max="8722" width="11.73046875" customWidth="1"/>
    <col min="8723" max="8723" width="10.265625" customWidth="1"/>
    <col min="8724" max="8724" width="13.86328125" customWidth="1"/>
    <col min="8725" max="8725" width="10.3984375" customWidth="1"/>
    <col min="8726" max="8726" width="10.86328125" customWidth="1"/>
    <col min="8727" max="8727" width="13.86328125" customWidth="1"/>
    <col min="8728" max="8728" width="10.59765625" customWidth="1"/>
    <col min="8729" max="8729" width="9.3984375" customWidth="1"/>
    <col min="8730" max="8730" width="6.73046875" customWidth="1"/>
    <col min="8731" max="8731" width="9.1328125" customWidth="1"/>
    <col min="8732" max="8739" width="11.265625" customWidth="1"/>
    <col min="8740" max="8755" width="0" hidden="1" customWidth="1"/>
    <col min="8756" max="8756" width="12.73046875" customWidth="1"/>
    <col min="8757" max="8757" width="9.1328125" customWidth="1"/>
    <col min="8758" max="8758" width="8.265625" customWidth="1"/>
    <col min="8759" max="8759" width="8.73046875" customWidth="1"/>
    <col min="8760" max="8760" width="10.59765625" customWidth="1"/>
    <col min="8761" max="8763" width="8.73046875" customWidth="1"/>
    <col min="8764" max="8784" width="0" hidden="1" customWidth="1"/>
    <col min="8785" max="8789" width="15.265625" customWidth="1"/>
    <col min="8966" max="8966" width="6" customWidth="1"/>
    <col min="8967" max="8967" width="29.86328125" customWidth="1"/>
    <col min="8968" max="8968" width="11.3984375" customWidth="1"/>
    <col min="8969" max="8969" width="13.73046875" customWidth="1"/>
    <col min="8970" max="8970" width="11.265625" customWidth="1"/>
    <col min="8971" max="8971" width="10.3984375" customWidth="1"/>
    <col min="8972" max="8972" width="9.265625" customWidth="1"/>
    <col min="8973" max="8973" width="9.59765625" customWidth="1"/>
    <col min="8974" max="8974" width="17.1328125" bestFit="1" customWidth="1"/>
    <col min="8975" max="8975" width="14.86328125" customWidth="1"/>
    <col min="8976" max="8976" width="9.59765625" bestFit="1" customWidth="1"/>
    <col min="8977" max="8977" width="10.59765625" customWidth="1"/>
    <col min="8978" max="8978" width="11.73046875" customWidth="1"/>
    <col min="8979" max="8979" width="10.265625" customWidth="1"/>
    <col min="8980" max="8980" width="13.86328125" customWidth="1"/>
    <col min="8981" max="8981" width="10.3984375" customWidth="1"/>
    <col min="8982" max="8982" width="10.86328125" customWidth="1"/>
    <col min="8983" max="8983" width="13.86328125" customWidth="1"/>
    <col min="8984" max="8984" width="10.59765625" customWidth="1"/>
    <col min="8985" max="8985" width="9.3984375" customWidth="1"/>
    <col min="8986" max="8986" width="6.73046875" customWidth="1"/>
    <col min="8987" max="8987" width="9.1328125" customWidth="1"/>
    <col min="8988" max="8995" width="11.265625" customWidth="1"/>
    <col min="8996" max="9011" width="0" hidden="1" customWidth="1"/>
    <col min="9012" max="9012" width="12.73046875" customWidth="1"/>
    <col min="9013" max="9013" width="9.1328125" customWidth="1"/>
    <col min="9014" max="9014" width="8.265625" customWidth="1"/>
    <col min="9015" max="9015" width="8.73046875" customWidth="1"/>
    <col min="9016" max="9016" width="10.59765625" customWidth="1"/>
    <col min="9017" max="9019" width="8.73046875" customWidth="1"/>
    <col min="9020" max="9040" width="0" hidden="1" customWidth="1"/>
    <col min="9041" max="9045" width="15.265625" customWidth="1"/>
    <col min="9222" max="9222" width="6" customWidth="1"/>
    <col min="9223" max="9223" width="29.86328125" customWidth="1"/>
    <col min="9224" max="9224" width="11.3984375" customWidth="1"/>
    <col min="9225" max="9225" width="13.73046875" customWidth="1"/>
    <col min="9226" max="9226" width="11.265625" customWidth="1"/>
    <col min="9227" max="9227" width="10.3984375" customWidth="1"/>
    <col min="9228" max="9228" width="9.265625" customWidth="1"/>
    <col min="9229" max="9229" width="9.59765625" customWidth="1"/>
    <col min="9230" max="9230" width="17.1328125" bestFit="1" customWidth="1"/>
    <col min="9231" max="9231" width="14.86328125" customWidth="1"/>
    <col min="9232" max="9232" width="9.59765625" bestFit="1" customWidth="1"/>
    <col min="9233" max="9233" width="10.59765625" customWidth="1"/>
    <col min="9234" max="9234" width="11.73046875" customWidth="1"/>
    <col min="9235" max="9235" width="10.265625" customWidth="1"/>
    <col min="9236" max="9236" width="13.86328125" customWidth="1"/>
    <col min="9237" max="9237" width="10.3984375" customWidth="1"/>
    <col min="9238" max="9238" width="10.86328125" customWidth="1"/>
    <col min="9239" max="9239" width="13.86328125" customWidth="1"/>
    <col min="9240" max="9240" width="10.59765625" customWidth="1"/>
    <col min="9241" max="9241" width="9.3984375" customWidth="1"/>
    <col min="9242" max="9242" width="6.73046875" customWidth="1"/>
    <col min="9243" max="9243" width="9.1328125" customWidth="1"/>
    <col min="9244" max="9251" width="11.265625" customWidth="1"/>
    <col min="9252" max="9267" width="0" hidden="1" customWidth="1"/>
    <col min="9268" max="9268" width="12.73046875" customWidth="1"/>
    <col min="9269" max="9269" width="9.1328125" customWidth="1"/>
    <col min="9270" max="9270" width="8.265625" customWidth="1"/>
    <col min="9271" max="9271" width="8.73046875" customWidth="1"/>
    <col min="9272" max="9272" width="10.59765625" customWidth="1"/>
    <col min="9273" max="9275" width="8.73046875" customWidth="1"/>
    <col min="9276" max="9296" width="0" hidden="1" customWidth="1"/>
    <col min="9297" max="9301" width="15.265625" customWidth="1"/>
    <col min="9478" max="9478" width="6" customWidth="1"/>
    <col min="9479" max="9479" width="29.86328125" customWidth="1"/>
    <col min="9480" max="9480" width="11.3984375" customWidth="1"/>
    <col min="9481" max="9481" width="13.73046875" customWidth="1"/>
    <col min="9482" max="9482" width="11.265625" customWidth="1"/>
    <col min="9483" max="9483" width="10.3984375" customWidth="1"/>
    <col min="9484" max="9484" width="9.265625" customWidth="1"/>
    <col min="9485" max="9485" width="9.59765625" customWidth="1"/>
    <col min="9486" max="9486" width="17.1328125" bestFit="1" customWidth="1"/>
    <col min="9487" max="9487" width="14.86328125" customWidth="1"/>
    <col min="9488" max="9488" width="9.59765625" bestFit="1" customWidth="1"/>
    <col min="9489" max="9489" width="10.59765625" customWidth="1"/>
    <col min="9490" max="9490" width="11.73046875" customWidth="1"/>
    <col min="9491" max="9491" width="10.265625" customWidth="1"/>
    <col min="9492" max="9492" width="13.86328125" customWidth="1"/>
    <col min="9493" max="9493" width="10.3984375" customWidth="1"/>
    <col min="9494" max="9494" width="10.86328125" customWidth="1"/>
    <col min="9495" max="9495" width="13.86328125" customWidth="1"/>
    <col min="9496" max="9496" width="10.59765625" customWidth="1"/>
    <col min="9497" max="9497" width="9.3984375" customWidth="1"/>
    <col min="9498" max="9498" width="6.73046875" customWidth="1"/>
    <col min="9499" max="9499" width="9.1328125" customWidth="1"/>
    <col min="9500" max="9507" width="11.265625" customWidth="1"/>
    <col min="9508" max="9523" width="0" hidden="1" customWidth="1"/>
    <col min="9524" max="9524" width="12.73046875" customWidth="1"/>
    <col min="9525" max="9525" width="9.1328125" customWidth="1"/>
    <col min="9526" max="9526" width="8.265625" customWidth="1"/>
    <col min="9527" max="9527" width="8.73046875" customWidth="1"/>
    <col min="9528" max="9528" width="10.59765625" customWidth="1"/>
    <col min="9529" max="9531" width="8.73046875" customWidth="1"/>
    <col min="9532" max="9552" width="0" hidden="1" customWidth="1"/>
    <col min="9553" max="9557" width="15.265625" customWidth="1"/>
    <col min="9734" max="9734" width="6" customWidth="1"/>
    <col min="9735" max="9735" width="29.86328125" customWidth="1"/>
    <col min="9736" max="9736" width="11.3984375" customWidth="1"/>
    <col min="9737" max="9737" width="13.73046875" customWidth="1"/>
    <col min="9738" max="9738" width="11.265625" customWidth="1"/>
    <col min="9739" max="9739" width="10.3984375" customWidth="1"/>
    <col min="9740" max="9740" width="9.265625" customWidth="1"/>
    <col min="9741" max="9741" width="9.59765625" customWidth="1"/>
    <col min="9742" max="9742" width="17.1328125" bestFit="1" customWidth="1"/>
    <col min="9743" max="9743" width="14.86328125" customWidth="1"/>
    <col min="9744" max="9744" width="9.59765625" bestFit="1" customWidth="1"/>
    <col min="9745" max="9745" width="10.59765625" customWidth="1"/>
    <col min="9746" max="9746" width="11.73046875" customWidth="1"/>
    <col min="9747" max="9747" width="10.265625" customWidth="1"/>
    <col min="9748" max="9748" width="13.86328125" customWidth="1"/>
    <col min="9749" max="9749" width="10.3984375" customWidth="1"/>
    <col min="9750" max="9750" width="10.86328125" customWidth="1"/>
    <col min="9751" max="9751" width="13.86328125" customWidth="1"/>
    <col min="9752" max="9752" width="10.59765625" customWidth="1"/>
    <col min="9753" max="9753" width="9.3984375" customWidth="1"/>
    <col min="9754" max="9754" width="6.73046875" customWidth="1"/>
    <col min="9755" max="9755" width="9.1328125" customWidth="1"/>
    <col min="9756" max="9763" width="11.265625" customWidth="1"/>
    <col min="9764" max="9779" width="0" hidden="1" customWidth="1"/>
    <col min="9780" max="9780" width="12.73046875" customWidth="1"/>
    <col min="9781" max="9781" width="9.1328125" customWidth="1"/>
    <col min="9782" max="9782" width="8.265625" customWidth="1"/>
    <col min="9783" max="9783" width="8.73046875" customWidth="1"/>
    <col min="9784" max="9784" width="10.59765625" customWidth="1"/>
    <col min="9785" max="9787" width="8.73046875" customWidth="1"/>
    <col min="9788" max="9808" width="0" hidden="1" customWidth="1"/>
    <col min="9809" max="9813" width="15.265625" customWidth="1"/>
    <col min="9990" max="9990" width="6" customWidth="1"/>
    <col min="9991" max="9991" width="29.86328125" customWidth="1"/>
    <col min="9992" max="9992" width="11.3984375" customWidth="1"/>
    <col min="9993" max="9993" width="13.73046875" customWidth="1"/>
    <col min="9994" max="9994" width="11.265625" customWidth="1"/>
    <col min="9995" max="9995" width="10.3984375" customWidth="1"/>
    <col min="9996" max="9996" width="9.265625" customWidth="1"/>
    <col min="9997" max="9997" width="9.59765625" customWidth="1"/>
    <col min="9998" max="9998" width="17.1328125" bestFit="1" customWidth="1"/>
    <col min="9999" max="9999" width="14.86328125" customWidth="1"/>
    <col min="10000" max="10000" width="9.59765625" bestFit="1" customWidth="1"/>
    <col min="10001" max="10001" width="10.59765625" customWidth="1"/>
    <col min="10002" max="10002" width="11.73046875" customWidth="1"/>
    <col min="10003" max="10003" width="10.265625" customWidth="1"/>
    <col min="10004" max="10004" width="13.86328125" customWidth="1"/>
    <col min="10005" max="10005" width="10.3984375" customWidth="1"/>
    <col min="10006" max="10006" width="10.86328125" customWidth="1"/>
    <col min="10007" max="10007" width="13.86328125" customWidth="1"/>
    <col min="10008" max="10008" width="10.59765625" customWidth="1"/>
    <col min="10009" max="10009" width="9.3984375" customWidth="1"/>
    <col min="10010" max="10010" width="6.73046875" customWidth="1"/>
    <col min="10011" max="10011" width="9.1328125" customWidth="1"/>
    <col min="10012" max="10019" width="11.265625" customWidth="1"/>
    <col min="10020" max="10035" width="0" hidden="1" customWidth="1"/>
    <col min="10036" max="10036" width="12.73046875" customWidth="1"/>
    <col min="10037" max="10037" width="9.1328125" customWidth="1"/>
    <col min="10038" max="10038" width="8.265625" customWidth="1"/>
    <col min="10039" max="10039" width="8.73046875" customWidth="1"/>
    <col min="10040" max="10040" width="10.59765625" customWidth="1"/>
    <col min="10041" max="10043" width="8.73046875" customWidth="1"/>
    <col min="10044" max="10064" width="0" hidden="1" customWidth="1"/>
    <col min="10065" max="10069" width="15.265625" customWidth="1"/>
    <col min="10246" max="10246" width="6" customWidth="1"/>
    <col min="10247" max="10247" width="29.86328125" customWidth="1"/>
    <col min="10248" max="10248" width="11.3984375" customWidth="1"/>
    <col min="10249" max="10249" width="13.73046875" customWidth="1"/>
    <col min="10250" max="10250" width="11.265625" customWidth="1"/>
    <col min="10251" max="10251" width="10.3984375" customWidth="1"/>
    <col min="10252" max="10252" width="9.265625" customWidth="1"/>
    <col min="10253" max="10253" width="9.59765625" customWidth="1"/>
    <col min="10254" max="10254" width="17.1328125" bestFit="1" customWidth="1"/>
    <col min="10255" max="10255" width="14.86328125" customWidth="1"/>
    <col min="10256" max="10256" width="9.59765625" bestFit="1" customWidth="1"/>
    <col min="10257" max="10257" width="10.59765625" customWidth="1"/>
    <col min="10258" max="10258" width="11.73046875" customWidth="1"/>
    <col min="10259" max="10259" width="10.265625" customWidth="1"/>
    <col min="10260" max="10260" width="13.86328125" customWidth="1"/>
    <col min="10261" max="10261" width="10.3984375" customWidth="1"/>
    <col min="10262" max="10262" width="10.86328125" customWidth="1"/>
    <col min="10263" max="10263" width="13.86328125" customWidth="1"/>
    <col min="10264" max="10264" width="10.59765625" customWidth="1"/>
    <col min="10265" max="10265" width="9.3984375" customWidth="1"/>
    <col min="10266" max="10266" width="6.73046875" customWidth="1"/>
    <col min="10267" max="10267" width="9.1328125" customWidth="1"/>
    <col min="10268" max="10275" width="11.265625" customWidth="1"/>
    <col min="10276" max="10291" width="0" hidden="1" customWidth="1"/>
    <col min="10292" max="10292" width="12.73046875" customWidth="1"/>
    <col min="10293" max="10293" width="9.1328125" customWidth="1"/>
    <col min="10294" max="10294" width="8.265625" customWidth="1"/>
    <col min="10295" max="10295" width="8.73046875" customWidth="1"/>
    <col min="10296" max="10296" width="10.59765625" customWidth="1"/>
    <col min="10297" max="10299" width="8.73046875" customWidth="1"/>
    <col min="10300" max="10320" width="0" hidden="1" customWidth="1"/>
    <col min="10321" max="10325" width="15.265625" customWidth="1"/>
    <col min="10502" max="10502" width="6" customWidth="1"/>
    <col min="10503" max="10503" width="29.86328125" customWidth="1"/>
    <col min="10504" max="10504" width="11.3984375" customWidth="1"/>
    <col min="10505" max="10505" width="13.73046875" customWidth="1"/>
    <col min="10506" max="10506" width="11.265625" customWidth="1"/>
    <col min="10507" max="10507" width="10.3984375" customWidth="1"/>
    <col min="10508" max="10508" width="9.265625" customWidth="1"/>
    <col min="10509" max="10509" width="9.59765625" customWidth="1"/>
    <col min="10510" max="10510" width="17.1328125" bestFit="1" customWidth="1"/>
    <col min="10511" max="10511" width="14.86328125" customWidth="1"/>
    <col min="10512" max="10512" width="9.59765625" bestFit="1" customWidth="1"/>
    <col min="10513" max="10513" width="10.59765625" customWidth="1"/>
    <col min="10514" max="10514" width="11.73046875" customWidth="1"/>
    <col min="10515" max="10515" width="10.265625" customWidth="1"/>
    <col min="10516" max="10516" width="13.86328125" customWidth="1"/>
    <col min="10517" max="10517" width="10.3984375" customWidth="1"/>
    <col min="10518" max="10518" width="10.86328125" customWidth="1"/>
    <col min="10519" max="10519" width="13.86328125" customWidth="1"/>
    <col min="10520" max="10520" width="10.59765625" customWidth="1"/>
    <col min="10521" max="10521" width="9.3984375" customWidth="1"/>
    <col min="10522" max="10522" width="6.73046875" customWidth="1"/>
    <col min="10523" max="10523" width="9.1328125" customWidth="1"/>
    <col min="10524" max="10531" width="11.265625" customWidth="1"/>
    <col min="10532" max="10547" width="0" hidden="1" customWidth="1"/>
    <col min="10548" max="10548" width="12.73046875" customWidth="1"/>
    <col min="10549" max="10549" width="9.1328125" customWidth="1"/>
    <col min="10550" max="10550" width="8.265625" customWidth="1"/>
    <col min="10551" max="10551" width="8.73046875" customWidth="1"/>
    <col min="10552" max="10552" width="10.59765625" customWidth="1"/>
    <col min="10553" max="10555" width="8.73046875" customWidth="1"/>
    <col min="10556" max="10576" width="0" hidden="1" customWidth="1"/>
    <col min="10577" max="10581" width="15.265625" customWidth="1"/>
    <col min="10758" max="10758" width="6" customWidth="1"/>
    <col min="10759" max="10759" width="29.86328125" customWidth="1"/>
    <col min="10760" max="10760" width="11.3984375" customWidth="1"/>
    <col min="10761" max="10761" width="13.73046875" customWidth="1"/>
    <col min="10762" max="10762" width="11.265625" customWidth="1"/>
    <col min="10763" max="10763" width="10.3984375" customWidth="1"/>
    <col min="10764" max="10764" width="9.265625" customWidth="1"/>
    <col min="10765" max="10765" width="9.59765625" customWidth="1"/>
    <col min="10766" max="10766" width="17.1328125" bestFit="1" customWidth="1"/>
    <col min="10767" max="10767" width="14.86328125" customWidth="1"/>
    <col min="10768" max="10768" width="9.59765625" bestFit="1" customWidth="1"/>
    <col min="10769" max="10769" width="10.59765625" customWidth="1"/>
    <col min="10770" max="10770" width="11.73046875" customWidth="1"/>
    <col min="10771" max="10771" width="10.265625" customWidth="1"/>
    <col min="10772" max="10772" width="13.86328125" customWidth="1"/>
    <col min="10773" max="10773" width="10.3984375" customWidth="1"/>
    <col min="10774" max="10774" width="10.86328125" customWidth="1"/>
    <col min="10775" max="10775" width="13.86328125" customWidth="1"/>
    <col min="10776" max="10776" width="10.59765625" customWidth="1"/>
    <col min="10777" max="10777" width="9.3984375" customWidth="1"/>
    <col min="10778" max="10778" width="6.73046875" customWidth="1"/>
    <col min="10779" max="10779" width="9.1328125" customWidth="1"/>
    <col min="10780" max="10787" width="11.265625" customWidth="1"/>
    <col min="10788" max="10803" width="0" hidden="1" customWidth="1"/>
    <col min="10804" max="10804" width="12.73046875" customWidth="1"/>
    <col min="10805" max="10805" width="9.1328125" customWidth="1"/>
    <col min="10806" max="10806" width="8.265625" customWidth="1"/>
    <col min="10807" max="10807" width="8.73046875" customWidth="1"/>
    <col min="10808" max="10808" width="10.59765625" customWidth="1"/>
    <col min="10809" max="10811" width="8.73046875" customWidth="1"/>
    <col min="10812" max="10832" width="0" hidden="1" customWidth="1"/>
    <col min="10833" max="10837" width="15.265625" customWidth="1"/>
    <col min="11014" max="11014" width="6" customWidth="1"/>
    <col min="11015" max="11015" width="29.86328125" customWidth="1"/>
    <col min="11016" max="11016" width="11.3984375" customWidth="1"/>
    <col min="11017" max="11017" width="13.73046875" customWidth="1"/>
    <col min="11018" max="11018" width="11.265625" customWidth="1"/>
    <col min="11019" max="11019" width="10.3984375" customWidth="1"/>
    <col min="11020" max="11020" width="9.265625" customWidth="1"/>
    <col min="11021" max="11021" width="9.59765625" customWidth="1"/>
    <col min="11022" max="11022" width="17.1328125" bestFit="1" customWidth="1"/>
    <col min="11023" max="11023" width="14.86328125" customWidth="1"/>
    <col min="11024" max="11024" width="9.59765625" bestFit="1" customWidth="1"/>
    <col min="11025" max="11025" width="10.59765625" customWidth="1"/>
    <col min="11026" max="11026" width="11.73046875" customWidth="1"/>
    <col min="11027" max="11027" width="10.265625" customWidth="1"/>
    <col min="11028" max="11028" width="13.86328125" customWidth="1"/>
    <col min="11029" max="11029" width="10.3984375" customWidth="1"/>
    <col min="11030" max="11030" width="10.86328125" customWidth="1"/>
    <col min="11031" max="11031" width="13.86328125" customWidth="1"/>
    <col min="11032" max="11032" width="10.59765625" customWidth="1"/>
    <col min="11033" max="11033" width="9.3984375" customWidth="1"/>
    <col min="11034" max="11034" width="6.73046875" customWidth="1"/>
    <col min="11035" max="11035" width="9.1328125" customWidth="1"/>
    <col min="11036" max="11043" width="11.265625" customWidth="1"/>
    <col min="11044" max="11059" width="0" hidden="1" customWidth="1"/>
    <col min="11060" max="11060" width="12.73046875" customWidth="1"/>
    <col min="11061" max="11061" width="9.1328125" customWidth="1"/>
    <col min="11062" max="11062" width="8.265625" customWidth="1"/>
    <col min="11063" max="11063" width="8.73046875" customWidth="1"/>
    <col min="11064" max="11064" width="10.59765625" customWidth="1"/>
    <col min="11065" max="11067" width="8.73046875" customWidth="1"/>
    <col min="11068" max="11088" width="0" hidden="1" customWidth="1"/>
    <col min="11089" max="11093" width="15.265625" customWidth="1"/>
    <col min="11270" max="11270" width="6" customWidth="1"/>
    <col min="11271" max="11271" width="29.86328125" customWidth="1"/>
    <col min="11272" max="11272" width="11.3984375" customWidth="1"/>
    <col min="11273" max="11273" width="13.73046875" customWidth="1"/>
    <col min="11274" max="11274" width="11.265625" customWidth="1"/>
    <col min="11275" max="11275" width="10.3984375" customWidth="1"/>
    <col min="11276" max="11276" width="9.265625" customWidth="1"/>
    <col min="11277" max="11277" width="9.59765625" customWidth="1"/>
    <col min="11278" max="11278" width="17.1328125" bestFit="1" customWidth="1"/>
    <col min="11279" max="11279" width="14.86328125" customWidth="1"/>
    <col min="11280" max="11280" width="9.59765625" bestFit="1" customWidth="1"/>
    <col min="11281" max="11281" width="10.59765625" customWidth="1"/>
    <col min="11282" max="11282" width="11.73046875" customWidth="1"/>
    <col min="11283" max="11283" width="10.265625" customWidth="1"/>
    <col min="11284" max="11284" width="13.86328125" customWidth="1"/>
    <col min="11285" max="11285" width="10.3984375" customWidth="1"/>
    <col min="11286" max="11286" width="10.86328125" customWidth="1"/>
    <col min="11287" max="11287" width="13.86328125" customWidth="1"/>
    <col min="11288" max="11288" width="10.59765625" customWidth="1"/>
    <col min="11289" max="11289" width="9.3984375" customWidth="1"/>
    <col min="11290" max="11290" width="6.73046875" customWidth="1"/>
    <col min="11291" max="11291" width="9.1328125" customWidth="1"/>
    <col min="11292" max="11299" width="11.265625" customWidth="1"/>
    <col min="11300" max="11315" width="0" hidden="1" customWidth="1"/>
    <col min="11316" max="11316" width="12.73046875" customWidth="1"/>
    <col min="11317" max="11317" width="9.1328125" customWidth="1"/>
    <col min="11318" max="11318" width="8.265625" customWidth="1"/>
    <col min="11319" max="11319" width="8.73046875" customWidth="1"/>
    <col min="11320" max="11320" width="10.59765625" customWidth="1"/>
    <col min="11321" max="11323" width="8.73046875" customWidth="1"/>
    <col min="11324" max="11344" width="0" hidden="1" customWidth="1"/>
    <col min="11345" max="11349" width="15.265625" customWidth="1"/>
    <col min="11526" max="11526" width="6" customWidth="1"/>
    <col min="11527" max="11527" width="29.86328125" customWidth="1"/>
    <col min="11528" max="11528" width="11.3984375" customWidth="1"/>
    <col min="11529" max="11529" width="13.73046875" customWidth="1"/>
    <col min="11530" max="11530" width="11.265625" customWidth="1"/>
    <col min="11531" max="11531" width="10.3984375" customWidth="1"/>
    <col min="11532" max="11532" width="9.265625" customWidth="1"/>
    <col min="11533" max="11533" width="9.59765625" customWidth="1"/>
    <col min="11534" max="11534" width="17.1328125" bestFit="1" customWidth="1"/>
    <col min="11535" max="11535" width="14.86328125" customWidth="1"/>
    <col min="11536" max="11536" width="9.59765625" bestFit="1" customWidth="1"/>
    <col min="11537" max="11537" width="10.59765625" customWidth="1"/>
    <col min="11538" max="11538" width="11.73046875" customWidth="1"/>
    <col min="11539" max="11539" width="10.265625" customWidth="1"/>
    <col min="11540" max="11540" width="13.86328125" customWidth="1"/>
    <col min="11541" max="11541" width="10.3984375" customWidth="1"/>
    <col min="11542" max="11542" width="10.86328125" customWidth="1"/>
    <col min="11543" max="11543" width="13.86328125" customWidth="1"/>
    <col min="11544" max="11544" width="10.59765625" customWidth="1"/>
    <col min="11545" max="11545" width="9.3984375" customWidth="1"/>
    <col min="11546" max="11546" width="6.73046875" customWidth="1"/>
    <col min="11547" max="11547" width="9.1328125" customWidth="1"/>
    <col min="11548" max="11555" width="11.265625" customWidth="1"/>
    <col min="11556" max="11571" width="0" hidden="1" customWidth="1"/>
    <col min="11572" max="11572" width="12.73046875" customWidth="1"/>
    <col min="11573" max="11573" width="9.1328125" customWidth="1"/>
    <col min="11574" max="11574" width="8.265625" customWidth="1"/>
    <col min="11575" max="11575" width="8.73046875" customWidth="1"/>
    <col min="11576" max="11576" width="10.59765625" customWidth="1"/>
    <col min="11577" max="11579" width="8.73046875" customWidth="1"/>
    <col min="11580" max="11600" width="0" hidden="1" customWidth="1"/>
    <col min="11601" max="11605" width="15.265625" customWidth="1"/>
    <col min="11782" max="11782" width="6" customWidth="1"/>
    <col min="11783" max="11783" width="29.86328125" customWidth="1"/>
    <col min="11784" max="11784" width="11.3984375" customWidth="1"/>
    <col min="11785" max="11785" width="13.73046875" customWidth="1"/>
    <col min="11786" max="11786" width="11.265625" customWidth="1"/>
    <col min="11787" max="11787" width="10.3984375" customWidth="1"/>
    <col min="11788" max="11788" width="9.265625" customWidth="1"/>
    <col min="11789" max="11789" width="9.59765625" customWidth="1"/>
    <col min="11790" max="11790" width="17.1328125" bestFit="1" customWidth="1"/>
    <col min="11791" max="11791" width="14.86328125" customWidth="1"/>
    <col min="11792" max="11792" width="9.59765625" bestFit="1" customWidth="1"/>
    <col min="11793" max="11793" width="10.59765625" customWidth="1"/>
    <col min="11794" max="11794" width="11.73046875" customWidth="1"/>
    <col min="11795" max="11795" width="10.265625" customWidth="1"/>
    <col min="11796" max="11796" width="13.86328125" customWidth="1"/>
    <col min="11797" max="11797" width="10.3984375" customWidth="1"/>
    <col min="11798" max="11798" width="10.86328125" customWidth="1"/>
    <col min="11799" max="11799" width="13.86328125" customWidth="1"/>
    <col min="11800" max="11800" width="10.59765625" customWidth="1"/>
    <col min="11801" max="11801" width="9.3984375" customWidth="1"/>
    <col min="11802" max="11802" width="6.73046875" customWidth="1"/>
    <col min="11803" max="11803" width="9.1328125" customWidth="1"/>
    <col min="11804" max="11811" width="11.265625" customWidth="1"/>
    <col min="11812" max="11827" width="0" hidden="1" customWidth="1"/>
    <col min="11828" max="11828" width="12.73046875" customWidth="1"/>
    <col min="11829" max="11829" width="9.1328125" customWidth="1"/>
    <col min="11830" max="11830" width="8.265625" customWidth="1"/>
    <col min="11831" max="11831" width="8.73046875" customWidth="1"/>
    <col min="11832" max="11832" width="10.59765625" customWidth="1"/>
    <col min="11833" max="11835" width="8.73046875" customWidth="1"/>
    <col min="11836" max="11856" width="0" hidden="1" customWidth="1"/>
    <col min="11857" max="11861" width="15.265625" customWidth="1"/>
    <col min="12038" max="12038" width="6" customWidth="1"/>
    <col min="12039" max="12039" width="29.86328125" customWidth="1"/>
    <col min="12040" max="12040" width="11.3984375" customWidth="1"/>
    <col min="12041" max="12041" width="13.73046875" customWidth="1"/>
    <col min="12042" max="12042" width="11.265625" customWidth="1"/>
    <col min="12043" max="12043" width="10.3984375" customWidth="1"/>
    <col min="12044" max="12044" width="9.265625" customWidth="1"/>
    <col min="12045" max="12045" width="9.59765625" customWidth="1"/>
    <col min="12046" max="12046" width="17.1328125" bestFit="1" customWidth="1"/>
    <col min="12047" max="12047" width="14.86328125" customWidth="1"/>
    <col min="12048" max="12048" width="9.59765625" bestFit="1" customWidth="1"/>
    <col min="12049" max="12049" width="10.59765625" customWidth="1"/>
    <col min="12050" max="12050" width="11.73046875" customWidth="1"/>
    <col min="12051" max="12051" width="10.265625" customWidth="1"/>
    <col min="12052" max="12052" width="13.86328125" customWidth="1"/>
    <col min="12053" max="12053" width="10.3984375" customWidth="1"/>
    <col min="12054" max="12054" width="10.86328125" customWidth="1"/>
    <col min="12055" max="12055" width="13.86328125" customWidth="1"/>
    <col min="12056" max="12056" width="10.59765625" customWidth="1"/>
    <col min="12057" max="12057" width="9.3984375" customWidth="1"/>
    <col min="12058" max="12058" width="6.73046875" customWidth="1"/>
    <col min="12059" max="12059" width="9.1328125" customWidth="1"/>
    <col min="12060" max="12067" width="11.265625" customWidth="1"/>
    <col min="12068" max="12083" width="0" hidden="1" customWidth="1"/>
    <col min="12084" max="12084" width="12.73046875" customWidth="1"/>
    <col min="12085" max="12085" width="9.1328125" customWidth="1"/>
    <col min="12086" max="12086" width="8.265625" customWidth="1"/>
    <col min="12087" max="12087" width="8.73046875" customWidth="1"/>
    <col min="12088" max="12088" width="10.59765625" customWidth="1"/>
    <col min="12089" max="12091" width="8.73046875" customWidth="1"/>
    <col min="12092" max="12112" width="0" hidden="1" customWidth="1"/>
    <col min="12113" max="12117" width="15.265625" customWidth="1"/>
    <col min="12294" max="12294" width="6" customWidth="1"/>
    <col min="12295" max="12295" width="29.86328125" customWidth="1"/>
    <col min="12296" max="12296" width="11.3984375" customWidth="1"/>
    <col min="12297" max="12297" width="13.73046875" customWidth="1"/>
    <col min="12298" max="12298" width="11.265625" customWidth="1"/>
    <col min="12299" max="12299" width="10.3984375" customWidth="1"/>
    <col min="12300" max="12300" width="9.265625" customWidth="1"/>
    <col min="12301" max="12301" width="9.59765625" customWidth="1"/>
    <col min="12302" max="12302" width="17.1328125" bestFit="1" customWidth="1"/>
    <col min="12303" max="12303" width="14.86328125" customWidth="1"/>
    <col min="12304" max="12304" width="9.59765625" bestFit="1" customWidth="1"/>
    <col min="12305" max="12305" width="10.59765625" customWidth="1"/>
    <col min="12306" max="12306" width="11.73046875" customWidth="1"/>
    <col min="12307" max="12307" width="10.265625" customWidth="1"/>
    <col min="12308" max="12308" width="13.86328125" customWidth="1"/>
    <col min="12309" max="12309" width="10.3984375" customWidth="1"/>
    <col min="12310" max="12310" width="10.86328125" customWidth="1"/>
    <col min="12311" max="12311" width="13.86328125" customWidth="1"/>
    <col min="12312" max="12312" width="10.59765625" customWidth="1"/>
    <col min="12313" max="12313" width="9.3984375" customWidth="1"/>
    <col min="12314" max="12314" width="6.73046875" customWidth="1"/>
    <col min="12315" max="12315" width="9.1328125" customWidth="1"/>
    <col min="12316" max="12323" width="11.265625" customWidth="1"/>
    <col min="12324" max="12339" width="0" hidden="1" customWidth="1"/>
    <col min="12340" max="12340" width="12.73046875" customWidth="1"/>
    <col min="12341" max="12341" width="9.1328125" customWidth="1"/>
    <col min="12342" max="12342" width="8.265625" customWidth="1"/>
    <col min="12343" max="12343" width="8.73046875" customWidth="1"/>
    <col min="12344" max="12344" width="10.59765625" customWidth="1"/>
    <col min="12345" max="12347" width="8.73046875" customWidth="1"/>
    <col min="12348" max="12368" width="0" hidden="1" customWidth="1"/>
    <col min="12369" max="12373" width="15.265625" customWidth="1"/>
    <col min="12550" max="12550" width="6" customWidth="1"/>
    <col min="12551" max="12551" width="29.86328125" customWidth="1"/>
    <col min="12552" max="12552" width="11.3984375" customWidth="1"/>
    <col min="12553" max="12553" width="13.73046875" customWidth="1"/>
    <col min="12554" max="12554" width="11.265625" customWidth="1"/>
    <col min="12555" max="12555" width="10.3984375" customWidth="1"/>
    <col min="12556" max="12556" width="9.265625" customWidth="1"/>
    <col min="12557" max="12557" width="9.59765625" customWidth="1"/>
    <col min="12558" max="12558" width="17.1328125" bestFit="1" customWidth="1"/>
    <col min="12559" max="12559" width="14.86328125" customWidth="1"/>
    <col min="12560" max="12560" width="9.59765625" bestFit="1" customWidth="1"/>
    <col min="12561" max="12561" width="10.59765625" customWidth="1"/>
    <col min="12562" max="12562" width="11.73046875" customWidth="1"/>
    <col min="12563" max="12563" width="10.265625" customWidth="1"/>
    <col min="12564" max="12564" width="13.86328125" customWidth="1"/>
    <col min="12565" max="12565" width="10.3984375" customWidth="1"/>
    <col min="12566" max="12566" width="10.86328125" customWidth="1"/>
    <col min="12567" max="12567" width="13.86328125" customWidth="1"/>
    <col min="12568" max="12568" width="10.59765625" customWidth="1"/>
    <col min="12569" max="12569" width="9.3984375" customWidth="1"/>
    <col min="12570" max="12570" width="6.73046875" customWidth="1"/>
    <col min="12571" max="12571" width="9.1328125" customWidth="1"/>
    <col min="12572" max="12579" width="11.265625" customWidth="1"/>
    <col min="12580" max="12595" width="0" hidden="1" customWidth="1"/>
    <col min="12596" max="12596" width="12.73046875" customWidth="1"/>
    <col min="12597" max="12597" width="9.1328125" customWidth="1"/>
    <col min="12598" max="12598" width="8.265625" customWidth="1"/>
    <col min="12599" max="12599" width="8.73046875" customWidth="1"/>
    <col min="12600" max="12600" width="10.59765625" customWidth="1"/>
    <col min="12601" max="12603" width="8.73046875" customWidth="1"/>
    <col min="12604" max="12624" width="0" hidden="1" customWidth="1"/>
    <col min="12625" max="12629" width="15.265625" customWidth="1"/>
    <col min="12806" max="12806" width="6" customWidth="1"/>
    <col min="12807" max="12807" width="29.86328125" customWidth="1"/>
    <col min="12808" max="12808" width="11.3984375" customWidth="1"/>
    <col min="12809" max="12809" width="13.73046875" customWidth="1"/>
    <col min="12810" max="12810" width="11.265625" customWidth="1"/>
    <col min="12811" max="12811" width="10.3984375" customWidth="1"/>
    <col min="12812" max="12812" width="9.265625" customWidth="1"/>
    <col min="12813" max="12813" width="9.59765625" customWidth="1"/>
    <col min="12814" max="12814" width="17.1328125" bestFit="1" customWidth="1"/>
    <col min="12815" max="12815" width="14.86328125" customWidth="1"/>
    <col min="12816" max="12816" width="9.59765625" bestFit="1" customWidth="1"/>
    <col min="12817" max="12817" width="10.59765625" customWidth="1"/>
    <col min="12818" max="12818" width="11.73046875" customWidth="1"/>
    <col min="12819" max="12819" width="10.265625" customWidth="1"/>
    <col min="12820" max="12820" width="13.86328125" customWidth="1"/>
    <col min="12821" max="12821" width="10.3984375" customWidth="1"/>
    <col min="12822" max="12822" width="10.86328125" customWidth="1"/>
    <col min="12823" max="12823" width="13.86328125" customWidth="1"/>
    <col min="12824" max="12824" width="10.59765625" customWidth="1"/>
    <col min="12825" max="12825" width="9.3984375" customWidth="1"/>
    <col min="12826" max="12826" width="6.73046875" customWidth="1"/>
    <col min="12827" max="12827" width="9.1328125" customWidth="1"/>
    <col min="12828" max="12835" width="11.265625" customWidth="1"/>
    <col min="12836" max="12851" width="0" hidden="1" customWidth="1"/>
    <col min="12852" max="12852" width="12.73046875" customWidth="1"/>
    <col min="12853" max="12853" width="9.1328125" customWidth="1"/>
    <col min="12854" max="12854" width="8.265625" customWidth="1"/>
    <col min="12855" max="12855" width="8.73046875" customWidth="1"/>
    <col min="12856" max="12856" width="10.59765625" customWidth="1"/>
    <col min="12857" max="12859" width="8.73046875" customWidth="1"/>
    <col min="12860" max="12880" width="0" hidden="1" customWidth="1"/>
    <col min="12881" max="12885" width="15.265625" customWidth="1"/>
    <col min="13062" max="13062" width="6" customWidth="1"/>
    <col min="13063" max="13063" width="29.86328125" customWidth="1"/>
    <col min="13064" max="13064" width="11.3984375" customWidth="1"/>
    <col min="13065" max="13065" width="13.73046875" customWidth="1"/>
    <col min="13066" max="13066" width="11.265625" customWidth="1"/>
    <col min="13067" max="13067" width="10.3984375" customWidth="1"/>
    <col min="13068" max="13068" width="9.265625" customWidth="1"/>
    <col min="13069" max="13069" width="9.59765625" customWidth="1"/>
    <col min="13070" max="13070" width="17.1328125" bestFit="1" customWidth="1"/>
    <col min="13071" max="13071" width="14.86328125" customWidth="1"/>
    <col min="13072" max="13072" width="9.59765625" bestFit="1" customWidth="1"/>
    <col min="13073" max="13073" width="10.59765625" customWidth="1"/>
    <col min="13074" max="13074" width="11.73046875" customWidth="1"/>
    <col min="13075" max="13075" width="10.265625" customWidth="1"/>
    <col min="13076" max="13076" width="13.86328125" customWidth="1"/>
    <col min="13077" max="13077" width="10.3984375" customWidth="1"/>
    <col min="13078" max="13078" width="10.86328125" customWidth="1"/>
    <col min="13079" max="13079" width="13.86328125" customWidth="1"/>
    <col min="13080" max="13080" width="10.59765625" customWidth="1"/>
    <col min="13081" max="13081" width="9.3984375" customWidth="1"/>
    <col min="13082" max="13082" width="6.73046875" customWidth="1"/>
    <col min="13083" max="13083" width="9.1328125" customWidth="1"/>
    <col min="13084" max="13091" width="11.265625" customWidth="1"/>
    <col min="13092" max="13107" width="0" hidden="1" customWidth="1"/>
    <col min="13108" max="13108" width="12.73046875" customWidth="1"/>
    <col min="13109" max="13109" width="9.1328125" customWidth="1"/>
    <col min="13110" max="13110" width="8.265625" customWidth="1"/>
    <col min="13111" max="13111" width="8.73046875" customWidth="1"/>
    <col min="13112" max="13112" width="10.59765625" customWidth="1"/>
    <col min="13113" max="13115" width="8.73046875" customWidth="1"/>
    <col min="13116" max="13136" width="0" hidden="1" customWidth="1"/>
    <col min="13137" max="13141" width="15.265625" customWidth="1"/>
    <col min="13318" max="13318" width="6" customWidth="1"/>
    <col min="13319" max="13319" width="29.86328125" customWidth="1"/>
    <col min="13320" max="13320" width="11.3984375" customWidth="1"/>
    <col min="13321" max="13321" width="13.73046875" customWidth="1"/>
    <col min="13322" max="13322" width="11.265625" customWidth="1"/>
    <col min="13323" max="13323" width="10.3984375" customWidth="1"/>
    <col min="13324" max="13324" width="9.265625" customWidth="1"/>
    <col min="13325" max="13325" width="9.59765625" customWidth="1"/>
    <col min="13326" max="13326" width="17.1328125" bestFit="1" customWidth="1"/>
    <col min="13327" max="13327" width="14.86328125" customWidth="1"/>
    <col min="13328" max="13328" width="9.59765625" bestFit="1" customWidth="1"/>
    <col min="13329" max="13329" width="10.59765625" customWidth="1"/>
    <col min="13330" max="13330" width="11.73046875" customWidth="1"/>
    <col min="13331" max="13331" width="10.265625" customWidth="1"/>
    <col min="13332" max="13332" width="13.86328125" customWidth="1"/>
    <col min="13333" max="13333" width="10.3984375" customWidth="1"/>
    <col min="13334" max="13334" width="10.86328125" customWidth="1"/>
    <col min="13335" max="13335" width="13.86328125" customWidth="1"/>
    <col min="13336" max="13336" width="10.59765625" customWidth="1"/>
    <col min="13337" max="13337" width="9.3984375" customWidth="1"/>
    <col min="13338" max="13338" width="6.73046875" customWidth="1"/>
    <col min="13339" max="13339" width="9.1328125" customWidth="1"/>
    <col min="13340" max="13347" width="11.265625" customWidth="1"/>
    <col min="13348" max="13363" width="0" hidden="1" customWidth="1"/>
    <col min="13364" max="13364" width="12.73046875" customWidth="1"/>
    <col min="13365" max="13365" width="9.1328125" customWidth="1"/>
    <col min="13366" max="13366" width="8.265625" customWidth="1"/>
    <col min="13367" max="13367" width="8.73046875" customWidth="1"/>
    <col min="13368" max="13368" width="10.59765625" customWidth="1"/>
    <col min="13369" max="13371" width="8.73046875" customWidth="1"/>
    <col min="13372" max="13392" width="0" hidden="1" customWidth="1"/>
    <col min="13393" max="13397" width="15.265625" customWidth="1"/>
    <col min="13574" max="13574" width="6" customWidth="1"/>
    <col min="13575" max="13575" width="29.86328125" customWidth="1"/>
    <col min="13576" max="13576" width="11.3984375" customWidth="1"/>
    <col min="13577" max="13577" width="13.73046875" customWidth="1"/>
    <col min="13578" max="13578" width="11.265625" customWidth="1"/>
    <col min="13579" max="13579" width="10.3984375" customWidth="1"/>
    <col min="13580" max="13580" width="9.265625" customWidth="1"/>
    <col min="13581" max="13581" width="9.59765625" customWidth="1"/>
    <col min="13582" max="13582" width="17.1328125" bestFit="1" customWidth="1"/>
    <col min="13583" max="13583" width="14.86328125" customWidth="1"/>
    <col min="13584" max="13584" width="9.59765625" bestFit="1" customWidth="1"/>
    <col min="13585" max="13585" width="10.59765625" customWidth="1"/>
    <col min="13586" max="13586" width="11.73046875" customWidth="1"/>
    <col min="13587" max="13587" width="10.265625" customWidth="1"/>
    <col min="13588" max="13588" width="13.86328125" customWidth="1"/>
    <col min="13589" max="13589" width="10.3984375" customWidth="1"/>
    <col min="13590" max="13590" width="10.86328125" customWidth="1"/>
    <col min="13591" max="13591" width="13.86328125" customWidth="1"/>
    <col min="13592" max="13592" width="10.59765625" customWidth="1"/>
    <col min="13593" max="13593" width="9.3984375" customWidth="1"/>
    <col min="13594" max="13594" width="6.73046875" customWidth="1"/>
    <col min="13595" max="13595" width="9.1328125" customWidth="1"/>
    <col min="13596" max="13603" width="11.265625" customWidth="1"/>
    <col min="13604" max="13619" width="0" hidden="1" customWidth="1"/>
    <col min="13620" max="13620" width="12.73046875" customWidth="1"/>
    <col min="13621" max="13621" width="9.1328125" customWidth="1"/>
    <col min="13622" max="13622" width="8.265625" customWidth="1"/>
    <col min="13623" max="13623" width="8.73046875" customWidth="1"/>
    <col min="13624" max="13624" width="10.59765625" customWidth="1"/>
    <col min="13625" max="13627" width="8.73046875" customWidth="1"/>
    <col min="13628" max="13648" width="0" hidden="1" customWidth="1"/>
    <col min="13649" max="13653" width="15.265625" customWidth="1"/>
    <col min="13830" max="13830" width="6" customWidth="1"/>
    <col min="13831" max="13831" width="29.86328125" customWidth="1"/>
    <col min="13832" max="13832" width="11.3984375" customWidth="1"/>
    <col min="13833" max="13833" width="13.73046875" customWidth="1"/>
    <col min="13834" max="13834" width="11.265625" customWidth="1"/>
    <col min="13835" max="13835" width="10.3984375" customWidth="1"/>
    <col min="13836" max="13836" width="9.265625" customWidth="1"/>
    <col min="13837" max="13837" width="9.59765625" customWidth="1"/>
    <col min="13838" max="13838" width="17.1328125" bestFit="1" customWidth="1"/>
    <col min="13839" max="13839" width="14.86328125" customWidth="1"/>
    <col min="13840" max="13840" width="9.59765625" bestFit="1" customWidth="1"/>
    <col min="13841" max="13841" width="10.59765625" customWidth="1"/>
    <col min="13842" max="13842" width="11.73046875" customWidth="1"/>
    <col min="13843" max="13843" width="10.265625" customWidth="1"/>
    <col min="13844" max="13844" width="13.86328125" customWidth="1"/>
    <col min="13845" max="13845" width="10.3984375" customWidth="1"/>
    <col min="13846" max="13846" width="10.86328125" customWidth="1"/>
    <col min="13847" max="13847" width="13.86328125" customWidth="1"/>
    <col min="13848" max="13848" width="10.59765625" customWidth="1"/>
    <col min="13849" max="13849" width="9.3984375" customWidth="1"/>
    <col min="13850" max="13850" width="6.73046875" customWidth="1"/>
    <col min="13851" max="13851" width="9.1328125" customWidth="1"/>
    <col min="13852" max="13859" width="11.265625" customWidth="1"/>
    <col min="13860" max="13875" width="0" hidden="1" customWidth="1"/>
    <col min="13876" max="13876" width="12.73046875" customWidth="1"/>
    <col min="13877" max="13877" width="9.1328125" customWidth="1"/>
    <col min="13878" max="13878" width="8.265625" customWidth="1"/>
    <col min="13879" max="13879" width="8.73046875" customWidth="1"/>
    <col min="13880" max="13880" width="10.59765625" customWidth="1"/>
    <col min="13881" max="13883" width="8.73046875" customWidth="1"/>
    <col min="13884" max="13904" width="0" hidden="1" customWidth="1"/>
    <col min="13905" max="13909" width="15.265625" customWidth="1"/>
    <col min="14086" max="14086" width="6" customWidth="1"/>
    <col min="14087" max="14087" width="29.86328125" customWidth="1"/>
    <col min="14088" max="14088" width="11.3984375" customWidth="1"/>
    <col min="14089" max="14089" width="13.73046875" customWidth="1"/>
    <col min="14090" max="14090" width="11.265625" customWidth="1"/>
    <col min="14091" max="14091" width="10.3984375" customWidth="1"/>
    <col min="14092" max="14092" width="9.265625" customWidth="1"/>
    <col min="14093" max="14093" width="9.59765625" customWidth="1"/>
    <col min="14094" max="14094" width="17.1328125" bestFit="1" customWidth="1"/>
    <col min="14095" max="14095" width="14.86328125" customWidth="1"/>
    <col min="14096" max="14096" width="9.59765625" bestFit="1" customWidth="1"/>
    <col min="14097" max="14097" width="10.59765625" customWidth="1"/>
    <col min="14098" max="14098" width="11.73046875" customWidth="1"/>
    <col min="14099" max="14099" width="10.265625" customWidth="1"/>
    <col min="14100" max="14100" width="13.86328125" customWidth="1"/>
    <col min="14101" max="14101" width="10.3984375" customWidth="1"/>
    <col min="14102" max="14102" width="10.86328125" customWidth="1"/>
    <col min="14103" max="14103" width="13.86328125" customWidth="1"/>
    <col min="14104" max="14104" width="10.59765625" customWidth="1"/>
    <col min="14105" max="14105" width="9.3984375" customWidth="1"/>
    <col min="14106" max="14106" width="6.73046875" customWidth="1"/>
    <col min="14107" max="14107" width="9.1328125" customWidth="1"/>
    <col min="14108" max="14115" width="11.265625" customWidth="1"/>
    <col min="14116" max="14131" width="0" hidden="1" customWidth="1"/>
    <col min="14132" max="14132" width="12.73046875" customWidth="1"/>
    <col min="14133" max="14133" width="9.1328125" customWidth="1"/>
    <col min="14134" max="14134" width="8.265625" customWidth="1"/>
    <col min="14135" max="14135" width="8.73046875" customWidth="1"/>
    <col min="14136" max="14136" width="10.59765625" customWidth="1"/>
    <col min="14137" max="14139" width="8.73046875" customWidth="1"/>
    <col min="14140" max="14160" width="0" hidden="1" customWidth="1"/>
    <col min="14161" max="14165" width="15.265625" customWidth="1"/>
    <col min="14342" max="14342" width="6" customWidth="1"/>
    <col min="14343" max="14343" width="29.86328125" customWidth="1"/>
    <col min="14344" max="14344" width="11.3984375" customWidth="1"/>
    <col min="14345" max="14345" width="13.73046875" customWidth="1"/>
    <col min="14346" max="14346" width="11.265625" customWidth="1"/>
    <col min="14347" max="14347" width="10.3984375" customWidth="1"/>
    <col min="14348" max="14348" width="9.265625" customWidth="1"/>
    <col min="14349" max="14349" width="9.59765625" customWidth="1"/>
    <col min="14350" max="14350" width="17.1328125" bestFit="1" customWidth="1"/>
    <col min="14351" max="14351" width="14.86328125" customWidth="1"/>
    <col min="14352" max="14352" width="9.59765625" bestFit="1" customWidth="1"/>
    <col min="14353" max="14353" width="10.59765625" customWidth="1"/>
    <col min="14354" max="14354" width="11.73046875" customWidth="1"/>
    <col min="14355" max="14355" width="10.265625" customWidth="1"/>
    <col min="14356" max="14356" width="13.86328125" customWidth="1"/>
    <col min="14357" max="14357" width="10.3984375" customWidth="1"/>
    <col min="14358" max="14358" width="10.86328125" customWidth="1"/>
    <col min="14359" max="14359" width="13.86328125" customWidth="1"/>
    <col min="14360" max="14360" width="10.59765625" customWidth="1"/>
    <col min="14361" max="14361" width="9.3984375" customWidth="1"/>
    <col min="14362" max="14362" width="6.73046875" customWidth="1"/>
    <col min="14363" max="14363" width="9.1328125" customWidth="1"/>
    <col min="14364" max="14371" width="11.265625" customWidth="1"/>
    <col min="14372" max="14387" width="0" hidden="1" customWidth="1"/>
    <col min="14388" max="14388" width="12.73046875" customWidth="1"/>
    <col min="14389" max="14389" width="9.1328125" customWidth="1"/>
    <col min="14390" max="14390" width="8.265625" customWidth="1"/>
    <col min="14391" max="14391" width="8.73046875" customWidth="1"/>
    <col min="14392" max="14392" width="10.59765625" customWidth="1"/>
    <col min="14393" max="14395" width="8.73046875" customWidth="1"/>
    <col min="14396" max="14416" width="0" hidden="1" customWidth="1"/>
    <col min="14417" max="14421" width="15.265625" customWidth="1"/>
    <col min="14598" max="14598" width="6" customWidth="1"/>
    <col min="14599" max="14599" width="29.86328125" customWidth="1"/>
    <col min="14600" max="14600" width="11.3984375" customWidth="1"/>
    <col min="14601" max="14601" width="13.73046875" customWidth="1"/>
    <col min="14602" max="14602" width="11.265625" customWidth="1"/>
    <col min="14603" max="14603" width="10.3984375" customWidth="1"/>
    <col min="14604" max="14604" width="9.265625" customWidth="1"/>
    <col min="14605" max="14605" width="9.59765625" customWidth="1"/>
    <col min="14606" max="14606" width="17.1328125" bestFit="1" customWidth="1"/>
    <col min="14607" max="14607" width="14.86328125" customWidth="1"/>
    <col min="14608" max="14608" width="9.59765625" bestFit="1" customWidth="1"/>
    <col min="14609" max="14609" width="10.59765625" customWidth="1"/>
    <col min="14610" max="14610" width="11.73046875" customWidth="1"/>
    <col min="14611" max="14611" width="10.265625" customWidth="1"/>
    <col min="14612" max="14612" width="13.86328125" customWidth="1"/>
    <col min="14613" max="14613" width="10.3984375" customWidth="1"/>
    <col min="14614" max="14614" width="10.86328125" customWidth="1"/>
    <col min="14615" max="14615" width="13.86328125" customWidth="1"/>
    <col min="14616" max="14616" width="10.59765625" customWidth="1"/>
    <col min="14617" max="14617" width="9.3984375" customWidth="1"/>
    <col min="14618" max="14618" width="6.73046875" customWidth="1"/>
    <col min="14619" max="14619" width="9.1328125" customWidth="1"/>
    <col min="14620" max="14627" width="11.265625" customWidth="1"/>
    <col min="14628" max="14643" width="0" hidden="1" customWidth="1"/>
    <col min="14644" max="14644" width="12.73046875" customWidth="1"/>
    <col min="14645" max="14645" width="9.1328125" customWidth="1"/>
    <col min="14646" max="14646" width="8.265625" customWidth="1"/>
    <col min="14647" max="14647" width="8.73046875" customWidth="1"/>
    <col min="14648" max="14648" width="10.59765625" customWidth="1"/>
    <col min="14649" max="14651" width="8.73046875" customWidth="1"/>
    <col min="14652" max="14672" width="0" hidden="1" customWidth="1"/>
    <col min="14673" max="14677" width="15.265625" customWidth="1"/>
    <col min="14854" max="14854" width="6" customWidth="1"/>
    <col min="14855" max="14855" width="29.86328125" customWidth="1"/>
    <col min="14856" max="14856" width="11.3984375" customWidth="1"/>
    <col min="14857" max="14857" width="13.73046875" customWidth="1"/>
    <col min="14858" max="14858" width="11.265625" customWidth="1"/>
    <col min="14859" max="14859" width="10.3984375" customWidth="1"/>
    <col min="14860" max="14860" width="9.265625" customWidth="1"/>
    <col min="14861" max="14861" width="9.59765625" customWidth="1"/>
    <col min="14862" max="14862" width="17.1328125" bestFit="1" customWidth="1"/>
    <col min="14863" max="14863" width="14.86328125" customWidth="1"/>
    <col min="14864" max="14864" width="9.59765625" bestFit="1" customWidth="1"/>
    <col min="14865" max="14865" width="10.59765625" customWidth="1"/>
    <col min="14866" max="14866" width="11.73046875" customWidth="1"/>
    <col min="14867" max="14867" width="10.265625" customWidth="1"/>
    <col min="14868" max="14868" width="13.86328125" customWidth="1"/>
    <col min="14869" max="14869" width="10.3984375" customWidth="1"/>
    <col min="14870" max="14870" width="10.86328125" customWidth="1"/>
    <col min="14871" max="14871" width="13.86328125" customWidth="1"/>
    <col min="14872" max="14872" width="10.59765625" customWidth="1"/>
    <col min="14873" max="14873" width="9.3984375" customWidth="1"/>
    <col min="14874" max="14874" width="6.73046875" customWidth="1"/>
    <col min="14875" max="14875" width="9.1328125" customWidth="1"/>
    <col min="14876" max="14883" width="11.265625" customWidth="1"/>
    <col min="14884" max="14899" width="0" hidden="1" customWidth="1"/>
    <col min="14900" max="14900" width="12.73046875" customWidth="1"/>
    <col min="14901" max="14901" width="9.1328125" customWidth="1"/>
    <col min="14902" max="14902" width="8.265625" customWidth="1"/>
    <col min="14903" max="14903" width="8.73046875" customWidth="1"/>
    <col min="14904" max="14904" width="10.59765625" customWidth="1"/>
    <col min="14905" max="14907" width="8.73046875" customWidth="1"/>
    <col min="14908" max="14928" width="0" hidden="1" customWidth="1"/>
    <col min="14929" max="14933" width="15.265625" customWidth="1"/>
    <col min="15110" max="15110" width="6" customWidth="1"/>
    <col min="15111" max="15111" width="29.86328125" customWidth="1"/>
    <col min="15112" max="15112" width="11.3984375" customWidth="1"/>
    <col min="15113" max="15113" width="13.73046875" customWidth="1"/>
    <col min="15114" max="15114" width="11.265625" customWidth="1"/>
    <col min="15115" max="15115" width="10.3984375" customWidth="1"/>
    <col min="15116" max="15116" width="9.265625" customWidth="1"/>
    <col min="15117" max="15117" width="9.59765625" customWidth="1"/>
    <col min="15118" max="15118" width="17.1328125" bestFit="1" customWidth="1"/>
    <col min="15119" max="15119" width="14.86328125" customWidth="1"/>
    <col min="15120" max="15120" width="9.59765625" bestFit="1" customWidth="1"/>
    <col min="15121" max="15121" width="10.59765625" customWidth="1"/>
    <col min="15122" max="15122" width="11.73046875" customWidth="1"/>
    <col min="15123" max="15123" width="10.265625" customWidth="1"/>
    <col min="15124" max="15124" width="13.86328125" customWidth="1"/>
    <col min="15125" max="15125" width="10.3984375" customWidth="1"/>
    <col min="15126" max="15126" width="10.86328125" customWidth="1"/>
    <col min="15127" max="15127" width="13.86328125" customWidth="1"/>
    <col min="15128" max="15128" width="10.59765625" customWidth="1"/>
    <col min="15129" max="15129" width="9.3984375" customWidth="1"/>
    <col min="15130" max="15130" width="6.73046875" customWidth="1"/>
    <col min="15131" max="15131" width="9.1328125" customWidth="1"/>
    <col min="15132" max="15139" width="11.265625" customWidth="1"/>
    <col min="15140" max="15155" width="0" hidden="1" customWidth="1"/>
    <col min="15156" max="15156" width="12.73046875" customWidth="1"/>
    <col min="15157" max="15157" width="9.1328125" customWidth="1"/>
    <col min="15158" max="15158" width="8.265625" customWidth="1"/>
    <col min="15159" max="15159" width="8.73046875" customWidth="1"/>
    <col min="15160" max="15160" width="10.59765625" customWidth="1"/>
    <col min="15161" max="15163" width="8.73046875" customWidth="1"/>
    <col min="15164" max="15184" width="0" hidden="1" customWidth="1"/>
    <col min="15185" max="15189" width="15.265625" customWidth="1"/>
    <col min="15366" max="15366" width="6" customWidth="1"/>
    <col min="15367" max="15367" width="29.86328125" customWidth="1"/>
    <col min="15368" max="15368" width="11.3984375" customWidth="1"/>
    <col min="15369" max="15369" width="13.73046875" customWidth="1"/>
    <col min="15370" max="15370" width="11.265625" customWidth="1"/>
    <col min="15371" max="15371" width="10.3984375" customWidth="1"/>
    <col min="15372" max="15372" width="9.265625" customWidth="1"/>
    <col min="15373" max="15373" width="9.59765625" customWidth="1"/>
    <col min="15374" max="15374" width="17.1328125" bestFit="1" customWidth="1"/>
    <col min="15375" max="15375" width="14.86328125" customWidth="1"/>
    <col min="15376" max="15376" width="9.59765625" bestFit="1" customWidth="1"/>
    <col min="15377" max="15377" width="10.59765625" customWidth="1"/>
    <col min="15378" max="15378" width="11.73046875" customWidth="1"/>
    <col min="15379" max="15379" width="10.265625" customWidth="1"/>
    <col min="15380" max="15380" width="13.86328125" customWidth="1"/>
    <col min="15381" max="15381" width="10.3984375" customWidth="1"/>
    <col min="15382" max="15382" width="10.86328125" customWidth="1"/>
    <col min="15383" max="15383" width="13.86328125" customWidth="1"/>
    <col min="15384" max="15384" width="10.59765625" customWidth="1"/>
    <col min="15385" max="15385" width="9.3984375" customWidth="1"/>
    <col min="15386" max="15386" width="6.73046875" customWidth="1"/>
    <col min="15387" max="15387" width="9.1328125" customWidth="1"/>
    <col min="15388" max="15395" width="11.265625" customWidth="1"/>
    <col min="15396" max="15411" width="0" hidden="1" customWidth="1"/>
    <col min="15412" max="15412" width="12.73046875" customWidth="1"/>
    <col min="15413" max="15413" width="9.1328125" customWidth="1"/>
    <col min="15414" max="15414" width="8.265625" customWidth="1"/>
    <col min="15415" max="15415" width="8.73046875" customWidth="1"/>
    <col min="15416" max="15416" width="10.59765625" customWidth="1"/>
    <col min="15417" max="15419" width="8.73046875" customWidth="1"/>
    <col min="15420" max="15440" width="0" hidden="1" customWidth="1"/>
    <col min="15441" max="15445" width="15.265625" customWidth="1"/>
    <col min="15622" max="15622" width="6" customWidth="1"/>
    <col min="15623" max="15623" width="29.86328125" customWidth="1"/>
    <col min="15624" max="15624" width="11.3984375" customWidth="1"/>
    <col min="15625" max="15625" width="13.73046875" customWidth="1"/>
    <col min="15626" max="15626" width="11.265625" customWidth="1"/>
    <col min="15627" max="15627" width="10.3984375" customWidth="1"/>
    <col min="15628" max="15628" width="9.265625" customWidth="1"/>
    <col min="15629" max="15629" width="9.59765625" customWidth="1"/>
    <col min="15630" max="15630" width="17.1328125" bestFit="1" customWidth="1"/>
    <col min="15631" max="15631" width="14.86328125" customWidth="1"/>
    <col min="15632" max="15632" width="9.59765625" bestFit="1" customWidth="1"/>
    <col min="15633" max="15633" width="10.59765625" customWidth="1"/>
    <col min="15634" max="15634" width="11.73046875" customWidth="1"/>
    <col min="15635" max="15635" width="10.265625" customWidth="1"/>
    <col min="15636" max="15636" width="13.86328125" customWidth="1"/>
    <col min="15637" max="15637" width="10.3984375" customWidth="1"/>
    <col min="15638" max="15638" width="10.86328125" customWidth="1"/>
    <col min="15639" max="15639" width="13.86328125" customWidth="1"/>
    <col min="15640" max="15640" width="10.59765625" customWidth="1"/>
    <col min="15641" max="15641" width="9.3984375" customWidth="1"/>
    <col min="15642" max="15642" width="6.73046875" customWidth="1"/>
    <col min="15643" max="15643" width="9.1328125" customWidth="1"/>
    <col min="15644" max="15651" width="11.265625" customWidth="1"/>
    <col min="15652" max="15667" width="0" hidden="1" customWidth="1"/>
    <col min="15668" max="15668" width="12.73046875" customWidth="1"/>
    <col min="15669" max="15669" width="9.1328125" customWidth="1"/>
    <col min="15670" max="15670" width="8.265625" customWidth="1"/>
    <col min="15671" max="15671" width="8.73046875" customWidth="1"/>
    <col min="15672" max="15672" width="10.59765625" customWidth="1"/>
    <col min="15673" max="15675" width="8.73046875" customWidth="1"/>
    <col min="15676" max="15696" width="0" hidden="1" customWidth="1"/>
    <col min="15697" max="15701" width="15.265625" customWidth="1"/>
    <col min="15878" max="15878" width="6" customWidth="1"/>
    <col min="15879" max="15879" width="29.86328125" customWidth="1"/>
    <col min="15880" max="15880" width="11.3984375" customWidth="1"/>
    <col min="15881" max="15881" width="13.73046875" customWidth="1"/>
    <col min="15882" max="15882" width="11.265625" customWidth="1"/>
    <col min="15883" max="15883" width="10.3984375" customWidth="1"/>
    <col min="15884" max="15884" width="9.265625" customWidth="1"/>
    <col min="15885" max="15885" width="9.59765625" customWidth="1"/>
    <col min="15886" max="15886" width="17.1328125" bestFit="1" customWidth="1"/>
    <col min="15887" max="15887" width="14.86328125" customWidth="1"/>
    <col min="15888" max="15888" width="9.59765625" bestFit="1" customWidth="1"/>
    <col min="15889" max="15889" width="10.59765625" customWidth="1"/>
    <col min="15890" max="15890" width="11.73046875" customWidth="1"/>
    <col min="15891" max="15891" width="10.265625" customWidth="1"/>
    <col min="15892" max="15892" width="13.86328125" customWidth="1"/>
    <col min="15893" max="15893" width="10.3984375" customWidth="1"/>
    <col min="15894" max="15894" width="10.86328125" customWidth="1"/>
    <col min="15895" max="15895" width="13.86328125" customWidth="1"/>
    <col min="15896" max="15896" width="10.59765625" customWidth="1"/>
    <col min="15897" max="15897" width="9.3984375" customWidth="1"/>
    <col min="15898" max="15898" width="6.73046875" customWidth="1"/>
    <col min="15899" max="15899" width="9.1328125" customWidth="1"/>
    <col min="15900" max="15907" width="11.265625" customWidth="1"/>
    <col min="15908" max="15923" width="0" hidden="1" customWidth="1"/>
    <col min="15924" max="15924" width="12.73046875" customWidth="1"/>
    <col min="15925" max="15925" width="9.1328125" customWidth="1"/>
    <col min="15926" max="15926" width="8.265625" customWidth="1"/>
    <col min="15927" max="15927" width="8.73046875" customWidth="1"/>
    <col min="15928" max="15928" width="10.59765625" customWidth="1"/>
    <col min="15929" max="15931" width="8.73046875" customWidth="1"/>
    <col min="15932" max="15952" width="0" hidden="1" customWidth="1"/>
    <col min="15953" max="15957" width="15.265625" customWidth="1"/>
    <col min="16134" max="16134" width="6" customWidth="1"/>
    <col min="16135" max="16135" width="29.86328125" customWidth="1"/>
    <col min="16136" max="16136" width="11.3984375" customWidth="1"/>
    <col min="16137" max="16137" width="13.73046875" customWidth="1"/>
    <col min="16138" max="16138" width="11.265625" customWidth="1"/>
    <col min="16139" max="16139" width="10.3984375" customWidth="1"/>
    <col min="16140" max="16140" width="9.265625" customWidth="1"/>
    <col min="16141" max="16141" width="9.59765625" customWidth="1"/>
    <col min="16142" max="16142" width="17.1328125" bestFit="1" customWidth="1"/>
    <col min="16143" max="16143" width="14.86328125" customWidth="1"/>
    <col min="16144" max="16144" width="9.59765625" bestFit="1" customWidth="1"/>
    <col min="16145" max="16145" width="10.59765625" customWidth="1"/>
    <col min="16146" max="16146" width="11.73046875" customWidth="1"/>
    <col min="16147" max="16147" width="10.265625" customWidth="1"/>
    <col min="16148" max="16148" width="13.86328125" customWidth="1"/>
    <col min="16149" max="16149" width="10.3984375" customWidth="1"/>
    <col min="16150" max="16150" width="10.86328125" customWidth="1"/>
    <col min="16151" max="16151" width="13.86328125" customWidth="1"/>
    <col min="16152" max="16152" width="10.59765625" customWidth="1"/>
    <col min="16153" max="16153" width="9.3984375" customWidth="1"/>
    <col min="16154" max="16154" width="6.73046875" customWidth="1"/>
    <col min="16155" max="16155" width="9.1328125" customWidth="1"/>
    <col min="16156" max="16163" width="11.265625" customWidth="1"/>
    <col min="16164" max="16179" width="0" hidden="1" customWidth="1"/>
    <col min="16180" max="16180" width="12.73046875" customWidth="1"/>
    <col min="16181" max="16181" width="9.1328125" customWidth="1"/>
    <col min="16182" max="16182" width="8.265625" customWidth="1"/>
    <col min="16183" max="16183" width="8.73046875" customWidth="1"/>
    <col min="16184" max="16184" width="10.59765625" customWidth="1"/>
    <col min="16185" max="16187" width="8.73046875" customWidth="1"/>
    <col min="16188" max="16208" width="0" hidden="1" customWidth="1"/>
    <col min="16209" max="16213" width="15.265625" customWidth="1"/>
  </cols>
  <sheetData>
    <row r="1" spans="1:93" ht="23.25" customHeight="1">
      <c r="A1" s="1134" t="s">
        <v>1354</v>
      </c>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c r="AF1" s="1134"/>
      <c r="AG1" s="1134"/>
      <c r="AH1" s="1134"/>
      <c r="AI1" s="1134"/>
      <c r="AJ1" s="1134"/>
      <c r="AK1" s="1134"/>
      <c r="AL1" s="1134"/>
      <c r="AM1" s="1134"/>
      <c r="AN1" s="1134"/>
      <c r="AO1" s="1134"/>
      <c r="AP1" s="1134"/>
      <c r="AQ1" s="1134"/>
      <c r="AR1" s="1134"/>
      <c r="AS1" s="1134"/>
      <c r="AT1" s="1134"/>
      <c r="AU1" s="1134"/>
      <c r="AV1" s="1134"/>
      <c r="AW1" s="1134"/>
      <c r="AX1" s="1134"/>
      <c r="AY1" s="1134"/>
      <c r="AZ1" s="1134"/>
      <c r="BA1" s="1134"/>
      <c r="BB1" s="1134"/>
      <c r="BC1" s="1134"/>
      <c r="BD1" s="1134"/>
      <c r="BE1" s="1134"/>
      <c r="BF1" s="1134"/>
      <c r="BG1" s="1134"/>
      <c r="BH1" s="1134"/>
      <c r="BI1" s="1134"/>
      <c r="BJ1" s="1134"/>
      <c r="BK1" s="1134"/>
      <c r="BL1" s="1134"/>
      <c r="BM1" s="1134"/>
      <c r="BN1" s="1134"/>
      <c r="BO1" s="1134"/>
      <c r="BP1" s="1134"/>
      <c r="BQ1" s="1134"/>
      <c r="BR1" s="1134"/>
      <c r="BS1" s="1134"/>
      <c r="BT1" s="1134"/>
      <c r="BU1" s="435"/>
      <c r="BV1" s="435"/>
      <c r="BW1" s="435"/>
      <c r="BX1" s="435"/>
      <c r="BY1" s="435"/>
      <c r="BZ1" s="435"/>
      <c r="CA1" s="435"/>
      <c r="CB1" s="435"/>
      <c r="CC1" s="435"/>
      <c r="CD1" s="435"/>
      <c r="CE1" s="523"/>
      <c r="CF1" s="435"/>
      <c r="CG1" s="435"/>
      <c r="CH1" s="16"/>
      <c r="CI1" s="16"/>
      <c r="CJ1" s="16"/>
    </row>
    <row r="2" spans="1:93" ht="17.649999999999999">
      <c r="A2" s="1103" t="s">
        <v>1368</v>
      </c>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c r="AZ2" s="1103"/>
      <c r="BA2" s="1103"/>
      <c r="BB2" s="1103"/>
      <c r="BC2" s="1103"/>
      <c r="BD2" s="1103"/>
      <c r="BE2" s="1103"/>
      <c r="BF2" s="1103"/>
      <c r="BG2" s="1103"/>
      <c r="BH2" s="1103"/>
      <c r="BI2" s="1103"/>
      <c r="BJ2" s="1103"/>
      <c r="BK2" s="1103"/>
      <c r="BL2" s="1103"/>
      <c r="BM2" s="1103"/>
      <c r="BN2" s="1103"/>
      <c r="BO2" s="1103"/>
      <c r="BP2" s="1103"/>
      <c r="BQ2" s="1103"/>
      <c r="BR2" s="1103"/>
      <c r="BS2" s="1103"/>
      <c r="BT2" s="1103"/>
      <c r="BU2" s="435"/>
      <c r="BV2" s="435"/>
      <c r="BW2" s="435"/>
      <c r="BX2" s="435"/>
      <c r="BY2" s="435"/>
      <c r="BZ2" s="435"/>
      <c r="CA2" s="435"/>
      <c r="CB2" s="435"/>
      <c r="CC2" s="435"/>
      <c r="CD2" s="435"/>
      <c r="CE2" s="523"/>
      <c r="CF2" s="435"/>
      <c r="CG2" s="435"/>
      <c r="CH2" s="16"/>
      <c r="CI2" s="16"/>
      <c r="CJ2" s="16"/>
    </row>
    <row r="3" spans="1:93" ht="8.25" customHeight="1">
      <c r="A3" s="1103"/>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c r="AT3" s="1103"/>
      <c r="AU3" s="1103"/>
      <c r="AV3" s="1103"/>
      <c r="AW3" s="1103"/>
      <c r="AX3" s="1103"/>
      <c r="AY3" s="1103"/>
      <c r="AZ3" s="1103"/>
      <c r="BA3" s="1103"/>
      <c r="BB3" s="1103"/>
      <c r="BC3" s="1103"/>
      <c r="BD3" s="1103"/>
      <c r="BE3" s="1103"/>
      <c r="BF3" s="1103"/>
      <c r="BG3" s="1103"/>
      <c r="BH3" s="1103"/>
      <c r="BI3" s="1103"/>
      <c r="BJ3" s="1103"/>
      <c r="BK3" s="1103"/>
      <c r="BL3" s="1103"/>
      <c r="BM3" s="1103"/>
      <c r="BN3" s="1103"/>
      <c r="BO3" s="1103"/>
      <c r="BP3" s="1103"/>
      <c r="BQ3" s="1103"/>
      <c r="BR3" s="1103"/>
      <c r="BS3" s="1103"/>
      <c r="BT3" s="1103"/>
      <c r="BU3" s="435"/>
      <c r="BV3" s="435"/>
      <c r="BW3" s="435"/>
      <c r="BX3" s="435"/>
      <c r="BY3" s="435"/>
      <c r="BZ3" s="435"/>
      <c r="CA3" s="435"/>
      <c r="CB3" s="435"/>
      <c r="CC3" s="435"/>
      <c r="CD3" s="435"/>
      <c r="CE3" s="523"/>
      <c r="CF3" s="435"/>
      <c r="CG3" s="435"/>
      <c r="CH3" s="16"/>
      <c r="CI3" s="16"/>
      <c r="CJ3" s="16"/>
    </row>
    <row r="4" spans="1:93" ht="17.649999999999999">
      <c r="A4" s="1103" t="s">
        <v>223</v>
      </c>
      <c r="B4" s="1103"/>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c r="AT4" s="1103"/>
      <c r="AU4" s="1103"/>
      <c r="AV4" s="1103"/>
      <c r="AW4" s="1103"/>
      <c r="AX4" s="1103"/>
      <c r="AY4" s="1103"/>
      <c r="AZ4" s="1103"/>
      <c r="BA4" s="1103"/>
      <c r="BB4" s="1103"/>
      <c r="BC4" s="1103"/>
      <c r="BD4" s="1103"/>
      <c r="BE4" s="1103"/>
      <c r="BF4" s="1103"/>
      <c r="BG4" s="1103"/>
      <c r="BH4" s="1103"/>
      <c r="BI4" s="1103"/>
      <c r="BJ4" s="1103"/>
      <c r="BK4" s="1103"/>
      <c r="BL4" s="1103"/>
      <c r="BM4" s="1103"/>
      <c r="BN4" s="1103"/>
      <c r="BO4" s="1103"/>
      <c r="BP4" s="1103"/>
      <c r="BQ4" s="1103"/>
      <c r="BR4" s="1103"/>
      <c r="BS4" s="1103"/>
      <c r="BT4" s="1103"/>
      <c r="BU4" s="435"/>
      <c r="BV4" s="435"/>
      <c r="BW4" s="435"/>
      <c r="BX4" s="435"/>
      <c r="BY4" s="435"/>
      <c r="BZ4" s="435"/>
      <c r="CA4" s="435"/>
      <c r="CB4" s="435"/>
      <c r="CC4" s="435"/>
      <c r="CD4" s="435"/>
      <c r="CE4" s="523"/>
      <c r="CF4" s="435"/>
      <c r="CG4" s="435"/>
      <c r="CH4" s="16"/>
      <c r="CI4" s="16"/>
      <c r="CJ4" s="16"/>
    </row>
    <row r="5" spans="1:93" ht="17.649999999999999">
      <c r="A5" s="1104" t="str">
        <f>'3.13.Thành phố Kon Tum'!A5:CG5</f>
        <v>(Kèm theo Quyết định số  66/QĐ-UBND ngày 05 tháng 9 năm 2025 của Ủy ban nhân dân tỉnh)</v>
      </c>
      <c r="B5" s="1104"/>
      <c r="C5" s="1104"/>
      <c r="D5" s="1104"/>
      <c r="E5" s="1104"/>
      <c r="F5" s="1104"/>
      <c r="G5" s="1104"/>
      <c r="H5" s="1104"/>
      <c r="I5" s="1104"/>
      <c r="J5" s="1104"/>
      <c r="K5" s="1104"/>
      <c r="L5" s="1104"/>
      <c r="M5" s="1104"/>
      <c r="N5" s="1104"/>
      <c r="O5" s="1104"/>
      <c r="P5" s="1104"/>
      <c r="Q5" s="1104"/>
      <c r="R5" s="1104"/>
      <c r="S5" s="1104"/>
      <c r="T5" s="1104"/>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c r="AR5" s="1104"/>
      <c r="AS5" s="1104"/>
      <c r="AT5" s="1104"/>
      <c r="AU5" s="1104"/>
      <c r="AV5" s="1104"/>
      <c r="AW5" s="1104"/>
      <c r="AX5" s="1104"/>
      <c r="AY5" s="1104"/>
      <c r="AZ5" s="1104"/>
      <c r="BA5" s="1104"/>
      <c r="BB5" s="1104"/>
      <c r="BC5" s="1104"/>
      <c r="BD5" s="1104"/>
      <c r="BE5" s="1104"/>
      <c r="BF5" s="1104"/>
      <c r="BG5" s="1104"/>
      <c r="BH5" s="1104"/>
      <c r="BI5" s="1104"/>
      <c r="BJ5" s="1104"/>
      <c r="BK5" s="1104"/>
      <c r="BL5" s="1104"/>
      <c r="BM5" s="1104"/>
      <c r="BN5" s="1104"/>
      <c r="BO5" s="1104"/>
      <c r="BP5" s="1104"/>
      <c r="BQ5" s="1104"/>
      <c r="BR5" s="1104"/>
      <c r="BS5" s="1104"/>
      <c r="BT5" s="1104"/>
      <c r="BU5" s="437"/>
      <c r="BV5" s="437"/>
      <c r="BW5" s="437"/>
      <c r="BX5" s="437"/>
      <c r="BY5" s="437"/>
      <c r="BZ5" s="437"/>
      <c r="CA5" s="437"/>
      <c r="CB5" s="437"/>
      <c r="CC5" s="437"/>
      <c r="CD5" s="437"/>
      <c r="CE5" s="524"/>
      <c r="CF5" s="437"/>
      <c r="CG5" s="437"/>
      <c r="CH5" s="17"/>
      <c r="CI5" s="17"/>
      <c r="CJ5" s="17"/>
    </row>
    <row r="6" spans="1:93" ht="15.4">
      <c r="A6" s="438"/>
      <c r="B6" s="439"/>
      <c r="C6" s="439"/>
      <c r="D6" s="439"/>
      <c r="E6" s="439"/>
      <c r="F6" s="438"/>
      <c r="G6" s="438"/>
      <c r="H6" s="439"/>
      <c r="I6" s="440"/>
      <c r="J6" s="439"/>
      <c r="K6" s="439"/>
      <c r="L6" s="440"/>
      <c r="M6" s="439"/>
      <c r="N6" s="439"/>
      <c r="O6" s="439"/>
      <c r="P6" s="439"/>
      <c r="Q6" s="439"/>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c r="AY6" s="440"/>
      <c r="AZ6" s="1149" t="s">
        <v>468</v>
      </c>
      <c r="BA6" s="1149"/>
      <c r="BB6" s="1149"/>
      <c r="BC6" s="1149"/>
      <c r="BD6" s="1149"/>
      <c r="BE6" s="1149"/>
      <c r="BF6" s="1149"/>
      <c r="BG6" s="1149"/>
      <c r="BH6" s="1149"/>
      <c r="BI6" s="1149"/>
      <c r="BJ6" s="1149"/>
      <c r="BK6" s="1149"/>
      <c r="BL6" s="1149"/>
      <c r="BM6" s="1149"/>
      <c r="BN6" s="1149"/>
      <c r="BO6" s="1149"/>
      <c r="BP6" s="1149"/>
      <c r="BQ6" s="1149"/>
      <c r="BR6" s="1149"/>
      <c r="BS6" s="1149"/>
      <c r="BT6" s="1149"/>
      <c r="BU6" s="1149"/>
      <c r="BV6" s="1149"/>
      <c r="BW6" s="1149"/>
      <c r="BX6" s="1149"/>
      <c r="BY6" s="1149"/>
      <c r="BZ6" s="1149"/>
      <c r="CA6" s="1149"/>
      <c r="CB6" s="1149"/>
      <c r="CC6" s="1149"/>
      <c r="CD6" s="1149"/>
      <c r="CE6" s="1149"/>
      <c r="CF6" s="525"/>
      <c r="CG6" s="525"/>
      <c r="CH6" s="18"/>
      <c r="CI6" s="14"/>
      <c r="CJ6" s="14"/>
    </row>
    <row r="7" spans="1:93" ht="45.75" customHeight="1">
      <c r="A7" s="1095" t="s">
        <v>16</v>
      </c>
      <c r="B7" s="1095" t="s">
        <v>224</v>
      </c>
      <c r="C7" s="1095" t="s">
        <v>17</v>
      </c>
      <c r="D7" s="1095" t="s">
        <v>1365</v>
      </c>
      <c r="E7" s="1095" t="s">
        <v>18</v>
      </c>
      <c r="F7" s="1095" t="s">
        <v>19</v>
      </c>
      <c r="G7" s="1095" t="s">
        <v>21</v>
      </c>
      <c r="H7" s="1095" t="s">
        <v>20</v>
      </c>
      <c r="I7" s="1095" t="s">
        <v>23</v>
      </c>
      <c r="J7" s="1095" t="s">
        <v>24</v>
      </c>
      <c r="K7" s="1095" t="s">
        <v>697</v>
      </c>
      <c r="L7" s="1095"/>
      <c r="M7" s="1095"/>
      <c r="N7" s="1095"/>
      <c r="O7" s="1095"/>
      <c r="P7" s="1095"/>
      <c r="Q7" s="1095" t="s">
        <v>25</v>
      </c>
      <c r="R7" s="1095" t="s">
        <v>22</v>
      </c>
      <c r="S7" s="1095" t="s">
        <v>26</v>
      </c>
      <c r="T7" s="1095"/>
      <c r="U7" s="1095"/>
      <c r="V7" s="1095"/>
      <c r="W7" s="1095" t="s">
        <v>225</v>
      </c>
      <c r="X7" s="1095"/>
      <c r="Y7" s="1095"/>
      <c r="Z7" s="1095"/>
      <c r="AA7" s="1095"/>
      <c r="AB7" s="1095"/>
      <c r="AC7" s="1095"/>
      <c r="AD7" s="1095" t="s">
        <v>60</v>
      </c>
      <c r="AE7" s="1095"/>
      <c r="AF7" s="1095"/>
      <c r="AG7" s="1095"/>
      <c r="AH7" s="1095"/>
      <c r="AI7" s="1095"/>
      <c r="AJ7" s="1095"/>
      <c r="AK7" s="1095"/>
      <c r="AL7" s="1095"/>
      <c r="AM7" s="1095"/>
      <c r="AN7" s="1095"/>
      <c r="AO7" s="1095"/>
      <c r="AP7" s="1095"/>
      <c r="AQ7" s="1095"/>
      <c r="AR7" s="1095"/>
      <c r="AS7" s="1095"/>
      <c r="AT7" s="1135" t="s">
        <v>61</v>
      </c>
      <c r="AU7" s="1136"/>
      <c r="AV7" s="1136"/>
      <c r="AW7" s="1136"/>
      <c r="AX7" s="1136"/>
      <c r="AY7" s="1136"/>
      <c r="AZ7" s="1136"/>
      <c r="BA7" s="1136"/>
      <c r="BB7" s="1136"/>
      <c r="BC7" s="1136"/>
      <c r="BD7" s="1136"/>
      <c r="BE7" s="1136"/>
      <c r="BF7" s="1136"/>
      <c r="BG7" s="1136"/>
      <c r="BH7" s="1137"/>
      <c r="BI7" s="1095" t="s">
        <v>28</v>
      </c>
      <c r="BJ7" s="1095"/>
      <c r="BK7" s="1095"/>
      <c r="BL7" s="1095"/>
      <c r="BM7" s="1095"/>
      <c r="BN7" s="1095"/>
      <c r="BO7" s="1095"/>
      <c r="BP7" s="1150"/>
      <c r="BQ7" s="1095" t="s">
        <v>226</v>
      </c>
      <c r="BR7" s="1095"/>
      <c r="BS7" s="1095"/>
      <c r="BT7" s="1095"/>
      <c r="BU7" s="1095" t="s">
        <v>227</v>
      </c>
      <c r="BV7" s="1088" t="s">
        <v>1358</v>
      </c>
      <c r="BW7" s="1024" t="s">
        <v>1376</v>
      </c>
      <c r="BX7" s="1025"/>
      <c r="BY7" s="1025"/>
      <c r="BZ7" s="1026"/>
      <c r="CA7" s="1024" t="s">
        <v>1377</v>
      </c>
      <c r="CB7" s="1025"/>
      <c r="CC7" s="1025"/>
      <c r="CD7" s="1026"/>
      <c r="CE7" s="1095" t="s">
        <v>0</v>
      </c>
      <c r="CF7" s="526"/>
      <c r="CG7" s="526"/>
      <c r="CH7" s="24"/>
      <c r="CI7" s="19"/>
      <c r="CJ7" s="19"/>
    </row>
    <row r="8" spans="1:93" ht="19.5" customHeight="1">
      <c r="A8" s="1095"/>
      <c r="B8" s="1095"/>
      <c r="C8" s="1095"/>
      <c r="D8" s="1095"/>
      <c r="E8" s="1095"/>
      <c r="F8" s="1095"/>
      <c r="G8" s="1095"/>
      <c r="H8" s="1095"/>
      <c r="I8" s="1095"/>
      <c r="J8" s="1095"/>
      <c r="K8" s="1095"/>
      <c r="L8" s="1095"/>
      <c r="M8" s="1095"/>
      <c r="N8" s="1095"/>
      <c r="O8" s="1095"/>
      <c r="P8" s="1095"/>
      <c r="Q8" s="1095"/>
      <c r="R8" s="1095"/>
      <c r="S8" s="1095" t="s">
        <v>29</v>
      </c>
      <c r="T8" s="1141" t="s">
        <v>1</v>
      </c>
      <c r="U8" s="1142"/>
      <c r="V8" s="1143"/>
      <c r="W8" s="1095" t="s">
        <v>148</v>
      </c>
      <c r="X8" s="1095" t="s">
        <v>1</v>
      </c>
      <c r="Y8" s="1095"/>
      <c r="Z8" s="1095"/>
      <c r="AA8" s="1095"/>
      <c r="AB8" s="1095"/>
      <c r="AC8" s="1095"/>
      <c r="AD8" s="1095" t="s">
        <v>62</v>
      </c>
      <c r="AE8" s="1095"/>
      <c r="AF8" s="1095"/>
      <c r="AG8" s="1095"/>
      <c r="AH8" s="1095"/>
      <c r="AI8" s="1095"/>
      <c r="AJ8" s="1095"/>
      <c r="AK8" s="1095"/>
      <c r="AL8" s="1095" t="s">
        <v>63</v>
      </c>
      <c r="AM8" s="1095"/>
      <c r="AN8" s="1095"/>
      <c r="AO8" s="1095"/>
      <c r="AP8" s="1095"/>
      <c r="AQ8" s="1095"/>
      <c r="AR8" s="1095"/>
      <c r="AS8" s="1095"/>
      <c r="AT8" s="1138"/>
      <c r="AU8" s="1139"/>
      <c r="AV8" s="1139"/>
      <c r="AW8" s="1139"/>
      <c r="AX8" s="1139"/>
      <c r="AY8" s="1139"/>
      <c r="AZ8" s="1139"/>
      <c r="BA8" s="1139"/>
      <c r="BB8" s="1139"/>
      <c r="BC8" s="1139"/>
      <c r="BD8" s="1139"/>
      <c r="BE8" s="1139"/>
      <c r="BF8" s="1139"/>
      <c r="BG8" s="1139"/>
      <c r="BH8" s="1140"/>
      <c r="BI8" s="1095" t="s">
        <v>30</v>
      </c>
      <c r="BJ8" s="1095"/>
      <c r="BK8" s="1095"/>
      <c r="BL8" s="1095"/>
      <c r="BM8" s="1095" t="s">
        <v>80</v>
      </c>
      <c r="BN8" s="1095"/>
      <c r="BO8" s="1095"/>
      <c r="BP8" s="1150"/>
      <c r="BQ8" s="1095"/>
      <c r="BR8" s="1095"/>
      <c r="BS8" s="1095"/>
      <c r="BT8" s="1095"/>
      <c r="BU8" s="1095"/>
      <c r="BV8" s="1089"/>
      <c r="BW8" s="969" t="s">
        <v>29</v>
      </c>
      <c r="BX8" s="997" t="s">
        <v>42</v>
      </c>
      <c r="BY8" s="998"/>
      <c r="BZ8" s="999"/>
      <c r="CA8" s="969" t="s">
        <v>29</v>
      </c>
      <c r="CB8" s="997" t="s">
        <v>42</v>
      </c>
      <c r="CC8" s="998"/>
      <c r="CD8" s="999"/>
      <c r="CE8" s="1095"/>
      <c r="CF8" s="1151" t="s">
        <v>68</v>
      </c>
      <c r="CG8" s="1151"/>
      <c r="CH8" s="24"/>
      <c r="CI8" s="19"/>
      <c r="CJ8" s="19"/>
    </row>
    <row r="9" spans="1:93" ht="21" customHeight="1">
      <c r="A9" s="1095"/>
      <c r="B9" s="1095"/>
      <c r="C9" s="1095"/>
      <c r="D9" s="1095"/>
      <c r="E9" s="1095"/>
      <c r="F9" s="1095"/>
      <c r="G9" s="1095"/>
      <c r="H9" s="1095"/>
      <c r="I9" s="1095"/>
      <c r="J9" s="1095"/>
      <c r="K9" s="1095" t="s">
        <v>31</v>
      </c>
      <c r="L9" s="1095" t="s">
        <v>32</v>
      </c>
      <c r="M9" s="1095" t="s">
        <v>33</v>
      </c>
      <c r="N9" s="1095" t="s">
        <v>142</v>
      </c>
      <c r="O9" s="1095"/>
      <c r="P9" s="1095"/>
      <c r="Q9" s="1095"/>
      <c r="R9" s="1095"/>
      <c r="S9" s="1095"/>
      <c r="T9" s="1144"/>
      <c r="U9" s="1145"/>
      <c r="V9" s="1146"/>
      <c r="W9" s="1095"/>
      <c r="X9" s="1095" t="s">
        <v>34</v>
      </c>
      <c r="Y9" s="1095" t="s">
        <v>35</v>
      </c>
      <c r="Z9" s="1095" t="s">
        <v>41</v>
      </c>
      <c r="AA9" s="1088" t="s">
        <v>146</v>
      </c>
      <c r="AB9" s="1088" t="s">
        <v>37</v>
      </c>
      <c r="AC9" s="1088" t="s">
        <v>38</v>
      </c>
      <c r="AD9" s="1095" t="s">
        <v>29</v>
      </c>
      <c r="AE9" s="1095" t="s">
        <v>1</v>
      </c>
      <c r="AF9" s="1095"/>
      <c r="AG9" s="1095"/>
      <c r="AH9" s="1095"/>
      <c r="AI9" s="1095"/>
      <c r="AJ9" s="1095"/>
      <c r="AK9" s="1095"/>
      <c r="AL9" s="1095" t="s">
        <v>29</v>
      </c>
      <c r="AM9" s="1095" t="s">
        <v>1</v>
      </c>
      <c r="AN9" s="1095"/>
      <c r="AO9" s="1095"/>
      <c r="AP9" s="1095"/>
      <c r="AQ9" s="1095"/>
      <c r="AR9" s="1095"/>
      <c r="AS9" s="1095"/>
      <c r="AT9" s="1095" t="s">
        <v>148</v>
      </c>
      <c r="AU9" s="487"/>
      <c r="AV9" s="487"/>
      <c r="AW9" s="487"/>
      <c r="AX9" s="1141" t="s">
        <v>42</v>
      </c>
      <c r="AY9" s="1142"/>
      <c r="AZ9" s="1143"/>
      <c r="BA9" s="1095" t="s">
        <v>29</v>
      </c>
      <c r="BB9" s="1095" t="s">
        <v>1</v>
      </c>
      <c r="BC9" s="1095"/>
      <c r="BD9" s="1095"/>
      <c r="BE9" s="1095"/>
      <c r="BF9" s="1095"/>
      <c r="BG9" s="1095"/>
      <c r="BH9" s="1095"/>
      <c r="BI9" s="1095" t="s">
        <v>29</v>
      </c>
      <c r="BJ9" s="1095" t="s">
        <v>1</v>
      </c>
      <c r="BK9" s="1095"/>
      <c r="BL9" s="1095"/>
      <c r="BM9" s="1095" t="s">
        <v>29</v>
      </c>
      <c r="BN9" s="1095" t="s">
        <v>1</v>
      </c>
      <c r="BO9" s="1095"/>
      <c r="BP9" s="1150"/>
      <c r="BQ9" s="1095" t="s">
        <v>29</v>
      </c>
      <c r="BR9" s="1095" t="s">
        <v>1</v>
      </c>
      <c r="BS9" s="1095"/>
      <c r="BT9" s="1095"/>
      <c r="BU9" s="1095"/>
      <c r="BV9" s="1089"/>
      <c r="BW9" s="969"/>
      <c r="BX9" s="979" t="s">
        <v>146</v>
      </c>
      <c r="BY9" s="979" t="s">
        <v>147</v>
      </c>
      <c r="BZ9" s="979" t="s">
        <v>38</v>
      </c>
      <c r="CA9" s="969"/>
      <c r="CB9" s="979" t="s">
        <v>146</v>
      </c>
      <c r="CC9" s="979" t="s">
        <v>147</v>
      </c>
      <c r="CD9" s="979" t="s">
        <v>38</v>
      </c>
      <c r="CE9" s="1095"/>
      <c r="CF9" s="1151"/>
      <c r="CG9" s="1151"/>
      <c r="CH9" s="24"/>
      <c r="CI9" s="1152">
        <v>2025</v>
      </c>
      <c r="CJ9" s="1152"/>
    </row>
    <row r="10" spans="1:93" ht="18.75" customHeight="1">
      <c r="A10" s="1095"/>
      <c r="B10" s="1095"/>
      <c r="C10" s="1095"/>
      <c r="D10" s="1095"/>
      <c r="E10" s="1095"/>
      <c r="F10" s="1095"/>
      <c r="G10" s="1095"/>
      <c r="H10" s="1095"/>
      <c r="I10" s="1095"/>
      <c r="J10" s="1095"/>
      <c r="K10" s="1095"/>
      <c r="L10" s="1095"/>
      <c r="M10" s="1095"/>
      <c r="N10" s="1095" t="s">
        <v>64</v>
      </c>
      <c r="O10" s="1095" t="s">
        <v>72</v>
      </c>
      <c r="P10" s="1095" t="s">
        <v>82</v>
      </c>
      <c r="Q10" s="1095"/>
      <c r="R10" s="1095"/>
      <c r="S10" s="1095"/>
      <c r="T10" s="1088" t="s">
        <v>34</v>
      </c>
      <c r="U10" s="1088" t="s">
        <v>35</v>
      </c>
      <c r="V10" s="1088" t="s">
        <v>39</v>
      </c>
      <c r="W10" s="1095"/>
      <c r="X10" s="1095"/>
      <c r="Y10" s="1095"/>
      <c r="Z10" s="1095"/>
      <c r="AA10" s="1089"/>
      <c r="AB10" s="1089"/>
      <c r="AC10" s="1089"/>
      <c r="AD10" s="1095"/>
      <c r="AE10" s="1095" t="s">
        <v>34</v>
      </c>
      <c r="AF10" s="1095" t="s">
        <v>35</v>
      </c>
      <c r="AG10" s="1095" t="s">
        <v>41</v>
      </c>
      <c r="AH10" s="1095" t="s">
        <v>42</v>
      </c>
      <c r="AI10" s="1095"/>
      <c r="AJ10" s="1095"/>
      <c r="AK10" s="1095"/>
      <c r="AL10" s="1095"/>
      <c r="AM10" s="1095" t="s">
        <v>34</v>
      </c>
      <c r="AN10" s="1095" t="s">
        <v>35</v>
      </c>
      <c r="AO10" s="1095" t="s">
        <v>41</v>
      </c>
      <c r="AP10" s="1095" t="s">
        <v>42</v>
      </c>
      <c r="AQ10" s="1095"/>
      <c r="AR10" s="1095"/>
      <c r="AS10" s="1095"/>
      <c r="AT10" s="1095"/>
      <c r="AU10" s="1095" t="s">
        <v>34</v>
      </c>
      <c r="AV10" s="1095" t="s">
        <v>35</v>
      </c>
      <c r="AW10" s="1095" t="s">
        <v>41</v>
      </c>
      <c r="AX10" s="1144"/>
      <c r="AY10" s="1145"/>
      <c r="AZ10" s="1146"/>
      <c r="BA10" s="1095"/>
      <c r="BB10" s="1095" t="s">
        <v>34</v>
      </c>
      <c r="BC10" s="1095" t="s">
        <v>35</v>
      </c>
      <c r="BD10" s="1095" t="s">
        <v>41</v>
      </c>
      <c r="BE10" s="1095" t="s">
        <v>42</v>
      </c>
      <c r="BF10" s="1095"/>
      <c r="BG10" s="1095"/>
      <c r="BH10" s="1095"/>
      <c r="BI10" s="1095"/>
      <c r="BJ10" s="1095" t="s">
        <v>34</v>
      </c>
      <c r="BK10" s="1095" t="s">
        <v>35</v>
      </c>
      <c r="BL10" s="1095" t="s">
        <v>39</v>
      </c>
      <c r="BM10" s="1095"/>
      <c r="BN10" s="1095" t="s">
        <v>34</v>
      </c>
      <c r="BO10" s="1095" t="s">
        <v>35</v>
      </c>
      <c r="BP10" s="1150" t="s">
        <v>39</v>
      </c>
      <c r="BQ10" s="1095"/>
      <c r="BR10" s="1095" t="s">
        <v>34</v>
      </c>
      <c r="BS10" s="1095" t="s">
        <v>35</v>
      </c>
      <c r="BT10" s="1095" t="s">
        <v>84</v>
      </c>
      <c r="BU10" s="1095"/>
      <c r="BV10" s="1089"/>
      <c r="BW10" s="969"/>
      <c r="BX10" s="980"/>
      <c r="BY10" s="980"/>
      <c r="BZ10" s="980"/>
      <c r="CA10" s="969"/>
      <c r="CB10" s="980"/>
      <c r="CC10" s="980"/>
      <c r="CD10" s="980"/>
      <c r="CE10" s="1095"/>
      <c r="CF10" s="1151" t="s">
        <v>85</v>
      </c>
      <c r="CG10" s="1151" t="s">
        <v>86</v>
      </c>
      <c r="CH10" s="24"/>
      <c r="CI10" s="1152"/>
      <c r="CJ10" s="1152"/>
    </row>
    <row r="11" spans="1:93" ht="81" customHeight="1">
      <c r="A11" s="1095"/>
      <c r="B11" s="1095"/>
      <c r="C11" s="1095"/>
      <c r="D11" s="1095"/>
      <c r="E11" s="1095"/>
      <c r="F11" s="1095"/>
      <c r="G11" s="1095"/>
      <c r="H11" s="1095"/>
      <c r="I11" s="1095"/>
      <c r="J11" s="1095"/>
      <c r="K11" s="1095"/>
      <c r="L11" s="1095"/>
      <c r="M11" s="1095"/>
      <c r="N11" s="1095"/>
      <c r="O11" s="1095"/>
      <c r="P11" s="1095"/>
      <c r="Q11" s="1095"/>
      <c r="R11" s="1095"/>
      <c r="S11" s="1095"/>
      <c r="T11" s="1090"/>
      <c r="U11" s="1090"/>
      <c r="V11" s="1090"/>
      <c r="W11" s="1095"/>
      <c r="X11" s="1095"/>
      <c r="Y11" s="1095"/>
      <c r="Z11" s="1095"/>
      <c r="AA11" s="1090"/>
      <c r="AB11" s="1090"/>
      <c r="AC11" s="1090"/>
      <c r="AD11" s="1095"/>
      <c r="AE11" s="1095"/>
      <c r="AF11" s="1095"/>
      <c r="AG11" s="1095"/>
      <c r="AH11" s="442" t="s">
        <v>85</v>
      </c>
      <c r="AI11" s="442" t="s">
        <v>86</v>
      </c>
      <c r="AJ11" s="442" t="s">
        <v>43</v>
      </c>
      <c r="AK11" s="442" t="s">
        <v>38</v>
      </c>
      <c r="AL11" s="1095"/>
      <c r="AM11" s="1095"/>
      <c r="AN11" s="1095"/>
      <c r="AO11" s="1095"/>
      <c r="AP11" s="442" t="s">
        <v>85</v>
      </c>
      <c r="AQ11" s="442" t="s">
        <v>86</v>
      </c>
      <c r="AR11" s="442" t="s">
        <v>43</v>
      </c>
      <c r="AS11" s="442" t="s">
        <v>38</v>
      </c>
      <c r="AT11" s="1095"/>
      <c r="AU11" s="1095"/>
      <c r="AV11" s="1095"/>
      <c r="AW11" s="1095"/>
      <c r="AX11" s="442" t="s">
        <v>8</v>
      </c>
      <c r="AY11" s="442" t="s">
        <v>37</v>
      </c>
      <c r="AZ11" s="442" t="s">
        <v>38</v>
      </c>
      <c r="BA11" s="1095"/>
      <c r="BB11" s="1095"/>
      <c r="BC11" s="1095"/>
      <c r="BD11" s="1095"/>
      <c r="BE11" s="442" t="s">
        <v>85</v>
      </c>
      <c r="BF11" s="442" t="s">
        <v>86</v>
      </c>
      <c r="BG11" s="442" t="s">
        <v>43</v>
      </c>
      <c r="BH11" s="442" t="s">
        <v>38</v>
      </c>
      <c r="BI11" s="1095"/>
      <c r="BJ11" s="1095"/>
      <c r="BK11" s="1095"/>
      <c r="BL11" s="1095"/>
      <c r="BM11" s="1095"/>
      <c r="BN11" s="1095"/>
      <c r="BO11" s="1095"/>
      <c r="BP11" s="1150"/>
      <c r="BQ11" s="1095"/>
      <c r="BR11" s="1095"/>
      <c r="BS11" s="1095"/>
      <c r="BT11" s="1095"/>
      <c r="BU11" s="1095"/>
      <c r="BV11" s="1090"/>
      <c r="BW11" s="969"/>
      <c r="BX11" s="981"/>
      <c r="BY11" s="981"/>
      <c r="BZ11" s="981"/>
      <c r="CA11" s="969"/>
      <c r="CB11" s="981"/>
      <c r="CC11" s="981"/>
      <c r="CD11" s="981"/>
      <c r="CE11" s="1095"/>
      <c r="CF11" s="1151"/>
      <c r="CG11" s="1151"/>
      <c r="CH11" s="24"/>
      <c r="CI11" s="26" t="s">
        <v>85</v>
      </c>
      <c r="CJ11" s="26" t="s">
        <v>86</v>
      </c>
      <c r="CK11" s="25" t="s">
        <v>228</v>
      </c>
    </row>
    <row r="12" spans="1:93" s="176" customFormat="1" ht="18.75" customHeight="1">
      <c r="A12" s="488">
        <v>1</v>
      </c>
      <c r="B12" s="488">
        <v>2</v>
      </c>
      <c r="C12" s="488">
        <v>3</v>
      </c>
      <c r="D12" s="488">
        <v>4</v>
      </c>
      <c r="E12" s="488">
        <v>5</v>
      </c>
      <c r="F12" s="488">
        <v>5</v>
      </c>
      <c r="G12" s="488">
        <v>6</v>
      </c>
      <c r="H12" s="488">
        <v>6</v>
      </c>
      <c r="I12" s="488">
        <v>7</v>
      </c>
      <c r="J12" s="488">
        <v>8</v>
      </c>
      <c r="K12" s="488">
        <v>8</v>
      </c>
      <c r="L12" s="488">
        <v>8</v>
      </c>
      <c r="M12" s="488">
        <v>9</v>
      </c>
      <c r="N12" s="488">
        <v>12</v>
      </c>
      <c r="O12" s="488">
        <v>10</v>
      </c>
      <c r="P12" s="488">
        <v>10</v>
      </c>
      <c r="Q12" s="488">
        <v>15</v>
      </c>
      <c r="R12" s="488">
        <v>17</v>
      </c>
      <c r="S12" s="488">
        <v>11</v>
      </c>
      <c r="T12" s="488">
        <v>20</v>
      </c>
      <c r="U12" s="488">
        <v>21</v>
      </c>
      <c r="V12" s="488">
        <v>12</v>
      </c>
      <c r="W12" s="488">
        <v>13</v>
      </c>
      <c r="X12" s="488">
        <v>24</v>
      </c>
      <c r="Y12" s="488">
        <v>25</v>
      </c>
      <c r="Z12" s="488">
        <v>26</v>
      </c>
      <c r="AA12" s="488">
        <v>14</v>
      </c>
      <c r="AB12" s="488">
        <v>15</v>
      </c>
      <c r="AC12" s="488">
        <v>16</v>
      </c>
      <c r="AD12" s="488">
        <v>31</v>
      </c>
      <c r="AE12" s="488">
        <v>32</v>
      </c>
      <c r="AF12" s="488">
        <v>33</v>
      </c>
      <c r="AG12" s="488">
        <v>34</v>
      </c>
      <c r="AH12" s="488">
        <v>35</v>
      </c>
      <c r="AI12" s="488">
        <v>36</v>
      </c>
      <c r="AJ12" s="488">
        <v>37</v>
      </c>
      <c r="AK12" s="488">
        <v>38</v>
      </c>
      <c r="AL12" s="488">
        <v>39</v>
      </c>
      <c r="AM12" s="488">
        <v>40</v>
      </c>
      <c r="AN12" s="488">
        <v>41</v>
      </c>
      <c r="AO12" s="488">
        <v>42</v>
      </c>
      <c r="AP12" s="488">
        <v>43</v>
      </c>
      <c r="AQ12" s="488">
        <v>44</v>
      </c>
      <c r="AR12" s="488">
        <v>45</v>
      </c>
      <c r="AS12" s="488">
        <v>46</v>
      </c>
      <c r="AT12" s="488">
        <v>17</v>
      </c>
      <c r="AU12" s="488">
        <v>48</v>
      </c>
      <c r="AV12" s="488">
        <v>49</v>
      </c>
      <c r="AW12" s="488">
        <v>50</v>
      </c>
      <c r="AX12" s="488">
        <v>18</v>
      </c>
      <c r="AY12" s="488">
        <v>19</v>
      </c>
      <c r="AZ12" s="488">
        <v>20</v>
      </c>
      <c r="BA12" s="488">
        <v>55</v>
      </c>
      <c r="BB12" s="488">
        <v>56</v>
      </c>
      <c r="BC12" s="488">
        <v>57</v>
      </c>
      <c r="BD12" s="488">
        <v>58</v>
      </c>
      <c r="BE12" s="488">
        <v>59</v>
      </c>
      <c r="BF12" s="488">
        <v>60</v>
      </c>
      <c r="BG12" s="488">
        <v>61</v>
      </c>
      <c r="BH12" s="488">
        <v>62</v>
      </c>
      <c r="BI12" s="488">
        <v>63</v>
      </c>
      <c r="BJ12" s="488">
        <v>64</v>
      </c>
      <c r="BK12" s="488">
        <v>65</v>
      </c>
      <c r="BL12" s="488">
        <v>66</v>
      </c>
      <c r="BM12" s="488">
        <v>67</v>
      </c>
      <c r="BN12" s="488">
        <v>68</v>
      </c>
      <c r="BO12" s="488">
        <v>69</v>
      </c>
      <c r="BP12" s="527">
        <v>70</v>
      </c>
      <c r="BQ12" s="488"/>
      <c r="BR12" s="488"/>
      <c r="BS12" s="488"/>
      <c r="BT12" s="488"/>
      <c r="BU12" s="488"/>
      <c r="BV12" s="488">
        <v>21</v>
      </c>
      <c r="BW12" s="488"/>
      <c r="BX12" s="488"/>
      <c r="BY12" s="488"/>
      <c r="BZ12" s="488"/>
      <c r="CA12" s="488"/>
      <c r="CB12" s="488"/>
      <c r="CC12" s="488"/>
      <c r="CD12" s="488"/>
      <c r="CE12" s="488">
        <v>21</v>
      </c>
      <c r="CF12" s="528">
        <v>27</v>
      </c>
      <c r="CG12" s="528">
        <v>28</v>
      </c>
      <c r="CH12" s="199"/>
      <c r="CI12" s="198">
        <v>51</v>
      </c>
      <c r="CJ12" s="198">
        <v>52</v>
      </c>
      <c r="CK12" s="200"/>
    </row>
    <row r="13" spans="1:93" ht="27.75" customHeight="1">
      <c r="A13" s="529"/>
      <c r="B13" s="529" t="s">
        <v>7</v>
      </c>
      <c r="C13" s="529"/>
      <c r="D13" s="490"/>
      <c r="E13" s="529"/>
      <c r="F13" s="529"/>
      <c r="G13" s="490"/>
      <c r="H13" s="529"/>
      <c r="I13" s="529"/>
      <c r="J13" s="529"/>
      <c r="K13" s="529"/>
      <c r="L13" s="529"/>
      <c r="M13" s="530">
        <f t="shared" ref="M13:AR13" si="0">M14+M31+M38+M41</f>
        <v>153882</v>
      </c>
      <c r="N13" s="530">
        <f t="shared" si="0"/>
        <v>135000</v>
      </c>
      <c r="O13" s="530">
        <f t="shared" si="0"/>
        <v>0</v>
      </c>
      <c r="P13" s="530">
        <f t="shared" si="0"/>
        <v>18882</v>
      </c>
      <c r="Q13" s="530">
        <f t="shared" si="0"/>
        <v>0</v>
      </c>
      <c r="R13" s="530">
        <f t="shared" si="0"/>
        <v>0</v>
      </c>
      <c r="S13" s="530">
        <f t="shared" si="0"/>
        <v>0</v>
      </c>
      <c r="T13" s="530">
        <f t="shared" si="0"/>
        <v>0</v>
      </c>
      <c r="U13" s="530">
        <f t="shared" si="0"/>
        <v>0</v>
      </c>
      <c r="V13" s="530">
        <f t="shared" si="0"/>
        <v>0</v>
      </c>
      <c r="W13" s="530">
        <f t="shared" si="0"/>
        <v>80955.272970999999</v>
      </c>
      <c r="X13" s="530">
        <f t="shared" si="0"/>
        <v>0</v>
      </c>
      <c r="Y13" s="530">
        <f t="shared" si="0"/>
        <v>0</v>
      </c>
      <c r="Z13" s="530">
        <f t="shared" si="0"/>
        <v>49786.462971000001</v>
      </c>
      <c r="AA13" s="530">
        <f t="shared" si="0"/>
        <v>12274.81</v>
      </c>
      <c r="AB13" s="530">
        <f t="shared" si="0"/>
        <v>54828.550981</v>
      </c>
      <c r="AC13" s="530">
        <f t="shared" si="0"/>
        <v>13851.911990000002</v>
      </c>
      <c r="AD13" s="530">
        <f t="shared" si="0"/>
        <v>25466.898970999999</v>
      </c>
      <c r="AE13" s="530">
        <f t="shared" si="0"/>
        <v>0</v>
      </c>
      <c r="AF13" s="530">
        <f t="shared" si="0"/>
        <v>0</v>
      </c>
      <c r="AG13" s="530">
        <f t="shared" si="0"/>
        <v>25466.898970999999</v>
      </c>
      <c r="AH13" s="530">
        <f t="shared" si="0"/>
        <v>3678.81</v>
      </c>
      <c r="AI13" s="530">
        <f t="shared" si="0"/>
        <v>0</v>
      </c>
      <c r="AJ13" s="530">
        <f t="shared" si="0"/>
        <v>15301.550981</v>
      </c>
      <c r="AK13" s="530">
        <f t="shared" si="0"/>
        <v>6486.5379900000016</v>
      </c>
      <c r="AL13" s="530">
        <f t="shared" si="0"/>
        <v>24910.597362</v>
      </c>
      <c r="AM13" s="530">
        <f t="shared" si="0"/>
        <v>0</v>
      </c>
      <c r="AN13" s="530">
        <f t="shared" si="0"/>
        <v>0</v>
      </c>
      <c r="AO13" s="530">
        <f t="shared" si="0"/>
        <v>24910.597362</v>
      </c>
      <c r="AP13" s="530">
        <f t="shared" si="0"/>
        <v>3213.5080819999998</v>
      </c>
      <c r="AQ13" s="530">
        <f t="shared" si="0"/>
        <v>0</v>
      </c>
      <c r="AR13" s="530">
        <f t="shared" si="0"/>
        <v>15210.551289999999</v>
      </c>
      <c r="AS13" s="530">
        <f t="shared" ref="AS13:BV13" si="1">AS14+AS31+AS38+AS41</f>
        <v>6486.5379900000016</v>
      </c>
      <c r="AT13" s="530">
        <f t="shared" si="1"/>
        <v>26961.374000000003</v>
      </c>
      <c r="AU13" s="530">
        <f t="shared" si="1"/>
        <v>0</v>
      </c>
      <c r="AV13" s="530">
        <f t="shared" si="1"/>
        <v>0</v>
      </c>
      <c r="AW13" s="530">
        <f t="shared" si="1"/>
        <v>20361.374</v>
      </c>
      <c r="AX13" s="530">
        <f t="shared" si="1"/>
        <v>8596</v>
      </c>
      <c r="AY13" s="530">
        <f t="shared" si="1"/>
        <v>11000</v>
      </c>
      <c r="AZ13" s="530">
        <f t="shared" si="1"/>
        <v>7365.3739999999998</v>
      </c>
      <c r="BA13" s="530" t="e">
        <f t="shared" si="1"/>
        <v>#REF!</v>
      </c>
      <c r="BB13" s="530" t="e">
        <f t="shared" si="1"/>
        <v>#REF!</v>
      </c>
      <c r="BC13" s="530" t="e">
        <f t="shared" si="1"/>
        <v>#REF!</v>
      </c>
      <c r="BD13" s="530" t="e">
        <f t="shared" si="1"/>
        <v>#REF!</v>
      </c>
      <c r="BE13" s="530" t="e">
        <f t="shared" si="1"/>
        <v>#REF!</v>
      </c>
      <c r="BF13" s="530" t="e">
        <f t="shared" si="1"/>
        <v>#REF!</v>
      </c>
      <c r="BG13" s="530" t="e">
        <f t="shared" si="1"/>
        <v>#REF!</v>
      </c>
      <c r="BH13" s="530" t="e">
        <f t="shared" si="1"/>
        <v>#REF!</v>
      </c>
      <c r="BI13" s="530" t="e">
        <f t="shared" si="1"/>
        <v>#REF!</v>
      </c>
      <c r="BJ13" s="530" t="e">
        <f t="shared" si="1"/>
        <v>#REF!</v>
      </c>
      <c r="BK13" s="530" t="e">
        <f t="shared" si="1"/>
        <v>#REF!</v>
      </c>
      <c r="BL13" s="530" t="e">
        <f t="shared" si="1"/>
        <v>#REF!</v>
      </c>
      <c r="BM13" s="530" t="e">
        <f t="shared" si="1"/>
        <v>#REF!</v>
      </c>
      <c r="BN13" s="530" t="e">
        <f t="shared" si="1"/>
        <v>#REF!</v>
      </c>
      <c r="BO13" s="530" t="e">
        <f t="shared" si="1"/>
        <v>#REF!</v>
      </c>
      <c r="BP13" s="530" t="e">
        <f t="shared" si="1"/>
        <v>#REF!</v>
      </c>
      <c r="BQ13" s="530" t="e">
        <f t="shared" si="1"/>
        <v>#REF!</v>
      </c>
      <c r="BR13" s="530" t="e">
        <f t="shared" si="1"/>
        <v>#REF!</v>
      </c>
      <c r="BS13" s="530" t="e">
        <f t="shared" si="1"/>
        <v>#REF!</v>
      </c>
      <c r="BT13" s="530" t="e">
        <f t="shared" si="1"/>
        <v>#REF!</v>
      </c>
      <c r="BU13" s="530" t="e">
        <f t="shared" si="1"/>
        <v>#REF!</v>
      </c>
      <c r="BV13" s="530" t="e">
        <f t="shared" si="1"/>
        <v>#REF!</v>
      </c>
      <c r="BW13" s="819"/>
      <c r="BX13" s="819"/>
      <c r="BY13" s="819"/>
      <c r="BZ13" s="819"/>
      <c r="CA13" s="819"/>
      <c r="CB13" s="819"/>
      <c r="CC13" s="819"/>
      <c r="CD13" s="819"/>
      <c r="CE13" s="529"/>
      <c r="CF13" s="531" t="e">
        <f>#REF!+#REF!+#REF!+#REF!</f>
        <v>#REF!</v>
      </c>
      <c r="CG13" s="531" t="e">
        <f>#REF!+#REF!+#REF!+#REF!</f>
        <v>#REF!</v>
      </c>
      <c r="CH13" s="28"/>
      <c r="CI13" s="27" t="e">
        <f>#REF!+#REF!+#REF!+#REF!</f>
        <v>#REF!</v>
      </c>
      <c r="CJ13" s="27" t="e">
        <f>#REF!+#REF!+#REF!+#REF!</f>
        <v>#REF!</v>
      </c>
      <c r="CO13" s="186"/>
    </row>
    <row r="14" spans="1:93" ht="36" customHeight="1">
      <c r="A14" s="446" t="s">
        <v>11</v>
      </c>
      <c r="B14" s="446" t="s">
        <v>331</v>
      </c>
      <c r="C14" s="446"/>
      <c r="D14" s="459"/>
      <c r="E14" s="446"/>
      <c r="F14" s="446"/>
      <c r="G14" s="459"/>
      <c r="H14" s="446"/>
      <c r="I14" s="446"/>
      <c r="J14" s="446"/>
      <c r="K14" s="446"/>
      <c r="L14" s="446"/>
      <c r="M14" s="530">
        <f>SUM(M15:M30)</f>
        <v>0</v>
      </c>
      <c r="N14" s="530">
        <f t="shared" ref="N14:BV14" si="2">SUM(N15:N30)</f>
        <v>0</v>
      </c>
      <c r="O14" s="530">
        <f t="shared" si="2"/>
        <v>0</v>
      </c>
      <c r="P14" s="530">
        <f t="shared" si="2"/>
        <v>0</v>
      </c>
      <c r="Q14" s="530">
        <f t="shared" si="2"/>
        <v>0</v>
      </c>
      <c r="R14" s="530">
        <f t="shared" si="2"/>
        <v>0</v>
      </c>
      <c r="S14" s="530">
        <f t="shared" si="2"/>
        <v>0</v>
      </c>
      <c r="T14" s="530">
        <f t="shared" si="2"/>
        <v>0</v>
      </c>
      <c r="U14" s="530">
        <f t="shared" si="2"/>
        <v>0</v>
      </c>
      <c r="V14" s="530">
        <f t="shared" si="2"/>
        <v>0</v>
      </c>
      <c r="W14" s="530">
        <f t="shared" si="2"/>
        <v>5589.45514</v>
      </c>
      <c r="X14" s="530">
        <f t="shared" si="2"/>
        <v>0</v>
      </c>
      <c r="Y14" s="530">
        <f t="shared" si="2"/>
        <v>0</v>
      </c>
      <c r="Z14" s="530">
        <f t="shared" si="2"/>
        <v>5589.45514</v>
      </c>
      <c r="AA14" s="530">
        <f t="shared" si="2"/>
        <v>0</v>
      </c>
      <c r="AB14" s="530">
        <f t="shared" si="2"/>
        <v>3589.45514</v>
      </c>
      <c r="AC14" s="530">
        <f t="shared" si="2"/>
        <v>2000</v>
      </c>
      <c r="AD14" s="530">
        <f t="shared" si="2"/>
        <v>2838.45514</v>
      </c>
      <c r="AE14" s="530">
        <f t="shared" si="2"/>
        <v>0</v>
      </c>
      <c r="AF14" s="530">
        <f t="shared" si="2"/>
        <v>0</v>
      </c>
      <c r="AG14" s="530">
        <f t="shared" si="2"/>
        <v>2838.45514</v>
      </c>
      <c r="AH14" s="530">
        <f t="shared" si="2"/>
        <v>0</v>
      </c>
      <c r="AI14" s="530">
        <f t="shared" si="2"/>
        <v>0</v>
      </c>
      <c r="AJ14" s="530">
        <f t="shared" si="2"/>
        <v>2838.45514</v>
      </c>
      <c r="AK14" s="530">
        <f t="shared" si="2"/>
        <v>0</v>
      </c>
      <c r="AL14" s="530">
        <f t="shared" si="2"/>
        <v>2838.455449</v>
      </c>
      <c r="AM14" s="530">
        <f t="shared" si="2"/>
        <v>0</v>
      </c>
      <c r="AN14" s="530">
        <f t="shared" si="2"/>
        <v>0</v>
      </c>
      <c r="AO14" s="530">
        <f t="shared" si="2"/>
        <v>2838.455449</v>
      </c>
      <c r="AP14" s="530">
        <f t="shared" si="2"/>
        <v>0</v>
      </c>
      <c r="AQ14" s="530">
        <f t="shared" si="2"/>
        <v>0</v>
      </c>
      <c r="AR14" s="530">
        <f t="shared" si="2"/>
        <v>2838.455449</v>
      </c>
      <c r="AS14" s="530">
        <f t="shared" si="2"/>
        <v>0</v>
      </c>
      <c r="AT14" s="530">
        <f t="shared" si="2"/>
        <v>9100</v>
      </c>
      <c r="AU14" s="530">
        <f t="shared" si="2"/>
        <v>0</v>
      </c>
      <c r="AV14" s="530">
        <f t="shared" si="2"/>
        <v>0</v>
      </c>
      <c r="AW14" s="530">
        <f t="shared" si="2"/>
        <v>2500</v>
      </c>
      <c r="AX14" s="530">
        <f t="shared" si="2"/>
        <v>0</v>
      </c>
      <c r="AY14" s="530">
        <f t="shared" si="2"/>
        <v>7100</v>
      </c>
      <c r="AZ14" s="530">
        <f t="shared" si="2"/>
        <v>2000</v>
      </c>
      <c r="BA14" s="530">
        <f t="shared" si="2"/>
        <v>2559</v>
      </c>
      <c r="BB14" s="530">
        <f t="shared" si="2"/>
        <v>0</v>
      </c>
      <c r="BC14" s="530">
        <f t="shared" si="2"/>
        <v>559</v>
      </c>
      <c r="BD14" s="530">
        <f t="shared" si="2"/>
        <v>2000</v>
      </c>
      <c r="BE14" s="530">
        <f t="shared" si="2"/>
        <v>0</v>
      </c>
      <c r="BF14" s="530">
        <f t="shared" si="2"/>
        <v>0</v>
      </c>
      <c r="BG14" s="530">
        <f t="shared" si="2"/>
        <v>0</v>
      </c>
      <c r="BH14" s="530">
        <f t="shared" si="2"/>
        <v>2000</v>
      </c>
      <c r="BI14" s="530">
        <f t="shared" si="2"/>
        <v>0</v>
      </c>
      <c r="BJ14" s="530">
        <f t="shared" si="2"/>
        <v>0</v>
      </c>
      <c r="BK14" s="530">
        <f t="shared" si="2"/>
        <v>0</v>
      </c>
      <c r="BL14" s="530">
        <f t="shared" si="2"/>
        <v>0</v>
      </c>
      <c r="BM14" s="530">
        <f t="shared" si="2"/>
        <v>0</v>
      </c>
      <c r="BN14" s="530">
        <f t="shared" si="2"/>
        <v>0</v>
      </c>
      <c r="BO14" s="530">
        <f t="shared" si="2"/>
        <v>0</v>
      </c>
      <c r="BP14" s="530">
        <f t="shared" si="2"/>
        <v>0</v>
      </c>
      <c r="BQ14" s="530">
        <f t="shared" si="2"/>
        <v>0</v>
      </c>
      <c r="BR14" s="530">
        <f t="shared" si="2"/>
        <v>0</v>
      </c>
      <c r="BS14" s="530">
        <f t="shared" si="2"/>
        <v>0</v>
      </c>
      <c r="BT14" s="530">
        <f t="shared" si="2"/>
        <v>0</v>
      </c>
      <c r="BU14" s="530">
        <f t="shared" si="2"/>
        <v>0</v>
      </c>
      <c r="BV14" s="530">
        <f t="shared" si="2"/>
        <v>0</v>
      </c>
      <c r="BW14" s="530"/>
      <c r="BX14" s="530"/>
      <c r="BY14" s="530"/>
      <c r="BZ14" s="530"/>
      <c r="CA14" s="530"/>
      <c r="CB14" s="530"/>
      <c r="CC14" s="530"/>
      <c r="CD14" s="530"/>
      <c r="CE14" s="446"/>
      <c r="CF14" s="531"/>
      <c r="CG14" s="531"/>
      <c r="CH14" s="28"/>
      <c r="CI14" s="27"/>
      <c r="CJ14" s="27"/>
      <c r="CO14" s="186"/>
    </row>
    <row r="15" spans="1:93" ht="60" customHeight="1" outlineLevel="1">
      <c r="A15" s="532">
        <v>1</v>
      </c>
      <c r="B15" s="533" t="s">
        <v>229</v>
      </c>
      <c r="C15" s="374" t="s">
        <v>328</v>
      </c>
      <c r="D15" s="374" t="s">
        <v>1324</v>
      </c>
      <c r="E15" s="449"/>
      <c r="F15" s="374"/>
      <c r="G15" s="534"/>
      <c r="H15" s="454"/>
      <c r="I15" s="449"/>
      <c r="J15" s="454"/>
      <c r="K15" s="449"/>
      <c r="L15" s="449"/>
      <c r="M15" s="67"/>
      <c r="N15" s="67"/>
      <c r="O15" s="67"/>
      <c r="P15" s="67"/>
      <c r="Q15" s="67"/>
      <c r="R15" s="68"/>
      <c r="S15" s="68">
        <f>SUM(T15:V15)</f>
        <v>0</v>
      </c>
      <c r="T15" s="68"/>
      <c r="U15" s="68"/>
      <c r="V15" s="68"/>
      <c r="W15" s="68">
        <f t="shared" ref="W15:W27" si="3">AA15+AB15+AC15</f>
        <v>2000</v>
      </c>
      <c r="X15" s="68"/>
      <c r="Y15" s="68"/>
      <c r="Z15" s="68">
        <f>SUM(AA15:AC15)</f>
        <v>2000</v>
      </c>
      <c r="AA15" s="68">
        <v>0</v>
      </c>
      <c r="AB15" s="68"/>
      <c r="AC15" s="68">
        <v>2000</v>
      </c>
      <c r="AD15" s="68">
        <f t="shared" ref="AD15:AD27" si="4">SUM(AE15:AG15)</f>
        <v>0</v>
      </c>
      <c r="AE15" s="68"/>
      <c r="AF15" s="68"/>
      <c r="AG15" s="68">
        <f t="shared" ref="AG15:AG27" si="5">SUM(AH15:AK15)</f>
        <v>0</v>
      </c>
      <c r="AH15" s="68"/>
      <c r="AI15" s="68"/>
      <c r="AJ15" s="68"/>
      <c r="AK15" s="68"/>
      <c r="AL15" s="68">
        <f t="shared" ref="AL15:AL27" si="6">SUM(AM15:AO15)</f>
        <v>0</v>
      </c>
      <c r="AM15" s="68"/>
      <c r="AN15" s="68"/>
      <c r="AO15" s="68">
        <f t="shared" ref="AO15:AO27" si="7">SUM(AP15:AS15)</f>
        <v>0</v>
      </c>
      <c r="AP15" s="68"/>
      <c r="AQ15" s="68"/>
      <c r="AR15" s="68"/>
      <c r="AS15" s="68"/>
      <c r="AT15" s="68">
        <f t="shared" ref="AT15:AT27" si="8">AX15+AY15+AZ15</f>
        <v>2000</v>
      </c>
      <c r="AU15" s="68"/>
      <c r="AV15" s="68"/>
      <c r="AW15" s="68">
        <f>SUM(AX15:AZ15)</f>
        <v>2000</v>
      </c>
      <c r="AX15" s="68"/>
      <c r="AY15" s="68"/>
      <c r="AZ15" s="68">
        <v>2000</v>
      </c>
      <c r="BA15" s="69">
        <f>SUM(BB15:BD15)</f>
        <v>2000</v>
      </c>
      <c r="BB15" s="69"/>
      <c r="BC15" s="69"/>
      <c r="BD15" s="69">
        <f>SUM(BE15:BH15)</f>
        <v>2000</v>
      </c>
      <c r="BE15" s="69"/>
      <c r="BF15" s="69"/>
      <c r="BG15" s="69"/>
      <c r="BH15" s="69">
        <v>2000</v>
      </c>
      <c r="BI15" s="535">
        <f>SUM(BJ15:BL15)</f>
        <v>0</v>
      </c>
      <c r="BJ15" s="535"/>
      <c r="BK15" s="535"/>
      <c r="BL15" s="535"/>
      <c r="BM15" s="535">
        <f>SUM(BN15:BP15)</f>
        <v>0</v>
      </c>
      <c r="BN15" s="535"/>
      <c r="BO15" s="535"/>
      <c r="BP15" s="535"/>
      <c r="BQ15" s="535">
        <f>SUM(BR15:BT15)</f>
        <v>0</v>
      </c>
      <c r="BR15" s="535"/>
      <c r="BS15" s="535"/>
      <c r="BT15" s="535"/>
      <c r="BU15" s="535"/>
      <c r="BV15" s="535"/>
      <c r="BW15" s="535"/>
      <c r="BX15" s="535"/>
      <c r="BY15" s="535"/>
      <c r="BZ15" s="535"/>
      <c r="CA15" s="535"/>
      <c r="CB15" s="535"/>
      <c r="CC15" s="535"/>
      <c r="CD15" s="535"/>
      <c r="CE15" s="449"/>
      <c r="CF15" s="36"/>
      <c r="CG15" s="36"/>
      <c r="CH15" s="30"/>
      <c r="CI15" s="29"/>
      <c r="CJ15" s="29"/>
      <c r="CL15" s="22"/>
      <c r="CM15" s="22"/>
      <c r="CN15" s="22"/>
    </row>
    <row r="16" spans="1:93" ht="55.5" customHeight="1" outlineLevel="1">
      <c r="A16" s="532">
        <v>2</v>
      </c>
      <c r="B16" s="533" t="s">
        <v>256</v>
      </c>
      <c r="C16" s="449" t="s">
        <v>254</v>
      </c>
      <c r="D16" s="449" t="s">
        <v>279</v>
      </c>
      <c r="E16" s="449"/>
      <c r="F16" s="374"/>
      <c r="G16" s="455"/>
      <c r="H16" s="454"/>
      <c r="I16" s="449"/>
      <c r="J16" s="454"/>
      <c r="K16" s="449"/>
      <c r="L16" s="449"/>
      <c r="M16" s="67"/>
      <c r="N16" s="67"/>
      <c r="O16" s="67"/>
      <c r="P16" s="67"/>
      <c r="Q16" s="67"/>
      <c r="R16" s="68"/>
      <c r="S16" s="68"/>
      <c r="T16" s="68"/>
      <c r="U16" s="68"/>
      <c r="V16" s="68"/>
      <c r="W16" s="68">
        <f t="shared" si="3"/>
        <v>78.613</v>
      </c>
      <c r="X16" s="68"/>
      <c r="Y16" s="68"/>
      <c r="Z16" s="68">
        <f t="shared" ref="Z16:Z27" si="9">SUM(AB16:AC16)</f>
        <v>78.613</v>
      </c>
      <c r="AA16" s="68">
        <v>0</v>
      </c>
      <c r="AB16" s="68">
        <v>78.613</v>
      </c>
      <c r="AC16" s="68"/>
      <c r="AD16" s="68">
        <f t="shared" si="4"/>
        <v>78.613</v>
      </c>
      <c r="AE16" s="68"/>
      <c r="AF16" s="68"/>
      <c r="AG16" s="68">
        <f t="shared" si="5"/>
        <v>78.613</v>
      </c>
      <c r="AH16" s="68"/>
      <c r="AI16" s="68"/>
      <c r="AJ16" s="68">
        <v>78.613</v>
      </c>
      <c r="AK16" s="68"/>
      <c r="AL16" s="68">
        <f t="shared" si="6"/>
        <v>78.613</v>
      </c>
      <c r="AM16" s="68"/>
      <c r="AN16" s="68"/>
      <c r="AO16" s="68">
        <f t="shared" si="7"/>
        <v>78.613</v>
      </c>
      <c r="AP16" s="68"/>
      <c r="AQ16" s="68"/>
      <c r="AR16" s="68">
        <v>78.613</v>
      </c>
      <c r="AS16" s="68"/>
      <c r="AT16" s="68">
        <f t="shared" si="8"/>
        <v>0</v>
      </c>
      <c r="AU16" s="68"/>
      <c r="AV16" s="68"/>
      <c r="AW16" s="68">
        <f>SUM(AX16:AZ16)</f>
        <v>0</v>
      </c>
      <c r="AX16" s="68"/>
      <c r="AY16" s="68"/>
      <c r="AZ16" s="68"/>
      <c r="BA16" s="69">
        <f>SUM(BB16:BD16)</f>
        <v>0</v>
      </c>
      <c r="BB16" s="69"/>
      <c r="BC16" s="69"/>
      <c r="BD16" s="69">
        <f>SUM(BE16:BH16)</f>
        <v>0</v>
      </c>
      <c r="BE16" s="69"/>
      <c r="BF16" s="69"/>
      <c r="BG16" s="69"/>
      <c r="BH16" s="69"/>
      <c r="BI16" s="535">
        <f>SUM(BJ16:BL16)</f>
        <v>0</v>
      </c>
      <c r="BJ16" s="535"/>
      <c r="BK16" s="535"/>
      <c r="BL16" s="535"/>
      <c r="BM16" s="535">
        <f>SUM(BN16:BP16)</f>
        <v>0</v>
      </c>
      <c r="BN16" s="535"/>
      <c r="BO16" s="535"/>
      <c r="BP16" s="535"/>
      <c r="BQ16" s="535">
        <f>SUM(BR16:BT16)</f>
        <v>0</v>
      </c>
      <c r="BR16" s="535"/>
      <c r="BS16" s="535"/>
      <c r="BT16" s="535"/>
      <c r="BU16" s="535"/>
      <c r="BV16" s="535"/>
      <c r="BW16" s="535"/>
      <c r="BX16" s="535"/>
      <c r="BY16" s="535"/>
      <c r="BZ16" s="535"/>
      <c r="CA16" s="535"/>
      <c r="CB16" s="535"/>
      <c r="CC16" s="535"/>
      <c r="CD16" s="535"/>
      <c r="CE16" s="449">
        <v>2024</v>
      </c>
      <c r="CF16" s="36"/>
      <c r="CG16" s="36"/>
      <c r="CH16" s="30"/>
      <c r="CI16" s="29"/>
      <c r="CJ16" s="29"/>
      <c r="CK16" s="44"/>
      <c r="CL16" s="45"/>
      <c r="CM16" s="46"/>
      <c r="CN16" s="46"/>
    </row>
    <row r="17" spans="1:93" ht="55.5" customHeight="1" outlineLevel="1">
      <c r="A17" s="532">
        <v>3</v>
      </c>
      <c r="B17" s="533" t="s">
        <v>257</v>
      </c>
      <c r="C17" s="449" t="s">
        <v>254</v>
      </c>
      <c r="D17" s="449" t="s">
        <v>279</v>
      </c>
      <c r="E17" s="449"/>
      <c r="F17" s="374"/>
      <c r="G17" s="455"/>
      <c r="H17" s="454"/>
      <c r="I17" s="449"/>
      <c r="J17" s="454"/>
      <c r="K17" s="449"/>
      <c r="L17" s="449"/>
      <c r="M17" s="67"/>
      <c r="N17" s="67"/>
      <c r="O17" s="67"/>
      <c r="P17" s="67"/>
      <c r="Q17" s="67"/>
      <c r="R17" s="68"/>
      <c r="S17" s="68"/>
      <c r="T17" s="68"/>
      <c r="U17" s="68"/>
      <c r="V17" s="68"/>
      <c r="W17" s="68">
        <f t="shared" si="3"/>
        <v>24</v>
      </c>
      <c r="X17" s="68"/>
      <c r="Y17" s="68"/>
      <c r="Z17" s="68">
        <f t="shared" si="9"/>
        <v>24</v>
      </c>
      <c r="AA17" s="68">
        <v>0</v>
      </c>
      <c r="AB17" s="68">
        <v>24</v>
      </c>
      <c r="AC17" s="68"/>
      <c r="AD17" s="68">
        <f t="shared" si="4"/>
        <v>24</v>
      </c>
      <c r="AE17" s="68"/>
      <c r="AF17" s="68"/>
      <c r="AG17" s="68">
        <f t="shared" si="5"/>
        <v>24</v>
      </c>
      <c r="AH17" s="68"/>
      <c r="AI17" s="68"/>
      <c r="AJ17" s="68">
        <v>24</v>
      </c>
      <c r="AK17" s="68"/>
      <c r="AL17" s="68">
        <f t="shared" si="6"/>
        <v>24</v>
      </c>
      <c r="AM17" s="68"/>
      <c r="AN17" s="68"/>
      <c r="AO17" s="68">
        <f t="shared" si="7"/>
        <v>24</v>
      </c>
      <c r="AP17" s="68"/>
      <c r="AQ17" s="68"/>
      <c r="AR17" s="68">
        <v>24</v>
      </c>
      <c r="AS17" s="68"/>
      <c r="AT17" s="68">
        <f t="shared" si="8"/>
        <v>0</v>
      </c>
      <c r="AU17" s="68"/>
      <c r="AV17" s="68"/>
      <c r="AW17" s="68">
        <f>SUM(AX17:AZ17)</f>
        <v>0</v>
      </c>
      <c r="AX17" s="68"/>
      <c r="AY17" s="68"/>
      <c r="AZ17" s="68"/>
      <c r="BA17" s="69">
        <f>SUM(BB17:BD17)</f>
        <v>0</v>
      </c>
      <c r="BB17" s="69"/>
      <c r="BC17" s="69"/>
      <c r="BD17" s="69">
        <f>SUM(BE17:BH17)</f>
        <v>0</v>
      </c>
      <c r="BE17" s="69"/>
      <c r="BF17" s="69"/>
      <c r="BG17" s="69"/>
      <c r="BH17" s="69"/>
      <c r="BI17" s="535">
        <f>SUM(BJ17:BL17)</f>
        <v>0</v>
      </c>
      <c r="BJ17" s="535"/>
      <c r="BK17" s="535"/>
      <c r="BL17" s="535"/>
      <c r="BM17" s="535">
        <f>SUM(BN17:BP17)</f>
        <v>0</v>
      </c>
      <c r="BN17" s="535"/>
      <c r="BO17" s="535"/>
      <c r="BP17" s="535"/>
      <c r="BQ17" s="535">
        <f>SUM(BR17:BT17)</f>
        <v>0</v>
      </c>
      <c r="BR17" s="535"/>
      <c r="BS17" s="535"/>
      <c r="BT17" s="535"/>
      <c r="BU17" s="535"/>
      <c r="BV17" s="535"/>
      <c r="BW17" s="535"/>
      <c r="BX17" s="535"/>
      <c r="BY17" s="535"/>
      <c r="BZ17" s="535"/>
      <c r="CA17" s="535"/>
      <c r="CB17" s="535"/>
      <c r="CC17" s="535"/>
      <c r="CD17" s="535"/>
      <c r="CE17" s="449">
        <v>2024</v>
      </c>
      <c r="CF17" s="36"/>
      <c r="CG17" s="36"/>
      <c r="CH17" s="30"/>
      <c r="CI17" s="29"/>
      <c r="CJ17" s="29"/>
      <c r="CK17" s="44"/>
      <c r="CL17" s="45" t="s">
        <v>255</v>
      </c>
      <c r="CM17" s="46"/>
      <c r="CN17" s="46"/>
    </row>
    <row r="18" spans="1:93" ht="55.5" customHeight="1" outlineLevel="1">
      <c r="A18" s="532">
        <v>4</v>
      </c>
      <c r="B18" s="533" t="s">
        <v>258</v>
      </c>
      <c r="C18" s="449" t="s">
        <v>254</v>
      </c>
      <c r="D18" s="449" t="s">
        <v>279</v>
      </c>
      <c r="E18" s="449"/>
      <c r="F18" s="374"/>
      <c r="G18" s="455"/>
      <c r="H18" s="454"/>
      <c r="I18" s="449"/>
      <c r="J18" s="454"/>
      <c r="K18" s="449"/>
      <c r="L18" s="449"/>
      <c r="M18" s="67"/>
      <c r="N18" s="67"/>
      <c r="O18" s="67"/>
      <c r="P18" s="67"/>
      <c r="Q18" s="67"/>
      <c r="R18" s="68"/>
      <c r="S18" s="68"/>
      <c r="T18" s="68"/>
      <c r="U18" s="68"/>
      <c r="V18" s="68"/>
      <c r="W18" s="68">
        <f t="shared" si="3"/>
        <v>99.999690999999984</v>
      </c>
      <c r="X18" s="68"/>
      <c r="Y18" s="68"/>
      <c r="Z18" s="68">
        <f t="shared" si="9"/>
        <v>99.999690999999984</v>
      </c>
      <c r="AA18" s="68">
        <v>0</v>
      </c>
      <c r="AB18" s="68">
        <v>99.999690999999984</v>
      </c>
      <c r="AC18" s="68"/>
      <c r="AD18" s="68">
        <f t="shared" si="4"/>
        <v>99.999690999999984</v>
      </c>
      <c r="AE18" s="68"/>
      <c r="AF18" s="68"/>
      <c r="AG18" s="68">
        <f t="shared" si="5"/>
        <v>99.999690999999984</v>
      </c>
      <c r="AH18" s="68"/>
      <c r="AI18" s="68"/>
      <c r="AJ18" s="68">
        <v>99.999690999999984</v>
      </c>
      <c r="AK18" s="68"/>
      <c r="AL18" s="68">
        <f t="shared" si="6"/>
        <v>100</v>
      </c>
      <c r="AM18" s="68"/>
      <c r="AN18" s="68"/>
      <c r="AO18" s="68">
        <f t="shared" si="7"/>
        <v>100</v>
      </c>
      <c r="AP18" s="68"/>
      <c r="AQ18" s="68"/>
      <c r="AR18" s="68">
        <v>100</v>
      </c>
      <c r="AS18" s="68"/>
      <c r="AT18" s="68">
        <f t="shared" si="8"/>
        <v>0</v>
      </c>
      <c r="AU18" s="68"/>
      <c r="AV18" s="68"/>
      <c r="AW18" s="68">
        <f>SUM(AX18:AZ18)</f>
        <v>0</v>
      </c>
      <c r="AX18" s="68"/>
      <c r="AY18" s="68"/>
      <c r="AZ18" s="68"/>
      <c r="BA18" s="69">
        <f>SUM(BB18:BD18)</f>
        <v>0</v>
      </c>
      <c r="BB18" s="69"/>
      <c r="BC18" s="69"/>
      <c r="BD18" s="69">
        <f>SUM(BE18:BH18)</f>
        <v>0</v>
      </c>
      <c r="BE18" s="69"/>
      <c r="BF18" s="69"/>
      <c r="BG18" s="69"/>
      <c r="BH18" s="69"/>
      <c r="BI18" s="535">
        <f>SUM(BJ18:BL18)</f>
        <v>0</v>
      </c>
      <c r="BJ18" s="535"/>
      <c r="BK18" s="535"/>
      <c r="BL18" s="535"/>
      <c r="BM18" s="535">
        <f>SUM(BN18:BP18)</f>
        <v>0</v>
      </c>
      <c r="BN18" s="535"/>
      <c r="BO18" s="535"/>
      <c r="BP18" s="535"/>
      <c r="BQ18" s="535">
        <f>SUM(BR18:BT18)</f>
        <v>0</v>
      </c>
      <c r="BR18" s="535"/>
      <c r="BS18" s="535"/>
      <c r="BT18" s="535"/>
      <c r="BU18" s="535"/>
      <c r="BV18" s="535"/>
      <c r="BW18" s="535"/>
      <c r="BX18" s="535"/>
      <c r="BY18" s="535"/>
      <c r="BZ18" s="535"/>
      <c r="CA18" s="535"/>
      <c r="CB18" s="535"/>
      <c r="CC18" s="535"/>
      <c r="CD18" s="535"/>
      <c r="CE18" s="449">
        <v>2024</v>
      </c>
      <c r="CF18" s="36"/>
      <c r="CG18" s="36"/>
      <c r="CH18" s="30"/>
      <c r="CI18" s="29"/>
      <c r="CJ18" s="29"/>
      <c r="CK18" s="44"/>
      <c r="CL18" s="45" t="s">
        <v>259</v>
      </c>
      <c r="CM18" s="46"/>
      <c r="CN18" s="46"/>
    </row>
    <row r="19" spans="1:93" ht="55.5" customHeight="1" outlineLevel="1">
      <c r="A19" s="532">
        <v>5</v>
      </c>
      <c r="B19" s="533" t="s">
        <v>347</v>
      </c>
      <c r="C19" s="449" t="s">
        <v>65</v>
      </c>
      <c r="D19" s="449" t="s">
        <v>279</v>
      </c>
      <c r="E19" s="449"/>
      <c r="F19" s="374"/>
      <c r="G19" s="455"/>
      <c r="H19" s="454"/>
      <c r="I19" s="449"/>
      <c r="J19" s="454"/>
      <c r="K19" s="449"/>
      <c r="L19" s="449"/>
      <c r="M19" s="67"/>
      <c r="N19" s="67"/>
      <c r="O19" s="67"/>
      <c r="P19" s="67"/>
      <c r="Q19" s="67"/>
      <c r="R19" s="68"/>
      <c r="S19" s="68"/>
      <c r="T19" s="68"/>
      <c r="U19" s="68"/>
      <c r="V19" s="68"/>
      <c r="W19" s="68">
        <f t="shared" si="3"/>
        <v>628.22900000000004</v>
      </c>
      <c r="X19" s="68"/>
      <c r="Y19" s="68"/>
      <c r="Z19" s="68">
        <f t="shared" si="9"/>
        <v>628.22900000000004</v>
      </c>
      <c r="AA19" s="68"/>
      <c r="AB19" s="68">
        <f>1000-371.771</f>
        <v>628.22900000000004</v>
      </c>
      <c r="AC19" s="68"/>
      <c r="AD19" s="68">
        <f t="shared" si="4"/>
        <v>628.22900000000004</v>
      </c>
      <c r="AE19" s="68"/>
      <c r="AF19" s="68"/>
      <c r="AG19" s="68">
        <f t="shared" si="5"/>
        <v>628.22900000000004</v>
      </c>
      <c r="AH19" s="68"/>
      <c r="AI19" s="68"/>
      <c r="AJ19" s="68">
        <f>1000-371.771</f>
        <v>628.22900000000004</v>
      </c>
      <c r="AK19" s="68"/>
      <c r="AL19" s="68">
        <f t="shared" si="6"/>
        <v>628.22900000000004</v>
      </c>
      <c r="AM19" s="68"/>
      <c r="AN19" s="68"/>
      <c r="AO19" s="68">
        <f t="shared" si="7"/>
        <v>628.22900000000004</v>
      </c>
      <c r="AP19" s="68"/>
      <c r="AQ19" s="68"/>
      <c r="AR19" s="68">
        <f>1000-371.771</f>
        <v>628.22900000000004</v>
      </c>
      <c r="AS19" s="68"/>
      <c r="AT19" s="68">
        <f t="shared" si="8"/>
        <v>0</v>
      </c>
      <c r="AU19" s="68"/>
      <c r="AV19" s="68"/>
      <c r="AW19" s="68"/>
      <c r="AX19" s="68"/>
      <c r="AY19" s="68"/>
      <c r="AZ19" s="68"/>
      <c r="BA19" s="69"/>
      <c r="BB19" s="69"/>
      <c r="BC19" s="69"/>
      <c r="BD19" s="69"/>
      <c r="BE19" s="69"/>
      <c r="BF19" s="69"/>
      <c r="BG19" s="69"/>
      <c r="BH19" s="69"/>
      <c r="BI19" s="535"/>
      <c r="BJ19" s="535"/>
      <c r="BK19" s="535"/>
      <c r="BL19" s="535"/>
      <c r="BM19" s="535"/>
      <c r="BN19" s="535"/>
      <c r="BO19" s="535"/>
      <c r="BP19" s="535"/>
      <c r="BQ19" s="535"/>
      <c r="BR19" s="535"/>
      <c r="BS19" s="535"/>
      <c r="BT19" s="535"/>
      <c r="BU19" s="535"/>
      <c r="BV19" s="535"/>
      <c r="BW19" s="535"/>
      <c r="BX19" s="535"/>
      <c r="BY19" s="535"/>
      <c r="BZ19" s="535"/>
      <c r="CA19" s="535"/>
      <c r="CB19" s="535"/>
      <c r="CC19" s="535"/>
      <c r="CD19" s="535"/>
      <c r="CE19" s="449">
        <v>2022</v>
      </c>
      <c r="CF19" s="36"/>
      <c r="CG19" s="36"/>
      <c r="CH19" s="30"/>
      <c r="CI19" s="29"/>
      <c r="CJ19" s="29"/>
      <c r="CK19" s="44"/>
      <c r="CL19" s="45" t="s">
        <v>260</v>
      </c>
      <c r="CM19" s="46" t="s">
        <v>261</v>
      </c>
      <c r="CN19" s="46" t="s">
        <v>262</v>
      </c>
    </row>
    <row r="20" spans="1:93" ht="55.5" customHeight="1" outlineLevel="1">
      <c r="A20" s="532">
        <v>6</v>
      </c>
      <c r="B20" s="533" t="s">
        <v>263</v>
      </c>
      <c r="C20" s="449" t="s">
        <v>264</v>
      </c>
      <c r="D20" s="449" t="s">
        <v>279</v>
      </c>
      <c r="E20" s="449"/>
      <c r="F20" s="374"/>
      <c r="G20" s="455"/>
      <c r="H20" s="454"/>
      <c r="I20" s="449"/>
      <c r="J20" s="454"/>
      <c r="K20" s="449"/>
      <c r="L20" s="449"/>
      <c r="M20" s="67"/>
      <c r="N20" s="67"/>
      <c r="O20" s="67"/>
      <c r="P20" s="67"/>
      <c r="Q20" s="67"/>
      <c r="R20" s="68"/>
      <c r="S20" s="68"/>
      <c r="T20" s="68"/>
      <c r="U20" s="68"/>
      <c r="V20" s="68"/>
      <c r="W20" s="68">
        <f t="shared" si="3"/>
        <v>156.27473499999999</v>
      </c>
      <c r="X20" s="68"/>
      <c r="Y20" s="68"/>
      <c r="Z20" s="68">
        <f t="shared" si="9"/>
        <v>156.27473499999999</v>
      </c>
      <c r="AA20" s="68"/>
      <c r="AB20" s="68">
        <v>156.27473499999999</v>
      </c>
      <c r="AC20" s="68"/>
      <c r="AD20" s="68">
        <f t="shared" si="4"/>
        <v>156.27473499999999</v>
      </c>
      <c r="AE20" s="68"/>
      <c r="AF20" s="68"/>
      <c r="AG20" s="68">
        <f t="shared" si="5"/>
        <v>156.27473499999999</v>
      </c>
      <c r="AH20" s="68"/>
      <c r="AI20" s="68"/>
      <c r="AJ20" s="68">
        <v>156.27473499999999</v>
      </c>
      <c r="AK20" s="68"/>
      <c r="AL20" s="68">
        <f t="shared" si="6"/>
        <v>156.27473499999999</v>
      </c>
      <c r="AM20" s="68"/>
      <c r="AN20" s="68"/>
      <c r="AO20" s="68">
        <f t="shared" si="7"/>
        <v>156.27473499999999</v>
      </c>
      <c r="AP20" s="68"/>
      <c r="AQ20" s="68"/>
      <c r="AR20" s="68">
        <v>156.27473499999999</v>
      </c>
      <c r="AS20" s="68"/>
      <c r="AT20" s="68">
        <f t="shared" si="8"/>
        <v>0</v>
      </c>
      <c r="AU20" s="68"/>
      <c r="AV20" s="68"/>
      <c r="AW20" s="68"/>
      <c r="AX20" s="68"/>
      <c r="AY20" s="68"/>
      <c r="AZ20" s="68"/>
      <c r="BA20" s="69"/>
      <c r="BB20" s="69"/>
      <c r="BC20" s="69"/>
      <c r="BD20" s="69"/>
      <c r="BE20" s="69"/>
      <c r="BF20" s="69"/>
      <c r="BG20" s="69"/>
      <c r="BH20" s="69"/>
      <c r="BI20" s="535"/>
      <c r="BJ20" s="535"/>
      <c r="BK20" s="535"/>
      <c r="BL20" s="535"/>
      <c r="BM20" s="535"/>
      <c r="BN20" s="535"/>
      <c r="BO20" s="535"/>
      <c r="BP20" s="535"/>
      <c r="BQ20" s="535"/>
      <c r="BR20" s="535"/>
      <c r="BS20" s="535"/>
      <c r="BT20" s="535"/>
      <c r="BU20" s="535"/>
      <c r="BV20" s="535"/>
      <c r="BW20" s="535"/>
      <c r="BX20" s="535"/>
      <c r="BY20" s="535"/>
      <c r="BZ20" s="535"/>
      <c r="CA20" s="535"/>
      <c r="CB20" s="535"/>
      <c r="CC20" s="535"/>
      <c r="CD20" s="535"/>
      <c r="CE20" s="449">
        <v>2023</v>
      </c>
      <c r="CF20" s="36"/>
      <c r="CG20" s="36"/>
      <c r="CH20" s="30"/>
      <c r="CI20" s="29"/>
      <c r="CJ20" s="29"/>
      <c r="CK20" s="44"/>
      <c r="CL20" s="45" t="s">
        <v>265</v>
      </c>
      <c r="CM20" s="46"/>
      <c r="CN20" s="46"/>
    </row>
    <row r="21" spans="1:93" ht="57" outlineLevel="1">
      <c r="A21" s="532">
        <v>7</v>
      </c>
      <c r="B21" s="533" t="s">
        <v>266</v>
      </c>
      <c r="C21" s="449" t="s">
        <v>264</v>
      </c>
      <c r="D21" s="449" t="s">
        <v>279</v>
      </c>
      <c r="E21" s="449"/>
      <c r="F21" s="374"/>
      <c r="G21" s="455"/>
      <c r="H21" s="454"/>
      <c r="I21" s="449"/>
      <c r="J21" s="454"/>
      <c r="K21" s="449"/>
      <c r="L21" s="449"/>
      <c r="M21" s="67"/>
      <c r="N21" s="67"/>
      <c r="O21" s="67"/>
      <c r="P21" s="67"/>
      <c r="Q21" s="67"/>
      <c r="R21" s="68"/>
      <c r="S21" s="68"/>
      <c r="T21" s="68"/>
      <c r="U21" s="68"/>
      <c r="V21" s="68"/>
      <c r="W21" s="68">
        <f t="shared" si="3"/>
        <v>94.950264999999973</v>
      </c>
      <c r="X21" s="68"/>
      <c r="Y21" s="68"/>
      <c r="Z21" s="68">
        <f t="shared" si="9"/>
        <v>94.950264999999973</v>
      </c>
      <c r="AA21" s="68"/>
      <c r="AB21" s="68">
        <f>349.725265-254.775</f>
        <v>94.950264999999973</v>
      </c>
      <c r="AC21" s="68"/>
      <c r="AD21" s="68">
        <f t="shared" si="4"/>
        <v>94.950264999999973</v>
      </c>
      <c r="AE21" s="68"/>
      <c r="AF21" s="68"/>
      <c r="AG21" s="68">
        <f t="shared" si="5"/>
        <v>94.950264999999973</v>
      </c>
      <c r="AH21" s="68"/>
      <c r="AI21" s="68"/>
      <c r="AJ21" s="68">
        <f>349.725265-254.775</f>
        <v>94.950264999999973</v>
      </c>
      <c r="AK21" s="68"/>
      <c r="AL21" s="68">
        <f t="shared" si="6"/>
        <v>94.950264999999973</v>
      </c>
      <c r="AM21" s="68"/>
      <c r="AN21" s="68"/>
      <c r="AO21" s="68">
        <f t="shared" si="7"/>
        <v>94.950264999999973</v>
      </c>
      <c r="AP21" s="68"/>
      <c r="AQ21" s="68"/>
      <c r="AR21" s="68">
        <f>349.725265-254.775</f>
        <v>94.950264999999973</v>
      </c>
      <c r="AS21" s="68"/>
      <c r="AT21" s="68">
        <f t="shared" si="8"/>
        <v>0</v>
      </c>
      <c r="AU21" s="68"/>
      <c r="AV21" s="68"/>
      <c r="AW21" s="68"/>
      <c r="AX21" s="68"/>
      <c r="AY21" s="68"/>
      <c r="AZ21" s="68"/>
      <c r="BA21" s="69"/>
      <c r="BB21" s="69"/>
      <c r="BC21" s="69"/>
      <c r="BD21" s="69"/>
      <c r="BE21" s="69"/>
      <c r="BF21" s="69"/>
      <c r="BG21" s="69"/>
      <c r="BH21" s="69"/>
      <c r="BI21" s="535"/>
      <c r="BJ21" s="535"/>
      <c r="BK21" s="535"/>
      <c r="BL21" s="535"/>
      <c r="BM21" s="535"/>
      <c r="BN21" s="535"/>
      <c r="BO21" s="535"/>
      <c r="BP21" s="535"/>
      <c r="BQ21" s="535"/>
      <c r="BR21" s="535"/>
      <c r="BS21" s="535"/>
      <c r="BT21" s="535"/>
      <c r="BU21" s="535"/>
      <c r="BV21" s="535"/>
      <c r="BW21" s="535"/>
      <c r="BX21" s="535"/>
      <c r="BY21" s="535"/>
      <c r="BZ21" s="535"/>
      <c r="CA21" s="535"/>
      <c r="CB21" s="535"/>
      <c r="CC21" s="535"/>
      <c r="CD21" s="535"/>
      <c r="CE21" s="449">
        <v>2023</v>
      </c>
      <c r="CF21" s="36"/>
      <c r="CG21" s="36"/>
      <c r="CH21" s="34"/>
      <c r="CI21" s="33"/>
      <c r="CJ21" s="33"/>
      <c r="CK21" s="50"/>
      <c r="CL21" s="47" t="s">
        <v>265</v>
      </c>
      <c r="CM21" s="64"/>
      <c r="CN21" s="47" t="s">
        <v>267</v>
      </c>
    </row>
    <row r="22" spans="1:93" ht="57" outlineLevel="1">
      <c r="A22" s="532">
        <v>8</v>
      </c>
      <c r="B22" s="533" t="s">
        <v>268</v>
      </c>
      <c r="C22" s="449" t="s">
        <v>264</v>
      </c>
      <c r="D22" s="449" t="s">
        <v>279</v>
      </c>
      <c r="E22" s="449"/>
      <c r="F22" s="374"/>
      <c r="G22" s="455"/>
      <c r="H22" s="454"/>
      <c r="I22" s="449"/>
      <c r="J22" s="454"/>
      <c r="K22" s="449"/>
      <c r="L22" s="449"/>
      <c r="M22" s="67"/>
      <c r="N22" s="67"/>
      <c r="O22" s="67"/>
      <c r="P22" s="67"/>
      <c r="Q22" s="67"/>
      <c r="R22" s="68"/>
      <c r="S22" s="68"/>
      <c r="T22" s="68"/>
      <c r="U22" s="68"/>
      <c r="V22" s="68"/>
      <c r="W22" s="68">
        <f t="shared" si="3"/>
        <v>492</v>
      </c>
      <c r="X22" s="68"/>
      <c r="Y22" s="68"/>
      <c r="Z22" s="68">
        <f t="shared" si="9"/>
        <v>492</v>
      </c>
      <c r="AA22" s="68"/>
      <c r="AB22" s="68">
        <v>492</v>
      </c>
      <c r="AC22" s="68"/>
      <c r="AD22" s="68">
        <f t="shared" si="4"/>
        <v>492</v>
      </c>
      <c r="AE22" s="68"/>
      <c r="AF22" s="68"/>
      <c r="AG22" s="68">
        <f t="shared" si="5"/>
        <v>492</v>
      </c>
      <c r="AH22" s="68"/>
      <c r="AI22" s="68"/>
      <c r="AJ22" s="68">
        <v>492</v>
      </c>
      <c r="AK22" s="68"/>
      <c r="AL22" s="68">
        <f t="shared" si="6"/>
        <v>492</v>
      </c>
      <c r="AM22" s="68"/>
      <c r="AN22" s="68"/>
      <c r="AO22" s="68">
        <f t="shared" si="7"/>
        <v>492</v>
      </c>
      <c r="AP22" s="68"/>
      <c r="AQ22" s="68"/>
      <c r="AR22" s="68">
        <v>492</v>
      </c>
      <c r="AS22" s="68"/>
      <c r="AT22" s="68">
        <f t="shared" si="8"/>
        <v>0</v>
      </c>
      <c r="AU22" s="68"/>
      <c r="AV22" s="68"/>
      <c r="AW22" s="68"/>
      <c r="AX22" s="68"/>
      <c r="AY22" s="68"/>
      <c r="AZ22" s="68"/>
      <c r="BA22" s="69"/>
      <c r="BB22" s="69"/>
      <c r="BC22" s="69"/>
      <c r="BD22" s="69"/>
      <c r="BE22" s="69"/>
      <c r="BF22" s="69"/>
      <c r="BG22" s="69"/>
      <c r="BH22" s="69"/>
      <c r="BI22" s="535"/>
      <c r="BJ22" s="535"/>
      <c r="BK22" s="535"/>
      <c r="BL22" s="535"/>
      <c r="BM22" s="535"/>
      <c r="BN22" s="535"/>
      <c r="BO22" s="535"/>
      <c r="BP22" s="535"/>
      <c r="BQ22" s="535"/>
      <c r="BR22" s="535"/>
      <c r="BS22" s="535"/>
      <c r="BT22" s="535"/>
      <c r="BU22" s="535"/>
      <c r="BV22" s="535"/>
      <c r="BW22" s="535"/>
      <c r="BX22" s="535"/>
      <c r="BY22" s="535"/>
      <c r="BZ22" s="535"/>
      <c r="CA22" s="535"/>
      <c r="CB22" s="535"/>
      <c r="CC22" s="535"/>
      <c r="CD22" s="535"/>
      <c r="CE22" s="449">
        <v>2023</v>
      </c>
      <c r="CF22" s="36"/>
      <c r="CG22" s="36"/>
      <c r="CH22" s="34"/>
      <c r="CI22" s="33"/>
      <c r="CJ22" s="33"/>
      <c r="CK22" s="50"/>
      <c r="CL22" s="47" t="s">
        <v>269</v>
      </c>
      <c r="CM22" s="64"/>
      <c r="CN22" s="51"/>
    </row>
    <row r="23" spans="1:93" ht="71.25" customHeight="1" outlineLevel="1">
      <c r="A23" s="532">
        <v>9</v>
      </c>
      <c r="B23" s="533" t="s">
        <v>270</v>
      </c>
      <c r="C23" s="449" t="s">
        <v>254</v>
      </c>
      <c r="D23" s="449" t="s">
        <v>279</v>
      </c>
      <c r="E23" s="449"/>
      <c r="F23" s="374"/>
      <c r="G23" s="455"/>
      <c r="H23" s="454"/>
      <c r="I23" s="449"/>
      <c r="J23" s="454"/>
      <c r="K23" s="449"/>
      <c r="L23" s="449"/>
      <c r="M23" s="67"/>
      <c r="N23" s="67"/>
      <c r="O23" s="67"/>
      <c r="P23" s="67"/>
      <c r="Q23" s="67"/>
      <c r="R23" s="68"/>
      <c r="S23" s="68"/>
      <c r="T23" s="68"/>
      <c r="U23" s="68"/>
      <c r="V23" s="68"/>
      <c r="W23" s="68">
        <f t="shared" si="3"/>
        <v>601</v>
      </c>
      <c r="X23" s="68"/>
      <c r="Y23" s="68"/>
      <c r="Z23" s="68">
        <f t="shared" si="9"/>
        <v>601</v>
      </c>
      <c r="AA23" s="68">
        <v>0</v>
      </c>
      <c r="AB23" s="68">
        <v>601</v>
      </c>
      <c r="AC23" s="68"/>
      <c r="AD23" s="68">
        <f t="shared" si="4"/>
        <v>601</v>
      </c>
      <c r="AE23" s="68"/>
      <c r="AF23" s="68"/>
      <c r="AG23" s="68">
        <f t="shared" si="5"/>
        <v>601</v>
      </c>
      <c r="AH23" s="68"/>
      <c r="AI23" s="68"/>
      <c r="AJ23" s="68">
        <v>601</v>
      </c>
      <c r="AK23" s="68"/>
      <c r="AL23" s="68">
        <f t="shared" si="6"/>
        <v>601</v>
      </c>
      <c r="AM23" s="68"/>
      <c r="AN23" s="68"/>
      <c r="AO23" s="68">
        <f t="shared" si="7"/>
        <v>601</v>
      </c>
      <c r="AP23" s="68"/>
      <c r="AQ23" s="68"/>
      <c r="AR23" s="68">
        <v>601</v>
      </c>
      <c r="AS23" s="68"/>
      <c r="AT23" s="68">
        <f t="shared" si="8"/>
        <v>0</v>
      </c>
      <c r="AU23" s="68"/>
      <c r="AV23" s="68"/>
      <c r="AW23" s="536">
        <f>SUM(AX23:AZ23)</f>
        <v>0</v>
      </c>
      <c r="AX23" s="68"/>
      <c r="AY23" s="68"/>
      <c r="AZ23" s="68"/>
      <c r="BA23" s="69"/>
      <c r="BB23" s="69"/>
      <c r="BC23" s="69"/>
      <c r="BD23" s="69"/>
      <c r="BE23" s="69"/>
      <c r="BF23" s="69"/>
      <c r="BG23" s="69"/>
      <c r="BH23" s="69"/>
      <c r="BI23" s="535"/>
      <c r="BJ23" s="535"/>
      <c r="BK23" s="535"/>
      <c r="BL23" s="535"/>
      <c r="BM23" s="535">
        <f>SUM(BN23:BP23)</f>
        <v>0</v>
      </c>
      <c r="BN23" s="535"/>
      <c r="BO23" s="535"/>
      <c r="BP23" s="535"/>
      <c r="BQ23" s="535">
        <f>SUM(BR23:BT23)</f>
        <v>0</v>
      </c>
      <c r="BR23" s="535"/>
      <c r="BS23" s="535"/>
      <c r="BT23" s="535"/>
      <c r="BU23" s="535"/>
      <c r="BV23" s="535"/>
      <c r="BW23" s="535"/>
      <c r="BX23" s="535"/>
      <c r="BY23" s="535"/>
      <c r="BZ23" s="535"/>
      <c r="CA23" s="535"/>
      <c r="CB23" s="535"/>
      <c r="CC23" s="535"/>
      <c r="CD23" s="535"/>
      <c r="CE23" s="449">
        <v>2024</v>
      </c>
      <c r="CF23" s="36"/>
      <c r="CG23" s="36"/>
      <c r="CH23" s="30"/>
      <c r="CI23" s="29"/>
      <c r="CJ23" s="29"/>
      <c r="CK23" s="44"/>
      <c r="CL23" s="45" t="s">
        <v>271</v>
      </c>
      <c r="CM23" s="64"/>
      <c r="CN23" s="46"/>
    </row>
    <row r="24" spans="1:93" ht="105.75" customHeight="1" outlineLevel="1">
      <c r="A24" s="532">
        <v>11</v>
      </c>
      <c r="B24" s="533" t="s">
        <v>272</v>
      </c>
      <c r="C24" s="449" t="s">
        <v>254</v>
      </c>
      <c r="D24" s="449" t="s">
        <v>279</v>
      </c>
      <c r="E24" s="449"/>
      <c r="F24" s="374"/>
      <c r="G24" s="455"/>
      <c r="H24" s="454"/>
      <c r="I24" s="449"/>
      <c r="J24" s="454"/>
      <c r="K24" s="449"/>
      <c r="L24" s="449"/>
      <c r="M24" s="67"/>
      <c r="N24" s="67"/>
      <c r="O24" s="67"/>
      <c r="P24" s="67"/>
      <c r="Q24" s="67"/>
      <c r="R24" s="68"/>
      <c r="S24" s="68"/>
      <c r="T24" s="68"/>
      <c r="U24" s="68"/>
      <c r="V24" s="68"/>
      <c r="W24" s="68">
        <f t="shared" si="3"/>
        <v>460.38844900000004</v>
      </c>
      <c r="X24" s="68"/>
      <c r="Y24" s="68"/>
      <c r="Z24" s="68">
        <f t="shared" si="9"/>
        <v>460.38844900000004</v>
      </c>
      <c r="AA24" s="68">
        <v>0</v>
      </c>
      <c r="AB24" s="68">
        <f>636.826-176.437551</f>
        <v>460.38844900000004</v>
      </c>
      <c r="AC24" s="68"/>
      <c r="AD24" s="68">
        <f t="shared" si="4"/>
        <v>460.38844900000004</v>
      </c>
      <c r="AE24" s="68"/>
      <c r="AF24" s="68"/>
      <c r="AG24" s="68">
        <f t="shared" si="5"/>
        <v>460.38844900000004</v>
      </c>
      <c r="AH24" s="68"/>
      <c r="AI24" s="68"/>
      <c r="AJ24" s="68">
        <f>636.826-176.437551</f>
        <v>460.38844900000004</v>
      </c>
      <c r="AK24" s="68"/>
      <c r="AL24" s="68">
        <f t="shared" si="6"/>
        <v>460.38844900000004</v>
      </c>
      <c r="AM24" s="68"/>
      <c r="AN24" s="68"/>
      <c r="AO24" s="68">
        <f t="shared" si="7"/>
        <v>460.38844900000004</v>
      </c>
      <c r="AP24" s="68"/>
      <c r="AQ24" s="68"/>
      <c r="AR24" s="68">
        <f>636.826-176.437551</f>
        <v>460.38844900000004</v>
      </c>
      <c r="AS24" s="68"/>
      <c r="AT24" s="68">
        <f t="shared" si="8"/>
        <v>0</v>
      </c>
      <c r="AU24" s="68"/>
      <c r="AV24" s="68"/>
      <c r="AW24" s="68">
        <f>SUM(AX24:AZ24)</f>
        <v>0</v>
      </c>
      <c r="AX24" s="68"/>
      <c r="AY24" s="68"/>
      <c r="AZ24" s="68"/>
      <c r="BA24" s="69"/>
      <c r="BB24" s="69"/>
      <c r="BC24" s="69"/>
      <c r="BD24" s="69"/>
      <c r="BE24" s="69"/>
      <c r="BF24" s="69"/>
      <c r="BG24" s="69"/>
      <c r="BH24" s="69"/>
      <c r="BI24" s="535"/>
      <c r="BJ24" s="535"/>
      <c r="BK24" s="535"/>
      <c r="BL24" s="535"/>
      <c r="BM24" s="535">
        <f>SUM(BN24:BP24)</f>
        <v>0</v>
      </c>
      <c r="BN24" s="535"/>
      <c r="BO24" s="535"/>
      <c r="BP24" s="535"/>
      <c r="BQ24" s="535">
        <f>SUM(BR24:BT24)</f>
        <v>0</v>
      </c>
      <c r="BR24" s="535"/>
      <c r="BS24" s="535"/>
      <c r="BT24" s="535"/>
      <c r="BU24" s="535"/>
      <c r="BV24" s="535"/>
      <c r="BW24" s="535"/>
      <c r="BX24" s="535"/>
      <c r="BY24" s="535"/>
      <c r="BZ24" s="535"/>
      <c r="CA24" s="535"/>
      <c r="CB24" s="535"/>
      <c r="CC24" s="535"/>
      <c r="CD24" s="535"/>
      <c r="CE24" s="449">
        <v>2024</v>
      </c>
      <c r="CF24" s="36"/>
      <c r="CG24" s="36"/>
      <c r="CH24" s="30"/>
      <c r="CI24" s="29"/>
      <c r="CJ24" s="29"/>
      <c r="CK24" s="44"/>
      <c r="CL24" s="45" t="s">
        <v>273</v>
      </c>
      <c r="CM24" s="64"/>
      <c r="CN24" s="47" t="s">
        <v>274</v>
      </c>
    </row>
    <row r="25" spans="1:93" ht="77.25" customHeight="1" outlineLevel="1">
      <c r="A25" s="532">
        <v>12</v>
      </c>
      <c r="B25" s="533" t="s">
        <v>275</v>
      </c>
      <c r="C25" s="449" t="s">
        <v>254</v>
      </c>
      <c r="D25" s="449" t="s">
        <v>279</v>
      </c>
      <c r="E25" s="449"/>
      <c r="F25" s="374"/>
      <c r="G25" s="455"/>
      <c r="H25" s="454"/>
      <c r="I25" s="449"/>
      <c r="J25" s="454"/>
      <c r="K25" s="449"/>
      <c r="L25" s="449"/>
      <c r="M25" s="67"/>
      <c r="N25" s="67"/>
      <c r="O25" s="67"/>
      <c r="P25" s="67"/>
      <c r="Q25" s="67"/>
      <c r="R25" s="68"/>
      <c r="S25" s="68"/>
      <c r="T25" s="68"/>
      <c r="U25" s="68"/>
      <c r="V25" s="68"/>
      <c r="W25" s="68">
        <f t="shared" si="3"/>
        <v>83</v>
      </c>
      <c r="X25" s="68"/>
      <c r="Y25" s="68"/>
      <c r="Z25" s="68">
        <f t="shared" si="9"/>
        <v>83</v>
      </c>
      <c r="AA25" s="68">
        <v>0</v>
      </c>
      <c r="AB25" s="68">
        <v>83</v>
      </c>
      <c r="AC25" s="68"/>
      <c r="AD25" s="68">
        <f t="shared" si="4"/>
        <v>83</v>
      </c>
      <c r="AE25" s="68"/>
      <c r="AF25" s="68"/>
      <c r="AG25" s="68">
        <f t="shared" si="5"/>
        <v>83</v>
      </c>
      <c r="AH25" s="68"/>
      <c r="AI25" s="68"/>
      <c r="AJ25" s="68">
        <v>83</v>
      </c>
      <c r="AK25" s="68"/>
      <c r="AL25" s="68">
        <f t="shared" si="6"/>
        <v>83</v>
      </c>
      <c r="AM25" s="68"/>
      <c r="AN25" s="68"/>
      <c r="AO25" s="68">
        <f t="shared" si="7"/>
        <v>83</v>
      </c>
      <c r="AP25" s="68"/>
      <c r="AQ25" s="68"/>
      <c r="AR25" s="68">
        <v>83</v>
      </c>
      <c r="AS25" s="68"/>
      <c r="AT25" s="68">
        <f t="shared" si="8"/>
        <v>0</v>
      </c>
      <c r="AU25" s="68"/>
      <c r="AV25" s="68"/>
      <c r="AW25" s="68">
        <f>SUM(AX25:AZ25)</f>
        <v>0</v>
      </c>
      <c r="AX25" s="68"/>
      <c r="AY25" s="68"/>
      <c r="AZ25" s="68"/>
      <c r="BA25" s="69"/>
      <c r="BB25" s="69"/>
      <c r="BC25" s="69"/>
      <c r="BD25" s="69"/>
      <c r="BE25" s="69"/>
      <c r="BF25" s="69"/>
      <c r="BG25" s="69"/>
      <c r="BH25" s="69"/>
      <c r="BI25" s="535"/>
      <c r="BJ25" s="535"/>
      <c r="BK25" s="535"/>
      <c r="BL25" s="535"/>
      <c r="BM25" s="535">
        <f>SUM(BN25:BP25)</f>
        <v>0</v>
      </c>
      <c r="BN25" s="535"/>
      <c r="BO25" s="535"/>
      <c r="BP25" s="535"/>
      <c r="BQ25" s="535">
        <f>SUM(BR25:BT25)</f>
        <v>0</v>
      </c>
      <c r="BR25" s="535"/>
      <c r="BS25" s="535"/>
      <c r="BT25" s="535"/>
      <c r="BU25" s="535"/>
      <c r="BV25" s="535"/>
      <c r="BW25" s="535"/>
      <c r="BX25" s="535"/>
      <c r="BY25" s="535"/>
      <c r="BZ25" s="535"/>
      <c r="CA25" s="535"/>
      <c r="CB25" s="535"/>
      <c r="CC25" s="535"/>
      <c r="CD25" s="535"/>
      <c r="CE25" s="449">
        <v>2024</v>
      </c>
      <c r="CF25" s="36"/>
      <c r="CG25" s="36"/>
      <c r="CH25" s="30"/>
      <c r="CI25" s="29"/>
      <c r="CJ25" s="29"/>
      <c r="CK25" s="44"/>
      <c r="CL25" s="45" t="s">
        <v>276</v>
      </c>
      <c r="CM25" s="64"/>
      <c r="CN25" s="46"/>
    </row>
    <row r="26" spans="1:93" ht="81" customHeight="1" outlineLevel="1">
      <c r="A26" s="532">
        <v>13</v>
      </c>
      <c r="B26" s="533" t="s">
        <v>277</v>
      </c>
      <c r="C26" s="449" t="s">
        <v>70</v>
      </c>
      <c r="D26" s="449" t="s">
        <v>279</v>
      </c>
      <c r="E26" s="449"/>
      <c r="F26" s="374"/>
      <c r="G26" s="455"/>
      <c r="H26" s="454"/>
      <c r="I26" s="449"/>
      <c r="J26" s="454"/>
      <c r="K26" s="449"/>
      <c r="L26" s="449"/>
      <c r="M26" s="67"/>
      <c r="N26" s="67"/>
      <c r="O26" s="67"/>
      <c r="P26" s="67"/>
      <c r="Q26" s="67"/>
      <c r="R26" s="68"/>
      <c r="S26" s="68"/>
      <c r="T26" s="68"/>
      <c r="U26" s="68"/>
      <c r="V26" s="68"/>
      <c r="W26" s="68">
        <f t="shared" si="3"/>
        <v>751</v>
      </c>
      <c r="X26" s="68"/>
      <c r="Y26" s="68"/>
      <c r="Z26" s="68">
        <f t="shared" si="9"/>
        <v>751</v>
      </c>
      <c r="AA26" s="68">
        <v>0</v>
      </c>
      <c r="AB26" s="68">
        <f>559+192</f>
        <v>751</v>
      </c>
      <c r="AC26" s="68"/>
      <c r="AD26" s="68">
        <f t="shared" si="4"/>
        <v>0</v>
      </c>
      <c r="AE26" s="68"/>
      <c r="AF26" s="68"/>
      <c r="AG26" s="68">
        <f t="shared" si="5"/>
        <v>0</v>
      </c>
      <c r="AH26" s="68"/>
      <c r="AI26" s="68"/>
      <c r="AJ26" s="68"/>
      <c r="AK26" s="68"/>
      <c r="AL26" s="68">
        <f t="shared" si="6"/>
        <v>0</v>
      </c>
      <c r="AM26" s="68"/>
      <c r="AN26" s="68"/>
      <c r="AO26" s="68">
        <f t="shared" si="7"/>
        <v>0</v>
      </c>
      <c r="AP26" s="68"/>
      <c r="AQ26" s="68"/>
      <c r="AR26" s="68"/>
      <c r="AS26" s="68"/>
      <c r="AT26" s="68">
        <f t="shared" si="8"/>
        <v>0</v>
      </c>
      <c r="AU26" s="68"/>
      <c r="AV26" s="68"/>
      <c r="AW26" s="68">
        <f>SUM(AX26:AZ26)</f>
        <v>0</v>
      </c>
      <c r="AX26" s="68"/>
      <c r="AY26" s="68"/>
      <c r="AZ26" s="68"/>
      <c r="BA26" s="69">
        <f>SUM(BB26:BD26)</f>
        <v>559</v>
      </c>
      <c r="BB26" s="69"/>
      <c r="BC26" s="69">
        <v>559</v>
      </c>
      <c r="BD26" s="69">
        <f>SUM(BE26:BH26)</f>
        <v>0</v>
      </c>
      <c r="BE26" s="69"/>
      <c r="BF26" s="69"/>
      <c r="BG26" s="69"/>
      <c r="BH26" s="69"/>
      <c r="BI26" s="535">
        <f>SUM(BJ26:BL26)</f>
        <v>0</v>
      </c>
      <c r="BJ26" s="535"/>
      <c r="BK26" s="535"/>
      <c r="BL26" s="535"/>
      <c r="BM26" s="535">
        <f>SUM(BN26:BP26)</f>
        <v>0</v>
      </c>
      <c r="BN26" s="535"/>
      <c r="BO26" s="535"/>
      <c r="BP26" s="535"/>
      <c r="BQ26" s="535">
        <f>SUM(BR26:BT26)</f>
        <v>0</v>
      </c>
      <c r="BR26" s="535"/>
      <c r="BS26" s="535"/>
      <c r="BT26" s="535"/>
      <c r="BU26" s="535"/>
      <c r="BV26" s="535"/>
      <c r="BW26" s="535"/>
      <c r="BX26" s="535"/>
      <c r="BY26" s="535"/>
      <c r="BZ26" s="535"/>
      <c r="CA26" s="535"/>
      <c r="CB26" s="535"/>
      <c r="CC26" s="535"/>
      <c r="CD26" s="535"/>
      <c r="CE26" s="449">
        <v>2025</v>
      </c>
      <c r="CF26" s="36"/>
      <c r="CG26" s="36"/>
      <c r="CH26" s="30"/>
      <c r="CI26" s="29"/>
      <c r="CJ26" s="29"/>
      <c r="CK26" s="44"/>
      <c r="CL26" s="45" t="s">
        <v>278</v>
      </c>
      <c r="CM26" s="64"/>
      <c r="CN26" s="46"/>
    </row>
    <row r="27" spans="1:93" ht="52.5" customHeight="1" outlineLevel="1">
      <c r="A27" s="532">
        <v>14</v>
      </c>
      <c r="B27" s="533" t="s">
        <v>253</v>
      </c>
      <c r="C27" s="449" t="s">
        <v>254</v>
      </c>
      <c r="D27" s="449" t="s">
        <v>279</v>
      </c>
      <c r="E27" s="449"/>
      <c r="F27" s="374"/>
      <c r="G27" s="455"/>
      <c r="H27" s="454"/>
      <c r="I27" s="449"/>
      <c r="J27" s="454"/>
      <c r="K27" s="449"/>
      <c r="L27" s="449"/>
      <c r="M27" s="67"/>
      <c r="N27" s="67"/>
      <c r="O27" s="67"/>
      <c r="P27" s="67"/>
      <c r="Q27" s="67"/>
      <c r="R27" s="68"/>
      <c r="S27" s="68"/>
      <c r="T27" s="68"/>
      <c r="U27" s="68"/>
      <c r="V27" s="68"/>
      <c r="W27" s="68">
        <f t="shared" si="3"/>
        <v>120</v>
      </c>
      <c r="X27" s="68"/>
      <c r="Y27" s="68"/>
      <c r="Z27" s="68">
        <f t="shared" si="9"/>
        <v>120</v>
      </c>
      <c r="AA27" s="68">
        <v>0</v>
      </c>
      <c r="AB27" s="68">
        <v>120</v>
      </c>
      <c r="AC27" s="68"/>
      <c r="AD27" s="68">
        <f t="shared" si="4"/>
        <v>120</v>
      </c>
      <c r="AE27" s="68"/>
      <c r="AF27" s="68"/>
      <c r="AG27" s="68">
        <f t="shared" si="5"/>
        <v>120</v>
      </c>
      <c r="AH27" s="68"/>
      <c r="AI27" s="68"/>
      <c r="AJ27" s="68">
        <v>120</v>
      </c>
      <c r="AK27" s="68"/>
      <c r="AL27" s="68">
        <f t="shared" si="6"/>
        <v>120</v>
      </c>
      <c r="AM27" s="68"/>
      <c r="AN27" s="68"/>
      <c r="AO27" s="68">
        <f t="shared" si="7"/>
        <v>120</v>
      </c>
      <c r="AP27" s="68"/>
      <c r="AQ27" s="68"/>
      <c r="AR27" s="68">
        <v>120</v>
      </c>
      <c r="AS27" s="68"/>
      <c r="AT27" s="68">
        <f t="shared" si="8"/>
        <v>0</v>
      </c>
      <c r="AU27" s="68"/>
      <c r="AV27" s="68"/>
      <c r="AW27" s="68">
        <f t="shared" ref="AW27" si="10">SUM(AX27:AZ27)</f>
        <v>0</v>
      </c>
      <c r="AX27" s="68"/>
      <c r="AY27" s="68"/>
      <c r="AZ27" s="68"/>
      <c r="BA27" s="69">
        <f t="shared" ref="BA27" si="11">SUM(BB27:BD27)</f>
        <v>0</v>
      </c>
      <c r="BB27" s="69"/>
      <c r="BC27" s="69"/>
      <c r="BD27" s="69">
        <f t="shared" ref="BD27" si="12">SUM(BE27:BH27)</f>
        <v>0</v>
      </c>
      <c r="BE27" s="69"/>
      <c r="BF27" s="69"/>
      <c r="BG27" s="69"/>
      <c r="BH27" s="69"/>
      <c r="BI27" s="535">
        <f t="shared" ref="BI27" si="13">SUM(BJ27:BL27)</f>
        <v>0</v>
      </c>
      <c r="BJ27" s="535"/>
      <c r="BK27" s="535"/>
      <c r="BL27" s="535"/>
      <c r="BM27" s="535">
        <f t="shared" ref="BM27" si="14">SUM(BN27:BP27)</f>
        <v>0</v>
      </c>
      <c r="BN27" s="535"/>
      <c r="BO27" s="535"/>
      <c r="BP27" s="535"/>
      <c r="BQ27" s="535">
        <f t="shared" ref="BQ27" si="15">SUM(BR27:BT27)</f>
        <v>0</v>
      </c>
      <c r="BR27" s="535"/>
      <c r="BS27" s="535"/>
      <c r="BT27" s="535"/>
      <c r="BU27" s="535"/>
      <c r="BV27" s="535"/>
      <c r="BW27" s="535"/>
      <c r="BX27" s="535"/>
      <c r="BY27" s="535"/>
      <c r="BZ27" s="535"/>
      <c r="CA27" s="535"/>
      <c r="CB27" s="535"/>
      <c r="CC27" s="535"/>
      <c r="CD27" s="535"/>
      <c r="CE27" s="449">
        <v>2023</v>
      </c>
      <c r="CF27" s="36"/>
      <c r="CG27" s="36"/>
      <c r="CH27" s="49"/>
      <c r="CI27" s="48"/>
      <c r="CJ27" s="48"/>
      <c r="CK27" s="44"/>
      <c r="CL27" s="45" t="s">
        <v>233</v>
      </c>
      <c r="CM27" s="46"/>
      <c r="CN27" s="46"/>
    </row>
    <row r="28" spans="1:93" ht="67.5" customHeight="1" outlineLevel="1">
      <c r="A28" s="532">
        <v>16</v>
      </c>
      <c r="B28" s="533" t="s">
        <v>341</v>
      </c>
      <c r="C28" s="449"/>
      <c r="D28" s="449" t="s">
        <v>279</v>
      </c>
      <c r="E28" s="449"/>
      <c r="F28" s="374"/>
      <c r="G28" s="455"/>
      <c r="H28" s="454"/>
      <c r="I28" s="449"/>
      <c r="J28" s="454"/>
      <c r="K28" s="449"/>
      <c r="L28" s="449"/>
      <c r="M28" s="67"/>
      <c r="N28" s="67"/>
      <c r="O28" s="67"/>
      <c r="P28" s="67"/>
      <c r="Q28" s="67"/>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f>AX28+AY28+AZ28</f>
        <v>500</v>
      </c>
      <c r="AU28" s="68"/>
      <c r="AV28" s="68"/>
      <c r="AW28" s="68">
        <f>SUM(AX28:AZ28)</f>
        <v>500</v>
      </c>
      <c r="AX28" s="68"/>
      <c r="AY28" s="68">
        <v>500</v>
      </c>
      <c r="AZ28" s="68"/>
      <c r="BA28" s="69"/>
      <c r="BB28" s="69"/>
      <c r="BC28" s="69"/>
      <c r="BD28" s="69"/>
      <c r="BE28" s="69"/>
      <c r="BF28" s="69"/>
      <c r="BG28" s="69"/>
      <c r="BH28" s="69"/>
      <c r="BI28" s="535"/>
      <c r="BJ28" s="535"/>
      <c r="BK28" s="535"/>
      <c r="BL28" s="535"/>
      <c r="BM28" s="535"/>
      <c r="BN28" s="535"/>
      <c r="BO28" s="535"/>
      <c r="BP28" s="535"/>
      <c r="BQ28" s="535"/>
      <c r="BR28" s="535"/>
      <c r="BS28" s="535"/>
      <c r="BT28" s="535"/>
      <c r="BU28" s="535"/>
      <c r="BV28" s="535"/>
      <c r="BW28" s="535"/>
      <c r="BX28" s="535"/>
      <c r="BY28" s="535"/>
      <c r="BZ28" s="535"/>
      <c r="CA28" s="535"/>
      <c r="CB28" s="535"/>
      <c r="CC28" s="535"/>
      <c r="CD28" s="535"/>
      <c r="CE28" s="449" t="s">
        <v>250</v>
      </c>
      <c r="CF28" s="36"/>
      <c r="CG28" s="36"/>
      <c r="CH28" s="43"/>
      <c r="CI28" s="35"/>
      <c r="CJ28" s="35"/>
    </row>
    <row r="29" spans="1:93" ht="64.5" customHeight="1" outlineLevel="1">
      <c r="A29" s="532">
        <v>17</v>
      </c>
      <c r="B29" s="533" t="s">
        <v>251</v>
      </c>
      <c r="C29" s="449"/>
      <c r="D29" s="449" t="s">
        <v>279</v>
      </c>
      <c r="E29" s="449"/>
      <c r="F29" s="374"/>
      <c r="G29" s="455"/>
      <c r="H29" s="454"/>
      <c r="I29" s="449"/>
      <c r="J29" s="454"/>
      <c r="K29" s="449"/>
      <c r="L29" s="449"/>
      <c r="M29" s="67"/>
      <c r="N29" s="67"/>
      <c r="O29" s="67"/>
      <c r="P29" s="67"/>
      <c r="Q29" s="67"/>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f>AX29+AY29+AZ29</f>
        <v>1500</v>
      </c>
      <c r="AU29" s="68"/>
      <c r="AV29" s="68"/>
      <c r="AW29" s="68"/>
      <c r="AX29" s="68"/>
      <c r="AY29" s="68">
        <v>1500</v>
      </c>
      <c r="AZ29" s="68"/>
      <c r="BA29" s="57"/>
      <c r="BB29" s="57"/>
      <c r="BC29" s="57"/>
      <c r="BD29" s="57"/>
      <c r="BE29" s="57"/>
      <c r="BF29" s="57"/>
      <c r="BG29" s="57"/>
      <c r="BH29" s="57"/>
      <c r="BI29" s="455"/>
      <c r="BJ29" s="455"/>
      <c r="BK29" s="455"/>
      <c r="BL29" s="455"/>
      <c r="BM29" s="455"/>
      <c r="BN29" s="455"/>
      <c r="BO29" s="455"/>
      <c r="BP29" s="455"/>
      <c r="BQ29" s="455"/>
      <c r="BR29" s="455"/>
      <c r="BS29" s="455"/>
      <c r="BT29" s="455"/>
      <c r="BU29" s="455"/>
      <c r="BV29" s="455"/>
      <c r="BW29" s="455"/>
      <c r="BX29" s="455"/>
      <c r="BY29" s="455"/>
      <c r="BZ29" s="455"/>
      <c r="CA29" s="455"/>
      <c r="CB29" s="455"/>
      <c r="CC29" s="455"/>
      <c r="CD29" s="455"/>
      <c r="CE29" s="449" t="s">
        <v>1322</v>
      </c>
      <c r="CF29" s="36"/>
      <c r="CG29" s="36"/>
      <c r="CH29" s="43"/>
      <c r="CI29" s="35"/>
      <c r="CJ29" s="35"/>
    </row>
    <row r="30" spans="1:93" ht="105.75" customHeight="1" outlineLevel="1">
      <c r="A30" s="532">
        <v>18</v>
      </c>
      <c r="B30" s="533" t="s">
        <v>252</v>
      </c>
      <c r="C30" s="449"/>
      <c r="D30" s="449" t="s">
        <v>279</v>
      </c>
      <c r="E30" s="449"/>
      <c r="F30" s="374"/>
      <c r="G30" s="455"/>
      <c r="H30" s="454"/>
      <c r="I30" s="449"/>
      <c r="J30" s="454"/>
      <c r="K30" s="449"/>
      <c r="L30" s="449"/>
      <c r="M30" s="67"/>
      <c r="N30" s="67"/>
      <c r="O30" s="67"/>
      <c r="P30" s="67"/>
      <c r="Q30" s="67"/>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f>AX30+AY30+AZ30</f>
        <v>5100</v>
      </c>
      <c r="AU30" s="68"/>
      <c r="AV30" s="68"/>
      <c r="AW30" s="68"/>
      <c r="AX30" s="68"/>
      <c r="AY30" s="68">
        <v>5100</v>
      </c>
      <c r="AZ30" s="68"/>
      <c r="BA30" s="57"/>
      <c r="BB30" s="57"/>
      <c r="BC30" s="57"/>
      <c r="BD30" s="57"/>
      <c r="BE30" s="57"/>
      <c r="BF30" s="57"/>
      <c r="BG30" s="57"/>
      <c r="BH30" s="57"/>
      <c r="BI30" s="455"/>
      <c r="BJ30" s="455"/>
      <c r="BK30" s="455"/>
      <c r="BL30" s="455"/>
      <c r="BM30" s="455"/>
      <c r="BN30" s="455"/>
      <c r="BO30" s="455"/>
      <c r="BP30" s="455"/>
      <c r="BQ30" s="455"/>
      <c r="BR30" s="455"/>
      <c r="BS30" s="455"/>
      <c r="BT30" s="455"/>
      <c r="BU30" s="455"/>
      <c r="BV30" s="455"/>
      <c r="BW30" s="455"/>
      <c r="BX30" s="455"/>
      <c r="BY30" s="455"/>
      <c r="BZ30" s="455"/>
      <c r="CA30" s="455"/>
      <c r="CB30" s="455"/>
      <c r="CC30" s="455"/>
      <c r="CD30" s="455"/>
      <c r="CE30" s="449" t="s">
        <v>1321</v>
      </c>
      <c r="CF30" s="36"/>
      <c r="CG30" s="36"/>
      <c r="CH30" s="43"/>
      <c r="CI30" s="35"/>
      <c r="CJ30" s="35"/>
    </row>
    <row r="31" spans="1:93" ht="32.25" customHeight="1">
      <c r="A31" s="446" t="s">
        <v>10</v>
      </c>
      <c r="B31" s="446" t="s">
        <v>1359</v>
      </c>
      <c r="C31" s="446"/>
      <c r="D31" s="459"/>
      <c r="E31" s="446"/>
      <c r="F31" s="446"/>
      <c r="G31" s="459"/>
      <c r="H31" s="446"/>
      <c r="I31" s="446"/>
      <c r="J31" s="446"/>
      <c r="K31" s="446"/>
      <c r="L31" s="446"/>
      <c r="M31" s="530">
        <f t="shared" ref="M31:AZ31" si="16">M32+M36+M37</f>
        <v>153882</v>
      </c>
      <c r="N31" s="530">
        <f t="shared" si="16"/>
        <v>135000</v>
      </c>
      <c r="O31" s="530">
        <f t="shared" si="16"/>
        <v>0</v>
      </c>
      <c r="P31" s="530">
        <f t="shared" si="16"/>
        <v>18882</v>
      </c>
      <c r="Q31" s="530">
        <f t="shared" si="16"/>
        <v>0</v>
      </c>
      <c r="R31" s="530">
        <f t="shared" si="16"/>
        <v>0</v>
      </c>
      <c r="S31" s="530">
        <f t="shared" si="16"/>
        <v>0</v>
      </c>
      <c r="T31" s="530">
        <f t="shared" si="16"/>
        <v>0</v>
      </c>
      <c r="U31" s="530">
        <f t="shared" si="16"/>
        <v>0</v>
      </c>
      <c r="V31" s="530">
        <f t="shared" si="16"/>
        <v>0</v>
      </c>
      <c r="W31" s="530">
        <f t="shared" si="16"/>
        <v>41776</v>
      </c>
      <c r="X31" s="530">
        <f t="shared" si="16"/>
        <v>0</v>
      </c>
      <c r="Y31" s="530">
        <f t="shared" si="16"/>
        <v>0</v>
      </c>
      <c r="Z31" s="530">
        <f t="shared" si="16"/>
        <v>18882</v>
      </c>
      <c r="AA31" s="530">
        <f t="shared" si="16"/>
        <v>4000</v>
      </c>
      <c r="AB31" s="530">
        <f t="shared" si="16"/>
        <v>37776</v>
      </c>
      <c r="AC31" s="530">
        <f t="shared" si="16"/>
        <v>0</v>
      </c>
      <c r="AD31" s="530">
        <f t="shared" si="16"/>
        <v>3678.81</v>
      </c>
      <c r="AE31" s="530">
        <f t="shared" si="16"/>
        <v>0</v>
      </c>
      <c r="AF31" s="530">
        <f t="shared" si="16"/>
        <v>0</v>
      </c>
      <c r="AG31" s="530">
        <f t="shared" si="16"/>
        <v>3678.81</v>
      </c>
      <c r="AH31" s="530">
        <f t="shared" si="16"/>
        <v>3678.81</v>
      </c>
      <c r="AI31" s="530">
        <f t="shared" si="16"/>
        <v>0</v>
      </c>
      <c r="AJ31" s="530">
        <f t="shared" si="16"/>
        <v>0</v>
      </c>
      <c r="AK31" s="530">
        <f t="shared" si="16"/>
        <v>0</v>
      </c>
      <c r="AL31" s="530">
        <f t="shared" si="16"/>
        <v>3213.5080819999998</v>
      </c>
      <c r="AM31" s="530">
        <f t="shared" si="16"/>
        <v>0</v>
      </c>
      <c r="AN31" s="530">
        <f t="shared" si="16"/>
        <v>0</v>
      </c>
      <c r="AO31" s="530">
        <f t="shared" si="16"/>
        <v>3213.5080819999998</v>
      </c>
      <c r="AP31" s="530">
        <f t="shared" si="16"/>
        <v>3213.5080819999998</v>
      </c>
      <c r="AQ31" s="530">
        <f t="shared" si="16"/>
        <v>0</v>
      </c>
      <c r="AR31" s="530">
        <f t="shared" si="16"/>
        <v>0</v>
      </c>
      <c r="AS31" s="530">
        <f t="shared" si="16"/>
        <v>0</v>
      </c>
      <c r="AT31" s="530">
        <f t="shared" si="16"/>
        <v>921.19</v>
      </c>
      <c r="AU31" s="530">
        <f t="shared" si="16"/>
        <v>0</v>
      </c>
      <c r="AV31" s="530">
        <f t="shared" si="16"/>
        <v>0</v>
      </c>
      <c r="AW31" s="530">
        <f t="shared" si="16"/>
        <v>921.19</v>
      </c>
      <c r="AX31" s="530">
        <f t="shared" si="16"/>
        <v>321.19</v>
      </c>
      <c r="AY31" s="530">
        <f t="shared" si="16"/>
        <v>600</v>
      </c>
      <c r="AZ31" s="530">
        <f t="shared" si="16"/>
        <v>0</v>
      </c>
      <c r="BA31" s="530" t="e">
        <f t="shared" ref="BA31:CD31" si="17">BA32+BA36+BA37</f>
        <v>#REF!</v>
      </c>
      <c r="BB31" s="530" t="e">
        <f t="shared" si="17"/>
        <v>#REF!</v>
      </c>
      <c r="BC31" s="530" t="e">
        <f t="shared" si="17"/>
        <v>#REF!</v>
      </c>
      <c r="BD31" s="530" t="e">
        <f t="shared" si="17"/>
        <v>#REF!</v>
      </c>
      <c r="BE31" s="530" t="e">
        <f t="shared" si="17"/>
        <v>#REF!</v>
      </c>
      <c r="BF31" s="530" t="e">
        <f t="shared" si="17"/>
        <v>#REF!</v>
      </c>
      <c r="BG31" s="530" t="e">
        <f t="shared" si="17"/>
        <v>#REF!</v>
      </c>
      <c r="BH31" s="530" t="e">
        <f t="shared" si="17"/>
        <v>#REF!</v>
      </c>
      <c r="BI31" s="530" t="e">
        <f t="shared" si="17"/>
        <v>#REF!</v>
      </c>
      <c r="BJ31" s="530" t="e">
        <f t="shared" si="17"/>
        <v>#REF!</v>
      </c>
      <c r="BK31" s="530" t="e">
        <f t="shared" si="17"/>
        <v>#REF!</v>
      </c>
      <c r="BL31" s="530" t="e">
        <f t="shared" si="17"/>
        <v>#REF!</v>
      </c>
      <c r="BM31" s="530" t="e">
        <f t="shared" si="17"/>
        <v>#REF!</v>
      </c>
      <c r="BN31" s="530" t="e">
        <f t="shared" si="17"/>
        <v>#REF!</v>
      </c>
      <c r="BO31" s="530" t="e">
        <f t="shared" si="17"/>
        <v>#REF!</v>
      </c>
      <c r="BP31" s="530" t="e">
        <f t="shared" si="17"/>
        <v>#REF!</v>
      </c>
      <c r="BQ31" s="530" t="e">
        <f t="shared" si="17"/>
        <v>#REF!</v>
      </c>
      <c r="BR31" s="530" t="e">
        <f t="shared" si="17"/>
        <v>#REF!</v>
      </c>
      <c r="BS31" s="530" t="e">
        <f t="shared" si="17"/>
        <v>#REF!</v>
      </c>
      <c r="BT31" s="530" t="e">
        <f t="shared" si="17"/>
        <v>#REF!</v>
      </c>
      <c r="BU31" s="530" t="e">
        <f t="shared" si="17"/>
        <v>#REF!</v>
      </c>
      <c r="BV31" s="530" t="e">
        <f t="shared" si="17"/>
        <v>#REF!</v>
      </c>
      <c r="BW31" s="530">
        <f t="shared" si="17"/>
        <v>0</v>
      </c>
      <c r="BX31" s="530">
        <f t="shared" si="17"/>
        <v>0</v>
      </c>
      <c r="BY31" s="530">
        <f t="shared" si="17"/>
        <v>0</v>
      </c>
      <c r="BZ31" s="530">
        <f t="shared" si="17"/>
        <v>0</v>
      </c>
      <c r="CA31" s="530">
        <f t="shared" si="17"/>
        <v>0</v>
      </c>
      <c r="CB31" s="530">
        <f t="shared" si="17"/>
        <v>0</v>
      </c>
      <c r="CC31" s="530">
        <f t="shared" si="17"/>
        <v>0</v>
      </c>
      <c r="CD31" s="530">
        <f t="shared" si="17"/>
        <v>0</v>
      </c>
      <c r="CE31" s="446" t="s">
        <v>1369</v>
      </c>
      <c r="CF31" s="531"/>
      <c r="CG31" s="531"/>
      <c r="CH31" s="28"/>
      <c r="CI31" s="27"/>
      <c r="CJ31" s="27"/>
      <c r="CL31" s="20"/>
      <c r="CM31" s="20"/>
      <c r="CN31" s="20"/>
      <c r="CO31" s="186"/>
    </row>
    <row r="32" spans="1:93" ht="37.5" customHeight="1">
      <c r="A32" s="450" t="s">
        <v>12</v>
      </c>
      <c r="B32" s="537" t="s">
        <v>230</v>
      </c>
      <c r="C32" s="538"/>
      <c r="D32" s="538"/>
      <c r="E32" s="538"/>
      <c r="F32" s="538"/>
      <c r="G32" s="538"/>
      <c r="H32" s="538"/>
      <c r="I32" s="538"/>
      <c r="J32" s="538"/>
      <c r="K32" s="538"/>
      <c r="L32" s="538"/>
      <c r="M32" s="539">
        <f>M33</f>
        <v>153882</v>
      </c>
      <c r="N32" s="539">
        <f t="shared" ref="N32:BY32" si="18">N33</f>
        <v>135000</v>
      </c>
      <c r="O32" s="539">
        <f t="shared" si="18"/>
        <v>0</v>
      </c>
      <c r="P32" s="539">
        <f t="shared" si="18"/>
        <v>18882</v>
      </c>
      <c r="Q32" s="539">
        <f t="shared" si="18"/>
        <v>0</v>
      </c>
      <c r="R32" s="539">
        <f t="shared" si="18"/>
        <v>0</v>
      </c>
      <c r="S32" s="539">
        <f t="shared" si="18"/>
        <v>0</v>
      </c>
      <c r="T32" s="539">
        <f t="shared" si="18"/>
        <v>0</v>
      </c>
      <c r="U32" s="539">
        <f t="shared" si="18"/>
        <v>0</v>
      </c>
      <c r="V32" s="539">
        <f t="shared" si="18"/>
        <v>0</v>
      </c>
      <c r="W32" s="539">
        <f t="shared" si="18"/>
        <v>18882</v>
      </c>
      <c r="X32" s="539">
        <f t="shared" si="18"/>
        <v>0</v>
      </c>
      <c r="Y32" s="539">
        <f t="shared" si="18"/>
        <v>0</v>
      </c>
      <c r="Z32" s="539">
        <f t="shared" si="18"/>
        <v>18882</v>
      </c>
      <c r="AA32" s="539">
        <f t="shared" si="18"/>
        <v>4000</v>
      </c>
      <c r="AB32" s="539">
        <f t="shared" si="18"/>
        <v>14882</v>
      </c>
      <c r="AC32" s="539">
        <f t="shared" si="18"/>
        <v>0</v>
      </c>
      <c r="AD32" s="539">
        <f t="shared" si="18"/>
        <v>3678.81</v>
      </c>
      <c r="AE32" s="539">
        <f t="shared" si="18"/>
        <v>0</v>
      </c>
      <c r="AF32" s="539">
        <f t="shared" si="18"/>
        <v>0</v>
      </c>
      <c r="AG32" s="539">
        <f t="shared" si="18"/>
        <v>3678.81</v>
      </c>
      <c r="AH32" s="539">
        <f t="shared" si="18"/>
        <v>3678.81</v>
      </c>
      <c r="AI32" s="539">
        <f t="shared" si="18"/>
        <v>0</v>
      </c>
      <c r="AJ32" s="539">
        <f t="shared" si="18"/>
        <v>0</v>
      </c>
      <c r="AK32" s="539">
        <f t="shared" si="18"/>
        <v>0</v>
      </c>
      <c r="AL32" s="539">
        <f t="shared" si="18"/>
        <v>3213.5080819999998</v>
      </c>
      <c r="AM32" s="539">
        <f t="shared" si="18"/>
        <v>0</v>
      </c>
      <c r="AN32" s="539">
        <f t="shared" si="18"/>
        <v>0</v>
      </c>
      <c r="AO32" s="539">
        <f t="shared" si="18"/>
        <v>3213.5080819999998</v>
      </c>
      <c r="AP32" s="539">
        <f t="shared" si="18"/>
        <v>3213.5080819999998</v>
      </c>
      <c r="AQ32" s="539">
        <f t="shared" si="18"/>
        <v>0</v>
      </c>
      <c r="AR32" s="539">
        <f t="shared" si="18"/>
        <v>0</v>
      </c>
      <c r="AS32" s="539">
        <f t="shared" si="18"/>
        <v>0</v>
      </c>
      <c r="AT32" s="539">
        <f t="shared" si="18"/>
        <v>421.19</v>
      </c>
      <c r="AU32" s="539">
        <f t="shared" si="18"/>
        <v>0</v>
      </c>
      <c r="AV32" s="539">
        <f t="shared" si="18"/>
        <v>0</v>
      </c>
      <c r="AW32" s="539">
        <f t="shared" si="18"/>
        <v>421.19</v>
      </c>
      <c r="AX32" s="539">
        <f t="shared" si="18"/>
        <v>321.19</v>
      </c>
      <c r="AY32" s="539">
        <f t="shared" si="18"/>
        <v>100</v>
      </c>
      <c r="AZ32" s="539">
        <f t="shared" si="18"/>
        <v>0</v>
      </c>
      <c r="BA32" s="539">
        <f t="shared" si="18"/>
        <v>306.12810999999999</v>
      </c>
      <c r="BB32" s="539">
        <f t="shared" si="18"/>
        <v>0</v>
      </c>
      <c r="BC32" s="539">
        <f t="shared" si="18"/>
        <v>0</v>
      </c>
      <c r="BD32" s="539">
        <f t="shared" si="18"/>
        <v>306.12810999999999</v>
      </c>
      <c r="BE32" s="539">
        <f t="shared" si="18"/>
        <v>306.12810999999999</v>
      </c>
      <c r="BF32" s="539">
        <f t="shared" si="18"/>
        <v>0</v>
      </c>
      <c r="BG32" s="539">
        <f t="shared" si="18"/>
        <v>0</v>
      </c>
      <c r="BH32" s="539">
        <f t="shared" si="18"/>
        <v>0</v>
      </c>
      <c r="BI32" s="539">
        <f t="shared" si="18"/>
        <v>465.301918</v>
      </c>
      <c r="BJ32" s="539">
        <f t="shared" si="18"/>
        <v>0</v>
      </c>
      <c r="BK32" s="539">
        <f t="shared" si="18"/>
        <v>0</v>
      </c>
      <c r="BL32" s="539">
        <f t="shared" si="18"/>
        <v>465.301918</v>
      </c>
      <c r="BM32" s="539">
        <f t="shared" si="18"/>
        <v>465.301918</v>
      </c>
      <c r="BN32" s="539">
        <f t="shared" si="18"/>
        <v>0</v>
      </c>
      <c r="BO32" s="539">
        <f t="shared" si="18"/>
        <v>0</v>
      </c>
      <c r="BP32" s="539">
        <f t="shared" si="18"/>
        <v>465.301918</v>
      </c>
      <c r="BQ32" s="539">
        <f t="shared" si="18"/>
        <v>14882</v>
      </c>
      <c r="BR32" s="539">
        <f t="shared" si="18"/>
        <v>0</v>
      </c>
      <c r="BS32" s="539">
        <f t="shared" si="18"/>
        <v>0</v>
      </c>
      <c r="BT32" s="539">
        <f t="shared" si="18"/>
        <v>14882</v>
      </c>
      <c r="BU32" s="539">
        <f t="shared" si="18"/>
        <v>0</v>
      </c>
      <c r="BV32" s="539">
        <f t="shared" si="18"/>
        <v>465.301918</v>
      </c>
      <c r="BW32" s="539">
        <f t="shared" si="18"/>
        <v>0</v>
      </c>
      <c r="BX32" s="539">
        <f t="shared" si="18"/>
        <v>0</v>
      </c>
      <c r="BY32" s="539">
        <f t="shared" si="18"/>
        <v>0</v>
      </c>
      <c r="BZ32" s="539">
        <f t="shared" ref="BZ32:CD32" si="19">BZ33</f>
        <v>0</v>
      </c>
      <c r="CA32" s="539">
        <f t="shared" si="19"/>
        <v>0</v>
      </c>
      <c r="CB32" s="539">
        <f t="shared" si="19"/>
        <v>0</v>
      </c>
      <c r="CC32" s="539">
        <f t="shared" si="19"/>
        <v>0</v>
      </c>
      <c r="CD32" s="539">
        <f t="shared" si="19"/>
        <v>0</v>
      </c>
      <c r="CE32" s="538"/>
      <c r="CF32" s="531"/>
      <c r="CG32" s="531"/>
      <c r="CH32" s="28"/>
      <c r="CI32" s="27"/>
      <c r="CJ32" s="27"/>
      <c r="CL32" s="20"/>
      <c r="CM32" s="20"/>
      <c r="CN32" s="20"/>
      <c r="CO32" s="186"/>
    </row>
    <row r="33" spans="1:92" ht="46.5" customHeight="1">
      <c r="A33" s="469" t="s">
        <v>45</v>
      </c>
      <c r="B33" s="447" t="s">
        <v>49</v>
      </c>
      <c r="C33" s="447"/>
      <c r="D33" s="447"/>
      <c r="E33" s="447"/>
      <c r="F33" s="447"/>
      <c r="G33" s="447"/>
      <c r="H33" s="447"/>
      <c r="I33" s="447"/>
      <c r="J33" s="447"/>
      <c r="K33" s="447"/>
      <c r="L33" s="447"/>
      <c r="M33" s="540">
        <f>SUM(M34:M35)</f>
        <v>153882</v>
      </c>
      <c r="N33" s="540">
        <f t="shared" ref="N33:BY33" si="20">SUM(N34:N35)</f>
        <v>135000</v>
      </c>
      <c r="O33" s="540">
        <f t="shared" si="20"/>
        <v>0</v>
      </c>
      <c r="P33" s="540">
        <f t="shared" si="20"/>
        <v>18882</v>
      </c>
      <c r="Q33" s="540">
        <f t="shared" si="20"/>
        <v>0</v>
      </c>
      <c r="R33" s="540">
        <f t="shared" si="20"/>
        <v>0</v>
      </c>
      <c r="S33" s="540">
        <f t="shared" si="20"/>
        <v>0</v>
      </c>
      <c r="T33" s="540">
        <f t="shared" si="20"/>
        <v>0</v>
      </c>
      <c r="U33" s="540">
        <f t="shared" si="20"/>
        <v>0</v>
      </c>
      <c r="V33" s="540">
        <f t="shared" si="20"/>
        <v>0</v>
      </c>
      <c r="W33" s="540">
        <f t="shared" si="20"/>
        <v>18882</v>
      </c>
      <c r="X33" s="540">
        <f t="shared" si="20"/>
        <v>0</v>
      </c>
      <c r="Y33" s="540">
        <f t="shared" si="20"/>
        <v>0</v>
      </c>
      <c r="Z33" s="540">
        <f t="shared" si="20"/>
        <v>18882</v>
      </c>
      <c r="AA33" s="540">
        <f t="shared" si="20"/>
        <v>4000</v>
      </c>
      <c r="AB33" s="540">
        <f t="shared" si="20"/>
        <v>14882</v>
      </c>
      <c r="AC33" s="540">
        <f t="shared" si="20"/>
        <v>0</v>
      </c>
      <c r="AD33" s="540">
        <f t="shared" si="20"/>
        <v>3678.81</v>
      </c>
      <c r="AE33" s="540">
        <f t="shared" si="20"/>
        <v>0</v>
      </c>
      <c r="AF33" s="540">
        <f t="shared" si="20"/>
        <v>0</v>
      </c>
      <c r="AG33" s="540">
        <f t="shared" si="20"/>
        <v>3678.81</v>
      </c>
      <c r="AH33" s="540">
        <f t="shared" si="20"/>
        <v>3678.81</v>
      </c>
      <c r="AI33" s="540">
        <f t="shared" si="20"/>
        <v>0</v>
      </c>
      <c r="AJ33" s="540">
        <f t="shared" si="20"/>
        <v>0</v>
      </c>
      <c r="AK33" s="540">
        <f t="shared" si="20"/>
        <v>0</v>
      </c>
      <c r="AL33" s="540">
        <f t="shared" si="20"/>
        <v>3213.5080819999998</v>
      </c>
      <c r="AM33" s="540">
        <f t="shared" si="20"/>
        <v>0</v>
      </c>
      <c r="AN33" s="540">
        <f t="shared" si="20"/>
        <v>0</v>
      </c>
      <c r="AO33" s="540">
        <f t="shared" si="20"/>
        <v>3213.5080819999998</v>
      </c>
      <c r="AP33" s="540">
        <f t="shared" si="20"/>
        <v>3213.5080819999998</v>
      </c>
      <c r="AQ33" s="540">
        <f t="shared" si="20"/>
        <v>0</v>
      </c>
      <c r="AR33" s="540">
        <f t="shared" si="20"/>
        <v>0</v>
      </c>
      <c r="AS33" s="540">
        <f t="shared" si="20"/>
        <v>0</v>
      </c>
      <c r="AT33" s="540">
        <f t="shared" si="20"/>
        <v>421.19</v>
      </c>
      <c r="AU33" s="540">
        <f t="shared" si="20"/>
        <v>0</v>
      </c>
      <c r="AV33" s="540">
        <f t="shared" si="20"/>
        <v>0</v>
      </c>
      <c r="AW33" s="540">
        <f t="shared" si="20"/>
        <v>421.19</v>
      </c>
      <c r="AX33" s="540">
        <f t="shared" si="20"/>
        <v>321.19</v>
      </c>
      <c r="AY33" s="540">
        <f t="shared" si="20"/>
        <v>100</v>
      </c>
      <c r="AZ33" s="540">
        <f t="shared" si="20"/>
        <v>0</v>
      </c>
      <c r="BA33" s="540">
        <f t="shared" si="20"/>
        <v>306.12810999999999</v>
      </c>
      <c r="BB33" s="540">
        <f t="shared" si="20"/>
        <v>0</v>
      </c>
      <c r="BC33" s="540">
        <f t="shared" si="20"/>
        <v>0</v>
      </c>
      <c r="BD33" s="540">
        <f t="shared" si="20"/>
        <v>306.12810999999999</v>
      </c>
      <c r="BE33" s="540">
        <f t="shared" si="20"/>
        <v>306.12810999999999</v>
      </c>
      <c r="BF33" s="540">
        <f t="shared" si="20"/>
        <v>0</v>
      </c>
      <c r="BG33" s="540">
        <f t="shared" si="20"/>
        <v>0</v>
      </c>
      <c r="BH33" s="540">
        <f t="shared" si="20"/>
        <v>0</v>
      </c>
      <c r="BI33" s="540">
        <f t="shared" si="20"/>
        <v>465.301918</v>
      </c>
      <c r="BJ33" s="540">
        <f t="shared" si="20"/>
        <v>0</v>
      </c>
      <c r="BK33" s="540">
        <f t="shared" si="20"/>
        <v>0</v>
      </c>
      <c r="BL33" s="540">
        <f t="shared" si="20"/>
        <v>465.301918</v>
      </c>
      <c r="BM33" s="540">
        <f t="shared" si="20"/>
        <v>465.301918</v>
      </c>
      <c r="BN33" s="540">
        <f t="shared" si="20"/>
        <v>0</v>
      </c>
      <c r="BO33" s="540">
        <f t="shared" si="20"/>
        <v>0</v>
      </c>
      <c r="BP33" s="540">
        <f t="shared" si="20"/>
        <v>465.301918</v>
      </c>
      <c r="BQ33" s="540">
        <f t="shared" si="20"/>
        <v>14882</v>
      </c>
      <c r="BR33" s="540">
        <f t="shared" si="20"/>
        <v>0</v>
      </c>
      <c r="BS33" s="540">
        <f t="shared" si="20"/>
        <v>0</v>
      </c>
      <c r="BT33" s="540">
        <f t="shared" si="20"/>
        <v>14882</v>
      </c>
      <c r="BU33" s="540">
        <f t="shared" si="20"/>
        <v>0</v>
      </c>
      <c r="BV33" s="540">
        <f t="shared" si="20"/>
        <v>465.301918</v>
      </c>
      <c r="BW33" s="540">
        <f t="shared" si="20"/>
        <v>0</v>
      </c>
      <c r="BX33" s="540">
        <f t="shared" si="20"/>
        <v>0</v>
      </c>
      <c r="BY33" s="540">
        <f t="shared" si="20"/>
        <v>0</v>
      </c>
      <c r="BZ33" s="540">
        <f t="shared" ref="BZ33:CD33" si="21">SUM(BZ34:BZ35)</f>
        <v>0</v>
      </c>
      <c r="CA33" s="540">
        <f t="shared" si="21"/>
        <v>0</v>
      </c>
      <c r="CB33" s="540">
        <f t="shared" si="21"/>
        <v>0</v>
      </c>
      <c r="CC33" s="540">
        <f t="shared" si="21"/>
        <v>0</v>
      </c>
      <c r="CD33" s="540">
        <f t="shared" si="21"/>
        <v>0</v>
      </c>
      <c r="CE33" s="447"/>
      <c r="CF33" s="531" t="e">
        <f>SUM(CF34:CF36)+#REF!+#REF!</f>
        <v>#REF!</v>
      </c>
      <c r="CG33" s="531" t="e">
        <f>SUM(CG34:CG36)+#REF!+#REF!</f>
        <v>#REF!</v>
      </c>
      <c r="CH33" s="32"/>
      <c r="CI33" s="31" t="e">
        <f>SUM(CI34:CI36)+#REF!+#REF!</f>
        <v>#REF!</v>
      </c>
      <c r="CJ33" s="31" t="e">
        <f>SUM(CJ34:CJ36)+#REF!+#REF!</f>
        <v>#REF!</v>
      </c>
    </row>
    <row r="34" spans="1:92" ht="50.25" customHeight="1" outlineLevel="1">
      <c r="A34" s="532">
        <v>23</v>
      </c>
      <c r="B34" s="465" t="s">
        <v>234</v>
      </c>
      <c r="C34" s="449" t="s">
        <v>231</v>
      </c>
      <c r="D34" s="455" t="s">
        <v>230</v>
      </c>
      <c r="E34" s="449" t="s">
        <v>48</v>
      </c>
      <c r="F34" s="374" t="s">
        <v>91</v>
      </c>
      <c r="G34" s="532" t="s">
        <v>232</v>
      </c>
      <c r="H34" s="454">
        <v>8073209</v>
      </c>
      <c r="I34" s="449" t="s">
        <v>75</v>
      </c>
      <c r="J34" s="454">
        <v>2024</v>
      </c>
      <c r="K34" s="454" t="s">
        <v>235</v>
      </c>
      <c r="L34" s="449" t="s">
        <v>236</v>
      </c>
      <c r="M34" s="67">
        <v>4000</v>
      </c>
      <c r="N34" s="67"/>
      <c r="O34" s="67"/>
      <c r="P34" s="67">
        <v>4000</v>
      </c>
      <c r="Q34" s="67" t="s">
        <v>237</v>
      </c>
      <c r="R34" s="67" t="s">
        <v>232</v>
      </c>
      <c r="S34" s="68">
        <f t="shared" ref="S34:S35" si="22">SUM(T34:V34)</f>
        <v>0</v>
      </c>
      <c r="T34" s="68"/>
      <c r="U34" s="68"/>
      <c r="V34" s="68"/>
      <c r="W34" s="68">
        <f t="shared" ref="W34" si="23">AA34+AB34+AC34</f>
        <v>4000</v>
      </c>
      <c r="X34" s="68"/>
      <c r="Y34" s="68"/>
      <c r="Z34" s="68">
        <f t="shared" ref="Z34:Z35" si="24">SUM(AA34:AC34)</f>
        <v>4000</v>
      </c>
      <c r="AA34" s="68">
        <v>4000</v>
      </c>
      <c r="AB34" s="68"/>
      <c r="AC34" s="68"/>
      <c r="AD34" s="68">
        <f t="shared" ref="AD34:AD35" si="25">SUM(AE34:AG34)</f>
        <v>3678.81</v>
      </c>
      <c r="AE34" s="68"/>
      <c r="AF34" s="68"/>
      <c r="AG34" s="68">
        <f t="shared" ref="AG34:AG35" si="26">SUM(AH34:AK34)</f>
        <v>3678.81</v>
      </c>
      <c r="AH34" s="68">
        <f>3213.508082+465.301918</f>
        <v>3678.81</v>
      </c>
      <c r="AI34" s="68"/>
      <c r="AJ34" s="68"/>
      <c r="AK34" s="68"/>
      <c r="AL34" s="68">
        <f t="shared" ref="AL34:AL35" si="27">SUM(AM34:AO34)</f>
        <v>3213.5080819999998</v>
      </c>
      <c r="AM34" s="68"/>
      <c r="AN34" s="68"/>
      <c r="AO34" s="68">
        <f t="shared" ref="AO34:AO35" si="28">SUM(AP34:AS34)</f>
        <v>3213.5080819999998</v>
      </c>
      <c r="AP34" s="68">
        <v>3213.5080819999998</v>
      </c>
      <c r="AQ34" s="68"/>
      <c r="AR34" s="68"/>
      <c r="AS34" s="68"/>
      <c r="AT34" s="68">
        <f t="shared" ref="AT34" si="29">AX34+AY34+AZ34</f>
        <v>321.19</v>
      </c>
      <c r="AU34" s="68"/>
      <c r="AV34" s="68"/>
      <c r="AW34" s="68">
        <f t="shared" ref="AW34:AW35" si="30">SUM(AX34:AZ34)</f>
        <v>321.19</v>
      </c>
      <c r="AX34" s="68">
        <v>321.19</v>
      </c>
      <c r="AY34" s="68"/>
      <c r="AZ34" s="68"/>
      <c r="BA34" s="69">
        <f t="shared" ref="BA34:BA35" si="31">SUM(BB34:BD34)</f>
        <v>306.12810999999999</v>
      </c>
      <c r="BB34" s="69"/>
      <c r="BC34" s="69"/>
      <c r="BD34" s="69">
        <f t="shared" ref="BD34:BD35" si="32">SUM(BE34:BH34)</f>
        <v>306.12810999999999</v>
      </c>
      <c r="BE34" s="69">
        <v>306.12810999999999</v>
      </c>
      <c r="BF34" s="69"/>
      <c r="BG34" s="69"/>
      <c r="BH34" s="69"/>
      <c r="BI34" s="535">
        <f t="shared" ref="BI34:BI35" si="33">SUM(BJ34:BL34)</f>
        <v>465.301918</v>
      </c>
      <c r="BJ34" s="535"/>
      <c r="BK34" s="535"/>
      <c r="BL34" s="535">
        <v>465.301918</v>
      </c>
      <c r="BM34" s="535">
        <f t="shared" ref="BM34:BM35" si="34">SUM(BN34:BP34)</f>
        <v>465.301918</v>
      </c>
      <c r="BN34" s="535"/>
      <c r="BO34" s="535"/>
      <c r="BP34" s="535">
        <v>465.301918</v>
      </c>
      <c r="BQ34" s="535">
        <f t="shared" ref="BQ34:BQ35" si="35">SUM(BR34:BT34)</f>
        <v>0</v>
      </c>
      <c r="BR34" s="535"/>
      <c r="BS34" s="535"/>
      <c r="BT34" s="535"/>
      <c r="BU34" s="535"/>
      <c r="BV34" s="541">
        <v>465.301918</v>
      </c>
      <c r="BW34" s="541"/>
      <c r="BX34" s="541"/>
      <c r="BY34" s="541"/>
      <c r="BZ34" s="541"/>
      <c r="CA34" s="541"/>
      <c r="CB34" s="541"/>
      <c r="CC34" s="541"/>
      <c r="CD34" s="541"/>
      <c r="CE34" s="449" t="s">
        <v>343</v>
      </c>
      <c r="CF34" s="36">
        <v>4000</v>
      </c>
      <c r="CG34" s="36"/>
      <c r="CH34" s="30"/>
      <c r="CI34" s="36">
        <v>321.19</v>
      </c>
      <c r="CJ34" s="36"/>
      <c r="CL34" s="22"/>
      <c r="CM34" s="22"/>
      <c r="CN34" s="22"/>
    </row>
    <row r="35" spans="1:92" ht="50.25" customHeight="1" outlineLevel="1">
      <c r="A35" s="532">
        <v>25</v>
      </c>
      <c r="B35" s="465" t="s">
        <v>238</v>
      </c>
      <c r="C35" s="449" t="s">
        <v>222</v>
      </c>
      <c r="D35" s="455" t="s">
        <v>230</v>
      </c>
      <c r="E35" s="449" t="s">
        <v>10</v>
      </c>
      <c r="F35" s="374" t="s">
        <v>47</v>
      </c>
      <c r="G35" s="532" t="s">
        <v>232</v>
      </c>
      <c r="H35" s="454">
        <v>7910755</v>
      </c>
      <c r="I35" s="449" t="s">
        <v>239</v>
      </c>
      <c r="J35" s="454">
        <v>2024</v>
      </c>
      <c r="K35" s="454" t="s">
        <v>240</v>
      </c>
      <c r="L35" s="449" t="s">
        <v>241</v>
      </c>
      <c r="M35" s="67">
        <v>149882</v>
      </c>
      <c r="N35" s="67">
        <v>135000</v>
      </c>
      <c r="O35" s="67"/>
      <c r="P35" s="67">
        <f>M35-N35</f>
        <v>14882</v>
      </c>
      <c r="Q35" s="67"/>
      <c r="R35" s="67" t="s">
        <v>232</v>
      </c>
      <c r="S35" s="68">
        <f t="shared" si="22"/>
        <v>0</v>
      </c>
      <c r="T35" s="68"/>
      <c r="U35" s="68"/>
      <c r="V35" s="68"/>
      <c r="W35" s="68">
        <f>AA35+AB35+AC35</f>
        <v>14882</v>
      </c>
      <c r="X35" s="68"/>
      <c r="Y35" s="68"/>
      <c r="Z35" s="68">
        <f t="shared" si="24"/>
        <v>14882</v>
      </c>
      <c r="AA35" s="68">
        <v>0</v>
      </c>
      <c r="AB35" s="68">
        <v>14882</v>
      </c>
      <c r="AC35" s="68"/>
      <c r="AD35" s="68">
        <f t="shared" si="25"/>
        <v>0</v>
      </c>
      <c r="AE35" s="68">
        <v>0</v>
      </c>
      <c r="AF35" s="68"/>
      <c r="AG35" s="68">
        <f t="shared" si="26"/>
        <v>0</v>
      </c>
      <c r="AH35" s="68"/>
      <c r="AI35" s="68"/>
      <c r="AJ35" s="68"/>
      <c r="AK35" s="68"/>
      <c r="AL35" s="68">
        <f t="shared" si="27"/>
        <v>0</v>
      </c>
      <c r="AM35" s="68"/>
      <c r="AN35" s="68"/>
      <c r="AO35" s="68">
        <f t="shared" si="28"/>
        <v>0</v>
      </c>
      <c r="AP35" s="68"/>
      <c r="AQ35" s="68"/>
      <c r="AR35" s="68"/>
      <c r="AS35" s="68"/>
      <c r="AT35" s="68">
        <f>AX35+AY35+AZ35</f>
        <v>100</v>
      </c>
      <c r="AU35" s="68"/>
      <c r="AV35" s="68"/>
      <c r="AW35" s="68">
        <f t="shared" si="30"/>
        <v>100</v>
      </c>
      <c r="AX35" s="68"/>
      <c r="AY35" s="68">
        <v>100</v>
      </c>
      <c r="AZ35" s="68"/>
      <c r="BA35" s="69">
        <f t="shared" si="31"/>
        <v>0</v>
      </c>
      <c r="BB35" s="69"/>
      <c r="BC35" s="69"/>
      <c r="BD35" s="69">
        <f t="shared" si="32"/>
        <v>0</v>
      </c>
      <c r="BE35" s="69"/>
      <c r="BF35" s="69"/>
      <c r="BG35" s="69"/>
      <c r="BH35" s="69"/>
      <c r="BI35" s="535">
        <f t="shared" si="33"/>
        <v>0</v>
      </c>
      <c r="BJ35" s="535"/>
      <c r="BK35" s="535"/>
      <c r="BL35" s="535"/>
      <c r="BM35" s="535">
        <f t="shared" si="34"/>
        <v>0</v>
      </c>
      <c r="BN35" s="535"/>
      <c r="BO35" s="535"/>
      <c r="BP35" s="535"/>
      <c r="BQ35" s="535">
        <f t="shared" si="35"/>
        <v>14882</v>
      </c>
      <c r="BR35" s="535"/>
      <c r="BS35" s="535"/>
      <c r="BT35" s="535">
        <v>14882</v>
      </c>
      <c r="BU35" s="535"/>
      <c r="BV35" s="535"/>
      <c r="BW35" s="535"/>
      <c r="BX35" s="535"/>
      <c r="BY35" s="535"/>
      <c r="BZ35" s="535"/>
      <c r="CA35" s="535"/>
      <c r="CB35" s="535"/>
      <c r="CC35" s="535"/>
      <c r="CD35" s="535"/>
      <c r="CE35" s="449" t="s">
        <v>343</v>
      </c>
      <c r="CF35" s="36"/>
      <c r="CG35" s="36"/>
      <c r="CH35" s="30"/>
      <c r="CI35" s="29"/>
      <c r="CJ35" s="29"/>
      <c r="CL35" s="22"/>
      <c r="CM35" s="22"/>
      <c r="CN35" s="22"/>
    </row>
    <row r="36" spans="1:92" ht="37.5" customHeight="1">
      <c r="A36" s="450" t="s">
        <v>13</v>
      </c>
      <c r="B36" s="537" t="s">
        <v>243</v>
      </c>
      <c r="C36" s="538"/>
      <c r="D36" s="538"/>
      <c r="E36" s="538"/>
      <c r="F36" s="538"/>
      <c r="G36" s="538"/>
      <c r="H36" s="538"/>
      <c r="I36" s="538"/>
      <c r="J36" s="538"/>
      <c r="K36" s="538"/>
      <c r="L36" s="538"/>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t="e">
        <f>#REF!+#REF!+#REF!</f>
        <v>#REF!</v>
      </c>
      <c r="BB36" s="539" t="e">
        <f>#REF!+#REF!+#REF!</f>
        <v>#REF!</v>
      </c>
      <c r="BC36" s="539" t="e">
        <f>#REF!+#REF!+#REF!</f>
        <v>#REF!</v>
      </c>
      <c r="BD36" s="539" t="e">
        <f>#REF!+#REF!+#REF!</f>
        <v>#REF!</v>
      </c>
      <c r="BE36" s="539" t="e">
        <f>#REF!+#REF!+#REF!</f>
        <v>#REF!</v>
      </c>
      <c r="BF36" s="539" t="e">
        <f>#REF!+#REF!+#REF!</f>
        <v>#REF!</v>
      </c>
      <c r="BG36" s="539" t="e">
        <f>#REF!+#REF!+#REF!</f>
        <v>#REF!</v>
      </c>
      <c r="BH36" s="539" t="e">
        <f>#REF!+#REF!+#REF!</f>
        <v>#REF!</v>
      </c>
      <c r="BI36" s="539" t="e">
        <f>#REF!+#REF!+#REF!</f>
        <v>#REF!</v>
      </c>
      <c r="BJ36" s="539" t="e">
        <f>#REF!+#REF!+#REF!</f>
        <v>#REF!</v>
      </c>
      <c r="BK36" s="539" t="e">
        <f>#REF!+#REF!+#REF!</f>
        <v>#REF!</v>
      </c>
      <c r="BL36" s="539" t="e">
        <f>#REF!+#REF!+#REF!</f>
        <v>#REF!</v>
      </c>
      <c r="BM36" s="539" t="e">
        <f>#REF!+#REF!+#REF!</f>
        <v>#REF!</v>
      </c>
      <c r="BN36" s="539" t="e">
        <f>#REF!+#REF!+#REF!</f>
        <v>#REF!</v>
      </c>
      <c r="BO36" s="539" t="e">
        <f>#REF!+#REF!+#REF!</f>
        <v>#REF!</v>
      </c>
      <c r="BP36" s="539" t="e">
        <f>#REF!+#REF!+#REF!</f>
        <v>#REF!</v>
      </c>
      <c r="BQ36" s="539" t="e">
        <f>#REF!+#REF!+#REF!</f>
        <v>#REF!</v>
      </c>
      <c r="BR36" s="539" t="e">
        <f>#REF!+#REF!+#REF!</f>
        <v>#REF!</v>
      </c>
      <c r="BS36" s="539" t="e">
        <f>#REF!+#REF!+#REF!</f>
        <v>#REF!</v>
      </c>
      <c r="BT36" s="539" t="e">
        <f>#REF!+#REF!+#REF!</f>
        <v>#REF!</v>
      </c>
      <c r="BU36" s="539" t="e">
        <f>#REF!+#REF!+#REF!</f>
        <v>#REF!</v>
      </c>
      <c r="BV36" s="539" t="e">
        <f>#REF!+#REF!+#REF!</f>
        <v>#REF!</v>
      </c>
      <c r="BW36" s="539"/>
      <c r="BX36" s="539"/>
      <c r="BY36" s="539"/>
      <c r="BZ36" s="539"/>
      <c r="CA36" s="539"/>
      <c r="CB36" s="539"/>
      <c r="CC36" s="539"/>
      <c r="CD36" s="539"/>
      <c r="CE36" s="538"/>
      <c r="CF36" s="37"/>
      <c r="CG36" s="37"/>
      <c r="CH36" s="34"/>
      <c r="CI36" s="34"/>
      <c r="CJ36" s="34"/>
    </row>
    <row r="37" spans="1:92" ht="51" customHeight="1">
      <c r="A37" s="450" t="s">
        <v>14</v>
      </c>
      <c r="B37" s="452" t="s">
        <v>1326</v>
      </c>
      <c r="C37" s="538"/>
      <c r="D37" s="538"/>
      <c r="E37" s="538"/>
      <c r="F37" s="538"/>
      <c r="G37" s="538"/>
      <c r="H37" s="538"/>
      <c r="I37" s="538"/>
      <c r="J37" s="538"/>
      <c r="K37" s="538"/>
      <c r="L37" s="538"/>
      <c r="M37" s="539"/>
      <c r="N37" s="539"/>
      <c r="O37" s="539"/>
      <c r="P37" s="539"/>
      <c r="Q37" s="539"/>
      <c r="R37" s="539"/>
      <c r="S37" s="539"/>
      <c r="T37" s="539"/>
      <c r="U37" s="539"/>
      <c r="V37" s="539"/>
      <c r="W37" s="539">
        <f>AA37+AB37+AC37</f>
        <v>22894</v>
      </c>
      <c r="X37" s="539"/>
      <c r="Y37" s="539"/>
      <c r="Z37" s="539"/>
      <c r="AA37" s="539"/>
      <c r="AB37" s="539">
        <v>22894</v>
      </c>
      <c r="AC37" s="539"/>
      <c r="AD37" s="539"/>
      <c r="AE37" s="539"/>
      <c r="AF37" s="539"/>
      <c r="AG37" s="539"/>
      <c r="AH37" s="539"/>
      <c r="AI37" s="539"/>
      <c r="AJ37" s="539"/>
      <c r="AK37" s="539"/>
      <c r="AL37" s="539"/>
      <c r="AM37" s="539"/>
      <c r="AN37" s="539"/>
      <c r="AO37" s="539"/>
      <c r="AP37" s="539"/>
      <c r="AQ37" s="539"/>
      <c r="AR37" s="539"/>
      <c r="AS37" s="539"/>
      <c r="AT37" s="539">
        <f t="shared" ref="AT37" si="36">AX37+AY37+AZ37</f>
        <v>500</v>
      </c>
      <c r="AU37" s="539"/>
      <c r="AV37" s="539"/>
      <c r="AW37" s="539">
        <f t="shared" ref="AW37" si="37">SUM(AX37:AZ37)</f>
        <v>500</v>
      </c>
      <c r="AX37" s="539"/>
      <c r="AY37" s="539">
        <v>500</v>
      </c>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8"/>
      <c r="CF37" s="36"/>
      <c r="CG37" s="36"/>
      <c r="CH37" s="43"/>
      <c r="CI37" s="35"/>
      <c r="CJ37" s="35"/>
    </row>
    <row r="38" spans="1:92" ht="61.5" customHeight="1">
      <c r="A38" s="446" t="s">
        <v>48</v>
      </c>
      <c r="B38" s="446" t="s">
        <v>1343</v>
      </c>
      <c r="C38" s="446"/>
      <c r="D38" s="459"/>
      <c r="E38" s="446"/>
      <c r="F38" s="446"/>
      <c r="G38" s="459"/>
      <c r="H38" s="446"/>
      <c r="I38" s="446"/>
      <c r="J38" s="446"/>
      <c r="K38" s="446"/>
      <c r="L38" s="446"/>
      <c r="M38" s="530">
        <f>SUM(M39:M40)</f>
        <v>0</v>
      </c>
      <c r="N38" s="530">
        <f t="shared" ref="N38:BU38" si="38">SUM(N39:N40)</f>
        <v>0</v>
      </c>
      <c r="O38" s="530">
        <f t="shared" si="38"/>
        <v>0</v>
      </c>
      <c r="P38" s="530">
        <f t="shared" si="38"/>
        <v>0</v>
      </c>
      <c r="Q38" s="530">
        <f t="shared" si="38"/>
        <v>0</v>
      </c>
      <c r="R38" s="530">
        <f t="shared" si="38"/>
        <v>0</v>
      </c>
      <c r="S38" s="530">
        <f t="shared" si="38"/>
        <v>0</v>
      </c>
      <c r="T38" s="530">
        <f t="shared" si="38"/>
        <v>0</v>
      </c>
      <c r="U38" s="530">
        <f t="shared" si="38"/>
        <v>0</v>
      </c>
      <c r="V38" s="530">
        <f t="shared" si="38"/>
        <v>0</v>
      </c>
      <c r="W38" s="530">
        <f t="shared" si="38"/>
        <v>32589.817831</v>
      </c>
      <c r="X38" s="530">
        <f t="shared" si="38"/>
        <v>0</v>
      </c>
      <c r="Y38" s="530">
        <f t="shared" si="38"/>
        <v>0</v>
      </c>
      <c r="Z38" s="530">
        <f t="shared" si="38"/>
        <v>24315.007831000003</v>
      </c>
      <c r="AA38" s="530">
        <f t="shared" si="38"/>
        <v>8274.81</v>
      </c>
      <c r="AB38" s="530">
        <f t="shared" si="38"/>
        <v>12463.095841</v>
      </c>
      <c r="AC38" s="530">
        <f t="shared" si="38"/>
        <v>11851.911990000002</v>
      </c>
      <c r="AD38" s="530">
        <f t="shared" si="38"/>
        <v>18949.633830999999</v>
      </c>
      <c r="AE38" s="530">
        <f t="shared" si="38"/>
        <v>0</v>
      </c>
      <c r="AF38" s="530">
        <f t="shared" si="38"/>
        <v>0</v>
      </c>
      <c r="AG38" s="530">
        <f t="shared" si="38"/>
        <v>18949.633830999999</v>
      </c>
      <c r="AH38" s="530">
        <f t="shared" si="38"/>
        <v>0</v>
      </c>
      <c r="AI38" s="530">
        <f t="shared" si="38"/>
        <v>0</v>
      </c>
      <c r="AJ38" s="530">
        <f t="shared" si="38"/>
        <v>12463.095841</v>
      </c>
      <c r="AK38" s="530">
        <f t="shared" si="38"/>
        <v>6486.5379900000016</v>
      </c>
      <c r="AL38" s="530">
        <f t="shared" si="38"/>
        <v>18858.633830999999</v>
      </c>
      <c r="AM38" s="530">
        <f t="shared" si="38"/>
        <v>0</v>
      </c>
      <c r="AN38" s="530">
        <f t="shared" si="38"/>
        <v>0</v>
      </c>
      <c r="AO38" s="530">
        <f t="shared" si="38"/>
        <v>18858.633830999999</v>
      </c>
      <c r="AP38" s="530">
        <f t="shared" si="38"/>
        <v>0</v>
      </c>
      <c r="AQ38" s="530">
        <f t="shared" si="38"/>
        <v>0</v>
      </c>
      <c r="AR38" s="530">
        <f t="shared" si="38"/>
        <v>12372.095841</v>
      </c>
      <c r="AS38" s="530">
        <f t="shared" si="38"/>
        <v>6486.5379900000016</v>
      </c>
      <c r="AT38" s="530">
        <f t="shared" si="38"/>
        <v>13640.184000000001</v>
      </c>
      <c r="AU38" s="530">
        <f t="shared" si="38"/>
        <v>0</v>
      </c>
      <c r="AV38" s="530">
        <f t="shared" si="38"/>
        <v>0</v>
      </c>
      <c r="AW38" s="530">
        <f t="shared" si="38"/>
        <v>13640.184000000001</v>
      </c>
      <c r="AX38" s="530">
        <f t="shared" si="38"/>
        <v>8274.81</v>
      </c>
      <c r="AY38" s="530">
        <f t="shared" si="38"/>
        <v>0</v>
      </c>
      <c r="AZ38" s="530">
        <f t="shared" si="38"/>
        <v>5365.3739999999998</v>
      </c>
      <c r="BA38" s="530">
        <f t="shared" si="38"/>
        <v>2758.6008590000001</v>
      </c>
      <c r="BB38" s="530">
        <f t="shared" si="38"/>
        <v>0</v>
      </c>
      <c r="BC38" s="530">
        <f t="shared" si="38"/>
        <v>0</v>
      </c>
      <c r="BD38" s="530">
        <f t="shared" si="38"/>
        <v>2758.6008590000001</v>
      </c>
      <c r="BE38" s="530">
        <f t="shared" si="38"/>
        <v>2447.8872489999999</v>
      </c>
      <c r="BF38" s="530">
        <f t="shared" si="38"/>
        <v>0</v>
      </c>
      <c r="BG38" s="530">
        <f t="shared" si="38"/>
        <v>0</v>
      </c>
      <c r="BH38" s="530">
        <f t="shared" si="38"/>
        <v>310.71361000000002</v>
      </c>
      <c r="BI38" s="530">
        <f t="shared" si="38"/>
        <v>217.87398799999983</v>
      </c>
      <c r="BJ38" s="530">
        <f t="shared" si="38"/>
        <v>0</v>
      </c>
      <c r="BK38" s="530">
        <f t="shared" si="38"/>
        <v>0</v>
      </c>
      <c r="BL38" s="530">
        <f t="shared" si="38"/>
        <v>217.87398799999983</v>
      </c>
      <c r="BM38" s="530">
        <f t="shared" si="38"/>
        <v>91.012951999999999</v>
      </c>
      <c r="BN38" s="530">
        <f t="shared" si="38"/>
        <v>0</v>
      </c>
      <c r="BO38" s="530">
        <f t="shared" si="38"/>
        <v>0</v>
      </c>
      <c r="BP38" s="530">
        <f t="shared" si="38"/>
        <v>91.012951999999999</v>
      </c>
      <c r="BQ38" s="530">
        <f t="shared" si="38"/>
        <v>0</v>
      </c>
      <c r="BR38" s="530">
        <f t="shared" si="38"/>
        <v>0</v>
      </c>
      <c r="BS38" s="530">
        <f t="shared" si="38"/>
        <v>0</v>
      </c>
      <c r="BT38" s="530">
        <f t="shared" si="38"/>
        <v>0</v>
      </c>
      <c r="BU38" s="530">
        <f t="shared" si="38"/>
        <v>0</v>
      </c>
      <c r="BV38" s="542">
        <v>217.873988</v>
      </c>
      <c r="BW38" s="542"/>
      <c r="BX38" s="542"/>
      <c r="BY38" s="542"/>
      <c r="BZ38" s="542"/>
      <c r="CA38" s="542"/>
      <c r="CB38" s="542"/>
      <c r="CC38" s="542"/>
      <c r="CD38" s="542"/>
      <c r="CE38" s="543" t="s">
        <v>245</v>
      </c>
      <c r="CF38" s="70"/>
      <c r="CG38" s="70"/>
    </row>
    <row r="39" spans="1:92" ht="42" customHeight="1" outlineLevel="1">
      <c r="A39" s="544" t="s">
        <v>45</v>
      </c>
      <c r="B39" s="374" t="s">
        <v>232</v>
      </c>
      <c r="C39" s="449"/>
      <c r="D39" s="455" t="s">
        <v>230</v>
      </c>
      <c r="E39" s="449"/>
      <c r="F39" s="374"/>
      <c r="G39" s="532" t="s">
        <v>232</v>
      </c>
      <c r="H39" s="454"/>
      <c r="I39" s="449"/>
      <c r="J39" s="454"/>
      <c r="K39" s="454"/>
      <c r="L39" s="449"/>
      <c r="M39" s="67"/>
      <c r="N39" s="67"/>
      <c r="O39" s="67"/>
      <c r="P39" s="67"/>
      <c r="Q39" s="67"/>
      <c r="R39" s="67" t="s">
        <v>232</v>
      </c>
      <c r="S39" s="68">
        <f>SUM(T39:V39)</f>
        <v>0</v>
      </c>
      <c r="T39" s="68"/>
      <c r="U39" s="68"/>
      <c r="V39" s="68"/>
      <c r="W39" s="68">
        <f t="shared" ref="W39:W40" si="39">AA39+AB39+AC39</f>
        <v>27868.611831000002</v>
      </c>
      <c r="X39" s="68"/>
      <c r="Y39" s="68"/>
      <c r="Z39" s="68">
        <f>SUM(AB39:AC39)</f>
        <v>20013.448831000002</v>
      </c>
      <c r="AA39" s="68">
        <v>7855.1630000000005</v>
      </c>
      <c r="AB39" s="68">
        <v>8813.799841</v>
      </c>
      <c r="AC39" s="68">
        <v>11199.648990000002</v>
      </c>
      <c r="AD39" s="68">
        <f>SUM(AE39:AG39)</f>
        <v>15300.337831000001</v>
      </c>
      <c r="AE39" s="68"/>
      <c r="AF39" s="68"/>
      <c r="AG39" s="68">
        <f>SUM(AH39:AK39)</f>
        <v>15300.337831000001</v>
      </c>
      <c r="AH39" s="68"/>
      <c r="AI39" s="68"/>
      <c r="AJ39" s="68">
        <v>8813.799841</v>
      </c>
      <c r="AK39" s="68">
        <v>6486.5379900000016</v>
      </c>
      <c r="AL39" s="68">
        <f>SUM(AM39:AO39)</f>
        <v>15209.337831000001</v>
      </c>
      <c r="AM39" s="68"/>
      <c r="AN39" s="68"/>
      <c r="AO39" s="68">
        <f>SUM(AP39:AS39)</f>
        <v>15209.337831000001</v>
      </c>
      <c r="AP39" s="68">
        <v>0</v>
      </c>
      <c r="AQ39" s="68"/>
      <c r="AR39" s="68">
        <v>8722.799841</v>
      </c>
      <c r="AS39" s="68">
        <v>6486.5379900000016</v>
      </c>
      <c r="AT39" s="68">
        <f t="shared" ref="AT39:AT40" si="40">AX39+AY39+AZ39</f>
        <v>12568.274000000001</v>
      </c>
      <c r="AU39" s="68">
        <v>0</v>
      </c>
      <c r="AV39" s="68">
        <v>0</v>
      </c>
      <c r="AW39" s="68">
        <f>SUM(AX39:AZ39)</f>
        <v>12568.274000000001</v>
      </c>
      <c r="AX39" s="68">
        <v>7855.1630000000005</v>
      </c>
      <c r="AY39" s="68">
        <v>0</v>
      </c>
      <c r="AZ39" s="68">
        <v>4713.1109999999999</v>
      </c>
      <c r="BA39" s="69">
        <f>SUM(BB39:BD39)</f>
        <v>2242.6978589999999</v>
      </c>
      <c r="BB39" s="69">
        <v>0</v>
      </c>
      <c r="BC39" s="69">
        <v>0</v>
      </c>
      <c r="BD39" s="69">
        <f>SUM(BE39:BH39)</f>
        <v>2242.6978589999999</v>
      </c>
      <c r="BE39" s="69">
        <v>2028.2402489999999</v>
      </c>
      <c r="BF39" s="69">
        <v>0</v>
      </c>
      <c r="BG39" s="69">
        <v>0</v>
      </c>
      <c r="BH39" s="69">
        <v>214.45760999999999</v>
      </c>
      <c r="BI39" s="535">
        <f>SUM(BJ39:BL39)</f>
        <v>217.87398799999983</v>
      </c>
      <c r="BJ39" s="535">
        <v>0</v>
      </c>
      <c r="BK39" s="535">
        <v>0</v>
      </c>
      <c r="BL39" s="535">
        <v>217.87398799999983</v>
      </c>
      <c r="BM39" s="535">
        <f>SUM(BN39:BP39)</f>
        <v>91.012951999999999</v>
      </c>
      <c r="BN39" s="535">
        <v>0</v>
      </c>
      <c r="BO39" s="535">
        <v>0</v>
      </c>
      <c r="BP39" s="535">
        <v>91.012951999999999</v>
      </c>
      <c r="BQ39" s="535">
        <f>SUM(BR39:BT39)</f>
        <v>0</v>
      </c>
      <c r="BR39" s="535"/>
      <c r="BS39" s="535"/>
      <c r="BT39" s="535"/>
      <c r="BU39" s="535"/>
      <c r="BV39" s="535"/>
      <c r="BW39" s="535"/>
      <c r="BX39" s="535"/>
      <c r="BY39" s="535"/>
      <c r="BZ39" s="535"/>
      <c r="CA39" s="535"/>
      <c r="CB39" s="535"/>
      <c r="CC39" s="535"/>
      <c r="CD39" s="535"/>
      <c r="CE39" s="449"/>
      <c r="CF39" s="36">
        <v>7855.1630000000005</v>
      </c>
      <c r="CG39" s="36"/>
      <c r="CH39" s="30"/>
      <c r="CI39" s="29">
        <v>7855.1630000000005</v>
      </c>
      <c r="CJ39" s="29">
        <v>0</v>
      </c>
      <c r="CL39" s="22"/>
      <c r="CM39" s="22"/>
      <c r="CN39" s="22"/>
    </row>
    <row r="40" spans="1:92" ht="42" customHeight="1" outlineLevel="1">
      <c r="A40" s="544" t="s">
        <v>45</v>
      </c>
      <c r="B40" s="374" t="s">
        <v>244</v>
      </c>
      <c r="C40" s="449"/>
      <c r="D40" s="455" t="s">
        <v>243</v>
      </c>
      <c r="E40" s="449"/>
      <c r="F40" s="374"/>
      <c r="G40" s="532" t="s">
        <v>244</v>
      </c>
      <c r="H40" s="454"/>
      <c r="I40" s="449"/>
      <c r="J40" s="454"/>
      <c r="K40" s="454"/>
      <c r="L40" s="449"/>
      <c r="M40" s="67"/>
      <c r="N40" s="67"/>
      <c r="O40" s="67"/>
      <c r="P40" s="67"/>
      <c r="Q40" s="67"/>
      <c r="R40" s="67" t="s">
        <v>244</v>
      </c>
      <c r="S40" s="68">
        <f>SUM(T40:V40)</f>
        <v>0</v>
      </c>
      <c r="T40" s="68"/>
      <c r="U40" s="68"/>
      <c r="V40" s="68"/>
      <c r="W40" s="68">
        <f t="shared" si="39"/>
        <v>4721.2060000000001</v>
      </c>
      <c r="X40" s="68"/>
      <c r="Y40" s="68"/>
      <c r="Z40" s="68">
        <f>SUM(AB40:AC40)</f>
        <v>4301.5590000000011</v>
      </c>
      <c r="AA40" s="68">
        <v>419.64699999999903</v>
      </c>
      <c r="AB40" s="68">
        <v>3649.2960000000003</v>
      </c>
      <c r="AC40" s="68">
        <v>652.26300000000083</v>
      </c>
      <c r="AD40" s="68">
        <f>SUM(AE40:AG40)</f>
        <v>3649.2960000000003</v>
      </c>
      <c r="AE40" s="68">
        <v>0</v>
      </c>
      <c r="AF40" s="68">
        <v>0</v>
      </c>
      <c r="AG40" s="68">
        <f>SUM(AH40:AK40)</f>
        <v>3649.2960000000003</v>
      </c>
      <c r="AH40" s="68">
        <v>0</v>
      </c>
      <c r="AI40" s="68">
        <v>0</v>
      </c>
      <c r="AJ40" s="68">
        <v>3649.2960000000003</v>
      </c>
      <c r="AK40" s="68">
        <v>0</v>
      </c>
      <c r="AL40" s="68">
        <f>SUM(AM40:AO40)</f>
        <v>3649.2960000000003</v>
      </c>
      <c r="AM40" s="68">
        <v>0</v>
      </c>
      <c r="AN40" s="68">
        <v>0</v>
      </c>
      <c r="AO40" s="68">
        <f>SUM(AP40:AS40)</f>
        <v>3649.2960000000003</v>
      </c>
      <c r="AP40" s="68">
        <v>0</v>
      </c>
      <c r="AQ40" s="68">
        <v>0</v>
      </c>
      <c r="AR40" s="68">
        <v>3649.2960000000003</v>
      </c>
      <c r="AS40" s="68">
        <v>0</v>
      </c>
      <c r="AT40" s="68">
        <f t="shared" si="40"/>
        <v>1071.9099999999989</v>
      </c>
      <c r="AU40" s="68">
        <v>0</v>
      </c>
      <c r="AV40" s="68">
        <v>0</v>
      </c>
      <c r="AW40" s="68">
        <f>SUM(AX40:AZ40)</f>
        <v>1071.9099999999989</v>
      </c>
      <c r="AX40" s="68">
        <v>419.64699999999903</v>
      </c>
      <c r="AY40" s="68">
        <v>0</v>
      </c>
      <c r="AZ40" s="68">
        <v>652.26299999999992</v>
      </c>
      <c r="BA40" s="69">
        <f>SUM(BB40:BD40)</f>
        <v>515.90300000000002</v>
      </c>
      <c r="BB40" s="69">
        <v>0</v>
      </c>
      <c r="BC40" s="69">
        <v>0</v>
      </c>
      <c r="BD40" s="69">
        <f>SUM(BE40:BH40)</f>
        <v>515.90300000000002</v>
      </c>
      <c r="BE40" s="69">
        <v>419.64700000000005</v>
      </c>
      <c r="BF40" s="69">
        <v>0</v>
      </c>
      <c r="BG40" s="69">
        <v>0</v>
      </c>
      <c r="BH40" s="69">
        <v>96.256</v>
      </c>
      <c r="BI40" s="535">
        <f>SUM(BJ40:BL40)</f>
        <v>0</v>
      </c>
      <c r="BJ40" s="535">
        <v>0</v>
      </c>
      <c r="BK40" s="535">
        <v>0</v>
      </c>
      <c r="BL40" s="535">
        <v>0</v>
      </c>
      <c r="BM40" s="535">
        <f>SUM(BN40:BP40)</f>
        <v>0</v>
      </c>
      <c r="BN40" s="535">
        <v>0</v>
      </c>
      <c r="BO40" s="535">
        <v>0</v>
      </c>
      <c r="BP40" s="535">
        <v>0</v>
      </c>
      <c r="BQ40" s="535">
        <f>SUM(BR40:BT40)</f>
        <v>0</v>
      </c>
      <c r="BR40" s="535"/>
      <c r="BS40" s="535"/>
      <c r="BT40" s="535"/>
      <c r="BU40" s="535"/>
      <c r="BV40" s="535"/>
      <c r="BW40" s="535"/>
      <c r="BX40" s="535"/>
      <c r="BY40" s="535"/>
      <c r="BZ40" s="535"/>
      <c r="CA40" s="535"/>
      <c r="CB40" s="535"/>
      <c r="CC40" s="535"/>
      <c r="CD40" s="535"/>
      <c r="CE40" s="449"/>
      <c r="CF40" s="36">
        <v>419.64699999999903</v>
      </c>
      <c r="CG40" s="36">
        <v>0</v>
      </c>
      <c r="CH40" s="30"/>
      <c r="CI40" s="29">
        <v>419.64699999999903</v>
      </c>
      <c r="CJ40" s="29">
        <v>0</v>
      </c>
      <c r="CL40" s="22"/>
      <c r="CM40" s="22"/>
      <c r="CN40" s="22"/>
    </row>
    <row r="41" spans="1:92" ht="39" customHeight="1">
      <c r="A41" s="446" t="s">
        <v>59</v>
      </c>
      <c r="B41" s="446" t="s">
        <v>1337</v>
      </c>
      <c r="C41" s="446"/>
      <c r="D41" s="459"/>
      <c r="E41" s="446"/>
      <c r="F41" s="446"/>
      <c r="G41" s="459"/>
      <c r="H41" s="446"/>
      <c r="I41" s="446"/>
      <c r="J41" s="446"/>
      <c r="K41" s="446"/>
      <c r="L41" s="446"/>
      <c r="M41" s="530">
        <f>SUM(M42:M43)</f>
        <v>0</v>
      </c>
      <c r="N41" s="530">
        <f t="shared" ref="N41:CF41" si="41">SUM(N42:N43)</f>
        <v>0</v>
      </c>
      <c r="O41" s="530">
        <f t="shared" si="41"/>
        <v>0</v>
      </c>
      <c r="P41" s="530">
        <f t="shared" si="41"/>
        <v>0</v>
      </c>
      <c r="Q41" s="530">
        <f t="shared" si="41"/>
        <v>0</v>
      </c>
      <c r="R41" s="530">
        <f t="shared" si="41"/>
        <v>0</v>
      </c>
      <c r="S41" s="530">
        <f t="shared" si="41"/>
        <v>0</v>
      </c>
      <c r="T41" s="530">
        <f t="shared" si="41"/>
        <v>0</v>
      </c>
      <c r="U41" s="530">
        <f t="shared" si="41"/>
        <v>0</v>
      </c>
      <c r="V41" s="530">
        <f t="shared" si="41"/>
        <v>0</v>
      </c>
      <c r="W41" s="530">
        <f t="shared" si="41"/>
        <v>1000</v>
      </c>
      <c r="X41" s="530">
        <f t="shared" si="41"/>
        <v>0</v>
      </c>
      <c r="Y41" s="530">
        <f t="shared" si="41"/>
        <v>0</v>
      </c>
      <c r="Z41" s="530">
        <f t="shared" si="41"/>
        <v>1000</v>
      </c>
      <c r="AA41" s="530">
        <f t="shared" si="41"/>
        <v>0</v>
      </c>
      <c r="AB41" s="530">
        <f t="shared" si="41"/>
        <v>1000</v>
      </c>
      <c r="AC41" s="530">
        <f t="shared" si="41"/>
        <v>0</v>
      </c>
      <c r="AD41" s="530">
        <f t="shared" si="41"/>
        <v>0</v>
      </c>
      <c r="AE41" s="530">
        <f t="shared" si="41"/>
        <v>0</v>
      </c>
      <c r="AF41" s="530">
        <f t="shared" si="41"/>
        <v>0</v>
      </c>
      <c r="AG41" s="530">
        <f t="shared" si="41"/>
        <v>0</v>
      </c>
      <c r="AH41" s="530">
        <f t="shared" si="41"/>
        <v>0</v>
      </c>
      <c r="AI41" s="530">
        <f t="shared" si="41"/>
        <v>0</v>
      </c>
      <c r="AJ41" s="530">
        <f t="shared" si="41"/>
        <v>0</v>
      </c>
      <c r="AK41" s="530">
        <f t="shared" si="41"/>
        <v>0</v>
      </c>
      <c r="AL41" s="530">
        <f t="shared" si="41"/>
        <v>0</v>
      </c>
      <c r="AM41" s="530">
        <f t="shared" si="41"/>
        <v>0</v>
      </c>
      <c r="AN41" s="530">
        <f t="shared" si="41"/>
        <v>0</v>
      </c>
      <c r="AO41" s="530">
        <f t="shared" si="41"/>
        <v>0</v>
      </c>
      <c r="AP41" s="530">
        <f t="shared" si="41"/>
        <v>0</v>
      </c>
      <c r="AQ41" s="530">
        <f t="shared" si="41"/>
        <v>0</v>
      </c>
      <c r="AR41" s="530">
        <f t="shared" si="41"/>
        <v>0</v>
      </c>
      <c r="AS41" s="530">
        <f t="shared" si="41"/>
        <v>0</v>
      </c>
      <c r="AT41" s="530">
        <f t="shared" si="41"/>
        <v>3300</v>
      </c>
      <c r="AU41" s="530">
        <f t="shared" si="41"/>
        <v>0</v>
      </c>
      <c r="AV41" s="530">
        <f t="shared" si="41"/>
        <v>0</v>
      </c>
      <c r="AW41" s="530">
        <f t="shared" si="41"/>
        <v>3300</v>
      </c>
      <c r="AX41" s="530">
        <f t="shared" si="41"/>
        <v>0</v>
      </c>
      <c r="AY41" s="530">
        <f t="shared" si="41"/>
        <v>3300</v>
      </c>
      <c r="AZ41" s="530">
        <f t="shared" si="41"/>
        <v>0</v>
      </c>
      <c r="BA41" s="530">
        <f t="shared" si="41"/>
        <v>0</v>
      </c>
      <c r="BB41" s="530">
        <f t="shared" si="41"/>
        <v>0</v>
      </c>
      <c r="BC41" s="530">
        <f t="shared" si="41"/>
        <v>0</v>
      </c>
      <c r="BD41" s="530">
        <f t="shared" si="41"/>
        <v>0</v>
      </c>
      <c r="BE41" s="530">
        <f t="shared" si="41"/>
        <v>0</v>
      </c>
      <c r="BF41" s="530">
        <f t="shared" si="41"/>
        <v>0</v>
      </c>
      <c r="BG41" s="530">
        <f t="shared" si="41"/>
        <v>0</v>
      </c>
      <c r="BH41" s="530">
        <f t="shared" si="41"/>
        <v>0</v>
      </c>
      <c r="BI41" s="530">
        <f t="shared" si="41"/>
        <v>0</v>
      </c>
      <c r="BJ41" s="530">
        <f t="shared" si="41"/>
        <v>0</v>
      </c>
      <c r="BK41" s="530">
        <f t="shared" si="41"/>
        <v>0</v>
      </c>
      <c r="BL41" s="530">
        <f t="shared" si="41"/>
        <v>0</v>
      </c>
      <c r="BM41" s="530">
        <f t="shared" si="41"/>
        <v>0</v>
      </c>
      <c r="BN41" s="530">
        <f t="shared" si="41"/>
        <v>0</v>
      </c>
      <c r="BO41" s="530">
        <f t="shared" si="41"/>
        <v>0</v>
      </c>
      <c r="BP41" s="530">
        <f t="shared" si="41"/>
        <v>0</v>
      </c>
      <c r="BQ41" s="530">
        <f t="shared" si="41"/>
        <v>0</v>
      </c>
      <c r="BR41" s="530">
        <f t="shared" si="41"/>
        <v>0</v>
      </c>
      <c r="BS41" s="530">
        <f t="shared" si="41"/>
        <v>0</v>
      </c>
      <c r="BT41" s="530">
        <f t="shared" si="41"/>
        <v>0</v>
      </c>
      <c r="BU41" s="530">
        <f t="shared" si="41"/>
        <v>0</v>
      </c>
      <c r="BV41" s="530"/>
      <c r="BW41" s="530"/>
      <c r="BX41" s="530"/>
      <c r="BY41" s="530"/>
      <c r="BZ41" s="530"/>
      <c r="CA41" s="530"/>
      <c r="CB41" s="530"/>
      <c r="CC41" s="530"/>
      <c r="CD41" s="530"/>
      <c r="CE41" s="446"/>
      <c r="CF41" s="530">
        <f t="shared" si="41"/>
        <v>0</v>
      </c>
      <c r="CG41" s="70"/>
    </row>
    <row r="42" spans="1:92" ht="37.5" customHeight="1" outlineLevel="1">
      <c r="A42" s="544">
        <v>1</v>
      </c>
      <c r="B42" s="465" t="s">
        <v>246</v>
      </c>
      <c r="C42" s="449"/>
      <c r="D42" s="455"/>
      <c r="E42" s="449"/>
      <c r="F42" s="374"/>
      <c r="G42" s="455"/>
      <c r="H42" s="454"/>
      <c r="I42" s="449"/>
      <c r="J42" s="454"/>
      <c r="K42" s="449"/>
      <c r="L42" s="449"/>
      <c r="M42" s="67"/>
      <c r="N42" s="67"/>
      <c r="O42" s="67"/>
      <c r="P42" s="67"/>
      <c r="Q42" s="67"/>
      <c r="R42" s="68"/>
      <c r="S42" s="68"/>
      <c r="T42" s="68"/>
      <c r="U42" s="68"/>
      <c r="V42" s="68"/>
      <c r="W42" s="68">
        <f>AA42+AB42+AC42</f>
        <v>0</v>
      </c>
      <c r="X42" s="68"/>
      <c r="Y42" s="68"/>
      <c r="Z42" s="68"/>
      <c r="AA42" s="68"/>
      <c r="AB42" s="68"/>
      <c r="AC42" s="68"/>
      <c r="AD42" s="68"/>
      <c r="AE42" s="68"/>
      <c r="AF42" s="68"/>
      <c r="AG42" s="68"/>
      <c r="AH42" s="68"/>
      <c r="AI42" s="68"/>
      <c r="AJ42" s="68"/>
      <c r="AK42" s="68"/>
      <c r="AL42" s="68"/>
      <c r="AM42" s="68"/>
      <c r="AN42" s="68"/>
      <c r="AO42" s="68"/>
      <c r="AP42" s="68"/>
      <c r="AQ42" s="68"/>
      <c r="AR42" s="68"/>
      <c r="AS42" s="68"/>
      <c r="AT42" s="68">
        <f>AX42+AY42+AZ42</f>
        <v>3300</v>
      </c>
      <c r="AU42" s="68"/>
      <c r="AV42" s="68"/>
      <c r="AW42" s="68">
        <f>SUM(AX42:AZ42)</f>
        <v>3300</v>
      </c>
      <c r="AX42" s="68"/>
      <c r="AY42" s="68">
        <v>3300</v>
      </c>
      <c r="AZ42" s="68"/>
      <c r="BA42" s="69"/>
      <c r="BB42" s="69"/>
      <c r="BC42" s="69"/>
      <c r="BD42" s="69"/>
      <c r="BE42" s="69"/>
      <c r="BF42" s="69"/>
      <c r="BG42" s="69"/>
      <c r="BH42" s="69"/>
      <c r="BI42" s="535"/>
      <c r="BJ42" s="535"/>
      <c r="BK42" s="535"/>
      <c r="BL42" s="535"/>
      <c r="BM42" s="535"/>
      <c r="BN42" s="535"/>
      <c r="BO42" s="535"/>
      <c r="BP42" s="535"/>
      <c r="BQ42" s="535"/>
      <c r="BR42" s="535"/>
      <c r="BS42" s="535"/>
      <c r="BT42" s="535"/>
      <c r="BU42" s="535"/>
      <c r="BV42" s="535"/>
      <c r="BW42" s="535"/>
      <c r="BX42" s="535"/>
      <c r="BY42" s="535"/>
      <c r="BZ42" s="535"/>
      <c r="CA42" s="535"/>
      <c r="CB42" s="535"/>
      <c r="CC42" s="535"/>
      <c r="CD42" s="535"/>
      <c r="CE42" s="449" t="s">
        <v>247</v>
      </c>
      <c r="CF42" s="22"/>
      <c r="CG42" s="22"/>
      <c r="CH42" s="22"/>
      <c r="CI42" s="22"/>
      <c r="CJ42" s="22"/>
      <c r="CK42" s="38"/>
      <c r="CL42" s="22"/>
      <c r="CM42" s="22"/>
      <c r="CN42" s="22"/>
    </row>
    <row r="43" spans="1:92" ht="54.75" customHeight="1" outlineLevel="1">
      <c r="A43" s="545">
        <v>2</v>
      </c>
      <c r="B43" s="475" t="s">
        <v>248</v>
      </c>
      <c r="C43" s="460"/>
      <c r="D43" s="546"/>
      <c r="E43" s="460"/>
      <c r="F43" s="477"/>
      <c r="G43" s="546"/>
      <c r="H43" s="547"/>
      <c r="I43" s="460"/>
      <c r="J43" s="547"/>
      <c r="K43" s="460"/>
      <c r="L43" s="460"/>
      <c r="M43" s="548"/>
      <c r="N43" s="548"/>
      <c r="O43" s="548"/>
      <c r="P43" s="548"/>
      <c r="Q43" s="548"/>
      <c r="R43" s="549"/>
      <c r="S43" s="549"/>
      <c r="T43" s="549"/>
      <c r="U43" s="549"/>
      <c r="V43" s="549"/>
      <c r="W43" s="549">
        <f t="shared" ref="W43" si="42">AA43+AB43+AC43</f>
        <v>1000</v>
      </c>
      <c r="X43" s="549"/>
      <c r="Y43" s="549"/>
      <c r="Z43" s="549">
        <f>SUM(AA43:AC43)</f>
        <v>1000</v>
      </c>
      <c r="AA43" s="549">
        <v>0</v>
      </c>
      <c r="AB43" s="549">
        <v>1000</v>
      </c>
      <c r="AC43" s="549"/>
      <c r="AD43" s="549"/>
      <c r="AE43" s="549"/>
      <c r="AF43" s="549"/>
      <c r="AG43" s="549"/>
      <c r="AH43" s="549"/>
      <c r="AI43" s="549"/>
      <c r="AJ43" s="549"/>
      <c r="AK43" s="549"/>
      <c r="AL43" s="549"/>
      <c r="AM43" s="549"/>
      <c r="AN43" s="549"/>
      <c r="AO43" s="549"/>
      <c r="AP43" s="549"/>
      <c r="AQ43" s="549"/>
      <c r="AR43" s="549"/>
      <c r="AS43" s="549"/>
      <c r="AT43" s="549">
        <f t="shared" ref="AT43" si="43">AX43+AY43+AZ43</f>
        <v>0</v>
      </c>
      <c r="AU43" s="549"/>
      <c r="AV43" s="549"/>
      <c r="AW43" s="549">
        <f t="shared" ref="AW43" si="44">SUM(AX43:AZ43)</f>
        <v>0</v>
      </c>
      <c r="AX43" s="549"/>
      <c r="AY43" s="549"/>
      <c r="AZ43" s="549"/>
      <c r="BA43" s="169"/>
      <c r="BB43" s="169"/>
      <c r="BC43" s="169"/>
      <c r="BD43" s="169"/>
      <c r="BE43" s="169"/>
      <c r="BF43" s="169"/>
      <c r="BG43" s="169"/>
      <c r="BH43" s="169"/>
      <c r="BI43" s="546"/>
      <c r="BJ43" s="546"/>
      <c r="BK43" s="546"/>
      <c r="BL43" s="546"/>
      <c r="BM43" s="546"/>
      <c r="BN43" s="546"/>
      <c r="BO43" s="546"/>
      <c r="BP43" s="546"/>
      <c r="BQ43" s="546"/>
      <c r="BR43" s="546"/>
      <c r="BS43" s="546"/>
      <c r="BT43" s="546"/>
      <c r="BU43" s="546" t="s">
        <v>242</v>
      </c>
      <c r="BV43" s="546"/>
      <c r="BW43" s="546"/>
      <c r="BX43" s="546"/>
      <c r="BY43" s="546"/>
      <c r="BZ43" s="546"/>
      <c r="CA43" s="546"/>
      <c r="CB43" s="546"/>
      <c r="CC43" s="546"/>
      <c r="CD43" s="546"/>
      <c r="CE43" s="550" t="s">
        <v>249</v>
      </c>
      <c r="CF43" s="36"/>
      <c r="CG43" s="36"/>
      <c r="CH43" s="40"/>
      <c r="CI43" s="39"/>
      <c r="CJ43" s="39"/>
      <c r="CK43" s="41"/>
      <c r="CL43" s="42"/>
      <c r="CM43" s="42"/>
      <c r="CN43" s="42"/>
    </row>
    <row r="44" spans="1:92">
      <c r="A44" s="13"/>
      <c r="B44" s="14"/>
      <c r="C44" s="14"/>
      <c r="D44" s="14"/>
      <c r="E44" s="14"/>
      <c r="F44" s="13"/>
      <c r="G44" s="13"/>
      <c r="H44" s="14"/>
      <c r="I44" s="15"/>
      <c r="J44" s="14"/>
      <c r="K44" s="14"/>
      <c r="L44" s="15"/>
      <c r="M44" s="14"/>
      <c r="N44" s="14"/>
      <c r="O44" s="14"/>
      <c r="P44" s="14"/>
      <c r="Q44" s="14"/>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5"/>
      <c r="CF44" s="15"/>
      <c r="CG44" s="15"/>
      <c r="CH44" s="15"/>
      <c r="CI44" s="14"/>
      <c r="CJ44" s="14"/>
    </row>
    <row r="45" spans="1:92" ht="37.5" customHeight="1">
      <c r="A45" s="1147" t="s">
        <v>1374</v>
      </c>
      <c r="B45" s="1148"/>
      <c r="C45" s="1148"/>
      <c r="D45" s="1148"/>
      <c r="E45" s="1148"/>
      <c r="F45" s="1148"/>
      <c r="G45" s="1148"/>
      <c r="H45" s="1148"/>
      <c r="I45" s="1148"/>
      <c r="J45" s="1148"/>
      <c r="K45" s="1148"/>
      <c r="L45" s="1148"/>
      <c r="M45" s="1148"/>
      <c r="N45" s="1148"/>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c r="CB45" s="1148"/>
      <c r="CC45" s="1148"/>
      <c r="CD45" s="1148"/>
      <c r="CE45" s="1148"/>
      <c r="CF45" s="23"/>
      <c r="CG45" s="52">
        <f t="shared" ref="CG45" si="45">AO45-AH45</f>
        <v>0</v>
      </c>
      <c r="CH45" s="23"/>
      <c r="CI45" s="23"/>
      <c r="CJ45" s="23"/>
      <c r="CL45" s="23"/>
      <c r="CM45" s="23"/>
      <c r="CN45" s="23"/>
    </row>
    <row r="46" spans="1:92" ht="24.75" customHeight="1"/>
  </sheetData>
  <mergeCells count="106">
    <mergeCell ref="CI9:CJ10"/>
    <mergeCell ref="BJ9:BL9"/>
    <mergeCell ref="CF8:CG9"/>
    <mergeCell ref="CE7:CE11"/>
    <mergeCell ref="BI7:BP7"/>
    <mergeCell ref="BM9:BM11"/>
    <mergeCell ref="BN9:BP9"/>
    <mergeCell ref="CF10:CF11"/>
    <mergeCell ref="BQ9:BQ11"/>
    <mergeCell ref="BR9:BT9"/>
    <mergeCell ref="BJ10:BJ11"/>
    <mergeCell ref="BI9:BI11"/>
    <mergeCell ref="BW7:BZ7"/>
    <mergeCell ref="CA7:CD7"/>
    <mergeCell ref="BW8:BW11"/>
    <mergeCell ref="BX8:BZ8"/>
    <mergeCell ref="CA8:CA11"/>
    <mergeCell ref="CB8:CD8"/>
    <mergeCell ref="BX9:BX11"/>
    <mergeCell ref="BY9:BY11"/>
    <mergeCell ref="BZ9:BZ11"/>
    <mergeCell ref="CB9:CB11"/>
    <mergeCell ref="CC9:CC11"/>
    <mergeCell ref="CD9:CD11"/>
    <mergeCell ref="CG10:CG11"/>
    <mergeCell ref="BK10:BK11"/>
    <mergeCell ref="BL10:BL11"/>
    <mergeCell ref="BN10:BN11"/>
    <mergeCell ref="BO10:BO11"/>
    <mergeCell ref="BP10:BP11"/>
    <mergeCell ref="BR10:BR11"/>
    <mergeCell ref="AT9:AT11"/>
    <mergeCell ref="AX9:AZ10"/>
    <mergeCell ref="BA9:BA11"/>
    <mergeCell ref="AW10:AW11"/>
    <mergeCell ref="BB10:BB11"/>
    <mergeCell ref="BC10:BC11"/>
    <mergeCell ref="BD10:BD11"/>
    <mergeCell ref="BE10:BH10"/>
    <mergeCell ref="A45:CE45"/>
    <mergeCell ref="AZ6:CE6"/>
    <mergeCell ref="BS10:BS11"/>
    <mergeCell ref="BT10:BT11"/>
    <mergeCell ref="L9:L11"/>
    <mergeCell ref="X8:AC8"/>
    <mergeCell ref="AC9:AC11"/>
    <mergeCell ref="Y9:Y11"/>
    <mergeCell ref="Z9:Z11"/>
    <mergeCell ref="AA9:AA11"/>
    <mergeCell ref="AB9:AB11"/>
    <mergeCell ref="AH10:AK10"/>
    <mergeCell ref="BU7:BU11"/>
    <mergeCell ref="BI8:BL8"/>
    <mergeCell ref="BM8:BP8"/>
    <mergeCell ref="BV7:BV11"/>
    <mergeCell ref="AO10:AO11"/>
    <mergeCell ref="N10:N11"/>
    <mergeCell ref="O10:O11"/>
    <mergeCell ref="P10:P11"/>
    <mergeCell ref="T10:T11"/>
    <mergeCell ref="BB9:BH9"/>
    <mergeCell ref="N9:P9"/>
    <mergeCell ref="X9:X11"/>
    <mergeCell ref="S8:S11"/>
    <mergeCell ref="T8:V9"/>
    <mergeCell ref="W8:W11"/>
    <mergeCell ref="AU10:AU11"/>
    <mergeCell ref="AV10:AV11"/>
    <mergeCell ref="AL8:AS8"/>
    <mergeCell ref="AF10:AF11"/>
    <mergeCell ref="AG10:AG11"/>
    <mergeCell ref="AP10:AS10"/>
    <mergeCell ref="AD8:AK8"/>
    <mergeCell ref="AL9:AL11"/>
    <mergeCell ref="AM9:AS9"/>
    <mergeCell ref="AN10:AN11"/>
    <mergeCell ref="AE10:AE11"/>
    <mergeCell ref="AM10:AM11"/>
    <mergeCell ref="V10:V11"/>
    <mergeCell ref="U10:U11"/>
    <mergeCell ref="AD9:AD11"/>
    <mergeCell ref="AE9:AK9"/>
    <mergeCell ref="A1:BT1"/>
    <mergeCell ref="A4:BT4"/>
    <mergeCell ref="A2:BT3"/>
    <mergeCell ref="S7:V7"/>
    <mergeCell ref="W7:AC7"/>
    <mergeCell ref="AD7:AS7"/>
    <mergeCell ref="AT7:BH8"/>
    <mergeCell ref="BQ7:BT8"/>
    <mergeCell ref="K7:P8"/>
    <mergeCell ref="Q7:Q11"/>
    <mergeCell ref="R7:R11"/>
    <mergeCell ref="K9:K11"/>
    <mergeCell ref="M9:M11"/>
    <mergeCell ref="F7:F11"/>
    <mergeCell ref="G7:G11"/>
    <mergeCell ref="H7:H11"/>
    <mergeCell ref="I7:I11"/>
    <mergeCell ref="J7:J11"/>
    <mergeCell ref="A7:A11"/>
    <mergeCell ref="B7:B11"/>
    <mergeCell ref="C7:C11"/>
    <mergeCell ref="D7:D11"/>
    <mergeCell ref="E7:E11"/>
    <mergeCell ref="A5:BT5"/>
  </mergeCells>
  <printOptions horizontalCentered="1"/>
  <pageMargins left="0.35433070866141736" right="0.19685039370078741" top="0.59055118110236227" bottom="0.47244094488188981" header="0.31496062992125984" footer="0.31496062992125984"/>
  <pageSetup paperSize="9" scale="45" fitToHeight="0" orientation="landscape" r:id="rId1"/>
  <headerFooter>
    <oddHeader>&amp;R&amp;"Times New Roman,Bold Italic"&amp;12Ia H'Drai</oddHeader>
    <oddFooter>&amp;R&amp;P/&amp;N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40"/>
  <sheetViews>
    <sheetView topLeftCell="A6" zoomScale="70" zoomScaleNormal="70" workbookViewId="0">
      <pane xSplit="2" ySplit="6" topLeftCell="P13" activePane="bottomRight" state="frozen"/>
      <selection activeCell="A6" sqref="A6"/>
      <selection pane="topRight" activeCell="C6" sqref="C6"/>
      <selection pane="bottomLeft" activeCell="A12" sqref="A12"/>
      <selection pane="bottomRight" activeCell="BV7" sqref="BV7:CC11"/>
    </sheetView>
  </sheetViews>
  <sheetFormatPr defaultColWidth="9" defaultRowHeight="14.25" outlineLevelRow="1"/>
  <cols>
    <col min="1" max="1" width="6.73046875" customWidth="1"/>
    <col min="2" max="2" width="52.73046875" customWidth="1"/>
    <col min="3" max="3" width="17.73046875" customWidth="1"/>
    <col min="4" max="4" width="17.3984375" hidden="1" customWidth="1"/>
    <col min="5" max="5" width="14.73046875" hidden="1" customWidth="1"/>
    <col min="6" max="6" width="16.3984375" customWidth="1"/>
    <col min="7" max="7" width="10.73046875" customWidth="1"/>
    <col min="8" max="8" width="14.73046875" customWidth="1"/>
    <col min="9" max="9" width="10.73046875" customWidth="1"/>
    <col min="10" max="10" width="13" hidden="1" customWidth="1"/>
    <col min="11" max="11" width="11.59765625" hidden="1" customWidth="1"/>
    <col min="12" max="12" width="12.3984375" customWidth="1"/>
    <col min="13" max="13" width="11.73046875" customWidth="1"/>
    <col min="14" max="14" width="15.1328125" hidden="1" customWidth="1"/>
    <col min="15" max="15" width="11.73046875" hidden="1" customWidth="1"/>
    <col min="16" max="16" width="13.59765625" customWidth="1"/>
    <col min="17" max="18" width="11.73046875" hidden="1" customWidth="1"/>
    <col min="19" max="19" width="11.73046875" customWidth="1"/>
    <col min="20" max="21" width="11" hidden="1" customWidth="1"/>
    <col min="22" max="22" width="11.73046875" customWidth="1"/>
    <col min="23" max="23" width="11.73046875" hidden="1" customWidth="1"/>
    <col min="24" max="26" width="11" hidden="1" customWidth="1"/>
    <col min="27" max="27" width="14.73046875" hidden="1" customWidth="1"/>
    <col min="28" max="29" width="11.73046875" hidden="1" customWidth="1"/>
    <col min="30" max="45" width="11" hidden="1" customWidth="1"/>
    <col min="46" max="46" width="11.73046875" customWidth="1"/>
    <col min="47" max="49" width="11" hidden="1" customWidth="1"/>
    <col min="50" max="52" width="11.73046875" customWidth="1"/>
    <col min="53" max="60" width="11" hidden="1" customWidth="1"/>
    <col min="61" max="61" width="11.73046875" hidden="1" customWidth="1"/>
    <col min="62" max="62" width="11" hidden="1" customWidth="1"/>
    <col min="63" max="63" width="9.265625" hidden="1" customWidth="1"/>
    <col min="64" max="64" width="11.3984375" hidden="1" customWidth="1"/>
    <col min="65" max="65" width="9.59765625" hidden="1" customWidth="1"/>
    <col min="66" max="67" width="9.265625" hidden="1" customWidth="1"/>
    <col min="68" max="68" width="10.86328125" hidden="1" customWidth="1"/>
    <col min="69" max="72" width="9.73046875" hidden="1" customWidth="1"/>
    <col min="73" max="73" width="17" hidden="1" customWidth="1"/>
    <col min="74" max="81" width="17" customWidth="1"/>
    <col min="82" max="82" width="19.1328125" customWidth="1"/>
    <col min="83" max="83" width="12.73046875" hidden="1" customWidth="1"/>
    <col min="84" max="84" width="12.1328125" hidden="1" customWidth="1"/>
    <col min="85" max="85" width="11.86328125" hidden="1" customWidth="1"/>
    <col min="86" max="86" width="13.265625" hidden="1" customWidth="1"/>
  </cols>
  <sheetData>
    <row r="1" spans="1:87" s="20" customFormat="1" ht="24" customHeight="1">
      <c r="A1" s="1134" t="s">
        <v>1355</v>
      </c>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c r="AF1" s="1134"/>
      <c r="AG1" s="1134"/>
      <c r="AH1" s="1134"/>
      <c r="AI1" s="1134"/>
      <c r="AJ1" s="1134"/>
      <c r="AK1" s="1134"/>
      <c r="AL1" s="1134"/>
      <c r="AM1" s="1134"/>
      <c r="AN1" s="1134"/>
      <c r="AO1" s="1134"/>
      <c r="AP1" s="1134"/>
      <c r="AQ1" s="1134"/>
      <c r="AR1" s="1134"/>
      <c r="AS1" s="1134"/>
      <c r="AT1" s="1134"/>
      <c r="AU1" s="1134"/>
      <c r="AV1" s="1134"/>
      <c r="AW1" s="1134"/>
      <c r="AX1" s="1134"/>
      <c r="AY1" s="1134"/>
      <c r="AZ1" s="1134"/>
      <c r="BA1" s="1134"/>
      <c r="BB1" s="1134"/>
      <c r="BC1" s="1134"/>
      <c r="BD1" s="1134"/>
      <c r="BE1" s="1134"/>
      <c r="BF1" s="1134"/>
      <c r="BG1" s="1134"/>
      <c r="BH1" s="1134"/>
      <c r="BI1" s="1134"/>
      <c r="BJ1" s="1134"/>
      <c r="BK1" s="1134"/>
      <c r="BL1" s="1134"/>
      <c r="BM1" s="1134"/>
      <c r="BN1" s="1134"/>
      <c r="BO1" s="1134"/>
      <c r="BP1" s="1134"/>
      <c r="BQ1" s="1134"/>
      <c r="BR1" s="1134"/>
      <c r="BS1" s="1134"/>
      <c r="BT1" s="1134"/>
      <c r="BU1" s="1134"/>
      <c r="BV1" s="1134"/>
      <c r="BW1" s="1134"/>
      <c r="BX1" s="1134"/>
      <c r="BY1" s="1134"/>
      <c r="BZ1" s="1134"/>
      <c r="CA1" s="1134"/>
      <c r="CB1" s="1134"/>
      <c r="CC1" s="1134"/>
      <c r="CD1" s="1134"/>
      <c r="CE1" s="445"/>
      <c r="CF1" s="445"/>
      <c r="CG1" s="445"/>
      <c r="CH1" s="445"/>
    </row>
    <row r="2" spans="1:87" s="20" customFormat="1" ht="25.5" customHeight="1">
      <c r="A2" s="1103" t="s">
        <v>1368</v>
      </c>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c r="AZ2" s="1103"/>
      <c r="BA2" s="1103"/>
      <c r="BB2" s="1103"/>
      <c r="BC2" s="1103"/>
      <c r="BD2" s="1103"/>
      <c r="BE2" s="1103"/>
      <c r="BF2" s="1103"/>
      <c r="BG2" s="1103"/>
      <c r="BH2" s="1103"/>
      <c r="BI2" s="1103"/>
      <c r="BJ2" s="1103"/>
      <c r="BK2" s="1103"/>
      <c r="BL2" s="1103"/>
      <c r="BM2" s="1103"/>
      <c r="BN2" s="1103"/>
      <c r="BO2" s="1103"/>
      <c r="BP2" s="1103"/>
      <c r="BQ2" s="1103"/>
      <c r="BR2" s="1103"/>
      <c r="BS2" s="1103"/>
      <c r="BT2" s="1103"/>
      <c r="BU2" s="1103"/>
      <c r="BV2" s="1103"/>
      <c r="BW2" s="1103"/>
      <c r="BX2" s="1103"/>
      <c r="BY2" s="1103"/>
      <c r="BZ2" s="1103"/>
      <c r="CA2" s="1103"/>
      <c r="CB2" s="1103"/>
      <c r="CC2" s="1103"/>
      <c r="CD2" s="1103"/>
      <c r="CE2" s="445"/>
      <c r="CF2" s="445"/>
      <c r="CG2" s="445"/>
      <c r="CH2" s="445"/>
    </row>
    <row r="3" spans="1:87" s="20" customFormat="1" ht="3.75" hidden="1" customHeight="1">
      <c r="A3" s="1103"/>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c r="AT3" s="1103"/>
      <c r="AU3" s="1103"/>
      <c r="AV3" s="1103"/>
      <c r="AW3" s="1103"/>
      <c r="AX3" s="1103"/>
      <c r="AY3" s="1103"/>
      <c r="AZ3" s="1103"/>
      <c r="BA3" s="1103"/>
      <c r="BB3" s="1103"/>
      <c r="BC3" s="1103"/>
      <c r="BD3" s="1103"/>
      <c r="BE3" s="1103"/>
      <c r="BF3" s="1103"/>
      <c r="BG3" s="1103"/>
      <c r="BH3" s="1103"/>
      <c r="BI3" s="1103"/>
      <c r="BJ3" s="1103"/>
      <c r="BK3" s="1103"/>
      <c r="BL3" s="1103"/>
      <c r="BM3" s="1103"/>
      <c r="BN3" s="1103"/>
      <c r="BO3" s="1103"/>
      <c r="BP3" s="1103"/>
      <c r="BQ3" s="1103"/>
      <c r="BR3" s="1103"/>
      <c r="BS3" s="1103"/>
      <c r="BT3" s="1103"/>
      <c r="BU3" s="1103"/>
      <c r="BV3" s="1103"/>
      <c r="BW3" s="1103"/>
      <c r="BX3" s="1103"/>
      <c r="BY3" s="1103"/>
      <c r="BZ3" s="1103"/>
      <c r="CA3" s="1103"/>
      <c r="CB3" s="1103"/>
      <c r="CC3" s="1103"/>
      <c r="CD3" s="1103"/>
      <c r="CE3" s="445"/>
      <c r="CF3" s="445"/>
      <c r="CG3" s="445"/>
      <c r="CH3" s="445"/>
    </row>
    <row r="4" spans="1:87" s="20" customFormat="1" ht="27" customHeight="1">
      <c r="A4" s="1103" t="s">
        <v>321</v>
      </c>
      <c r="B4" s="1103"/>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c r="AT4" s="1103"/>
      <c r="AU4" s="1103"/>
      <c r="AV4" s="1103"/>
      <c r="AW4" s="1103"/>
      <c r="AX4" s="1103"/>
      <c r="AY4" s="1103"/>
      <c r="AZ4" s="1103"/>
      <c r="BA4" s="1103"/>
      <c r="BB4" s="1103"/>
      <c r="BC4" s="1103"/>
      <c r="BD4" s="1103"/>
      <c r="BE4" s="1103"/>
      <c r="BF4" s="1103"/>
      <c r="BG4" s="1103"/>
      <c r="BH4" s="1103"/>
      <c r="BI4" s="1103"/>
      <c r="BJ4" s="1103"/>
      <c r="BK4" s="1103"/>
      <c r="BL4" s="1103"/>
      <c r="BM4" s="1103"/>
      <c r="BN4" s="1103"/>
      <c r="BO4" s="1103"/>
      <c r="BP4" s="1103"/>
      <c r="BQ4" s="1103"/>
      <c r="BR4" s="1103"/>
      <c r="BS4" s="1103"/>
      <c r="BT4" s="1103"/>
      <c r="BU4" s="1103"/>
      <c r="BV4" s="1103"/>
      <c r="BW4" s="1103"/>
      <c r="BX4" s="1103"/>
      <c r="BY4" s="1103"/>
      <c r="BZ4" s="1103"/>
      <c r="CA4" s="1103"/>
      <c r="CB4" s="1103"/>
      <c r="CC4" s="1103"/>
      <c r="CD4" s="1103"/>
      <c r="CE4" s="445"/>
      <c r="CF4" s="445"/>
      <c r="CG4" s="445"/>
      <c r="CH4" s="445"/>
    </row>
    <row r="5" spans="1:87" s="20" customFormat="1" ht="24.75" customHeight="1">
      <c r="A5" s="1153" t="str">
        <f>'3.13.Thành phố Kon Tum'!A5:CG5</f>
        <v>(Kèm theo Quyết định số  66/QĐ-UBND ngày 05 tháng 9 năm 2025 của Ủy ban nhân dân tỉnh)</v>
      </c>
      <c r="B5" s="1153"/>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c r="AP5" s="1153"/>
      <c r="AQ5" s="1153"/>
      <c r="AR5" s="1153"/>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c r="BP5" s="1153"/>
      <c r="BQ5" s="1153"/>
      <c r="BR5" s="1153"/>
      <c r="BS5" s="1153"/>
      <c r="BT5" s="1153"/>
      <c r="BU5" s="1153"/>
      <c r="BV5" s="1153"/>
      <c r="BW5" s="1153"/>
      <c r="BX5" s="1153"/>
      <c r="BY5" s="1153"/>
      <c r="BZ5" s="1153"/>
      <c r="CA5" s="1153"/>
      <c r="CB5" s="1153"/>
      <c r="CC5" s="1153"/>
      <c r="CD5" s="1153"/>
      <c r="CE5" s="445"/>
      <c r="CF5" s="445"/>
      <c r="CG5" s="445"/>
      <c r="CH5" s="445"/>
    </row>
    <row r="6" spans="1:87" s="20" customFormat="1" ht="19.350000000000001" customHeight="1">
      <c r="A6" s="551"/>
      <c r="B6" s="552"/>
      <c r="C6" s="523"/>
      <c r="D6" s="523"/>
      <c r="E6" s="523"/>
      <c r="F6" s="523"/>
      <c r="G6" s="523"/>
      <c r="H6" s="523"/>
      <c r="I6" s="553"/>
      <c r="J6" s="523"/>
      <c r="K6" s="523"/>
      <c r="L6" s="523"/>
      <c r="M6" s="523"/>
      <c r="N6" s="523"/>
      <c r="O6" s="523"/>
      <c r="P6" s="523"/>
      <c r="Q6" s="523"/>
      <c r="R6" s="1"/>
      <c r="S6" s="1"/>
      <c r="T6" s="1"/>
      <c r="U6" s="1"/>
      <c r="V6" s="1"/>
      <c r="W6" s="1"/>
      <c r="X6" s="1"/>
      <c r="Y6" s="1"/>
      <c r="Z6" s="1"/>
      <c r="AA6" s="12"/>
      <c r="AB6" s="1"/>
      <c r="AC6" s="1"/>
      <c r="AD6" s="1"/>
      <c r="AE6" s="1"/>
      <c r="AF6" s="1"/>
      <c r="AG6" s="1"/>
      <c r="AH6" s="1"/>
      <c r="AI6" s="1"/>
      <c r="AJ6" s="1"/>
      <c r="AK6" s="1"/>
      <c r="AL6" s="1"/>
      <c r="AM6" s="1"/>
      <c r="AN6" s="1"/>
      <c r="AO6" s="1"/>
      <c r="AP6" s="1"/>
      <c r="AQ6" s="1"/>
      <c r="AR6" s="1"/>
      <c r="AS6" s="1"/>
      <c r="AT6" s="1"/>
      <c r="AU6" s="1"/>
      <c r="AV6" s="1"/>
      <c r="AW6" s="1"/>
      <c r="AX6" s="1"/>
      <c r="AY6" s="1168" t="s">
        <v>468</v>
      </c>
      <c r="AZ6" s="1168"/>
      <c r="BA6" s="1168"/>
      <c r="BB6" s="1168"/>
      <c r="BC6" s="1168"/>
      <c r="BD6" s="1168"/>
      <c r="BE6" s="1168"/>
      <c r="BF6" s="1168"/>
      <c r="BG6" s="1168"/>
      <c r="BH6" s="1168"/>
      <c r="BI6" s="1168"/>
      <c r="BJ6" s="1168"/>
      <c r="BK6" s="1168"/>
      <c r="BL6" s="1168"/>
      <c r="BM6" s="1168"/>
      <c r="BN6" s="1168"/>
      <c r="BO6" s="1168"/>
      <c r="BP6" s="1168"/>
      <c r="BQ6" s="1168"/>
      <c r="BR6" s="1168"/>
      <c r="BS6" s="1168"/>
      <c r="BT6" s="1168"/>
      <c r="BU6" s="1168"/>
      <c r="BV6" s="1168"/>
      <c r="BW6" s="1168"/>
      <c r="BX6" s="1168"/>
      <c r="BY6" s="1168"/>
      <c r="BZ6" s="1168"/>
      <c r="CA6" s="1168"/>
      <c r="CB6" s="1168"/>
      <c r="CC6" s="1168"/>
      <c r="CD6" s="1168"/>
      <c r="CE6" s="1"/>
      <c r="CF6" s="1"/>
      <c r="CG6" s="1"/>
      <c r="CH6" s="1"/>
    </row>
    <row r="7" spans="1:87" s="20" customFormat="1" ht="33.75" customHeight="1">
      <c r="A7" s="1154" t="s">
        <v>16</v>
      </c>
      <c r="B7" s="1155" t="s">
        <v>144</v>
      </c>
      <c r="C7" s="1155" t="s">
        <v>17</v>
      </c>
      <c r="D7" s="1155" t="s">
        <v>19</v>
      </c>
      <c r="E7" s="1155" t="s">
        <v>20</v>
      </c>
      <c r="F7" s="1155" t="s">
        <v>1365</v>
      </c>
      <c r="G7" s="1155" t="s">
        <v>18</v>
      </c>
      <c r="H7" s="1155" t="s">
        <v>21</v>
      </c>
      <c r="I7" s="1157" t="s">
        <v>23</v>
      </c>
      <c r="J7" s="1155" t="s">
        <v>24</v>
      </c>
      <c r="K7" s="1155" t="s">
        <v>697</v>
      </c>
      <c r="L7" s="1155"/>
      <c r="M7" s="1155"/>
      <c r="N7" s="1155"/>
      <c r="O7" s="1155"/>
      <c r="P7" s="1155"/>
      <c r="Q7" s="1155" t="s">
        <v>25</v>
      </c>
      <c r="R7" s="1155" t="s">
        <v>22</v>
      </c>
      <c r="S7" s="1155" t="s">
        <v>26</v>
      </c>
      <c r="T7" s="1155"/>
      <c r="U7" s="1155"/>
      <c r="V7" s="1155"/>
      <c r="W7" s="1155" t="s">
        <v>225</v>
      </c>
      <c r="X7" s="1155"/>
      <c r="Y7" s="1155"/>
      <c r="Z7" s="1155"/>
      <c r="AA7" s="1155"/>
      <c r="AB7" s="1155"/>
      <c r="AC7" s="1155"/>
      <c r="AD7" s="1155" t="s">
        <v>60</v>
      </c>
      <c r="AE7" s="1155"/>
      <c r="AF7" s="1155"/>
      <c r="AG7" s="1155"/>
      <c r="AH7" s="1155"/>
      <c r="AI7" s="1155"/>
      <c r="AJ7" s="1155"/>
      <c r="AK7" s="1155"/>
      <c r="AL7" s="1155"/>
      <c r="AM7" s="1155"/>
      <c r="AN7" s="1155"/>
      <c r="AO7" s="1155"/>
      <c r="AP7" s="1155"/>
      <c r="AQ7" s="1155"/>
      <c r="AR7" s="1155"/>
      <c r="AS7" s="1155"/>
      <c r="AT7" s="1155" t="s">
        <v>6</v>
      </c>
      <c r="AU7" s="1155"/>
      <c r="AV7" s="1155"/>
      <c r="AW7" s="1155"/>
      <c r="AX7" s="1155"/>
      <c r="AY7" s="1155"/>
      <c r="AZ7" s="1155"/>
      <c r="BA7" s="1155"/>
      <c r="BB7" s="1155"/>
      <c r="BC7" s="1155"/>
      <c r="BD7" s="1155"/>
      <c r="BE7" s="1155"/>
      <c r="BF7" s="1155"/>
      <c r="BG7" s="1155"/>
      <c r="BH7" s="1155"/>
      <c r="BI7" s="1155" t="s">
        <v>28</v>
      </c>
      <c r="BJ7" s="1155"/>
      <c r="BK7" s="1155"/>
      <c r="BL7" s="1155"/>
      <c r="BM7" s="1155"/>
      <c r="BN7" s="1155"/>
      <c r="BO7" s="1155"/>
      <c r="BP7" s="1155"/>
      <c r="BQ7" s="1155" t="s">
        <v>145</v>
      </c>
      <c r="BR7" s="1155"/>
      <c r="BS7" s="1155"/>
      <c r="BT7" s="1155"/>
      <c r="BU7" s="1161" t="s">
        <v>1358</v>
      </c>
      <c r="BV7" s="1024" t="s">
        <v>1376</v>
      </c>
      <c r="BW7" s="1025"/>
      <c r="BX7" s="1025"/>
      <c r="BY7" s="1026"/>
      <c r="BZ7" s="1024" t="s">
        <v>1377</v>
      </c>
      <c r="CA7" s="1025"/>
      <c r="CB7" s="1025"/>
      <c r="CC7" s="1026"/>
      <c r="CD7" s="1155" t="s">
        <v>0</v>
      </c>
      <c r="CE7" s="445"/>
      <c r="CF7" s="445"/>
      <c r="CG7" s="445"/>
      <c r="CH7" s="445"/>
    </row>
    <row r="8" spans="1:87" s="20" customFormat="1" ht="33.75" customHeight="1">
      <c r="A8" s="1154"/>
      <c r="B8" s="1155"/>
      <c r="C8" s="1155"/>
      <c r="D8" s="1155"/>
      <c r="E8" s="1155"/>
      <c r="F8" s="1155"/>
      <c r="G8" s="1155"/>
      <c r="H8" s="1155"/>
      <c r="I8" s="1157"/>
      <c r="J8" s="1155"/>
      <c r="K8" s="1155"/>
      <c r="L8" s="1155"/>
      <c r="M8" s="1155"/>
      <c r="N8" s="1155"/>
      <c r="O8" s="1155"/>
      <c r="P8" s="1155"/>
      <c r="Q8" s="1155"/>
      <c r="R8" s="1155"/>
      <c r="S8" s="1155" t="s">
        <v>29</v>
      </c>
      <c r="T8" s="1155" t="s">
        <v>1</v>
      </c>
      <c r="U8" s="1155"/>
      <c r="V8" s="1155"/>
      <c r="W8" s="1155" t="s">
        <v>148</v>
      </c>
      <c r="X8" s="1155" t="s">
        <v>1</v>
      </c>
      <c r="Y8" s="1155"/>
      <c r="Z8" s="1155"/>
      <c r="AA8" s="1155"/>
      <c r="AB8" s="1155"/>
      <c r="AC8" s="1155"/>
      <c r="AD8" s="1155" t="s">
        <v>62</v>
      </c>
      <c r="AE8" s="1155"/>
      <c r="AF8" s="1155"/>
      <c r="AG8" s="1155"/>
      <c r="AH8" s="1155"/>
      <c r="AI8" s="1155"/>
      <c r="AJ8" s="1155"/>
      <c r="AK8" s="1155"/>
      <c r="AL8" s="1155" t="s">
        <v>63</v>
      </c>
      <c r="AM8" s="1155"/>
      <c r="AN8" s="1155"/>
      <c r="AO8" s="1155"/>
      <c r="AP8" s="1155"/>
      <c r="AQ8" s="1155"/>
      <c r="AR8" s="1155"/>
      <c r="AS8" s="1155"/>
      <c r="AT8" s="1155" t="s">
        <v>29</v>
      </c>
      <c r="AU8" s="554"/>
      <c r="AV8" s="554"/>
      <c r="AW8" s="554"/>
      <c r="AX8" s="1155" t="s">
        <v>1</v>
      </c>
      <c r="AY8" s="1155"/>
      <c r="AZ8" s="1155"/>
      <c r="BA8" s="1155" t="s">
        <v>322</v>
      </c>
      <c r="BB8" s="1155"/>
      <c r="BC8" s="1155"/>
      <c r="BD8" s="1155"/>
      <c r="BE8" s="1155"/>
      <c r="BF8" s="1155"/>
      <c r="BG8" s="1155"/>
      <c r="BH8" s="1155"/>
      <c r="BI8" s="1155" t="s">
        <v>30</v>
      </c>
      <c r="BJ8" s="1155"/>
      <c r="BK8" s="1155"/>
      <c r="BL8" s="1155"/>
      <c r="BM8" s="1155" t="s">
        <v>80</v>
      </c>
      <c r="BN8" s="1155"/>
      <c r="BO8" s="1155"/>
      <c r="BP8" s="1155"/>
      <c r="BQ8" s="1155"/>
      <c r="BR8" s="1155"/>
      <c r="BS8" s="1155"/>
      <c r="BT8" s="1155"/>
      <c r="BU8" s="1162"/>
      <c r="BV8" s="969" t="s">
        <v>29</v>
      </c>
      <c r="BW8" s="997" t="s">
        <v>42</v>
      </c>
      <c r="BX8" s="998"/>
      <c r="BY8" s="999"/>
      <c r="BZ8" s="969" t="s">
        <v>29</v>
      </c>
      <c r="CA8" s="997" t="s">
        <v>42</v>
      </c>
      <c r="CB8" s="998"/>
      <c r="CC8" s="999"/>
      <c r="CD8" s="1155"/>
      <c r="CE8" s="445"/>
      <c r="CF8" s="445"/>
      <c r="CG8" s="445"/>
      <c r="CH8" s="445"/>
    </row>
    <row r="9" spans="1:87" s="20" customFormat="1" ht="29.25" customHeight="1">
      <c r="A9" s="1154"/>
      <c r="B9" s="1155"/>
      <c r="C9" s="1155"/>
      <c r="D9" s="1155"/>
      <c r="E9" s="1155"/>
      <c r="F9" s="1155"/>
      <c r="G9" s="1155"/>
      <c r="H9" s="1155"/>
      <c r="I9" s="1157"/>
      <c r="J9" s="1155"/>
      <c r="K9" s="1155" t="s">
        <v>31</v>
      </c>
      <c r="L9" s="1155" t="s">
        <v>32</v>
      </c>
      <c r="M9" s="1155" t="s">
        <v>33</v>
      </c>
      <c r="N9" s="1155" t="s">
        <v>142</v>
      </c>
      <c r="O9" s="1155"/>
      <c r="P9" s="1155"/>
      <c r="Q9" s="1155"/>
      <c r="R9" s="1155"/>
      <c r="S9" s="1155"/>
      <c r="T9" s="1155" t="s">
        <v>34</v>
      </c>
      <c r="U9" s="1155" t="s">
        <v>35</v>
      </c>
      <c r="V9" s="1155" t="s">
        <v>76</v>
      </c>
      <c r="W9" s="1155"/>
      <c r="X9" s="1155" t="s">
        <v>34</v>
      </c>
      <c r="Y9" s="1155" t="s">
        <v>35</v>
      </c>
      <c r="Z9" s="1155" t="s">
        <v>41</v>
      </c>
      <c r="AA9" s="1166" t="s">
        <v>8</v>
      </c>
      <c r="AB9" s="1156" t="s">
        <v>43</v>
      </c>
      <c r="AC9" s="1156" t="s">
        <v>38</v>
      </c>
      <c r="AD9" s="1155" t="s">
        <v>29</v>
      </c>
      <c r="AE9" s="1155" t="s">
        <v>1</v>
      </c>
      <c r="AF9" s="1155"/>
      <c r="AG9" s="1155"/>
      <c r="AH9" s="1155"/>
      <c r="AI9" s="1155"/>
      <c r="AJ9" s="1155"/>
      <c r="AK9" s="1155"/>
      <c r="AL9" s="1155" t="s">
        <v>29</v>
      </c>
      <c r="AM9" s="1155" t="s">
        <v>1</v>
      </c>
      <c r="AN9" s="1155"/>
      <c r="AO9" s="1155"/>
      <c r="AP9" s="1155"/>
      <c r="AQ9" s="1155"/>
      <c r="AR9" s="1155"/>
      <c r="AS9" s="1155"/>
      <c r="AT9" s="1155"/>
      <c r="AU9" s="554"/>
      <c r="AV9" s="554"/>
      <c r="AW9" s="554"/>
      <c r="AX9" s="1156" t="s">
        <v>8</v>
      </c>
      <c r="AY9" s="1156" t="s">
        <v>43</v>
      </c>
      <c r="AZ9" s="1156" t="s">
        <v>38</v>
      </c>
      <c r="BA9" s="1155" t="s">
        <v>29</v>
      </c>
      <c r="BB9" s="1155" t="s">
        <v>1</v>
      </c>
      <c r="BC9" s="1155"/>
      <c r="BD9" s="1155"/>
      <c r="BE9" s="1155"/>
      <c r="BF9" s="1155"/>
      <c r="BG9" s="1155"/>
      <c r="BH9" s="1155"/>
      <c r="BI9" s="1155" t="s">
        <v>29</v>
      </c>
      <c r="BJ9" s="1155" t="s">
        <v>1</v>
      </c>
      <c r="BK9" s="1155"/>
      <c r="BL9" s="1155"/>
      <c r="BM9" s="1155" t="s">
        <v>29</v>
      </c>
      <c r="BN9" s="1155" t="s">
        <v>1</v>
      </c>
      <c r="BO9" s="1155"/>
      <c r="BP9" s="1155"/>
      <c r="BQ9" s="1155" t="s">
        <v>29</v>
      </c>
      <c r="BR9" s="1155" t="s">
        <v>1</v>
      </c>
      <c r="BS9" s="1155"/>
      <c r="BT9" s="1155"/>
      <c r="BU9" s="1162"/>
      <c r="BV9" s="969"/>
      <c r="BW9" s="979" t="s">
        <v>146</v>
      </c>
      <c r="BX9" s="979" t="s">
        <v>147</v>
      </c>
      <c r="BY9" s="979" t="s">
        <v>38</v>
      </c>
      <c r="BZ9" s="969"/>
      <c r="CA9" s="979" t="s">
        <v>146</v>
      </c>
      <c r="CB9" s="979" t="s">
        <v>147</v>
      </c>
      <c r="CC9" s="979" t="s">
        <v>38</v>
      </c>
      <c r="CD9" s="1155"/>
      <c r="CE9" s="1167" t="s">
        <v>280</v>
      </c>
      <c r="CF9" s="1167"/>
      <c r="CG9" s="1158">
        <v>25</v>
      </c>
      <c r="CH9" s="1158"/>
    </row>
    <row r="10" spans="1:87" s="20" customFormat="1" ht="18.75" customHeight="1">
      <c r="A10" s="1154"/>
      <c r="B10" s="1155"/>
      <c r="C10" s="1155"/>
      <c r="D10" s="1155"/>
      <c r="E10" s="1155"/>
      <c r="F10" s="1155"/>
      <c r="G10" s="1155"/>
      <c r="H10" s="1155"/>
      <c r="I10" s="1157"/>
      <c r="J10" s="1155"/>
      <c r="K10" s="1155"/>
      <c r="L10" s="1155"/>
      <c r="M10" s="1155"/>
      <c r="N10" s="1155" t="s">
        <v>64</v>
      </c>
      <c r="O10" s="1155" t="s">
        <v>40</v>
      </c>
      <c r="P10" s="1155" t="s">
        <v>36</v>
      </c>
      <c r="Q10" s="1155"/>
      <c r="R10" s="1155"/>
      <c r="S10" s="1155"/>
      <c r="T10" s="1155"/>
      <c r="U10" s="1155"/>
      <c r="V10" s="1155"/>
      <c r="W10" s="1155"/>
      <c r="X10" s="1155"/>
      <c r="Y10" s="1155"/>
      <c r="Z10" s="1155"/>
      <c r="AA10" s="1166"/>
      <c r="AB10" s="1156"/>
      <c r="AC10" s="1156"/>
      <c r="AD10" s="1155"/>
      <c r="AE10" s="1155" t="s">
        <v>34</v>
      </c>
      <c r="AF10" s="1155" t="s">
        <v>35</v>
      </c>
      <c r="AG10" s="1155" t="s">
        <v>41</v>
      </c>
      <c r="AH10" s="1156" t="s">
        <v>42</v>
      </c>
      <c r="AI10" s="1156"/>
      <c r="AJ10" s="1156"/>
      <c r="AK10" s="1156"/>
      <c r="AL10" s="1155"/>
      <c r="AM10" s="1155" t="s">
        <v>34</v>
      </c>
      <c r="AN10" s="1155" t="s">
        <v>35</v>
      </c>
      <c r="AO10" s="1155" t="s">
        <v>41</v>
      </c>
      <c r="AP10" s="1156" t="s">
        <v>42</v>
      </c>
      <c r="AQ10" s="1156"/>
      <c r="AR10" s="1156"/>
      <c r="AS10" s="1156"/>
      <c r="AT10" s="1155"/>
      <c r="AU10" s="1155" t="s">
        <v>34</v>
      </c>
      <c r="AV10" s="1155" t="s">
        <v>35</v>
      </c>
      <c r="AW10" s="1155" t="s">
        <v>41</v>
      </c>
      <c r="AX10" s="1156"/>
      <c r="AY10" s="1156"/>
      <c r="AZ10" s="1156"/>
      <c r="BA10" s="1155"/>
      <c r="BB10" s="1155" t="s">
        <v>34</v>
      </c>
      <c r="BC10" s="1155" t="s">
        <v>35</v>
      </c>
      <c r="BD10" s="1155" t="s">
        <v>41</v>
      </c>
      <c r="BE10" s="1156" t="s">
        <v>42</v>
      </c>
      <c r="BF10" s="1156"/>
      <c r="BG10" s="1156"/>
      <c r="BH10" s="1156"/>
      <c r="BI10" s="1155"/>
      <c r="BJ10" s="1155" t="s">
        <v>34</v>
      </c>
      <c r="BK10" s="1155" t="s">
        <v>35</v>
      </c>
      <c r="BL10" s="1155" t="s">
        <v>39</v>
      </c>
      <c r="BM10" s="1155"/>
      <c r="BN10" s="1155" t="s">
        <v>34</v>
      </c>
      <c r="BO10" s="1155" t="s">
        <v>35</v>
      </c>
      <c r="BP10" s="1155" t="s">
        <v>39</v>
      </c>
      <c r="BQ10" s="1155"/>
      <c r="BR10" s="1155" t="s">
        <v>34</v>
      </c>
      <c r="BS10" s="1155" t="s">
        <v>35</v>
      </c>
      <c r="BT10" s="1155" t="s">
        <v>39</v>
      </c>
      <c r="BU10" s="1162"/>
      <c r="BV10" s="969"/>
      <c r="BW10" s="980"/>
      <c r="BX10" s="980"/>
      <c r="BY10" s="980"/>
      <c r="BZ10" s="969"/>
      <c r="CA10" s="980"/>
      <c r="CB10" s="980"/>
      <c r="CC10" s="980"/>
      <c r="CD10" s="1155"/>
      <c r="CE10" s="1159" t="s">
        <v>85</v>
      </c>
      <c r="CF10" s="1159" t="s">
        <v>86</v>
      </c>
      <c r="CG10" s="1158"/>
      <c r="CH10" s="1158"/>
    </row>
    <row r="11" spans="1:87" s="20" customFormat="1" ht="60.75" customHeight="1">
      <c r="A11" s="1154"/>
      <c r="B11" s="1155"/>
      <c r="C11" s="1155"/>
      <c r="D11" s="1155"/>
      <c r="E11" s="1155"/>
      <c r="F11" s="1155"/>
      <c r="G11" s="1155"/>
      <c r="H11" s="1155"/>
      <c r="I11" s="1157"/>
      <c r="J11" s="1155"/>
      <c r="K11" s="1155"/>
      <c r="L11" s="1155"/>
      <c r="M11" s="1155"/>
      <c r="N11" s="1155"/>
      <c r="O11" s="1155"/>
      <c r="P11" s="1155"/>
      <c r="Q11" s="1155"/>
      <c r="R11" s="1155"/>
      <c r="S11" s="1155"/>
      <c r="T11" s="1155"/>
      <c r="U11" s="1155"/>
      <c r="V11" s="1155"/>
      <c r="W11" s="1155"/>
      <c r="X11" s="1155"/>
      <c r="Y11" s="1155"/>
      <c r="Z11" s="1155"/>
      <c r="AA11" s="1166"/>
      <c r="AB11" s="1156"/>
      <c r="AC11" s="1156"/>
      <c r="AD11" s="1155"/>
      <c r="AE11" s="1155"/>
      <c r="AF11" s="1155"/>
      <c r="AG11" s="1155"/>
      <c r="AH11" s="555" t="s">
        <v>85</v>
      </c>
      <c r="AI11" s="555" t="s">
        <v>86</v>
      </c>
      <c r="AJ11" s="555" t="s">
        <v>43</v>
      </c>
      <c r="AK11" s="555" t="s">
        <v>38</v>
      </c>
      <c r="AL11" s="1155"/>
      <c r="AM11" s="1155"/>
      <c r="AN11" s="1155"/>
      <c r="AO11" s="1155"/>
      <c r="AP11" s="555" t="s">
        <v>85</v>
      </c>
      <c r="AQ11" s="555" t="s">
        <v>86</v>
      </c>
      <c r="AR11" s="555" t="s">
        <v>43</v>
      </c>
      <c r="AS11" s="555" t="s">
        <v>38</v>
      </c>
      <c r="AT11" s="1155"/>
      <c r="AU11" s="1155"/>
      <c r="AV11" s="1155"/>
      <c r="AW11" s="1155"/>
      <c r="AX11" s="1156"/>
      <c r="AY11" s="1156"/>
      <c r="AZ11" s="1156"/>
      <c r="BA11" s="1155"/>
      <c r="BB11" s="1155"/>
      <c r="BC11" s="1155"/>
      <c r="BD11" s="1155"/>
      <c r="BE11" s="555" t="s">
        <v>85</v>
      </c>
      <c r="BF11" s="555" t="s">
        <v>86</v>
      </c>
      <c r="BG11" s="555" t="s">
        <v>43</v>
      </c>
      <c r="BH11" s="555" t="s">
        <v>38</v>
      </c>
      <c r="BI11" s="1155"/>
      <c r="BJ11" s="1155"/>
      <c r="BK11" s="1155"/>
      <c r="BL11" s="1155"/>
      <c r="BM11" s="1155"/>
      <c r="BN11" s="1155"/>
      <c r="BO11" s="1155"/>
      <c r="BP11" s="1155"/>
      <c r="BQ11" s="1155"/>
      <c r="BR11" s="1155"/>
      <c r="BS11" s="1155"/>
      <c r="BT11" s="1155"/>
      <c r="BU11" s="1163"/>
      <c r="BV11" s="969"/>
      <c r="BW11" s="981"/>
      <c r="BX11" s="981"/>
      <c r="BY11" s="981"/>
      <c r="BZ11" s="969"/>
      <c r="CA11" s="981"/>
      <c r="CB11" s="981"/>
      <c r="CC11" s="981"/>
      <c r="CD11" s="1155"/>
      <c r="CE11" s="1160"/>
      <c r="CF11" s="1160"/>
      <c r="CG11" s="556" t="s">
        <v>85</v>
      </c>
      <c r="CH11" s="556" t="s">
        <v>86</v>
      </c>
    </row>
    <row r="12" spans="1:87" s="182" customFormat="1" ht="27" customHeight="1">
      <c r="A12" s="557">
        <v>1</v>
      </c>
      <c r="B12" s="557">
        <v>2</v>
      </c>
      <c r="C12" s="557">
        <v>3</v>
      </c>
      <c r="D12" s="557">
        <v>5</v>
      </c>
      <c r="E12" s="557">
        <v>6</v>
      </c>
      <c r="F12" s="557" t="s">
        <v>327</v>
      </c>
      <c r="G12" s="557">
        <v>5</v>
      </c>
      <c r="H12" s="557">
        <v>6</v>
      </c>
      <c r="I12" s="557">
        <v>7</v>
      </c>
      <c r="J12" s="557">
        <v>8</v>
      </c>
      <c r="K12" s="557">
        <v>9</v>
      </c>
      <c r="L12" s="557">
        <v>8</v>
      </c>
      <c r="M12" s="557">
        <v>9</v>
      </c>
      <c r="N12" s="557">
        <v>12</v>
      </c>
      <c r="O12" s="557">
        <v>10</v>
      </c>
      <c r="P12" s="557">
        <v>10</v>
      </c>
      <c r="Q12" s="557">
        <v>15</v>
      </c>
      <c r="R12" s="557">
        <v>11</v>
      </c>
      <c r="S12" s="557">
        <v>11</v>
      </c>
      <c r="T12" s="557">
        <v>20</v>
      </c>
      <c r="U12" s="557">
        <v>21</v>
      </c>
      <c r="V12" s="557">
        <v>12</v>
      </c>
      <c r="W12" s="557">
        <v>13</v>
      </c>
      <c r="X12" s="557">
        <v>24</v>
      </c>
      <c r="Y12" s="557">
        <v>25</v>
      </c>
      <c r="Z12" s="557">
        <v>26</v>
      </c>
      <c r="AA12" s="557">
        <v>14</v>
      </c>
      <c r="AB12" s="557">
        <v>15</v>
      </c>
      <c r="AC12" s="557">
        <v>16</v>
      </c>
      <c r="AD12" s="557">
        <v>31</v>
      </c>
      <c r="AE12" s="557">
        <v>32</v>
      </c>
      <c r="AF12" s="557">
        <v>33</v>
      </c>
      <c r="AG12" s="557">
        <v>34</v>
      </c>
      <c r="AH12" s="557">
        <v>27</v>
      </c>
      <c r="AI12" s="557">
        <v>36</v>
      </c>
      <c r="AJ12" s="557">
        <v>37</v>
      </c>
      <c r="AK12" s="557">
        <v>38</v>
      </c>
      <c r="AL12" s="557">
        <v>39</v>
      </c>
      <c r="AM12" s="557">
        <v>40</v>
      </c>
      <c r="AN12" s="557">
        <v>41</v>
      </c>
      <c r="AO12" s="557">
        <v>42</v>
      </c>
      <c r="AP12" s="557">
        <v>43</v>
      </c>
      <c r="AQ12" s="557">
        <v>44</v>
      </c>
      <c r="AR12" s="557">
        <v>45</v>
      </c>
      <c r="AS12" s="557">
        <v>46</v>
      </c>
      <c r="AT12" s="557">
        <v>17</v>
      </c>
      <c r="AU12" s="557">
        <v>48</v>
      </c>
      <c r="AV12" s="557">
        <v>49</v>
      </c>
      <c r="AW12" s="557">
        <v>50</v>
      </c>
      <c r="AX12" s="557">
        <v>18</v>
      </c>
      <c r="AY12" s="557">
        <v>19</v>
      </c>
      <c r="AZ12" s="557">
        <v>20</v>
      </c>
      <c r="BA12" s="557">
        <v>55</v>
      </c>
      <c r="BB12" s="557">
        <v>56</v>
      </c>
      <c r="BC12" s="557">
        <v>57</v>
      </c>
      <c r="BD12" s="557">
        <v>58</v>
      </c>
      <c r="BE12" s="557">
        <v>59</v>
      </c>
      <c r="BF12" s="557">
        <v>60</v>
      </c>
      <c r="BG12" s="557">
        <v>61</v>
      </c>
      <c r="BH12" s="557">
        <v>62</v>
      </c>
      <c r="BI12" s="557">
        <v>63</v>
      </c>
      <c r="BJ12" s="557">
        <v>64</v>
      </c>
      <c r="BK12" s="557">
        <v>65</v>
      </c>
      <c r="BL12" s="557">
        <v>66</v>
      </c>
      <c r="BM12" s="557">
        <v>67</v>
      </c>
      <c r="BN12" s="557">
        <v>68</v>
      </c>
      <c r="BO12" s="557">
        <v>69</v>
      </c>
      <c r="BP12" s="557">
        <v>70</v>
      </c>
      <c r="BQ12" s="557">
        <v>71</v>
      </c>
      <c r="BR12" s="557">
        <v>72</v>
      </c>
      <c r="BS12" s="557">
        <v>73</v>
      </c>
      <c r="BT12" s="557">
        <v>74</v>
      </c>
      <c r="BU12" s="557">
        <v>21</v>
      </c>
      <c r="BV12" s="557"/>
      <c r="BW12" s="557"/>
      <c r="BX12" s="557"/>
      <c r="BY12" s="557"/>
      <c r="BZ12" s="557"/>
      <c r="CA12" s="557"/>
      <c r="CB12" s="557"/>
      <c r="CC12" s="557"/>
      <c r="CD12" s="557">
        <v>21</v>
      </c>
      <c r="CE12" s="558">
        <v>27</v>
      </c>
      <c r="CF12" s="558">
        <v>28</v>
      </c>
      <c r="CG12" s="558">
        <v>51</v>
      </c>
      <c r="CH12" s="558">
        <v>52</v>
      </c>
    </row>
    <row r="13" spans="1:87" ht="29.25" customHeight="1">
      <c r="A13" s="446"/>
      <c r="B13" s="446" t="s">
        <v>7</v>
      </c>
      <c r="C13" s="446"/>
      <c r="D13" s="446"/>
      <c r="E13" s="446"/>
      <c r="F13" s="446"/>
      <c r="G13" s="446"/>
      <c r="H13" s="446"/>
      <c r="I13" s="446"/>
      <c r="J13" s="446"/>
      <c r="K13" s="446"/>
      <c r="L13" s="446"/>
      <c r="M13" s="54">
        <f t="shared" ref="M13:AR13" si="0">M14+M17+M36+M35</f>
        <v>70824.437835999997</v>
      </c>
      <c r="N13" s="54">
        <f t="shared" si="0"/>
        <v>0</v>
      </c>
      <c r="O13" s="54">
        <f t="shared" si="0"/>
        <v>45250</v>
      </c>
      <c r="P13" s="54">
        <f t="shared" si="0"/>
        <v>25574.437836000001</v>
      </c>
      <c r="Q13" s="54">
        <f t="shared" si="0"/>
        <v>0</v>
      </c>
      <c r="R13" s="54">
        <f t="shared" si="0"/>
        <v>0</v>
      </c>
      <c r="S13" s="54">
        <f t="shared" si="0"/>
        <v>0</v>
      </c>
      <c r="T13" s="54">
        <f t="shared" si="0"/>
        <v>0</v>
      </c>
      <c r="U13" s="54">
        <f t="shared" si="0"/>
        <v>0</v>
      </c>
      <c r="V13" s="54">
        <f t="shared" si="0"/>
        <v>0</v>
      </c>
      <c r="W13" s="54">
        <f t="shared" si="0"/>
        <v>94740.168237999998</v>
      </c>
      <c r="X13" s="54">
        <f t="shared" si="0"/>
        <v>0</v>
      </c>
      <c r="Y13" s="54">
        <f t="shared" si="0"/>
        <v>45250</v>
      </c>
      <c r="Z13" s="54">
        <f t="shared" si="0"/>
        <v>89769.168237999998</v>
      </c>
      <c r="AA13" s="54">
        <f t="shared" si="0"/>
        <v>20612.422701</v>
      </c>
      <c r="AB13" s="54">
        <f t="shared" si="0"/>
        <v>7885.3</v>
      </c>
      <c r="AC13" s="54">
        <f t="shared" si="0"/>
        <v>66242.445536999992</v>
      </c>
      <c r="AD13" s="54">
        <f t="shared" si="0"/>
        <v>59403.206701000003</v>
      </c>
      <c r="AE13" s="54">
        <f t="shared" si="0"/>
        <v>0</v>
      </c>
      <c r="AF13" s="54">
        <f t="shared" si="0"/>
        <v>45250</v>
      </c>
      <c r="AG13" s="54">
        <f t="shared" si="0"/>
        <v>14153.206700999999</v>
      </c>
      <c r="AH13" s="54">
        <f t="shared" si="0"/>
        <v>8860.7199999999993</v>
      </c>
      <c r="AI13" s="54">
        <f t="shared" si="0"/>
        <v>1045</v>
      </c>
      <c r="AJ13" s="54">
        <f t="shared" si="0"/>
        <v>0</v>
      </c>
      <c r="AK13" s="54">
        <f t="shared" si="0"/>
        <v>4247.4867009999998</v>
      </c>
      <c r="AL13" s="54">
        <f t="shared" si="0"/>
        <v>56970.961321999996</v>
      </c>
      <c r="AM13" s="54">
        <f t="shared" si="0"/>
        <v>0</v>
      </c>
      <c r="AN13" s="54">
        <f t="shared" si="0"/>
        <v>45250</v>
      </c>
      <c r="AO13" s="54">
        <f t="shared" si="0"/>
        <v>11720.961321999999</v>
      </c>
      <c r="AP13" s="54">
        <f t="shared" si="0"/>
        <v>6502.9466210000001</v>
      </c>
      <c r="AQ13" s="54">
        <f t="shared" si="0"/>
        <v>1045</v>
      </c>
      <c r="AR13" s="54">
        <f t="shared" si="0"/>
        <v>0</v>
      </c>
      <c r="AS13" s="54">
        <f t="shared" ref="AS13:BX13" si="1">AS14+AS17+AS36+AS35</f>
        <v>4173.0147010000001</v>
      </c>
      <c r="AT13" s="54">
        <f t="shared" si="1"/>
        <v>23788.261536999998</v>
      </c>
      <c r="AU13" s="54">
        <f t="shared" si="1"/>
        <v>0</v>
      </c>
      <c r="AV13" s="54">
        <f t="shared" si="1"/>
        <v>0</v>
      </c>
      <c r="AW13" s="54">
        <f t="shared" si="1"/>
        <v>18817.261537000002</v>
      </c>
      <c r="AX13" s="54">
        <f t="shared" si="1"/>
        <v>12263.002700999999</v>
      </c>
      <c r="AY13" s="54">
        <f t="shared" si="1"/>
        <v>8019.4884810000003</v>
      </c>
      <c r="AZ13" s="54">
        <f t="shared" si="1"/>
        <v>3505.7703550000001</v>
      </c>
      <c r="BA13" s="54">
        <f t="shared" si="1"/>
        <v>15862.689399999999</v>
      </c>
      <c r="BB13" s="54">
        <f t="shared" si="1"/>
        <v>0</v>
      </c>
      <c r="BC13" s="54">
        <f t="shared" si="1"/>
        <v>0</v>
      </c>
      <c r="BD13" s="54">
        <f t="shared" si="1"/>
        <v>15474.521665</v>
      </c>
      <c r="BE13" s="54">
        <f t="shared" si="1"/>
        <v>12032.517400000001</v>
      </c>
      <c r="BF13" s="54">
        <f t="shared" si="1"/>
        <v>0</v>
      </c>
      <c r="BG13" s="54">
        <f t="shared" si="1"/>
        <v>1740</v>
      </c>
      <c r="BH13" s="54">
        <f t="shared" si="1"/>
        <v>2090.172</v>
      </c>
      <c r="BI13" s="54">
        <f t="shared" si="1"/>
        <v>2.25</v>
      </c>
      <c r="BJ13" s="54">
        <f t="shared" si="1"/>
        <v>0</v>
      </c>
      <c r="BK13" s="54">
        <f t="shared" si="1"/>
        <v>0</v>
      </c>
      <c r="BL13" s="54">
        <f t="shared" si="1"/>
        <v>2.25</v>
      </c>
      <c r="BM13" s="54">
        <f t="shared" si="1"/>
        <v>0</v>
      </c>
      <c r="BN13" s="54">
        <f t="shared" si="1"/>
        <v>0</v>
      </c>
      <c r="BO13" s="54">
        <f t="shared" si="1"/>
        <v>0</v>
      </c>
      <c r="BP13" s="54">
        <f t="shared" si="1"/>
        <v>0</v>
      </c>
      <c r="BQ13" s="54">
        <f t="shared" si="1"/>
        <v>0</v>
      </c>
      <c r="BR13" s="54">
        <f t="shared" si="1"/>
        <v>0</v>
      </c>
      <c r="BS13" s="54">
        <f t="shared" si="1"/>
        <v>0</v>
      </c>
      <c r="BT13" s="54">
        <f t="shared" si="1"/>
        <v>0</v>
      </c>
      <c r="BU13" s="54">
        <f t="shared" si="1"/>
        <v>197.21820700000001</v>
      </c>
      <c r="BV13" s="54">
        <f t="shared" si="1"/>
        <v>0</v>
      </c>
      <c r="BW13" s="54">
        <f t="shared" si="1"/>
        <v>0</v>
      </c>
      <c r="BX13" s="54">
        <f t="shared" si="1"/>
        <v>0</v>
      </c>
      <c r="BY13" s="54">
        <f t="shared" ref="BY13:CC13" si="2">BY14+BY17+BY36+BY35</f>
        <v>0</v>
      </c>
      <c r="BZ13" s="54">
        <f t="shared" si="2"/>
        <v>0</v>
      </c>
      <c r="CA13" s="54">
        <f t="shared" si="2"/>
        <v>0</v>
      </c>
      <c r="CB13" s="54">
        <f t="shared" si="2"/>
        <v>0</v>
      </c>
      <c r="CC13" s="54">
        <f t="shared" si="2"/>
        <v>0</v>
      </c>
      <c r="CD13" s="54"/>
      <c r="CE13" s="332" t="e">
        <f>CE36+#REF!</f>
        <v>#REF!</v>
      </c>
      <c r="CF13" s="332" t="e">
        <f>CF36+#REF!</f>
        <v>#REF!</v>
      </c>
      <c r="CG13" s="491" t="e">
        <f>CG36+#REF!</f>
        <v>#REF!</v>
      </c>
      <c r="CH13" s="492" t="e">
        <f>CH36+#REF!</f>
        <v>#REF!</v>
      </c>
      <c r="CI13" s="91"/>
    </row>
    <row r="14" spans="1:87" s="20" customFormat="1" ht="35.25" customHeight="1">
      <c r="A14" s="559" t="s">
        <v>11</v>
      </c>
      <c r="B14" s="446" t="s">
        <v>1359</v>
      </c>
      <c r="C14" s="559"/>
      <c r="D14" s="559"/>
      <c r="E14" s="559"/>
      <c r="F14" s="559"/>
      <c r="G14" s="559"/>
      <c r="H14" s="559"/>
      <c r="I14" s="559"/>
      <c r="J14" s="559"/>
      <c r="K14" s="559"/>
      <c r="L14" s="559"/>
      <c r="M14" s="560">
        <f t="shared" ref="M14:AR14" si="3">SUM(M15:M16)</f>
        <v>1782.1790000000001</v>
      </c>
      <c r="N14" s="560">
        <f t="shared" si="3"/>
        <v>0</v>
      </c>
      <c r="O14" s="560">
        <f t="shared" si="3"/>
        <v>0</v>
      </c>
      <c r="P14" s="560">
        <f t="shared" si="3"/>
        <v>1782.1790000000001</v>
      </c>
      <c r="Q14" s="560">
        <f t="shared" si="3"/>
        <v>0</v>
      </c>
      <c r="R14" s="560">
        <f t="shared" si="3"/>
        <v>0</v>
      </c>
      <c r="S14" s="560">
        <f t="shared" si="3"/>
        <v>0</v>
      </c>
      <c r="T14" s="560">
        <f t="shared" si="3"/>
        <v>0</v>
      </c>
      <c r="U14" s="560">
        <f t="shared" si="3"/>
        <v>0</v>
      </c>
      <c r="V14" s="560">
        <f t="shared" si="3"/>
        <v>0</v>
      </c>
      <c r="W14" s="560">
        <f t="shared" si="3"/>
        <v>6300</v>
      </c>
      <c r="X14" s="560">
        <f t="shared" si="3"/>
        <v>0</v>
      </c>
      <c r="Y14" s="560">
        <f t="shared" si="3"/>
        <v>0</v>
      </c>
      <c r="Z14" s="560">
        <f t="shared" si="3"/>
        <v>1681</v>
      </c>
      <c r="AA14" s="560">
        <f t="shared" si="3"/>
        <v>0</v>
      </c>
      <c r="AB14" s="560">
        <f t="shared" si="3"/>
        <v>6300</v>
      </c>
      <c r="AC14" s="560">
        <f t="shared" si="3"/>
        <v>0</v>
      </c>
      <c r="AD14" s="560">
        <f t="shared" si="3"/>
        <v>0</v>
      </c>
      <c r="AE14" s="560">
        <f t="shared" si="3"/>
        <v>0</v>
      </c>
      <c r="AF14" s="560">
        <f t="shared" si="3"/>
        <v>0</v>
      </c>
      <c r="AG14" s="560">
        <f t="shared" si="3"/>
        <v>0</v>
      </c>
      <c r="AH14" s="560">
        <f t="shared" si="3"/>
        <v>0</v>
      </c>
      <c r="AI14" s="560">
        <f t="shared" si="3"/>
        <v>0</v>
      </c>
      <c r="AJ14" s="560">
        <f t="shared" si="3"/>
        <v>0</v>
      </c>
      <c r="AK14" s="560">
        <f t="shared" si="3"/>
        <v>0</v>
      </c>
      <c r="AL14" s="560">
        <f t="shared" si="3"/>
        <v>0</v>
      </c>
      <c r="AM14" s="560">
        <f t="shared" si="3"/>
        <v>0</v>
      </c>
      <c r="AN14" s="560">
        <f t="shared" si="3"/>
        <v>0</v>
      </c>
      <c r="AO14" s="560">
        <f t="shared" si="3"/>
        <v>0</v>
      </c>
      <c r="AP14" s="560">
        <f t="shared" si="3"/>
        <v>0</v>
      </c>
      <c r="AQ14" s="560">
        <f t="shared" si="3"/>
        <v>0</v>
      </c>
      <c r="AR14" s="560">
        <f t="shared" si="3"/>
        <v>0</v>
      </c>
      <c r="AS14" s="560">
        <f t="shared" ref="AS14:BX14" si="4">SUM(AS15:AS16)</f>
        <v>0</v>
      </c>
      <c r="AT14" s="560">
        <f t="shared" si="4"/>
        <v>6300</v>
      </c>
      <c r="AU14" s="560">
        <f t="shared" si="4"/>
        <v>0</v>
      </c>
      <c r="AV14" s="560">
        <f t="shared" si="4"/>
        <v>0</v>
      </c>
      <c r="AW14" s="560">
        <f t="shared" si="4"/>
        <v>1681</v>
      </c>
      <c r="AX14" s="560">
        <f t="shared" si="4"/>
        <v>0</v>
      </c>
      <c r="AY14" s="560">
        <f t="shared" si="4"/>
        <v>6300</v>
      </c>
      <c r="AZ14" s="560">
        <f t="shared" si="4"/>
        <v>0</v>
      </c>
      <c r="BA14" s="560">
        <f t="shared" si="4"/>
        <v>740</v>
      </c>
      <c r="BB14" s="560">
        <f t="shared" si="4"/>
        <v>0</v>
      </c>
      <c r="BC14" s="560">
        <f t="shared" si="4"/>
        <v>0</v>
      </c>
      <c r="BD14" s="560">
        <f t="shared" si="4"/>
        <v>740</v>
      </c>
      <c r="BE14" s="560">
        <f t="shared" si="4"/>
        <v>0</v>
      </c>
      <c r="BF14" s="560">
        <f t="shared" si="4"/>
        <v>0</v>
      </c>
      <c r="BG14" s="560">
        <f t="shared" si="4"/>
        <v>740</v>
      </c>
      <c r="BH14" s="560">
        <f t="shared" si="4"/>
        <v>0</v>
      </c>
      <c r="BI14" s="560">
        <f t="shared" si="4"/>
        <v>0</v>
      </c>
      <c r="BJ14" s="560">
        <f t="shared" si="4"/>
        <v>0</v>
      </c>
      <c r="BK14" s="560">
        <f t="shared" si="4"/>
        <v>0</v>
      </c>
      <c r="BL14" s="560">
        <f t="shared" si="4"/>
        <v>0</v>
      </c>
      <c r="BM14" s="560">
        <f t="shared" si="4"/>
        <v>0</v>
      </c>
      <c r="BN14" s="560">
        <f t="shared" si="4"/>
        <v>0</v>
      </c>
      <c r="BO14" s="560">
        <f t="shared" si="4"/>
        <v>0</v>
      </c>
      <c r="BP14" s="560">
        <f t="shared" si="4"/>
        <v>0</v>
      </c>
      <c r="BQ14" s="560">
        <f t="shared" si="4"/>
        <v>0</v>
      </c>
      <c r="BR14" s="560">
        <f t="shared" si="4"/>
        <v>0</v>
      </c>
      <c r="BS14" s="560">
        <f t="shared" si="4"/>
        <v>0</v>
      </c>
      <c r="BT14" s="560">
        <f t="shared" si="4"/>
        <v>0</v>
      </c>
      <c r="BU14" s="560">
        <f t="shared" si="4"/>
        <v>0</v>
      </c>
      <c r="BV14" s="560">
        <f t="shared" si="4"/>
        <v>0</v>
      </c>
      <c r="BW14" s="560">
        <f t="shared" si="4"/>
        <v>0</v>
      </c>
      <c r="BX14" s="560">
        <f t="shared" si="4"/>
        <v>0</v>
      </c>
      <c r="BY14" s="560">
        <f t="shared" ref="BY14:CC14" si="5">SUM(BY15:BY16)</f>
        <v>0</v>
      </c>
      <c r="BZ14" s="560">
        <f t="shared" si="5"/>
        <v>0</v>
      </c>
      <c r="CA14" s="560">
        <f t="shared" si="5"/>
        <v>0</v>
      </c>
      <c r="CB14" s="560">
        <f t="shared" si="5"/>
        <v>0</v>
      </c>
      <c r="CC14" s="560">
        <f t="shared" si="5"/>
        <v>0</v>
      </c>
      <c r="CD14" s="559"/>
      <c r="CE14" s="61"/>
      <c r="CF14" s="61"/>
      <c r="CG14" s="61"/>
      <c r="CH14" s="61"/>
      <c r="CI14" s="184"/>
    </row>
    <row r="15" spans="1:87" s="20" customFormat="1" ht="69.75" hidden="1" customHeight="1" outlineLevel="1">
      <c r="A15" s="561">
        <v>3</v>
      </c>
      <c r="B15" s="567" t="s">
        <v>308</v>
      </c>
      <c r="C15" s="563" t="s">
        <v>70</v>
      </c>
      <c r="D15" s="563" t="s">
        <v>284</v>
      </c>
      <c r="E15" s="66"/>
      <c r="F15" s="66" t="s">
        <v>279</v>
      </c>
      <c r="G15" s="66" t="s">
        <v>48</v>
      </c>
      <c r="H15" s="563" t="s">
        <v>5</v>
      </c>
      <c r="I15" s="564" t="s">
        <v>75</v>
      </c>
      <c r="J15" s="563" t="s">
        <v>309</v>
      </c>
      <c r="K15" s="563" t="s">
        <v>282</v>
      </c>
      <c r="L15" s="66" t="s">
        <v>310</v>
      </c>
      <c r="M15" s="66">
        <f>N15+O15+P15</f>
        <v>1782.1790000000001</v>
      </c>
      <c r="N15" s="66"/>
      <c r="O15" s="65"/>
      <c r="P15" s="65">
        <v>1782.1790000000001</v>
      </c>
      <c r="Q15" s="66"/>
      <c r="R15" s="66" t="s">
        <v>292</v>
      </c>
      <c r="S15" s="66"/>
      <c r="T15" s="66"/>
      <c r="U15" s="66"/>
      <c r="V15" s="66"/>
      <c r="W15" s="65">
        <f t="shared" ref="W15:W16" si="6">AA15+AB15+AC15</f>
        <v>740</v>
      </c>
      <c r="X15" s="66"/>
      <c r="Y15" s="65"/>
      <c r="Z15" s="66">
        <f t="shared" ref="Z15" si="7">SUM(AA15:AC15)</f>
        <v>740</v>
      </c>
      <c r="AA15" s="66">
        <v>0</v>
      </c>
      <c r="AB15" s="66">
        <v>740</v>
      </c>
      <c r="AC15" s="66"/>
      <c r="AD15" s="66"/>
      <c r="AE15" s="66"/>
      <c r="AF15" s="65"/>
      <c r="AG15" s="65"/>
      <c r="AH15" s="66"/>
      <c r="AI15" s="66"/>
      <c r="AJ15" s="66"/>
      <c r="AK15" s="66"/>
      <c r="AL15" s="66"/>
      <c r="AM15" s="66"/>
      <c r="AN15" s="65"/>
      <c r="AO15" s="568"/>
      <c r="AP15" s="66"/>
      <c r="AQ15" s="66"/>
      <c r="AR15" s="66"/>
      <c r="AS15" s="66"/>
      <c r="AT15" s="66">
        <f t="shared" ref="AT15:AT16" si="8">AX15+AY15+AZ15</f>
        <v>740</v>
      </c>
      <c r="AU15" s="66"/>
      <c r="AV15" s="65"/>
      <c r="AW15" s="66">
        <f t="shared" ref="AW15" si="9">SUM(AX15:AZ15)</f>
        <v>740</v>
      </c>
      <c r="AX15" s="66">
        <v>0</v>
      </c>
      <c r="AY15" s="66">
        <v>740</v>
      </c>
      <c r="AZ15" s="66"/>
      <c r="BA15" s="66">
        <f>BB15+BC15+BD15</f>
        <v>740</v>
      </c>
      <c r="BB15" s="66"/>
      <c r="BC15" s="65"/>
      <c r="BD15" s="65">
        <f>BE15+BF15+BG15+BH15</f>
        <v>740</v>
      </c>
      <c r="BE15" s="66"/>
      <c r="BF15" s="66"/>
      <c r="BG15" s="66">
        <v>740</v>
      </c>
      <c r="BH15" s="66"/>
      <c r="BI15" s="65">
        <f t="shared" ref="BI15" si="10">BJ15+BK15+BL15</f>
        <v>0</v>
      </c>
      <c r="BJ15" s="66"/>
      <c r="BK15" s="66"/>
      <c r="BL15" s="66"/>
      <c r="BM15" s="65">
        <f t="shared" ref="BM15" si="11">BN15+BO15+BP15</f>
        <v>0</v>
      </c>
      <c r="BN15" s="66"/>
      <c r="BO15" s="66"/>
      <c r="BP15" s="66"/>
      <c r="BQ15" s="66"/>
      <c r="BR15" s="66"/>
      <c r="BS15" s="66"/>
      <c r="BT15" s="66"/>
      <c r="BU15" s="66"/>
      <c r="BV15" s="66"/>
      <c r="BW15" s="66"/>
      <c r="BX15" s="66"/>
      <c r="BY15" s="66"/>
      <c r="BZ15" s="66"/>
      <c r="CA15" s="66"/>
      <c r="CB15" s="66"/>
      <c r="CC15" s="66"/>
      <c r="CD15" s="66" t="s">
        <v>329</v>
      </c>
      <c r="CE15" s="565"/>
      <c r="CF15" s="565"/>
      <c r="CG15" s="565"/>
      <c r="CH15" s="565"/>
    </row>
    <row r="16" spans="1:87" s="63" customFormat="1" ht="91.5" hidden="1" customHeight="1" outlineLevel="1">
      <c r="A16" s="561">
        <v>11</v>
      </c>
      <c r="B16" s="569" t="s">
        <v>330</v>
      </c>
      <c r="C16" s="570" t="s">
        <v>70</v>
      </c>
      <c r="D16" s="571"/>
      <c r="E16" s="572"/>
      <c r="F16" s="66" t="s">
        <v>279</v>
      </c>
      <c r="G16" s="570"/>
      <c r="H16" s="573"/>
      <c r="I16" s="570"/>
      <c r="J16" s="570"/>
      <c r="K16" s="570"/>
      <c r="L16" s="574"/>
      <c r="M16" s="65"/>
      <c r="N16" s="575">
        <v>0</v>
      </c>
      <c r="O16" s="575">
        <v>0</v>
      </c>
      <c r="P16" s="575">
        <v>0</v>
      </c>
      <c r="Q16" s="66"/>
      <c r="R16" s="66" t="s">
        <v>283</v>
      </c>
      <c r="S16" s="575">
        <v>0</v>
      </c>
      <c r="T16" s="575">
        <v>0</v>
      </c>
      <c r="U16" s="575">
        <v>0</v>
      </c>
      <c r="V16" s="575">
        <v>0</v>
      </c>
      <c r="W16" s="65">
        <f t="shared" si="6"/>
        <v>5560</v>
      </c>
      <c r="X16" s="576">
        <v>0</v>
      </c>
      <c r="Y16" s="576">
        <v>0</v>
      </c>
      <c r="Z16" s="576">
        <v>941</v>
      </c>
      <c r="AA16" s="576">
        <v>0</v>
      </c>
      <c r="AB16" s="576">
        <f>941+4619</f>
        <v>5560</v>
      </c>
      <c r="AC16" s="575">
        <v>0</v>
      </c>
      <c r="AD16" s="575">
        <v>0</v>
      </c>
      <c r="AE16" s="575">
        <v>0</v>
      </c>
      <c r="AF16" s="575">
        <v>0</v>
      </c>
      <c r="AG16" s="575">
        <v>0</v>
      </c>
      <c r="AH16" s="575">
        <v>0</v>
      </c>
      <c r="AI16" s="575">
        <v>0</v>
      </c>
      <c r="AJ16" s="575">
        <v>0</v>
      </c>
      <c r="AK16" s="575">
        <v>0</v>
      </c>
      <c r="AL16" s="575">
        <v>0</v>
      </c>
      <c r="AM16" s="575">
        <v>0</v>
      </c>
      <c r="AN16" s="575">
        <v>0</v>
      </c>
      <c r="AO16" s="575">
        <v>0</v>
      </c>
      <c r="AP16" s="575">
        <v>0</v>
      </c>
      <c r="AQ16" s="575">
        <v>0</v>
      </c>
      <c r="AR16" s="575">
        <v>0</v>
      </c>
      <c r="AS16" s="575">
        <v>0</v>
      </c>
      <c r="AT16" s="66">
        <f t="shared" si="8"/>
        <v>5560</v>
      </c>
      <c r="AU16" s="576">
        <v>0</v>
      </c>
      <c r="AV16" s="576">
        <v>0</v>
      </c>
      <c r="AW16" s="576">
        <v>941</v>
      </c>
      <c r="AX16" s="576">
        <v>0</v>
      </c>
      <c r="AY16" s="576">
        <f>941+4619</f>
        <v>5560</v>
      </c>
      <c r="AZ16" s="575">
        <v>0</v>
      </c>
      <c r="BA16" s="577">
        <v>0</v>
      </c>
      <c r="BB16" s="577">
        <v>0</v>
      </c>
      <c r="BC16" s="577">
        <v>0</v>
      </c>
      <c r="BD16" s="577">
        <v>0</v>
      </c>
      <c r="BE16" s="577">
        <v>0</v>
      </c>
      <c r="BF16" s="577">
        <v>0</v>
      </c>
      <c r="BG16" s="577">
        <v>0</v>
      </c>
      <c r="BH16" s="577">
        <v>0</v>
      </c>
      <c r="BI16" s="577">
        <v>0</v>
      </c>
      <c r="BJ16" s="577">
        <v>0</v>
      </c>
      <c r="BK16" s="577">
        <v>0</v>
      </c>
      <c r="BL16" s="577">
        <v>0</v>
      </c>
      <c r="BM16" s="577">
        <v>0</v>
      </c>
      <c r="BN16" s="577">
        <v>0</v>
      </c>
      <c r="BO16" s="577">
        <v>0</v>
      </c>
      <c r="BP16" s="577">
        <v>0</v>
      </c>
      <c r="BQ16" s="577">
        <v>0</v>
      </c>
      <c r="BR16" s="577">
        <v>0</v>
      </c>
      <c r="BS16" s="577">
        <v>0</v>
      </c>
      <c r="BT16" s="577">
        <v>0</v>
      </c>
      <c r="BU16" s="577"/>
      <c r="BV16" s="577"/>
      <c r="BW16" s="577"/>
      <c r="BX16" s="577"/>
      <c r="BY16" s="577"/>
      <c r="BZ16" s="577"/>
      <c r="CA16" s="577"/>
      <c r="CB16" s="577"/>
      <c r="CC16" s="577"/>
      <c r="CD16" s="573" t="s">
        <v>323</v>
      </c>
      <c r="CE16" s="435"/>
      <c r="CF16" s="435"/>
      <c r="CG16" s="435"/>
      <c r="CH16" s="435"/>
    </row>
    <row r="17" spans="1:87" s="20" customFormat="1" ht="45" customHeight="1" collapsed="1">
      <c r="A17" s="559" t="s">
        <v>10</v>
      </c>
      <c r="B17" s="559" t="s">
        <v>55</v>
      </c>
      <c r="C17" s="559"/>
      <c r="D17" s="559"/>
      <c r="E17" s="559"/>
      <c r="F17" s="559"/>
      <c r="G17" s="559"/>
      <c r="H17" s="559"/>
      <c r="I17" s="559"/>
      <c r="J17" s="559"/>
      <c r="K17" s="559"/>
      <c r="L17" s="559"/>
      <c r="M17" s="560">
        <f t="shared" ref="M17:AR17" si="12">M18+M22+M30+M34</f>
        <v>69042.258835999994</v>
      </c>
      <c r="N17" s="560">
        <f t="shared" si="12"/>
        <v>0</v>
      </c>
      <c r="O17" s="560">
        <f t="shared" si="12"/>
        <v>45250</v>
      </c>
      <c r="P17" s="560">
        <f t="shared" si="12"/>
        <v>23792.258836000001</v>
      </c>
      <c r="Q17" s="560">
        <f t="shared" si="12"/>
        <v>0</v>
      </c>
      <c r="R17" s="560">
        <f t="shared" si="12"/>
        <v>0</v>
      </c>
      <c r="S17" s="560">
        <f t="shared" si="12"/>
        <v>0</v>
      </c>
      <c r="T17" s="560">
        <f t="shared" si="12"/>
        <v>0</v>
      </c>
      <c r="U17" s="560">
        <f t="shared" si="12"/>
        <v>0</v>
      </c>
      <c r="V17" s="560">
        <f t="shared" si="12"/>
        <v>0</v>
      </c>
      <c r="W17" s="560">
        <f t="shared" si="12"/>
        <v>21810.085536999999</v>
      </c>
      <c r="X17" s="560">
        <f t="shared" si="12"/>
        <v>0</v>
      </c>
      <c r="Y17" s="560">
        <f t="shared" si="12"/>
        <v>45250</v>
      </c>
      <c r="Z17" s="560">
        <f t="shared" si="12"/>
        <v>21770.085536999999</v>
      </c>
      <c r="AA17" s="560">
        <f t="shared" si="12"/>
        <v>12649.34</v>
      </c>
      <c r="AB17" s="560">
        <f t="shared" si="12"/>
        <v>1273.3</v>
      </c>
      <c r="AC17" s="560">
        <f t="shared" si="12"/>
        <v>7887.4455369999996</v>
      </c>
      <c r="AD17" s="560">
        <f t="shared" si="12"/>
        <v>51497.486701000002</v>
      </c>
      <c r="AE17" s="560">
        <f t="shared" si="12"/>
        <v>0</v>
      </c>
      <c r="AF17" s="560">
        <f t="shared" si="12"/>
        <v>45250</v>
      </c>
      <c r="AG17" s="560">
        <f t="shared" si="12"/>
        <v>6247.4867009999998</v>
      </c>
      <c r="AH17" s="560">
        <f t="shared" si="12"/>
        <v>955</v>
      </c>
      <c r="AI17" s="560">
        <f t="shared" si="12"/>
        <v>1045</v>
      </c>
      <c r="AJ17" s="560">
        <f t="shared" si="12"/>
        <v>0</v>
      </c>
      <c r="AK17" s="560">
        <f t="shared" si="12"/>
        <v>4247.4867009999998</v>
      </c>
      <c r="AL17" s="560">
        <f t="shared" si="12"/>
        <v>54037.354700999997</v>
      </c>
      <c r="AM17" s="560">
        <f t="shared" si="12"/>
        <v>0</v>
      </c>
      <c r="AN17" s="560">
        <f t="shared" si="12"/>
        <v>45250</v>
      </c>
      <c r="AO17" s="560">
        <f t="shared" si="12"/>
        <v>8787.3547010000002</v>
      </c>
      <c r="AP17" s="560">
        <f t="shared" si="12"/>
        <v>3569.34</v>
      </c>
      <c r="AQ17" s="560">
        <f t="shared" si="12"/>
        <v>1045</v>
      </c>
      <c r="AR17" s="560">
        <f t="shared" si="12"/>
        <v>0</v>
      </c>
      <c r="AS17" s="560">
        <f t="shared" ref="AS17:BU17" si="13">AS18+AS22+AS30+AS34</f>
        <v>4173.0147010000001</v>
      </c>
      <c r="AT17" s="560">
        <f t="shared" si="13"/>
        <v>13066.428836000001</v>
      </c>
      <c r="AU17" s="560">
        <f t="shared" si="13"/>
        <v>0</v>
      </c>
      <c r="AV17" s="560">
        <f t="shared" si="13"/>
        <v>0</v>
      </c>
      <c r="AW17" s="560">
        <f t="shared" si="13"/>
        <v>13026.428836000001</v>
      </c>
      <c r="AX17" s="560">
        <f t="shared" si="13"/>
        <v>8153.17</v>
      </c>
      <c r="AY17" s="560">
        <f t="shared" si="13"/>
        <v>1407.4884809999999</v>
      </c>
      <c r="AZ17" s="560">
        <f t="shared" si="13"/>
        <v>3505.7703550000001</v>
      </c>
      <c r="BA17" s="560">
        <f t="shared" si="13"/>
        <v>11159.856734999999</v>
      </c>
      <c r="BB17" s="560">
        <f t="shared" si="13"/>
        <v>0</v>
      </c>
      <c r="BC17" s="560">
        <f t="shared" si="13"/>
        <v>0</v>
      </c>
      <c r="BD17" s="560">
        <f t="shared" si="13"/>
        <v>10771.689</v>
      </c>
      <c r="BE17" s="560">
        <f t="shared" si="13"/>
        <v>8069.6847350000007</v>
      </c>
      <c r="BF17" s="560">
        <f t="shared" si="13"/>
        <v>0</v>
      </c>
      <c r="BG17" s="560">
        <f t="shared" si="13"/>
        <v>1000</v>
      </c>
      <c r="BH17" s="560">
        <f t="shared" si="13"/>
        <v>2090.172</v>
      </c>
      <c r="BI17" s="560">
        <f t="shared" si="13"/>
        <v>0</v>
      </c>
      <c r="BJ17" s="560">
        <f t="shared" si="13"/>
        <v>0</v>
      </c>
      <c r="BK17" s="560">
        <f t="shared" si="13"/>
        <v>0</v>
      </c>
      <c r="BL17" s="560">
        <f t="shared" si="13"/>
        <v>0</v>
      </c>
      <c r="BM17" s="560">
        <f t="shared" si="13"/>
        <v>0</v>
      </c>
      <c r="BN17" s="560">
        <f t="shared" si="13"/>
        <v>0</v>
      </c>
      <c r="BO17" s="560">
        <f t="shared" si="13"/>
        <v>0</v>
      </c>
      <c r="BP17" s="560">
        <f t="shared" si="13"/>
        <v>0</v>
      </c>
      <c r="BQ17" s="560">
        <f t="shared" si="13"/>
        <v>0</v>
      </c>
      <c r="BR17" s="560">
        <f t="shared" si="13"/>
        <v>0</v>
      </c>
      <c r="BS17" s="560">
        <f t="shared" si="13"/>
        <v>0</v>
      </c>
      <c r="BT17" s="560">
        <f t="shared" si="13"/>
        <v>0</v>
      </c>
      <c r="BU17" s="560">
        <f t="shared" si="13"/>
        <v>0</v>
      </c>
      <c r="BV17" s="560"/>
      <c r="BW17" s="560"/>
      <c r="BX17" s="560"/>
      <c r="BY17" s="560"/>
      <c r="BZ17" s="560"/>
      <c r="CA17" s="560"/>
      <c r="CB17" s="560"/>
      <c r="CC17" s="560"/>
      <c r="CD17" s="559" t="s">
        <v>1369</v>
      </c>
      <c r="CE17" s="61"/>
      <c r="CF17" s="61"/>
      <c r="CG17" s="61"/>
      <c r="CH17" s="61"/>
      <c r="CI17" s="184"/>
    </row>
    <row r="18" spans="1:87" s="20" customFormat="1" ht="30" customHeight="1" collapsed="1">
      <c r="A18" s="450" t="s">
        <v>12</v>
      </c>
      <c r="B18" s="450" t="s">
        <v>281</v>
      </c>
      <c r="C18" s="450"/>
      <c r="D18" s="450"/>
      <c r="E18" s="450"/>
      <c r="F18" s="450"/>
      <c r="G18" s="450"/>
      <c r="H18" s="450"/>
      <c r="I18" s="450"/>
      <c r="J18" s="450"/>
      <c r="K18" s="450"/>
      <c r="L18" s="450"/>
      <c r="M18" s="84">
        <f>M19</f>
        <v>2149.258836</v>
      </c>
      <c r="N18" s="84">
        <f t="shared" ref="N18:BY18" si="14">N19</f>
        <v>0</v>
      </c>
      <c r="O18" s="84">
        <f t="shared" si="14"/>
        <v>0</v>
      </c>
      <c r="P18" s="84">
        <f t="shared" si="14"/>
        <v>2149.258836</v>
      </c>
      <c r="Q18" s="84">
        <f t="shared" si="14"/>
        <v>0</v>
      </c>
      <c r="R18" s="84">
        <f t="shared" si="14"/>
        <v>0</v>
      </c>
      <c r="S18" s="84">
        <f t="shared" si="14"/>
        <v>0</v>
      </c>
      <c r="T18" s="84">
        <f t="shared" si="14"/>
        <v>0</v>
      </c>
      <c r="U18" s="84">
        <f t="shared" si="14"/>
        <v>0</v>
      </c>
      <c r="V18" s="84">
        <f t="shared" si="14"/>
        <v>0</v>
      </c>
      <c r="W18" s="84">
        <f t="shared" si="14"/>
        <v>2149.258836</v>
      </c>
      <c r="X18" s="84">
        <f t="shared" si="14"/>
        <v>0</v>
      </c>
      <c r="Y18" s="84">
        <f t="shared" si="14"/>
        <v>0</v>
      </c>
      <c r="Z18" s="84">
        <f t="shared" si="14"/>
        <v>2149.258836</v>
      </c>
      <c r="AA18" s="84">
        <f t="shared" si="14"/>
        <v>389</v>
      </c>
      <c r="AB18" s="84">
        <f t="shared" si="14"/>
        <v>233.3</v>
      </c>
      <c r="AC18" s="84">
        <f t="shared" si="14"/>
        <v>1526.958836</v>
      </c>
      <c r="AD18" s="84">
        <f t="shared" si="14"/>
        <v>0</v>
      </c>
      <c r="AE18" s="84">
        <f t="shared" si="14"/>
        <v>0</v>
      </c>
      <c r="AF18" s="84">
        <f t="shared" si="14"/>
        <v>0</v>
      </c>
      <c r="AG18" s="84">
        <f t="shared" si="14"/>
        <v>0</v>
      </c>
      <c r="AH18" s="84">
        <f t="shared" si="14"/>
        <v>0</v>
      </c>
      <c r="AI18" s="84">
        <f t="shared" si="14"/>
        <v>0</v>
      </c>
      <c r="AJ18" s="84">
        <f t="shared" si="14"/>
        <v>0</v>
      </c>
      <c r="AK18" s="84">
        <f t="shared" si="14"/>
        <v>0</v>
      </c>
      <c r="AL18" s="84">
        <f t="shared" si="14"/>
        <v>0</v>
      </c>
      <c r="AM18" s="84">
        <f t="shared" si="14"/>
        <v>0</v>
      </c>
      <c r="AN18" s="84">
        <f t="shared" si="14"/>
        <v>0</v>
      </c>
      <c r="AO18" s="84">
        <f t="shared" si="14"/>
        <v>0</v>
      </c>
      <c r="AP18" s="84">
        <f t="shared" si="14"/>
        <v>0</v>
      </c>
      <c r="AQ18" s="84">
        <f t="shared" si="14"/>
        <v>0</v>
      </c>
      <c r="AR18" s="84">
        <f t="shared" si="14"/>
        <v>0</v>
      </c>
      <c r="AS18" s="84">
        <f t="shared" si="14"/>
        <v>0</v>
      </c>
      <c r="AT18" s="84">
        <f t="shared" si="14"/>
        <v>2149.258836</v>
      </c>
      <c r="AU18" s="84">
        <f t="shared" si="14"/>
        <v>0</v>
      </c>
      <c r="AV18" s="84">
        <f t="shared" si="14"/>
        <v>0</v>
      </c>
      <c r="AW18" s="84">
        <f t="shared" si="14"/>
        <v>2149.258836</v>
      </c>
      <c r="AX18" s="84">
        <f t="shared" si="14"/>
        <v>389</v>
      </c>
      <c r="AY18" s="84">
        <f t="shared" si="14"/>
        <v>367.48848099999998</v>
      </c>
      <c r="AZ18" s="84">
        <f t="shared" si="14"/>
        <v>1392.7703550000001</v>
      </c>
      <c r="BA18" s="84">
        <f t="shared" si="14"/>
        <v>388.16773499999999</v>
      </c>
      <c r="BB18" s="84">
        <f t="shared" si="14"/>
        <v>0</v>
      </c>
      <c r="BC18" s="84">
        <f t="shared" si="14"/>
        <v>0</v>
      </c>
      <c r="BD18" s="84">
        <f t="shared" si="14"/>
        <v>0</v>
      </c>
      <c r="BE18" s="84">
        <f t="shared" si="14"/>
        <v>388.16773499999999</v>
      </c>
      <c r="BF18" s="84">
        <f t="shared" si="14"/>
        <v>0</v>
      </c>
      <c r="BG18" s="84">
        <f t="shared" si="14"/>
        <v>0</v>
      </c>
      <c r="BH18" s="84">
        <f t="shared" si="14"/>
        <v>0</v>
      </c>
      <c r="BI18" s="84">
        <f t="shared" si="14"/>
        <v>0</v>
      </c>
      <c r="BJ18" s="84">
        <f t="shared" si="14"/>
        <v>0</v>
      </c>
      <c r="BK18" s="84">
        <f t="shared" si="14"/>
        <v>0</v>
      </c>
      <c r="BL18" s="84">
        <f t="shared" si="14"/>
        <v>0</v>
      </c>
      <c r="BM18" s="84">
        <f t="shared" si="14"/>
        <v>0</v>
      </c>
      <c r="BN18" s="84">
        <f t="shared" si="14"/>
        <v>0</v>
      </c>
      <c r="BO18" s="84">
        <f t="shared" si="14"/>
        <v>0</v>
      </c>
      <c r="BP18" s="84">
        <f t="shared" si="14"/>
        <v>0</v>
      </c>
      <c r="BQ18" s="84">
        <f t="shared" si="14"/>
        <v>0</v>
      </c>
      <c r="BR18" s="84">
        <f t="shared" si="14"/>
        <v>0</v>
      </c>
      <c r="BS18" s="84">
        <f t="shared" si="14"/>
        <v>0</v>
      </c>
      <c r="BT18" s="84">
        <f t="shared" si="14"/>
        <v>0</v>
      </c>
      <c r="BU18" s="84">
        <f t="shared" si="14"/>
        <v>0</v>
      </c>
      <c r="BV18" s="84">
        <f t="shared" si="14"/>
        <v>0</v>
      </c>
      <c r="BW18" s="84">
        <f t="shared" si="14"/>
        <v>0</v>
      </c>
      <c r="BX18" s="84">
        <f t="shared" si="14"/>
        <v>0</v>
      </c>
      <c r="BY18" s="84">
        <f t="shared" si="14"/>
        <v>0</v>
      </c>
      <c r="BZ18" s="84">
        <f t="shared" ref="BZ18:CC18" si="15">BZ19</f>
        <v>0</v>
      </c>
      <c r="CA18" s="84">
        <f t="shared" si="15"/>
        <v>0</v>
      </c>
      <c r="CB18" s="84">
        <f t="shared" si="15"/>
        <v>0</v>
      </c>
      <c r="CC18" s="84">
        <f t="shared" si="15"/>
        <v>0</v>
      </c>
      <c r="CD18" s="450"/>
      <c r="CE18" s="61"/>
      <c r="CF18" s="61"/>
      <c r="CG18" s="61"/>
      <c r="CH18" s="61"/>
      <c r="CI18" s="184"/>
    </row>
    <row r="19" spans="1:87" s="20" customFormat="1" ht="30" customHeight="1">
      <c r="A19" s="469" t="s">
        <v>45</v>
      </c>
      <c r="B19" s="578" t="s">
        <v>49</v>
      </c>
      <c r="C19" s="560"/>
      <c r="D19" s="560"/>
      <c r="E19" s="560"/>
      <c r="F19" s="560"/>
      <c r="G19" s="560"/>
      <c r="H19" s="560"/>
      <c r="I19" s="579"/>
      <c r="J19" s="560"/>
      <c r="K19" s="560"/>
      <c r="L19" s="560"/>
      <c r="M19" s="560">
        <f>SUM(M20:M21)</f>
        <v>2149.258836</v>
      </c>
      <c r="N19" s="560">
        <f t="shared" ref="N19:BY19" si="16">SUM(N20:N21)</f>
        <v>0</v>
      </c>
      <c r="O19" s="560">
        <f t="shared" si="16"/>
        <v>0</v>
      </c>
      <c r="P19" s="560">
        <f t="shared" si="16"/>
        <v>2149.258836</v>
      </c>
      <c r="Q19" s="560">
        <f t="shared" si="16"/>
        <v>0</v>
      </c>
      <c r="R19" s="560">
        <f t="shared" si="16"/>
        <v>0</v>
      </c>
      <c r="S19" s="560">
        <f t="shared" si="16"/>
        <v>0</v>
      </c>
      <c r="T19" s="560">
        <f t="shared" si="16"/>
        <v>0</v>
      </c>
      <c r="U19" s="560">
        <f t="shared" si="16"/>
        <v>0</v>
      </c>
      <c r="V19" s="560">
        <f t="shared" si="16"/>
        <v>0</v>
      </c>
      <c r="W19" s="560">
        <f t="shared" si="16"/>
        <v>2149.258836</v>
      </c>
      <c r="X19" s="560">
        <f t="shared" si="16"/>
        <v>0</v>
      </c>
      <c r="Y19" s="560">
        <f t="shared" si="16"/>
        <v>0</v>
      </c>
      <c r="Z19" s="560">
        <f t="shared" si="16"/>
        <v>2149.258836</v>
      </c>
      <c r="AA19" s="560">
        <f t="shared" si="16"/>
        <v>389</v>
      </c>
      <c r="AB19" s="560">
        <f t="shared" si="16"/>
        <v>233.3</v>
      </c>
      <c r="AC19" s="560">
        <f t="shared" si="16"/>
        <v>1526.958836</v>
      </c>
      <c r="AD19" s="560">
        <f t="shared" si="16"/>
        <v>0</v>
      </c>
      <c r="AE19" s="560">
        <f t="shared" si="16"/>
        <v>0</v>
      </c>
      <c r="AF19" s="560">
        <f t="shared" si="16"/>
        <v>0</v>
      </c>
      <c r="AG19" s="560">
        <f t="shared" si="16"/>
        <v>0</v>
      </c>
      <c r="AH19" s="560">
        <f t="shared" si="16"/>
        <v>0</v>
      </c>
      <c r="AI19" s="560">
        <f t="shared" si="16"/>
        <v>0</v>
      </c>
      <c r="AJ19" s="560">
        <f t="shared" si="16"/>
        <v>0</v>
      </c>
      <c r="AK19" s="560">
        <f t="shared" si="16"/>
        <v>0</v>
      </c>
      <c r="AL19" s="560">
        <f t="shared" si="16"/>
        <v>0</v>
      </c>
      <c r="AM19" s="560">
        <f t="shared" si="16"/>
        <v>0</v>
      </c>
      <c r="AN19" s="560">
        <f t="shared" si="16"/>
        <v>0</v>
      </c>
      <c r="AO19" s="560">
        <f t="shared" si="16"/>
        <v>0</v>
      </c>
      <c r="AP19" s="560">
        <f t="shared" si="16"/>
        <v>0</v>
      </c>
      <c r="AQ19" s="560">
        <f t="shared" si="16"/>
        <v>0</v>
      </c>
      <c r="AR19" s="560">
        <f t="shared" si="16"/>
        <v>0</v>
      </c>
      <c r="AS19" s="560">
        <f t="shared" si="16"/>
        <v>0</v>
      </c>
      <c r="AT19" s="560">
        <f t="shared" si="16"/>
        <v>2149.258836</v>
      </c>
      <c r="AU19" s="560">
        <f t="shared" si="16"/>
        <v>0</v>
      </c>
      <c r="AV19" s="560">
        <f t="shared" si="16"/>
        <v>0</v>
      </c>
      <c r="AW19" s="560">
        <f t="shared" si="16"/>
        <v>2149.258836</v>
      </c>
      <c r="AX19" s="560">
        <f t="shared" si="16"/>
        <v>389</v>
      </c>
      <c r="AY19" s="560">
        <f t="shared" si="16"/>
        <v>367.48848099999998</v>
      </c>
      <c r="AZ19" s="560">
        <f t="shared" si="16"/>
        <v>1392.7703550000001</v>
      </c>
      <c r="BA19" s="560">
        <f t="shared" si="16"/>
        <v>388.16773499999999</v>
      </c>
      <c r="BB19" s="560">
        <f t="shared" si="16"/>
        <v>0</v>
      </c>
      <c r="BC19" s="560">
        <f t="shared" si="16"/>
        <v>0</v>
      </c>
      <c r="BD19" s="560">
        <f t="shared" si="16"/>
        <v>0</v>
      </c>
      <c r="BE19" s="560">
        <f t="shared" si="16"/>
        <v>388.16773499999999</v>
      </c>
      <c r="BF19" s="560">
        <f t="shared" si="16"/>
        <v>0</v>
      </c>
      <c r="BG19" s="560">
        <f t="shared" si="16"/>
        <v>0</v>
      </c>
      <c r="BH19" s="560">
        <f t="shared" si="16"/>
        <v>0</v>
      </c>
      <c r="BI19" s="560">
        <f t="shared" si="16"/>
        <v>0</v>
      </c>
      <c r="BJ19" s="560">
        <f t="shared" si="16"/>
        <v>0</v>
      </c>
      <c r="BK19" s="560">
        <f t="shared" si="16"/>
        <v>0</v>
      </c>
      <c r="BL19" s="560">
        <f t="shared" si="16"/>
        <v>0</v>
      </c>
      <c r="BM19" s="560">
        <f t="shared" si="16"/>
        <v>0</v>
      </c>
      <c r="BN19" s="560">
        <f t="shared" si="16"/>
        <v>0</v>
      </c>
      <c r="BO19" s="560">
        <f t="shared" si="16"/>
        <v>0</v>
      </c>
      <c r="BP19" s="560">
        <f t="shared" si="16"/>
        <v>0</v>
      </c>
      <c r="BQ19" s="560">
        <f t="shared" si="16"/>
        <v>0</v>
      </c>
      <c r="BR19" s="560">
        <f t="shared" si="16"/>
        <v>0</v>
      </c>
      <c r="BS19" s="560">
        <f t="shared" si="16"/>
        <v>0</v>
      </c>
      <c r="BT19" s="560">
        <f t="shared" si="16"/>
        <v>0</v>
      </c>
      <c r="BU19" s="560">
        <f t="shared" si="16"/>
        <v>0</v>
      </c>
      <c r="BV19" s="560">
        <f t="shared" si="16"/>
        <v>0</v>
      </c>
      <c r="BW19" s="560">
        <f t="shared" si="16"/>
        <v>0</v>
      </c>
      <c r="BX19" s="560">
        <f t="shared" si="16"/>
        <v>0</v>
      </c>
      <c r="BY19" s="560">
        <f t="shared" si="16"/>
        <v>0</v>
      </c>
      <c r="BZ19" s="560">
        <f t="shared" ref="BZ19:CC19" si="17">SUM(BZ20:BZ21)</f>
        <v>0</v>
      </c>
      <c r="CA19" s="560">
        <f t="shared" si="17"/>
        <v>0</v>
      </c>
      <c r="CB19" s="560">
        <f t="shared" si="17"/>
        <v>0</v>
      </c>
      <c r="CC19" s="560">
        <f t="shared" si="17"/>
        <v>0</v>
      </c>
      <c r="CD19" s="560"/>
      <c r="CE19" s="61"/>
      <c r="CF19" s="61"/>
      <c r="CG19" s="61"/>
      <c r="CH19" s="61"/>
    </row>
    <row r="20" spans="1:87" s="21" customFormat="1" ht="69" hidden="1" customHeight="1" outlineLevel="1">
      <c r="A20" s="561">
        <v>16</v>
      </c>
      <c r="B20" s="567" t="s">
        <v>286</v>
      </c>
      <c r="C20" s="563" t="s">
        <v>281</v>
      </c>
      <c r="D20" s="66" t="s">
        <v>91</v>
      </c>
      <c r="E20" s="563">
        <v>8134666</v>
      </c>
      <c r="F20" s="563" t="s">
        <v>281</v>
      </c>
      <c r="G20" s="563" t="s">
        <v>48</v>
      </c>
      <c r="H20" s="563" t="s">
        <v>283</v>
      </c>
      <c r="I20" s="564">
        <v>2025</v>
      </c>
      <c r="J20" s="563">
        <v>2025</v>
      </c>
      <c r="K20" s="563" t="s">
        <v>282</v>
      </c>
      <c r="L20" s="66" t="s">
        <v>287</v>
      </c>
      <c r="M20" s="65">
        <v>389</v>
      </c>
      <c r="N20" s="575"/>
      <c r="O20" s="575"/>
      <c r="P20" s="65">
        <v>389</v>
      </c>
      <c r="Q20" s="66" t="s">
        <v>288</v>
      </c>
      <c r="R20" s="563" t="s">
        <v>283</v>
      </c>
      <c r="S20" s="65"/>
      <c r="T20" s="66"/>
      <c r="U20" s="66"/>
      <c r="V20" s="65"/>
      <c r="W20" s="65">
        <f t="shared" ref="W20:W21" si="18">AA20+AB20+AC20</f>
        <v>389</v>
      </c>
      <c r="X20" s="66"/>
      <c r="Y20" s="66"/>
      <c r="Z20" s="66">
        <f t="shared" ref="Z20:Z21" si="19">SUM(AA20:AC20)</f>
        <v>389</v>
      </c>
      <c r="AA20" s="566">
        <v>389</v>
      </c>
      <c r="AB20" s="66"/>
      <c r="AC20" s="66"/>
      <c r="AD20" s="65"/>
      <c r="AE20" s="66"/>
      <c r="AF20" s="66"/>
      <c r="AG20" s="65"/>
      <c r="AH20" s="566"/>
      <c r="AI20" s="65"/>
      <c r="AJ20" s="66"/>
      <c r="AK20" s="66"/>
      <c r="AL20" s="65"/>
      <c r="AM20" s="66"/>
      <c r="AN20" s="66"/>
      <c r="AO20" s="65">
        <f t="shared" ref="AO20:AO21" si="20">AP20+AQ20+AR20+AS20</f>
        <v>0</v>
      </c>
      <c r="AP20" s="66"/>
      <c r="AQ20" s="65"/>
      <c r="AR20" s="66"/>
      <c r="AS20" s="66"/>
      <c r="AT20" s="66">
        <f t="shared" ref="AT20:AT21" si="21">AX20+AY20+AZ20</f>
        <v>389</v>
      </c>
      <c r="AU20" s="66"/>
      <c r="AV20" s="66"/>
      <c r="AW20" s="66">
        <f t="shared" ref="AW20:AW21" si="22">SUM(AX20:AZ20)</f>
        <v>389</v>
      </c>
      <c r="AX20" s="66">
        <v>389</v>
      </c>
      <c r="AY20" s="66"/>
      <c r="AZ20" s="66"/>
      <c r="BA20" s="65">
        <f>BB20+BC20+BD20+BE20+BF20+BG20+BH20</f>
        <v>388.16773499999999</v>
      </c>
      <c r="BB20" s="66"/>
      <c r="BC20" s="66"/>
      <c r="BD20" s="66"/>
      <c r="BE20" s="66">
        <v>388.16773499999999</v>
      </c>
      <c r="BF20" s="65"/>
      <c r="BG20" s="66"/>
      <c r="BH20" s="66"/>
      <c r="BI20" s="65">
        <f t="shared" ref="BI20:BI21" si="23">BJ20+BK20+BL20</f>
        <v>0</v>
      </c>
      <c r="BJ20" s="66"/>
      <c r="BK20" s="66"/>
      <c r="BL20" s="66"/>
      <c r="BM20" s="65">
        <f t="shared" ref="BM20:BM21" si="24">BN20+BO20+BP20</f>
        <v>0</v>
      </c>
      <c r="BN20" s="66"/>
      <c r="BO20" s="66"/>
      <c r="BP20" s="66"/>
      <c r="BQ20" s="66"/>
      <c r="BR20" s="66"/>
      <c r="BS20" s="66"/>
      <c r="BT20" s="66"/>
      <c r="BU20" s="66"/>
      <c r="BV20" s="66"/>
      <c r="BW20" s="66"/>
      <c r="BX20" s="66"/>
      <c r="BY20" s="66"/>
      <c r="BZ20" s="66"/>
      <c r="CA20" s="66"/>
      <c r="CB20" s="66"/>
      <c r="CC20" s="66"/>
      <c r="CD20" s="66" t="s">
        <v>344</v>
      </c>
      <c r="CE20" s="581">
        <v>389</v>
      </c>
      <c r="CF20" s="580"/>
      <c r="CG20" s="565">
        <v>389</v>
      </c>
      <c r="CH20" s="565"/>
    </row>
    <row r="21" spans="1:87" s="20" customFormat="1" ht="45" hidden="1" customHeight="1" outlineLevel="1">
      <c r="A21" s="561">
        <v>17</v>
      </c>
      <c r="B21" s="567" t="s">
        <v>289</v>
      </c>
      <c r="C21" s="563" t="s">
        <v>281</v>
      </c>
      <c r="D21" s="66" t="s">
        <v>71</v>
      </c>
      <c r="E21" s="575"/>
      <c r="F21" s="563" t="s">
        <v>281</v>
      </c>
      <c r="G21" s="563" t="s">
        <v>48</v>
      </c>
      <c r="H21" s="563" t="s">
        <v>283</v>
      </c>
      <c r="I21" s="564">
        <v>2025</v>
      </c>
      <c r="J21" s="563">
        <v>2025</v>
      </c>
      <c r="K21" s="563" t="s">
        <v>282</v>
      </c>
      <c r="L21" s="66" t="s">
        <v>290</v>
      </c>
      <c r="M21" s="65">
        <v>1760.258836</v>
      </c>
      <c r="N21" s="575"/>
      <c r="O21" s="575"/>
      <c r="P21" s="65">
        <v>1760.258836</v>
      </c>
      <c r="Q21" s="66"/>
      <c r="R21" s="563" t="s">
        <v>283</v>
      </c>
      <c r="S21" s="65"/>
      <c r="T21" s="66"/>
      <c r="U21" s="66"/>
      <c r="V21" s="65"/>
      <c r="W21" s="65">
        <f t="shared" si="18"/>
        <v>1760.258836</v>
      </c>
      <c r="X21" s="66"/>
      <c r="Y21" s="66"/>
      <c r="Z21" s="66">
        <f t="shared" si="19"/>
        <v>1760.258836</v>
      </c>
      <c r="AA21" s="66">
        <v>0</v>
      </c>
      <c r="AB21" s="66">
        <v>233.3</v>
      </c>
      <c r="AC21" s="65">
        <v>1526.958836</v>
      </c>
      <c r="AD21" s="65"/>
      <c r="AE21" s="66"/>
      <c r="AF21" s="66"/>
      <c r="AG21" s="65">
        <f t="shared" ref="AG21" si="25">AH21+AI21+AJ21+AK21</f>
        <v>0</v>
      </c>
      <c r="AH21" s="66"/>
      <c r="AI21" s="66"/>
      <c r="AJ21" s="66"/>
      <c r="AK21" s="65"/>
      <c r="AL21" s="65">
        <f>AR21+AS21</f>
        <v>0</v>
      </c>
      <c r="AM21" s="66"/>
      <c r="AN21" s="66"/>
      <c r="AO21" s="65">
        <f t="shared" si="20"/>
        <v>0</v>
      </c>
      <c r="AP21" s="66"/>
      <c r="AQ21" s="66"/>
      <c r="AR21" s="66"/>
      <c r="AS21" s="65"/>
      <c r="AT21" s="66">
        <f t="shared" si="21"/>
        <v>1760.258836</v>
      </c>
      <c r="AU21" s="66"/>
      <c r="AV21" s="66"/>
      <c r="AW21" s="66">
        <f t="shared" si="22"/>
        <v>1760.258836</v>
      </c>
      <c r="AX21" s="66">
        <v>0</v>
      </c>
      <c r="AY21" s="66">
        <v>367.48848099999998</v>
      </c>
      <c r="AZ21" s="65">
        <v>1392.7703550000001</v>
      </c>
      <c r="BA21" s="66">
        <f t="shared" ref="BA21" si="26">BB21+BC21+BD21+BE21+BF21+BG21+BH21</f>
        <v>0</v>
      </c>
      <c r="BB21" s="66"/>
      <c r="BC21" s="66"/>
      <c r="BD21" s="66"/>
      <c r="BE21" s="66"/>
      <c r="BF21" s="66"/>
      <c r="BG21" s="66"/>
      <c r="BH21" s="66"/>
      <c r="BI21" s="65">
        <f t="shared" si="23"/>
        <v>0</v>
      </c>
      <c r="BJ21" s="66"/>
      <c r="BK21" s="66"/>
      <c r="BL21" s="66"/>
      <c r="BM21" s="65">
        <f t="shared" si="24"/>
        <v>0</v>
      </c>
      <c r="BN21" s="66"/>
      <c r="BO21" s="66"/>
      <c r="BP21" s="66"/>
      <c r="BQ21" s="66"/>
      <c r="BR21" s="66"/>
      <c r="BS21" s="66"/>
      <c r="BT21" s="66"/>
      <c r="BU21" s="66"/>
      <c r="BV21" s="66"/>
      <c r="BW21" s="66"/>
      <c r="BX21" s="66"/>
      <c r="BY21" s="66"/>
      <c r="BZ21" s="66"/>
      <c r="CA21" s="66"/>
      <c r="CB21" s="66"/>
      <c r="CC21" s="66"/>
      <c r="CD21" s="66"/>
      <c r="CE21" s="565"/>
      <c r="CF21" s="565"/>
      <c r="CG21" s="565"/>
      <c r="CH21" s="565"/>
    </row>
    <row r="22" spans="1:87" s="20" customFormat="1" ht="30" customHeight="1" collapsed="1">
      <c r="A22" s="450" t="s">
        <v>13</v>
      </c>
      <c r="B22" s="84" t="s">
        <v>291</v>
      </c>
      <c r="C22" s="84"/>
      <c r="D22" s="84"/>
      <c r="E22" s="84"/>
      <c r="F22" s="84">
        <f>SUM(F23:F29)</f>
        <v>0</v>
      </c>
      <c r="G22" s="84"/>
      <c r="H22" s="84">
        <f>SUM(H23:H29)</f>
        <v>0</v>
      </c>
      <c r="I22" s="84"/>
      <c r="J22" s="84"/>
      <c r="K22" s="84"/>
      <c r="L22" s="84"/>
      <c r="M22" s="84">
        <f>M23</f>
        <v>15023</v>
      </c>
      <c r="N22" s="84">
        <f t="shared" ref="N22:BY22" si="27">N23</f>
        <v>0</v>
      </c>
      <c r="O22" s="84">
        <f t="shared" si="27"/>
        <v>0</v>
      </c>
      <c r="P22" s="84">
        <f t="shared" si="27"/>
        <v>15023</v>
      </c>
      <c r="Q22" s="84">
        <f t="shared" si="27"/>
        <v>0</v>
      </c>
      <c r="R22" s="84">
        <f t="shared" si="27"/>
        <v>0</v>
      </c>
      <c r="S22" s="84">
        <f t="shared" si="27"/>
        <v>0</v>
      </c>
      <c r="T22" s="84">
        <f t="shared" si="27"/>
        <v>0</v>
      </c>
      <c r="U22" s="84">
        <f t="shared" si="27"/>
        <v>0</v>
      </c>
      <c r="V22" s="84">
        <f t="shared" si="27"/>
        <v>0</v>
      </c>
      <c r="W22" s="84">
        <f t="shared" si="27"/>
        <v>14533.586701</v>
      </c>
      <c r="X22" s="84">
        <f t="shared" si="27"/>
        <v>0</v>
      </c>
      <c r="Y22" s="84">
        <f t="shared" si="27"/>
        <v>0</v>
      </c>
      <c r="Z22" s="84">
        <f t="shared" si="27"/>
        <v>14533.586701</v>
      </c>
      <c r="AA22" s="84">
        <f t="shared" si="27"/>
        <v>8046</v>
      </c>
      <c r="AB22" s="84">
        <f t="shared" si="27"/>
        <v>1000</v>
      </c>
      <c r="AC22" s="84">
        <f t="shared" si="27"/>
        <v>5487.5867010000002</v>
      </c>
      <c r="AD22" s="84">
        <f t="shared" si="27"/>
        <v>5374.5867010000002</v>
      </c>
      <c r="AE22" s="84">
        <f t="shared" si="27"/>
        <v>0</v>
      </c>
      <c r="AF22" s="84">
        <f t="shared" si="27"/>
        <v>0</v>
      </c>
      <c r="AG22" s="84">
        <f t="shared" si="27"/>
        <v>5374.5867010000002</v>
      </c>
      <c r="AH22" s="84">
        <f t="shared" si="27"/>
        <v>955</v>
      </c>
      <c r="AI22" s="84">
        <f t="shared" si="27"/>
        <v>1045</v>
      </c>
      <c r="AJ22" s="84">
        <f t="shared" si="27"/>
        <v>0</v>
      </c>
      <c r="AK22" s="84">
        <f t="shared" si="27"/>
        <v>3374.5867010000002</v>
      </c>
      <c r="AL22" s="84">
        <f t="shared" si="27"/>
        <v>5325.9767009999996</v>
      </c>
      <c r="AM22" s="84">
        <f t="shared" si="27"/>
        <v>0</v>
      </c>
      <c r="AN22" s="84">
        <f t="shared" si="27"/>
        <v>0</v>
      </c>
      <c r="AO22" s="84">
        <f t="shared" si="27"/>
        <v>5325.9767009999996</v>
      </c>
      <c r="AP22" s="84">
        <f t="shared" si="27"/>
        <v>955</v>
      </c>
      <c r="AQ22" s="84">
        <f t="shared" si="27"/>
        <v>1045</v>
      </c>
      <c r="AR22" s="84">
        <f t="shared" si="27"/>
        <v>0</v>
      </c>
      <c r="AS22" s="84">
        <f t="shared" si="27"/>
        <v>3325.976701</v>
      </c>
      <c r="AT22" s="84">
        <f t="shared" si="27"/>
        <v>9207.86</v>
      </c>
      <c r="AU22" s="84">
        <f t="shared" si="27"/>
        <v>0</v>
      </c>
      <c r="AV22" s="84">
        <f t="shared" si="27"/>
        <v>0</v>
      </c>
      <c r="AW22" s="84">
        <f t="shared" si="27"/>
        <v>9207.86</v>
      </c>
      <c r="AX22" s="84">
        <f t="shared" si="27"/>
        <v>6094.8600000000006</v>
      </c>
      <c r="AY22" s="84">
        <f t="shared" si="27"/>
        <v>1000</v>
      </c>
      <c r="AZ22" s="84">
        <f t="shared" si="27"/>
        <v>2113</v>
      </c>
      <c r="BA22" s="84">
        <f t="shared" si="27"/>
        <v>9105.469000000001</v>
      </c>
      <c r="BB22" s="84">
        <f t="shared" si="27"/>
        <v>0</v>
      </c>
      <c r="BC22" s="84">
        <f t="shared" si="27"/>
        <v>0</v>
      </c>
      <c r="BD22" s="84">
        <f t="shared" si="27"/>
        <v>9105.469000000001</v>
      </c>
      <c r="BE22" s="84">
        <f t="shared" si="27"/>
        <v>6015.2970000000005</v>
      </c>
      <c r="BF22" s="84">
        <f t="shared" si="27"/>
        <v>0</v>
      </c>
      <c r="BG22" s="84">
        <f t="shared" si="27"/>
        <v>1000</v>
      </c>
      <c r="BH22" s="84">
        <f t="shared" si="27"/>
        <v>2090.172</v>
      </c>
      <c r="BI22" s="84">
        <f t="shared" si="27"/>
        <v>0</v>
      </c>
      <c r="BJ22" s="84">
        <f t="shared" si="27"/>
        <v>0</v>
      </c>
      <c r="BK22" s="84">
        <f t="shared" si="27"/>
        <v>0</v>
      </c>
      <c r="BL22" s="84">
        <f t="shared" si="27"/>
        <v>0</v>
      </c>
      <c r="BM22" s="84">
        <f t="shared" si="27"/>
        <v>0</v>
      </c>
      <c r="BN22" s="84">
        <f t="shared" si="27"/>
        <v>0</v>
      </c>
      <c r="BO22" s="84">
        <f t="shared" si="27"/>
        <v>0</v>
      </c>
      <c r="BP22" s="84">
        <f t="shared" si="27"/>
        <v>0</v>
      </c>
      <c r="BQ22" s="84">
        <f t="shared" si="27"/>
        <v>0</v>
      </c>
      <c r="BR22" s="84">
        <f t="shared" si="27"/>
        <v>0</v>
      </c>
      <c r="BS22" s="84">
        <f t="shared" si="27"/>
        <v>0</v>
      </c>
      <c r="BT22" s="84">
        <f t="shared" si="27"/>
        <v>0</v>
      </c>
      <c r="BU22" s="84">
        <f t="shared" si="27"/>
        <v>0</v>
      </c>
      <c r="BV22" s="84">
        <f t="shared" si="27"/>
        <v>0</v>
      </c>
      <c r="BW22" s="84">
        <f t="shared" si="27"/>
        <v>0</v>
      </c>
      <c r="BX22" s="84">
        <f t="shared" si="27"/>
        <v>0</v>
      </c>
      <c r="BY22" s="84">
        <f t="shared" si="27"/>
        <v>0</v>
      </c>
      <c r="BZ22" s="84">
        <f t="shared" ref="BZ22:CC22" si="28">BZ23</f>
        <v>0</v>
      </c>
      <c r="CA22" s="84">
        <f t="shared" si="28"/>
        <v>0</v>
      </c>
      <c r="CB22" s="84">
        <f t="shared" si="28"/>
        <v>0</v>
      </c>
      <c r="CC22" s="84">
        <f t="shared" si="28"/>
        <v>0</v>
      </c>
      <c r="CD22" s="84"/>
      <c r="CE22" s="61"/>
      <c r="CF22" s="61"/>
      <c r="CG22" s="61"/>
      <c r="CH22" s="61"/>
    </row>
    <row r="23" spans="1:87" s="62" customFormat="1" ht="30" customHeight="1">
      <c r="A23" s="469" t="s">
        <v>45</v>
      </c>
      <c r="B23" s="578" t="s">
        <v>49</v>
      </c>
      <c r="C23" s="578"/>
      <c r="D23" s="578"/>
      <c r="E23" s="578"/>
      <c r="F23" s="578"/>
      <c r="G23" s="578"/>
      <c r="H23" s="578"/>
      <c r="I23" s="578"/>
      <c r="J23" s="578"/>
      <c r="K23" s="578"/>
      <c r="L23" s="578"/>
      <c r="M23" s="584">
        <f>SUM(M24:M29)</f>
        <v>15023</v>
      </c>
      <c r="N23" s="584">
        <f t="shared" ref="N23:BY23" si="29">SUM(N24:N29)</f>
        <v>0</v>
      </c>
      <c r="O23" s="584">
        <f t="shared" si="29"/>
        <v>0</v>
      </c>
      <c r="P23" s="584">
        <f t="shared" si="29"/>
        <v>15023</v>
      </c>
      <c r="Q23" s="584">
        <f t="shared" si="29"/>
        <v>0</v>
      </c>
      <c r="R23" s="584">
        <f t="shared" si="29"/>
        <v>0</v>
      </c>
      <c r="S23" s="584">
        <f t="shared" si="29"/>
        <v>0</v>
      </c>
      <c r="T23" s="584">
        <f t="shared" si="29"/>
        <v>0</v>
      </c>
      <c r="U23" s="584">
        <f t="shared" si="29"/>
        <v>0</v>
      </c>
      <c r="V23" s="584">
        <f t="shared" si="29"/>
        <v>0</v>
      </c>
      <c r="W23" s="584">
        <f t="shared" si="29"/>
        <v>14533.586701</v>
      </c>
      <c r="X23" s="584">
        <f t="shared" si="29"/>
        <v>0</v>
      </c>
      <c r="Y23" s="584">
        <f t="shared" si="29"/>
        <v>0</v>
      </c>
      <c r="Z23" s="584">
        <f t="shared" si="29"/>
        <v>14533.586701</v>
      </c>
      <c r="AA23" s="584">
        <f t="shared" si="29"/>
        <v>8046</v>
      </c>
      <c r="AB23" s="584">
        <f t="shared" si="29"/>
        <v>1000</v>
      </c>
      <c r="AC23" s="584">
        <f t="shared" si="29"/>
        <v>5487.5867010000002</v>
      </c>
      <c r="AD23" s="584">
        <f t="shared" si="29"/>
        <v>5374.5867010000002</v>
      </c>
      <c r="AE23" s="584">
        <f t="shared" si="29"/>
        <v>0</v>
      </c>
      <c r="AF23" s="584">
        <f t="shared" si="29"/>
        <v>0</v>
      </c>
      <c r="AG23" s="584">
        <f t="shared" si="29"/>
        <v>5374.5867010000002</v>
      </c>
      <c r="AH23" s="584">
        <f t="shared" si="29"/>
        <v>955</v>
      </c>
      <c r="AI23" s="584">
        <f t="shared" si="29"/>
        <v>1045</v>
      </c>
      <c r="AJ23" s="584">
        <f t="shared" si="29"/>
        <v>0</v>
      </c>
      <c r="AK23" s="584">
        <f t="shared" si="29"/>
        <v>3374.5867010000002</v>
      </c>
      <c r="AL23" s="584">
        <f t="shared" si="29"/>
        <v>5325.9767009999996</v>
      </c>
      <c r="AM23" s="584">
        <f t="shared" si="29"/>
        <v>0</v>
      </c>
      <c r="AN23" s="584">
        <f t="shared" si="29"/>
        <v>0</v>
      </c>
      <c r="AO23" s="584">
        <f t="shared" si="29"/>
        <v>5325.9767009999996</v>
      </c>
      <c r="AP23" s="584">
        <f t="shared" si="29"/>
        <v>955</v>
      </c>
      <c r="AQ23" s="584">
        <f t="shared" si="29"/>
        <v>1045</v>
      </c>
      <c r="AR23" s="584">
        <f t="shared" si="29"/>
        <v>0</v>
      </c>
      <c r="AS23" s="584">
        <f t="shared" si="29"/>
        <v>3325.976701</v>
      </c>
      <c r="AT23" s="584">
        <f t="shared" si="29"/>
        <v>9207.86</v>
      </c>
      <c r="AU23" s="584">
        <f t="shared" si="29"/>
        <v>0</v>
      </c>
      <c r="AV23" s="584">
        <f t="shared" si="29"/>
        <v>0</v>
      </c>
      <c r="AW23" s="584">
        <f t="shared" si="29"/>
        <v>9207.86</v>
      </c>
      <c r="AX23" s="584">
        <f t="shared" si="29"/>
        <v>6094.8600000000006</v>
      </c>
      <c r="AY23" s="584">
        <f t="shared" si="29"/>
        <v>1000</v>
      </c>
      <c r="AZ23" s="584">
        <f t="shared" si="29"/>
        <v>2113</v>
      </c>
      <c r="BA23" s="584">
        <f t="shared" si="29"/>
        <v>9105.469000000001</v>
      </c>
      <c r="BB23" s="584">
        <f t="shared" si="29"/>
        <v>0</v>
      </c>
      <c r="BC23" s="584">
        <f t="shared" si="29"/>
        <v>0</v>
      </c>
      <c r="BD23" s="584">
        <f t="shared" si="29"/>
        <v>9105.469000000001</v>
      </c>
      <c r="BE23" s="584">
        <f t="shared" si="29"/>
        <v>6015.2970000000005</v>
      </c>
      <c r="BF23" s="584">
        <f t="shared" si="29"/>
        <v>0</v>
      </c>
      <c r="BG23" s="584">
        <f t="shared" si="29"/>
        <v>1000</v>
      </c>
      <c r="BH23" s="584">
        <f t="shared" si="29"/>
        <v>2090.172</v>
      </c>
      <c r="BI23" s="584">
        <f t="shared" si="29"/>
        <v>0</v>
      </c>
      <c r="BJ23" s="584">
        <f t="shared" si="29"/>
        <v>0</v>
      </c>
      <c r="BK23" s="584">
        <f t="shared" si="29"/>
        <v>0</v>
      </c>
      <c r="BL23" s="584">
        <f t="shared" si="29"/>
        <v>0</v>
      </c>
      <c r="BM23" s="584">
        <f t="shared" si="29"/>
        <v>0</v>
      </c>
      <c r="BN23" s="584">
        <f t="shared" si="29"/>
        <v>0</v>
      </c>
      <c r="BO23" s="584">
        <f t="shared" si="29"/>
        <v>0</v>
      </c>
      <c r="BP23" s="584">
        <f t="shared" si="29"/>
        <v>0</v>
      </c>
      <c r="BQ23" s="584">
        <f t="shared" si="29"/>
        <v>0</v>
      </c>
      <c r="BR23" s="584">
        <f t="shared" si="29"/>
        <v>0</v>
      </c>
      <c r="BS23" s="584">
        <f t="shared" si="29"/>
        <v>0</v>
      </c>
      <c r="BT23" s="584">
        <f t="shared" si="29"/>
        <v>0</v>
      </c>
      <c r="BU23" s="584">
        <f t="shared" si="29"/>
        <v>0</v>
      </c>
      <c r="BV23" s="584">
        <f t="shared" si="29"/>
        <v>0</v>
      </c>
      <c r="BW23" s="584">
        <f t="shared" si="29"/>
        <v>0</v>
      </c>
      <c r="BX23" s="584">
        <f t="shared" si="29"/>
        <v>0</v>
      </c>
      <c r="BY23" s="584">
        <f t="shared" si="29"/>
        <v>0</v>
      </c>
      <c r="BZ23" s="584">
        <f t="shared" ref="BZ23:CC23" si="30">SUM(BZ24:BZ29)</f>
        <v>0</v>
      </c>
      <c r="CA23" s="584">
        <f t="shared" si="30"/>
        <v>0</v>
      </c>
      <c r="CB23" s="584">
        <f t="shared" si="30"/>
        <v>0</v>
      </c>
      <c r="CC23" s="584">
        <f t="shared" si="30"/>
        <v>0</v>
      </c>
      <c r="CD23" s="578"/>
      <c r="CE23" s="580"/>
      <c r="CF23" s="565"/>
      <c r="CG23" s="565"/>
      <c r="CH23" s="565"/>
    </row>
    <row r="24" spans="1:87" s="20" customFormat="1" ht="78" hidden="1" customHeight="1" outlineLevel="1">
      <c r="A24" s="561">
        <v>28</v>
      </c>
      <c r="B24" s="562" t="s">
        <v>298</v>
      </c>
      <c r="C24" s="563" t="s">
        <v>285</v>
      </c>
      <c r="D24" s="563" t="s">
        <v>73</v>
      </c>
      <c r="E24" s="66"/>
      <c r="F24" s="66" t="s">
        <v>291</v>
      </c>
      <c r="G24" s="66" t="s">
        <v>48</v>
      </c>
      <c r="H24" s="563" t="s">
        <v>293</v>
      </c>
      <c r="I24" s="564">
        <v>2023</v>
      </c>
      <c r="J24" s="563">
        <v>2023</v>
      </c>
      <c r="K24" s="563" t="s">
        <v>282</v>
      </c>
      <c r="L24" s="563" t="s">
        <v>299</v>
      </c>
      <c r="M24" s="66">
        <f t="shared" ref="M24:M29" si="31">N24+O24+P24</f>
        <v>2600</v>
      </c>
      <c r="N24" s="66"/>
      <c r="O24" s="65"/>
      <c r="P24" s="65">
        <v>2600</v>
      </c>
      <c r="Q24" s="66"/>
      <c r="R24" s="66" t="s">
        <v>292</v>
      </c>
      <c r="S24" s="66"/>
      <c r="T24" s="66"/>
      <c r="U24" s="66"/>
      <c r="V24" s="66"/>
      <c r="W24" s="65">
        <f t="shared" ref="W24:W29" si="32">AA24+AB24+AC24</f>
        <v>2374.5867010000002</v>
      </c>
      <c r="X24" s="66"/>
      <c r="Y24" s="65"/>
      <c r="Z24" s="66">
        <f t="shared" ref="Z24:Z28" si="33">SUM(AA24:AC24)</f>
        <v>2374.5867010000002</v>
      </c>
      <c r="AA24" s="66">
        <v>0</v>
      </c>
      <c r="AB24" s="66"/>
      <c r="AC24" s="66">
        <f>2000+325.976701+48.61</f>
        <v>2374.5867010000002</v>
      </c>
      <c r="AD24" s="66">
        <f t="shared" ref="AD24:AD25" si="34">AE24+AF24+AG24</f>
        <v>2374.5867010000002</v>
      </c>
      <c r="AE24" s="66"/>
      <c r="AF24" s="65"/>
      <c r="AG24" s="65">
        <f t="shared" ref="AG24:AG25" si="35">AH24+AI24+AJ24+AK24</f>
        <v>2374.5867010000002</v>
      </c>
      <c r="AH24" s="66"/>
      <c r="AI24" s="66"/>
      <c r="AJ24" s="66"/>
      <c r="AK24" s="66">
        <f>2000+325.976701+48.61</f>
        <v>2374.5867010000002</v>
      </c>
      <c r="AL24" s="66">
        <f t="shared" ref="AL24:AL25" si="36">AM24+AN24+AO24</f>
        <v>2325.976701</v>
      </c>
      <c r="AM24" s="66"/>
      <c r="AN24" s="65"/>
      <c r="AO24" s="65">
        <f t="shared" ref="AO24:AO25" si="37">AP24+AQ24+AR24+AS24</f>
        <v>2325.976701</v>
      </c>
      <c r="AP24" s="66"/>
      <c r="AQ24" s="66"/>
      <c r="AR24" s="66"/>
      <c r="AS24" s="66">
        <f>2000+325.976701</f>
        <v>2325.976701</v>
      </c>
      <c r="AT24" s="66">
        <f t="shared" ref="AT24:AT29" si="38">AX24+AY24+AZ24</f>
        <v>48.61</v>
      </c>
      <c r="AU24" s="66"/>
      <c r="AV24" s="65"/>
      <c r="AW24" s="66">
        <f t="shared" ref="AW24:AW28" si="39">SUM(AX24:AZ24)</f>
        <v>48.61</v>
      </c>
      <c r="AX24" s="66">
        <v>48.61</v>
      </c>
      <c r="AY24" s="66"/>
      <c r="AZ24" s="66"/>
      <c r="BA24" s="66">
        <f t="shared" ref="BA24" si="40">BB24+BC24+BD24</f>
        <v>48.61</v>
      </c>
      <c r="BB24" s="66"/>
      <c r="BC24" s="65"/>
      <c r="BD24" s="65">
        <f>BE24+BF24+BG24+BH24</f>
        <v>48.61</v>
      </c>
      <c r="BE24" s="66">
        <v>48.61</v>
      </c>
      <c r="BF24" s="66"/>
      <c r="BG24" s="66"/>
      <c r="BH24" s="66"/>
      <c r="BI24" s="65">
        <f t="shared" ref="BI24:BI28" si="41">BJ24+BK24+BL24</f>
        <v>0</v>
      </c>
      <c r="BJ24" s="66"/>
      <c r="BK24" s="66"/>
      <c r="BL24" s="66"/>
      <c r="BM24" s="65">
        <f t="shared" ref="BM24:BM28" si="42">BN24+BO24+BP24</f>
        <v>0</v>
      </c>
      <c r="BN24" s="66"/>
      <c r="BO24" s="66"/>
      <c r="BP24" s="66"/>
      <c r="BQ24" s="66"/>
      <c r="BR24" s="66"/>
      <c r="BS24" s="66"/>
      <c r="BT24" s="66"/>
      <c r="BU24" s="66"/>
      <c r="BV24" s="66"/>
      <c r="BW24" s="66"/>
      <c r="BX24" s="66"/>
      <c r="BY24" s="66"/>
      <c r="BZ24" s="66"/>
      <c r="CA24" s="66"/>
      <c r="CB24" s="66"/>
      <c r="CC24" s="66"/>
      <c r="CD24" s="66"/>
      <c r="CE24" s="565"/>
      <c r="CF24" s="565"/>
      <c r="CG24" s="565">
        <v>48.61</v>
      </c>
      <c r="CH24" s="565"/>
    </row>
    <row r="25" spans="1:87" s="20" customFormat="1" ht="50.25" hidden="1" customHeight="1" outlineLevel="1">
      <c r="A25" s="561">
        <v>31</v>
      </c>
      <c r="B25" s="562" t="s">
        <v>300</v>
      </c>
      <c r="C25" s="563" t="s">
        <v>295</v>
      </c>
      <c r="D25" s="563" t="s">
        <v>71</v>
      </c>
      <c r="E25" s="66"/>
      <c r="F25" s="66" t="s">
        <v>291</v>
      </c>
      <c r="G25" s="66" t="s">
        <v>48</v>
      </c>
      <c r="H25" s="563" t="s">
        <v>294</v>
      </c>
      <c r="I25" s="564">
        <v>2024</v>
      </c>
      <c r="J25" s="563">
        <v>2024</v>
      </c>
      <c r="K25" s="563" t="s">
        <v>282</v>
      </c>
      <c r="L25" s="563" t="s">
        <v>301</v>
      </c>
      <c r="M25" s="66">
        <f t="shared" si="31"/>
        <v>4000</v>
      </c>
      <c r="N25" s="66"/>
      <c r="O25" s="65"/>
      <c r="P25" s="65">
        <v>4000</v>
      </c>
      <c r="Q25" s="66"/>
      <c r="R25" s="66" t="s">
        <v>292</v>
      </c>
      <c r="S25" s="66"/>
      <c r="T25" s="66"/>
      <c r="U25" s="66"/>
      <c r="V25" s="66"/>
      <c r="W25" s="65">
        <f t="shared" si="32"/>
        <v>4000</v>
      </c>
      <c r="X25" s="66"/>
      <c r="Y25" s="65"/>
      <c r="Z25" s="66">
        <f t="shared" si="33"/>
        <v>4000</v>
      </c>
      <c r="AA25" s="66">
        <v>2000</v>
      </c>
      <c r="AB25" s="66">
        <v>1000</v>
      </c>
      <c r="AC25" s="66">
        <v>1000</v>
      </c>
      <c r="AD25" s="66">
        <f t="shared" si="34"/>
        <v>3000</v>
      </c>
      <c r="AE25" s="66"/>
      <c r="AF25" s="65"/>
      <c r="AG25" s="65">
        <f t="shared" si="35"/>
        <v>3000</v>
      </c>
      <c r="AH25" s="66">
        <v>955</v>
      </c>
      <c r="AI25" s="66">
        <v>1045</v>
      </c>
      <c r="AJ25" s="66"/>
      <c r="AK25" s="66">
        <v>1000</v>
      </c>
      <c r="AL25" s="66">
        <f t="shared" si="36"/>
        <v>3000</v>
      </c>
      <c r="AM25" s="66"/>
      <c r="AN25" s="65"/>
      <c r="AO25" s="65">
        <f t="shared" si="37"/>
        <v>3000</v>
      </c>
      <c r="AP25" s="66">
        <v>955</v>
      </c>
      <c r="AQ25" s="66">
        <v>1045</v>
      </c>
      <c r="AR25" s="66"/>
      <c r="AS25" s="66">
        <v>1000</v>
      </c>
      <c r="AT25" s="66">
        <f t="shared" si="38"/>
        <v>1000</v>
      </c>
      <c r="AU25" s="66"/>
      <c r="AV25" s="65"/>
      <c r="AW25" s="66">
        <f t="shared" si="39"/>
        <v>1000</v>
      </c>
      <c r="AX25" s="66">
        <v>0</v>
      </c>
      <c r="AY25" s="66">
        <v>1000</v>
      </c>
      <c r="AZ25" s="66"/>
      <c r="BA25" s="66">
        <f t="shared" ref="BA25" si="43">BB25+BC25+BD25</f>
        <v>1000</v>
      </c>
      <c r="BB25" s="66"/>
      <c r="BC25" s="65"/>
      <c r="BD25" s="65">
        <f>BE25+BF25+BG25+BH25</f>
        <v>1000</v>
      </c>
      <c r="BE25" s="66"/>
      <c r="BF25" s="66"/>
      <c r="BG25" s="66">
        <v>1000</v>
      </c>
      <c r="BH25" s="66"/>
      <c r="BI25" s="65">
        <f t="shared" si="41"/>
        <v>0</v>
      </c>
      <c r="BJ25" s="66"/>
      <c r="BK25" s="66"/>
      <c r="BL25" s="66"/>
      <c r="BM25" s="65">
        <f t="shared" si="42"/>
        <v>0</v>
      </c>
      <c r="BN25" s="66"/>
      <c r="BO25" s="66"/>
      <c r="BP25" s="66"/>
      <c r="BQ25" s="66"/>
      <c r="BR25" s="66"/>
      <c r="BS25" s="66"/>
      <c r="BT25" s="66"/>
      <c r="BU25" s="66"/>
      <c r="BV25" s="66"/>
      <c r="BW25" s="66"/>
      <c r="BX25" s="66"/>
      <c r="BY25" s="66"/>
      <c r="BZ25" s="66"/>
      <c r="CA25" s="66"/>
      <c r="CB25" s="66"/>
      <c r="CC25" s="66"/>
      <c r="CD25" s="66"/>
      <c r="CE25" s="565">
        <v>955</v>
      </c>
      <c r="CF25" s="565">
        <v>1045</v>
      </c>
      <c r="CG25" s="565"/>
      <c r="CH25" s="565"/>
    </row>
    <row r="26" spans="1:87" s="20" customFormat="1" ht="77.25" hidden="1" customHeight="1" outlineLevel="1">
      <c r="A26" s="561">
        <v>41</v>
      </c>
      <c r="B26" s="567" t="s">
        <v>302</v>
      </c>
      <c r="C26" s="563" t="s">
        <v>285</v>
      </c>
      <c r="D26" s="563" t="s">
        <v>91</v>
      </c>
      <c r="E26" s="66"/>
      <c r="F26" s="66" t="s">
        <v>291</v>
      </c>
      <c r="G26" s="66" t="s">
        <v>48</v>
      </c>
      <c r="H26" s="563" t="s">
        <v>297</v>
      </c>
      <c r="I26" s="564">
        <v>2025</v>
      </c>
      <c r="J26" s="563">
        <v>2025</v>
      </c>
      <c r="K26" s="563" t="s">
        <v>282</v>
      </c>
      <c r="L26" s="66" t="s">
        <v>303</v>
      </c>
      <c r="M26" s="66">
        <f t="shared" si="31"/>
        <v>400</v>
      </c>
      <c r="N26" s="66"/>
      <c r="O26" s="65"/>
      <c r="P26" s="65">
        <v>400</v>
      </c>
      <c r="Q26" s="66"/>
      <c r="R26" s="66" t="s">
        <v>292</v>
      </c>
      <c r="S26" s="66"/>
      <c r="T26" s="66"/>
      <c r="U26" s="66"/>
      <c r="V26" s="66"/>
      <c r="W26" s="65">
        <f t="shared" si="32"/>
        <v>400</v>
      </c>
      <c r="X26" s="66"/>
      <c r="Y26" s="65"/>
      <c r="Z26" s="66">
        <f t="shared" si="33"/>
        <v>400</v>
      </c>
      <c r="AA26" s="57">
        <v>400</v>
      </c>
      <c r="AB26" s="57"/>
      <c r="AC26" s="57"/>
      <c r="AD26" s="57"/>
      <c r="AE26" s="57"/>
      <c r="AF26" s="207"/>
      <c r="AG26" s="207"/>
      <c r="AH26" s="57"/>
      <c r="AI26" s="57"/>
      <c r="AJ26" s="57"/>
      <c r="AK26" s="57"/>
      <c r="AL26" s="57"/>
      <c r="AM26" s="57"/>
      <c r="AN26" s="207"/>
      <c r="AO26" s="208"/>
      <c r="AP26" s="57"/>
      <c r="AQ26" s="57"/>
      <c r="AR26" s="57"/>
      <c r="AS26" s="57"/>
      <c r="AT26" s="57">
        <f t="shared" si="38"/>
        <v>400</v>
      </c>
      <c r="AU26" s="57"/>
      <c r="AV26" s="207"/>
      <c r="AW26" s="57">
        <f t="shared" si="39"/>
        <v>400</v>
      </c>
      <c r="AX26" s="57">
        <v>400</v>
      </c>
      <c r="AY26" s="57"/>
      <c r="AZ26" s="57"/>
      <c r="BA26" s="57">
        <f t="shared" ref="BA26:BA28" si="44">BB26+BC26+BD26</f>
        <v>397.24700000000001</v>
      </c>
      <c r="BB26" s="57"/>
      <c r="BC26" s="207"/>
      <c r="BD26" s="207">
        <f t="shared" ref="BD26:BD29" si="45">BE26+BF26+BG26+BH26</f>
        <v>397.24700000000001</v>
      </c>
      <c r="BE26" s="57">
        <v>397.24700000000001</v>
      </c>
      <c r="BF26" s="57"/>
      <c r="BG26" s="57"/>
      <c r="BH26" s="57"/>
      <c r="BI26" s="207">
        <f t="shared" si="41"/>
        <v>0</v>
      </c>
      <c r="BJ26" s="57"/>
      <c r="BK26" s="57"/>
      <c r="BL26" s="57"/>
      <c r="BM26" s="207">
        <f t="shared" si="42"/>
        <v>0</v>
      </c>
      <c r="BN26" s="57"/>
      <c r="BO26" s="57"/>
      <c r="BP26" s="57"/>
      <c r="BQ26" s="57"/>
      <c r="BR26" s="57"/>
      <c r="BS26" s="57"/>
      <c r="BT26" s="57"/>
      <c r="BU26" s="57"/>
      <c r="BV26" s="57"/>
      <c r="BW26" s="57"/>
      <c r="BX26" s="57"/>
      <c r="BY26" s="57"/>
      <c r="BZ26" s="57"/>
      <c r="CA26" s="57"/>
      <c r="CB26" s="57"/>
      <c r="CC26" s="57"/>
      <c r="CD26" s="66"/>
      <c r="CE26" s="565">
        <v>400</v>
      </c>
      <c r="CF26" s="565"/>
      <c r="CG26" s="565">
        <v>400</v>
      </c>
      <c r="CH26" s="565"/>
    </row>
    <row r="27" spans="1:87" s="20" customFormat="1" ht="50.25" hidden="1" customHeight="1" outlineLevel="1">
      <c r="A27" s="561">
        <v>42</v>
      </c>
      <c r="B27" s="567" t="s">
        <v>304</v>
      </c>
      <c r="C27" s="563" t="s">
        <v>295</v>
      </c>
      <c r="D27" s="563" t="s">
        <v>91</v>
      </c>
      <c r="E27" s="66"/>
      <c r="F27" s="66" t="s">
        <v>291</v>
      </c>
      <c r="G27" s="66" t="s">
        <v>48</v>
      </c>
      <c r="H27" s="563" t="s">
        <v>296</v>
      </c>
      <c r="I27" s="564" t="s">
        <v>75</v>
      </c>
      <c r="J27" s="563" t="s">
        <v>75</v>
      </c>
      <c r="K27" s="563" t="s">
        <v>282</v>
      </c>
      <c r="L27" s="66" t="s">
        <v>305</v>
      </c>
      <c r="M27" s="66">
        <f t="shared" si="31"/>
        <v>2310</v>
      </c>
      <c r="N27" s="66"/>
      <c r="O27" s="65"/>
      <c r="P27" s="65">
        <v>2310</v>
      </c>
      <c r="Q27" s="66"/>
      <c r="R27" s="66" t="s">
        <v>292</v>
      </c>
      <c r="S27" s="66"/>
      <c r="T27" s="66"/>
      <c r="U27" s="66"/>
      <c r="V27" s="66"/>
      <c r="W27" s="65">
        <f t="shared" si="32"/>
        <v>2046</v>
      </c>
      <c r="X27" s="66"/>
      <c r="Y27" s="65"/>
      <c r="Z27" s="66">
        <f t="shared" si="33"/>
        <v>2046</v>
      </c>
      <c r="AA27" s="57">
        <v>2046</v>
      </c>
      <c r="AB27" s="57"/>
      <c r="AC27" s="57"/>
      <c r="AD27" s="57"/>
      <c r="AE27" s="57"/>
      <c r="AF27" s="207"/>
      <c r="AG27" s="207"/>
      <c r="AH27" s="57"/>
      <c r="AI27" s="57"/>
      <c r="AJ27" s="57"/>
      <c r="AK27" s="57"/>
      <c r="AL27" s="57"/>
      <c r="AM27" s="57"/>
      <c r="AN27" s="207"/>
      <c r="AO27" s="208"/>
      <c r="AP27" s="57"/>
      <c r="AQ27" s="57"/>
      <c r="AR27" s="57"/>
      <c r="AS27" s="57"/>
      <c r="AT27" s="57">
        <f t="shared" si="38"/>
        <v>2046.25</v>
      </c>
      <c r="AU27" s="57"/>
      <c r="AV27" s="207"/>
      <c r="AW27" s="57">
        <f t="shared" si="39"/>
        <v>2046.25</v>
      </c>
      <c r="AX27" s="57">
        <v>2046.25</v>
      </c>
      <c r="AY27" s="57"/>
      <c r="AZ27" s="57"/>
      <c r="BA27" s="57">
        <f t="shared" si="44"/>
        <v>1986.84</v>
      </c>
      <c r="BB27" s="57"/>
      <c r="BC27" s="207"/>
      <c r="BD27" s="207">
        <f t="shared" si="45"/>
        <v>1986.84</v>
      </c>
      <c r="BE27" s="57">
        <v>1986.84</v>
      </c>
      <c r="BF27" s="57"/>
      <c r="BG27" s="57"/>
      <c r="BH27" s="57"/>
      <c r="BI27" s="207">
        <f t="shared" si="41"/>
        <v>0</v>
      </c>
      <c r="BJ27" s="57"/>
      <c r="BK27" s="57"/>
      <c r="BL27" s="57"/>
      <c r="BM27" s="207">
        <f t="shared" si="42"/>
        <v>0</v>
      </c>
      <c r="BN27" s="57"/>
      <c r="BO27" s="57"/>
      <c r="BP27" s="57"/>
      <c r="BQ27" s="57"/>
      <c r="BR27" s="57"/>
      <c r="BS27" s="57"/>
      <c r="BT27" s="57"/>
      <c r="BU27" s="57"/>
      <c r="BV27" s="57"/>
      <c r="BW27" s="57"/>
      <c r="BX27" s="57"/>
      <c r="BY27" s="57"/>
      <c r="BZ27" s="57"/>
      <c r="CA27" s="57"/>
      <c r="CB27" s="57"/>
      <c r="CC27" s="57"/>
      <c r="CD27" s="66"/>
      <c r="CE27" s="565">
        <v>2046.25</v>
      </c>
      <c r="CF27" s="565"/>
      <c r="CG27" s="565">
        <v>2046.25</v>
      </c>
      <c r="CH27" s="565"/>
    </row>
    <row r="28" spans="1:87" s="20" customFormat="1" ht="50.25" hidden="1" customHeight="1" outlineLevel="1">
      <c r="A28" s="561">
        <v>43</v>
      </c>
      <c r="B28" s="567" t="s">
        <v>306</v>
      </c>
      <c r="C28" s="563" t="s">
        <v>295</v>
      </c>
      <c r="D28" s="563" t="s">
        <v>91</v>
      </c>
      <c r="E28" s="66"/>
      <c r="F28" s="66" t="s">
        <v>291</v>
      </c>
      <c r="G28" s="66" t="s">
        <v>48</v>
      </c>
      <c r="H28" s="563" t="s">
        <v>296</v>
      </c>
      <c r="I28" s="564">
        <v>2025</v>
      </c>
      <c r="J28" s="563">
        <v>2025</v>
      </c>
      <c r="K28" s="563" t="s">
        <v>282</v>
      </c>
      <c r="L28" s="66" t="s">
        <v>307</v>
      </c>
      <c r="M28" s="66">
        <f t="shared" si="31"/>
        <v>1100</v>
      </c>
      <c r="N28" s="66"/>
      <c r="O28" s="65"/>
      <c r="P28" s="65">
        <v>1100</v>
      </c>
      <c r="Q28" s="66"/>
      <c r="R28" s="66" t="s">
        <v>292</v>
      </c>
      <c r="S28" s="66"/>
      <c r="T28" s="66"/>
      <c r="U28" s="66"/>
      <c r="V28" s="66"/>
      <c r="W28" s="65">
        <f t="shared" si="32"/>
        <v>1100</v>
      </c>
      <c r="X28" s="66"/>
      <c r="Y28" s="65"/>
      <c r="Z28" s="66">
        <f t="shared" si="33"/>
        <v>1100</v>
      </c>
      <c r="AA28" s="57">
        <v>1100</v>
      </c>
      <c r="AB28" s="57"/>
      <c r="AC28" s="57"/>
      <c r="AD28" s="57"/>
      <c r="AE28" s="57"/>
      <c r="AF28" s="207"/>
      <c r="AG28" s="207"/>
      <c r="AH28" s="57"/>
      <c r="AI28" s="57"/>
      <c r="AJ28" s="57"/>
      <c r="AK28" s="57"/>
      <c r="AL28" s="57"/>
      <c r="AM28" s="57"/>
      <c r="AN28" s="207"/>
      <c r="AO28" s="208"/>
      <c r="AP28" s="57"/>
      <c r="AQ28" s="57"/>
      <c r="AR28" s="57"/>
      <c r="AS28" s="57"/>
      <c r="AT28" s="57">
        <f t="shared" si="38"/>
        <v>1100</v>
      </c>
      <c r="AU28" s="57"/>
      <c r="AV28" s="207"/>
      <c r="AW28" s="57">
        <f t="shared" si="39"/>
        <v>1100</v>
      </c>
      <c r="AX28" s="57">
        <v>1100</v>
      </c>
      <c r="AY28" s="57"/>
      <c r="AZ28" s="57"/>
      <c r="BA28" s="57">
        <f t="shared" si="44"/>
        <v>1082.5999999999999</v>
      </c>
      <c r="BB28" s="57"/>
      <c r="BC28" s="207"/>
      <c r="BD28" s="207">
        <f t="shared" si="45"/>
        <v>1082.5999999999999</v>
      </c>
      <c r="BE28" s="57">
        <v>1082.5999999999999</v>
      </c>
      <c r="BF28" s="57"/>
      <c r="BG28" s="57"/>
      <c r="BH28" s="57"/>
      <c r="BI28" s="207">
        <f t="shared" si="41"/>
        <v>0</v>
      </c>
      <c r="BJ28" s="57"/>
      <c r="BK28" s="57"/>
      <c r="BL28" s="57"/>
      <c r="BM28" s="207">
        <f t="shared" si="42"/>
        <v>0</v>
      </c>
      <c r="BN28" s="57"/>
      <c r="BO28" s="57"/>
      <c r="BP28" s="57"/>
      <c r="BQ28" s="57"/>
      <c r="BR28" s="57"/>
      <c r="BS28" s="57"/>
      <c r="BT28" s="57"/>
      <c r="BU28" s="57"/>
      <c r="BV28" s="57"/>
      <c r="BW28" s="57"/>
      <c r="BX28" s="57"/>
      <c r="BY28" s="57"/>
      <c r="BZ28" s="57"/>
      <c r="CA28" s="57"/>
      <c r="CB28" s="57"/>
      <c r="CC28" s="57"/>
      <c r="CD28" s="66"/>
      <c r="CE28" s="565">
        <v>1100</v>
      </c>
      <c r="CF28" s="565"/>
      <c r="CG28" s="565">
        <v>1100</v>
      </c>
      <c r="CH28" s="565"/>
    </row>
    <row r="29" spans="1:87" s="20" customFormat="1" ht="63.6" hidden="1" customHeight="1" outlineLevel="1">
      <c r="A29" s="561">
        <v>45</v>
      </c>
      <c r="B29" s="567" t="s">
        <v>311</v>
      </c>
      <c r="C29" s="563" t="s">
        <v>295</v>
      </c>
      <c r="D29" s="563" t="s">
        <v>47</v>
      </c>
      <c r="E29" s="66"/>
      <c r="F29" s="66" t="s">
        <v>291</v>
      </c>
      <c r="G29" s="66" t="s">
        <v>48</v>
      </c>
      <c r="H29" s="563" t="s">
        <v>294</v>
      </c>
      <c r="I29" s="564">
        <v>2025</v>
      </c>
      <c r="J29" s="563">
        <v>2025</v>
      </c>
      <c r="K29" s="563" t="s">
        <v>282</v>
      </c>
      <c r="L29" s="66" t="s">
        <v>312</v>
      </c>
      <c r="M29" s="66">
        <f t="shared" si="31"/>
        <v>4613</v>
      </c>
      <c r="N29" s="66"/>
      <c r="O29" s="65"/>
      <c r="P29" s="65">
        <v>4613</v>
      </c>
      <c r="Q29" s="66"/>
      <c r="R29" s="66" t="s">
        <v>292</v>
      </c>
      <c r="S29" s="66"/>
      <c r="T29" s="66"/>
      <c r="U29" s="66"/>
      <c r="V29" s="66"/>
      <c r="W29" s="65">
        <f t="shared" si="32"/>
        <v>4613</v>
      </c>
      <c r="X29" s="66"/>
      <c r="Y29" s="568"/>
      <c r="Z29" s="66">
        <f>SUM(AA29:AC29)</f>
        <v>4613</v>
      </c>
      <c r="AA29" s="57">
        <v>2500</v>
      </c>
      <c r="AB29" s="57"/>
      <c r="AC29" s="57">
        <v>2113</v>
      </c>
      <c r="AD29" s="57"/>
      <c r="AE29" s="57"/>
      <c r="AF29" s="208"/>
      <c r="AG29" s="207"/>
      <c r="AH29" s="57"/>
      <c r="AI29" s="57"/>
      <c r="AJ29" s="57"/>
      <c r="AK29" s="57"/>
      <c r="AL29" s="57"/>
      <c r="AM29" s="57"/>
      <c r="AN29" s="207"/>
      <c r="AO29" s="207"/>
      <c r="AP29" s="57"/>
      <c r="AQ29" s="57"/>
      <c r="AR29" s="57"/>
      <c r="AS29" s="57"/>
      <c r="AT29" s="57">
        <f t="shared" si="38"/>
        <v>4613</v>
      </c>
      <c r="AU29" s="57"/>
      <c r="AV29" s="208"/>
      <c r="AW29" s="57">
        <f>SUM(AX29:AZ29)</f>
        <v>4613</v>
      </c>
      <c r="AX29" s="57">
        <v>2500</v>
      </c>
      <c r="AY29" s="57"/>
      <c r="AZ29" s="57">
        <v>2113</v>
      </c>
      <c r="BA29" s="57">
        <f>BB29+BC29+BD29</f>
        <v>4590.1720000000005</v>
      </c>
      <c r="BB29" s="57"/>
      <c r="BC29" s="207"/>
      <c r="BD29" s="207">
        <f t="shared" si="45"/>
        <v>4590.1720000000005</v>
      </c>
      <c r="BE29" s="57">
        <v>2500</v>
      </c>
      <c r="BF29" s="57"/>
      <c r="BG29" s="57"/>
      <c r="BH29" s="57">
        <v>2090.172</v>
      </c>
      <c r="BI29" s="207">
        <f>BJ29+BK29+BL29</f>
        <v>0</v>
      </c>
      <c r="BJ29" s="57"/>
      <c r="BK29" s="57"/>
      <c r="BL29" s="57"/>
      <c r="BM29" s="207">
        <f>BN29+BO29+BP29</f>
        <v>0</v>
      </c>
      <c r="BN29" s="57"/>
      <c r="BO29" s="57"/>
      <c r="BP29" s="57"/>
      <c r="BQ29" s="57"/>
      <c r="BR29" s="57"/>
      <c r="BS29" s="57"/>
      <c r="BT29" s="57"/>
      <c r="BU29" s="57"/>
      <c r="BV29" s="57"/>
      <c r="BW29" s="57"/>
      <c r="BX29" s="57"/>
      <c r="BY29" s="57"/>
      <c r="BZ29" s="57"/>
      <c r="CA29" s="57"/>
      <c r="CB29" s="57"/>
      <c r="CC29" s="57"/>
      <c r="CD29" s="66"/>
      <c r="CE29" s="565">
        <v>2500</v>
      </c>
      <c r="CF29" s="565"/>
      <c r="CG29" s="565">
        <v>2500</v>
      </c>
      <c r="CH29" s="565"/>
    </row>
    <row r="30" spans="1:87" s="20" customFormat="1" ht="30" customHeight="1" collapsed="1">
      <c r="A30" s="450" t="s">
        <v>14</v>
      </c>
      <c r="B30" s="84" t="s">
        <v>313</v>
      </c>
      <c r="C30" s="84"/>
      <c r="D30" s="84"/>
      <c r="E30" s="84"/>
      <c r="F30" s="84">
        <f>SUM(F32:F33)</f>
        <v>0</v>
      </c>
      <c r="G30" s="84"/>
      <c r="H30" s="84">
        <f>SUM(H32:H33)</f>
        <v>0</v>
      </c>
      <c r="I30" s="84"/>
      <c r="J30" s="84"/>
      <c r="K30" s="84"/>
      <c r="L30" s="84"/>
      <c r="M30" s="84">
        <f>M31</f>
        <v>51870</v>
      </c>
      <c r="N30" s="84">
        <f t="shared" ref="N30:BY30" si="46">N31</f>
        <v>0</v>
      </c>
      <c r="O30" s="84">
        <f t="shared" si="46"/>
        <v>45250</v>
      </c>
      <c r="P30" s="84">
        <f t="shared" si="46"/>
        <v>6620</v>
      </c>
      <c r="Q30" s="84">
        <f t="shared" si="46"/>
        <v>0</v>
      </c>
      <c r="R30" s="84">
        <f t="shared" si="46"/>
        <v>0</v>
      </c>
      <c r="S30" s="84">
        <f t="shared" si="46"/>
        <v>0</v>
      </c>
      <c r="T30" s="84">
        <f t="shared" si="46"/>
        <v>0</v>
      </c>
      <c r="U30" s="84">
        <f t="shared" si="46"/>
        <v>0</v>
      </c>
      <c r="V30" s="84">
        <f t="shared" si="46"/>
        <v>0</v>
      </c>
      <c r="W30" s="84">
        <f t="shared" si="46"/>
        <v>5087.24</v>
      </c>
      <c r="X30" s="84">
        <f t="shared" si="46"/>
        <v>0</v>
      </c>
      <c r="Y30" s="84">
        <f t="shared" si="46"/>
        <v>45250</v>
      </c>
      <c r="Z30" s="84">
        <f t="shared" si="46"/>
        <v>5087.24</v>
      </c>
      <c r="AA30" s="84">
        <f t="shared" si="46"/>
        <v>4214.34</v>
      </c>
      <c r="AB30" s="84">
        <f t="shared" si="46"/>
        <v>0</v>
      </c>
      <c r="AC30" s="84">
        <f t="shared" si="46"/>
        <v>872.9</v>
      </c>
      <c r="AD30" s="84">
        <f t="shared" si="46"/>
        <v>46122.9</v>
      </c>
      <c r="AE30" s="84">
        <f t="shared" si="46"/>
        <v>0</v>
      </c>
      <c r="AF30" s="84">
        <f t="shared" si="46"/>
        <v>45250</v>
      </c>
      <c r="AG30" s="84">
        <f t="shared" si="46"/>
        <v>872.9</v>
      </c>
      <c r="AH30" s="84">
        <f t="shared" si="46"/>
        <v>0</v>
      </c>
      <c r="AI30" s="84">
        <f t="shared" si="46"/>
        <v>0</v>
      </c>
      <c r="AJ30" s="84">
        <f t="shared" si="46"/>
        <v>0</v>
      </c>
      <c r="AK30" s="84">
        <f t="shared" si="46"/>
        <v>872.9</v>
      </c>
      <c r="AL30" s="84">
        <f t="shared" si="46"/>
        <v>48711.377999999997</v>
      </c>
      <c r="AM30" s="84">
        <f t="shared" si="46"/>
        <v>0</v>
      </c>
      <c r="AN30" s="84">
        <f t="shared" si="46"/>
        <v>45250</v>
      </c>
      <c r="AO30" s="84">
        <f t="shared" si="46"/>
        <v>3461.3780000000002</v>
      </c>
      <c r="AP30" s="84">
        <f t="shared" si="46"/>
        <v>2614.34</v>
      </c>
      <c r="AQ30" s="84">
        <f t="shared" si="46"/>
        <v>0</v>
      </c>
      <c r="AR30" s="84">
        <f t="shared" si="46"/>
        <v>0</v>
      </c>
      <c r="AS30" s="84">
        <f t="shared" si="46"/>
        <v>847.03800000000001</v>
      </c>
      <c r="AT30" s="84">
        <f t="shared" si="46"/>
        <v>1669.31</v>
      </c>
      <c r="AU30" s="84">
        <f t="shared" si="46"/>
        <v>0</v>
      </c>
      <c r="AV30" s="84">
        <f t="shared" si="46"/>
        <v>0</v>
      </c>
      <c r="AW30" s="84">
        <f t="shared" si="46"/>
        <v>1669.31</v>
      </c>
      <c r="AX30" s="84">
        <f t="shared" si="46"/>
        <v>1669.31</v>
      </c>
      <c r="AY30" s="84">
        <f t="shared" si="46"/>
        <v>0</v>
      </c>
      <c r="AZ30" s="84">
        <f t="shared" si="46"/>
        <v>0</v>
      </c>
      <c r="BA30" s="84">
        <f t="shared" si="46"/>
        <v>1666.22</v>
      </c>
      <c r="BB30" s="84">
        <f t="shared" si="46"/>
        <v>0</v>
      </c>
      <c r="BC30" s="84">
        <f t="shared" si="46"/>
        <v>0</v>
      </c>
      <c r="BD30" s="84">
        <f t="shared" si="46"/>
        <v>1666.22</v>
      </c>
      <c r="BE30" s="84">
        <f t="shared" si="46"/>
        <v>1666.22</v>
      </c>
      <c r="BF30" s="84">
        <f t="shared" si="46"/>
        <v>0</v>
      </c>
      <c r="BG30" s="84">
        <f t="shared" si="46"/>
        <v>0</v>
      </c>
      <c r="BH30" s="84">
        <f t="shared" si="46"/>
        <v>0</v>
      </c>
      <c r="BI30" s="84">
        <f t="shared" si="46"/>
        <v>0</v>
      </c>
      <c r="BJ30" s="84">
        <f t="shared" si="46"/>
        <v>0</v>
      </c>
      <c r="BK30" s="84">
        <f t="shared" si="46"/>
        <v>0</v>
      </c>
      <c r="BL30" s="84">
        <f t="shared" si="46"/>
        <v>0</v>
      </c>
      <c r="BM30" s="84">
        <f t="shared" si="46"/>
        <v>0</v>
      </c>
      <c r="BN30" s="84">
        <f t="shared" si="46"/>
        <v>0</v>
      </c>
      <c r="BO30" s="84">
        <f t="shared" si="46"/>
        <v>0</v>
      </c>
      <c r="BP30" s="84">
        <f t="shared" si="46"/>
        <v>0</v>
      </c>
      <c r="BQ30" s="84">
        <f t="shared" si="46"/>
        <v>0</v>
      </c>
      <c r="BR30" s="84">
        <f t="shared" si="46"/>
        <v>0</v>
      </c>
      <c r="BS30" s="84">
        <f t="shared" si="46"/>
        <v>0</v>
      </c>
      <c r="BT30" s="84">
        <f t="shared" si="46"/>
        <v>0</v>
      </c>
      <c r="BU30" s="84">
        <f t="shared" si="46"/>
        <v>0</v>
      </c>
      <c r="BV30" s="84">
        <f t="shared" si="46"/>
        <v>0</v>
      </c>
      <c r="BW30" s="84">
        <f t="shared" si="46"/>
        <v>0</v>
      </c>
      <c r="BX30" s="84">
        <f t="shared" si="46"/>
        <v>0</v>
      </c>
      <c r="BY30" s="84">
        <f t="shared" si="46"/>
        <v>0</v>
      </c>
      <c r="BZ30" s="84">
        <f t="shared" ref="BZ30:CC30" si="47">BZ31</f>
        <v>0</v>
      </c>
      <c r="CA30" s="84">
        <f t="shared" si="47"/>
        <v>0</v>
      </c>
      <c r="CB30" s="84">
        <f t="shared" si="47"/>
        <v>0</v>
      </c>
      <c r="CC30" s="84">
        <f t="shared" si="47"/>
        <v>0</v>
      </c>
      <c r="CD30" s="84"/>
      <c r="CE30" s="61"/>
      <c r="CF30" s="61"/>
      <c r="CG30" s="61"/>
      <c r="CH30" s="61"/>
    </row>
    <row r="31" spans="1:87" s="20" customFormat="1" ht="30" customHeight="1">
      <c r="A31" s="469" t="s">
        <v>45</v>
      </c>
      <c r="B31" s="578" t="s">
        <v>49</v>
      </c>
      <c r="C31" s="560"/>
      <c r="D31" s="560"/>
      <c r="E31" s="560"/>
      <c r="F31" s="560"/>
      <c r="G31" s="560"/>
      <c r="H31" s="560"/>
      <c r="I31" s="579"/>
      <c r="J31" s="560"/>
      <c r="K31" s="560"/>
      <c r="L31" s="560"/>
      <c r="M31" s="560">
        <f t="shared" ref="M31:S31" si="48">SUM(M32:M33)</f>
        <v>51870</v>
      </c>
      <c r="N31" s="560">
        <f t="shared" si="48"/>
        <v>0</v>
      </c>
      <c r="O31" s="560">
        <f t="shared" si="48"/>
        <v>45250</v>
      </c>
      <c r="P31" s="560">
        <f t="shared" si="48"/>
        <v>6620</v>
      </c>
      <c r="Q31" s="560">
        <f t="shared" si="48"/>
        <v>0</v>
      </c>
      <c r="R31" s="560">
        <f t="shared" si="48"/>
        <v>0</v>
      </c>
      <c r="S31" s="560">
        <f t="shared" si="48"/>
        <v>0</v>
      </c>
      <c r="T31" s="560">
        <f t="shared" ref="T31:CC31" si="49">SUM(T32:T33)</f>
        <v>0</v>
      </c>
      <c r="U31" s="560">
        <f t="shared" si="49"/>
        <v>0</v>
      </c>
      <c r="V31" s="560">
        <f t="shared" si="49"/>
        <v>0</v>
      </c>
      <c r="W31" s="560">
        <f t="shared" si="49"/>
        <v>5087.24</v>
      </c>
      <c r="X31" s="560">
        <f t="shared" si="49"/>
        <v>0</v>
      </c>
      <c r="Y31" s="560">
        <f t="shared" si="49"/>
        <v>45250</v>
      </c>
      <c r="Z31" s="560">
        <f t="shared" si="49"/>
        <v>5087.24</v>
      </c>
      <c r="AA31" s="560">
        <f t="shared" si="49"/>
        <v>4214.34</v>
      </c>
      <c r="AB31" s="560">
        <f t="shared" si="49"/>
        <v>0</v>
      </c>
      <c r="AC31" s="560">
        <f t="shared" si="49"/>
        <v>872.9</v>
      </c>
      <c r="AD31" s="560">
        <f t="shared" si="49"/>
        <v>46122.9</v>
      </c>
      <c r="AE31" s="560">
        <f t="shared" si="49"/>
        <v>0</v>
      </c>
      <c r="AF31" s="560">
        <f t="shared" si="49"/>
        <v>45250</v>
      </c>
      <c r="AG31" s="560">
        <f t="shared" si="49"/>
        <v>872.9</v>
      </c>
      <c r="AH31" s="560">
        <f t="shared" si="49"/>
        <v>0</v>
      </c>
      <c r="AI31" s="560">
        <f t="shared" si="49"/>
        <v>0</v>
      </c>
      <c r="AJ31" s="560">
        <f t="shared" si="49"/>
        <v>0</v>
      </c>
      <c r="AK31" s="560">
        <f t="shared" si="49"/>
        <v>872.9</v>
      </c>
      <c r="AL31" s="560">
        <f t="shared" si="49"/>
        <v>48711.377999999997</v>
      </c>
      <c r="AM31" s="560">
        <f t="shared" si="49"/>
        <v>0</v>
      </c>
      <c r="AN31" s="560">
        <f t="shared" si="49"/>
        <v>45250</v>
      </c>
      <c r="AO31" s="560">
        <f t="shared" si="49"/>
        <v>3461.3780000000002</v>
      </c>
      <c r="AP31" s="560">
        <f t="shared" si="49"/>
        <v>2614.34</v>
      </c>
      <c r="AQ31" s="560">
        <f t="shared" si="49"/>
        <v>0</v>
      </c>
      <c r="AR31" s="560">
        <f t="shared" si="49"/>
        <v>0</v>
      </c>
      <c r="AS31" s="560">
        <f t="shared" si="49"/>
        <v>847.03800000000001</v>
      </c>
      <c r="AT31" s="560">
        <f t="shared" si="49"/>
        <v>1669.31</v>
      </c>
      <c r="AU31" s="560">
        <f t="shared" si="49"/>
        <v>0</v>
      </c>
      <c r="AV31" s="560">
        <f t="shared" si="49"/>
        <v>0</v>
      </c>
      <c r="AW31" s="560">
        <f t="shared" si="49"/>
        <v>1669.31</v>
      </c>
      <c r="AX31" s="560">
        <f t="shared" si="49"/>
        <v>1669.31</v>
      </c>
      <c r="AY31" s="560">
        <f t="shared" si="49"/>
        <v>0</v>
      </c>
      <c r="AZ31" s="560">
        <f t="shared" si="49"/>
        <v>0</v>
      </c>
      <c r="BA31" s="560">
        <f t="shared" si="49"/>
        <v>1666.22</v>
      </c>
      <c r="BB31" s="560">
        <f t="shared" si="49"/>
        <v>0</v>
      </c>
      <c r="BC31" s="560">
        <f t="shared" si="49"/>
        <v>0</v>
      </c>
      <c r="BD31" s="560">
        <f t="shared" si="49"/>
        <v>1666.22</v>
      </c>
      <c r="BE31" s="560">
        <f t="shared" si="49"/>
        <v>1666.22</v>
      </c>
      <c r="BF31" s="560">
        <f t="shared" si="49"/>
        <v>0</v>
      </c>
      <c r="BG31" s="560">
        <f t="shared" si="49"/>
        <v>0</v>
      </c>
      <c r="BH31" s="560">
        <f t="shared" si="49"/>
        <v>0</v>
      </c>
      <c r="BI31" s="560">
        <f t="shared" si="49"/>
        <v>0</v>
      </c>
      <c r="BJ31" s="560">
        <f t="shared" si="49"/>
        <v>0</v>
      </c>
      <c r="BK31" s="560">
        <f t="shared" si="49"/>
        <v>0</v>
      </c>
      <c r="BL31" s="560">
        <f t="shared" si="49"/>
        <v>0</v>
      </c>
      <c r="BM31" s="560">
        <f t="shared" si="49"/>
        <v>0</v>
      </c>
      <c r="BN31" s="560">
        <f t="shared" si="49"/>
        <v>0</v>
      </c>
      <c r="BO31" s="560">
        <f t="shared" si="49"/>
        <v>0</v>
      </c>
      <c r="BP31" s="560">
        <f t="shared" si="49"/>
        <v>0</v>
      </c>
      <c r="BQ31" s="560">
        <f t="shared" si="49"/>
        <v>0</v>
      </c>
      <c r="BR31" s="560">
        <f t="shared" si="49"/>
        <v>0</v>
      </c>
      <c r="BS31" s="560">
        <f t="shared" si="49"/>
        <v>0</v>
      </c>
      <c r="BT31" s="560">
        <f t="shared" si="49"/>
        <v>0</v>
      </c>
      <c r="BU31" s="560">
        <f t="shared" si="49"/>
        <v>0</v>
      </c>
      <c r="BV31" s="560">
        <f t="shared" si="49"/>
        <v>0</v>
      </c>
      <c r="BW31" s="560">
        <f t="shared" si="49"/>
        <v>0</v>
      </c>
      <c r="BX31" s="560">
        <f t="shared" si="49"/>
        <v>0</v>
      </c>
      <c r="BY31" s="560">
        <f t="shared" si="49"/>
        <v>0</v>
      </c>
      <c r="BZ31" s="560">
        <f t="shared" si="49"/>
        <v>0</v>
      </c>
      <c r="CA31" s="560">
        <f t="shared" si="49"/>
        <v>0</v>
      </c>
      <c r="CB31" s="560">
        <f t="shared" si="49"/>
        <v>0</v>
      </c>
      <c r="CC31" s="560">
        <f t="shared" si="49"/>
        <v>0</v>
      </c>
      <c r="CD31" s="560"/>
      <c r="CE31" s="61"/>
      <c r="CF31" s="61"/>
      <c r="CG31" s="61"/>
      <c r="CH31" s="61"/>
    </row>
    <row r="32" spans="1:87" s="20" customFormat="1" ht="53.25" hidden="1" customHeight="1" outlineLevel="1">
      <c r="A32" s="561">
        <v>3</v>
      </c>
      <c r="B32" s="567" t="s">
        <v>316</v>
      </c>
      <c r="C32" s="563" t="s">
        <v>285</v>
      </c>
      <c r="D32" s="563" t="s">
        <v>47</v>
      </c>
      <c r="E32" s="66">
        <v>7898002</v>
      </c>
      <c r="F32" s="66" t="s">
        <v>313</v>
      </c>
      <c r="G32" s="66" t="s">
        <v>48</v>
      </c>
      <c r="H32" s="563" t="s">
        <v>314</v>
      </c>
      <c r="I32" s="564" t="s">
        <v>50</v>
      </c>
      <c r="J32" s="563">
        <v>2022</v>
      </c>
      <c r="K32" s="563" t="s">
        <v>282</v>
      </c>
      <c r="L32" s="66" t="s">
        <v>317</v>
      </c>
      <c r="M32" s="66">
        <v>50000</v>
      </c>
      <c r="N32" s="66"/>
      <c r="O32" s="65">
        <v>45250</v>
      </c>
      <c r="P32" s="65">
        <v>4750</v>
      </c>
      <c r="Q32" s="66"/>
      <c r="R32" s="66" t="s">
        <v>315</v>
      </c>
      <c r="S32" s="66"/>
      <c r="T32" s="66"/>
      <c r="U32" s="66"/>
      <c r="V32" s="66"/>
      <c r="W32" s="65">
        <f t="shared" ref="W32:W38" si="50">AA32+AB32+AC32</f>
        <v>3487.2400000000002</v>
      </c>
      <c r="X32" s="66"/>
      <c r="Y32" s="568">
        <v>45250</v>
      </c>
      <c r="Z32" s="66">
        <f t="shared" ref="Z32:Z33" si="51">SUM(AA32:AC32)</f>
        <v>3487.2400000000002</v>
      </c>
      <c r="AA32" s="57">
        <v>2614.34</v>
      </c>
      <c r="AB32" s="57"/>
      <c r="AC32" s="57">
        <v>872.9</v>
      </c>
      <c r="AD32" s="57">
        <f t="shared" ref="AD32" si="52">AE32+AF32+AG32</f>
        <v>46122.9</v>
      </c>
      <c r="AE32" s="57"/>
      <c r="AF32" s="208">
        <v>45250</v>
      </c>
      <c r="AG32" s="207">
        <f>AH32+AI32+AJ32+AK32</f>
        <v>872.9</v>
      </c>
      <c r="AH32" s="57"/>
      <c r="AI32" s="57"/>
      <c r="AJ32" s="57"/>
      <c r="AK32" s="57">
        <v>872.9</v>
      </c>
      <c r="AL32" s="57">
        <f t="shared" ref="AL32" si="53">AM32+AN32+AO32</f>
        <v>48711.377999999997</v>
      </c>
      <c r="AM32" s="57"/>
      <c r="AN32" s="207">
        <v>45250</v>
      </c>
      <c r="AO32" s="207">
        <f>AP32+AQ32+AR32+AS32</f>
        <v>3461.3780000000002</v>
      </c>
      <c r="AP32" s="57">
        <f>1000+1545+69.34</f>
        <v>2614.34</v>
      </c>
      <c r="AQ32" s="57"/>
      <c r="AR32" s="57"/>
      <c r="AS32" s="57">
        <v>847.03800000000001</v>
      </c>
      <c r="AT32" s="57">
        <f t="shared" ref="AT32:AT38" si="54">AX32+AY32+AZ32</f>
        <v>69.31</v>
      </c>
      <c r="AU32" s="57"/>
      <c r="AV32" s="208"/>
      <c r="AW32" s="57">
        <f t="shared" ref="AW32:AW33" si="55">SUM(AX32:AZ32)</f>
        <v>69.31</v>
      </c>
      <c r="AX32" s="57">
        <v>69.31</v>
      </c>
      <c r="AY32" s="57"/>
      <c r="AZ32" s="57"/>
      <c r="BA32" s="57">
        <f t="shared" ref="BA32:BA33" si="56">BB32+BC32+BD32</f>
        <v>69.31</v>
      </c>
      <c r="BB32" s="57"/>
      <c r="BC32" s="207"/>
      <c r="BD32" s="207">
        <f t="shared" ref="BD32:BD33" si="57">BE32+BF32+BG32+BH32</f>
        <v>69.31</v>
      </c>
      <c r="BE32" s="57">
        <v>69.31</v>
      </c>
      <c r="BF32" s="57"/>
      <c r="BG32" s="57"/>
      <c r="BH32" s="57"/>
      <c r="BI32" s="207">
        <f t="shared" ref="BI32:BI33" si="58">BJ32+BK32+BL32</f>
        <v>0</v>
      </c>
      <c r="BJ32" s="57"/>
      <c r="BK32" s="57"/>
      <c r="BL32" s="57"/>
      <c r="BM32" s="207">
        <f t="shared" ref="BM32:BM33" si="59">BN32+BO32+BP32</f>
        <v>0</v>
      </c>
      <c r="BN32" s="57"/>
      <c r="BO32" s="57"/>
      <c r="BP32" s="57"/>
      <c r="BQ32" s="57"/>
      <c r="BR32" s="57"/>
      <c r="BS32" s="57"/>
      <c r="BT32" s="57"/>
      <c r="BU32" s="57"/>
      <c r="BV32" s="57"/>
      <c r="BW32" s="57"/>
      <c r="BX32" s="57"/>
      <c r="BY32" s="57"/>
      <c r="BZ32" s="57"/>
      <c r="CA32" s="57"/>
      <c r="CB32" s="57"/>
      <c r="CC32" s="57"/>
      <c r="CD32" s="66"/>
      <c r="CE32" s="565">
        <f>1000+1545+69.34</f>
        <v>2614.34</v>
      </c>
      <c r="CF32" s="565"/>
      <c r="CG32" s="565">
        <v>69.31</v>
      </c>
      <c r="CH32" s="565"/>
    </row>
    <row r="33" spans="1:86" s="20" customFormat="1" ht="68.25" hidden="1" customHeight="1" outlineLevel="1">
      <c r="A33" s="561">
        <v>35</v>
      </c>
      <c r="B33" s="567" t="s">
        <v>319</v>
      </c>
      <c r="C33" s="563" t="s">
        <v>295</v>
      </c>
      <c r="D33" s="563" t="s">
        <v>47</v>
      </c>
      <c r="E33" s="66"/>
      <c r="F33" s="66" t="s">
        <v>313</v>
      </c>
      <c r="G33" s="66" t="s">
        <v>48</v>
      </c>
      <c r="H33" s="563" t="s">
        <v>318</v>
      </c>
      <c r="I33" s="564">
        <v>2025</v>
      </c>
      <c r="J33" s="563">
        <v>2025</v>
      </c>
      <c r="K33" s="563" t="s">
        <v>282</v>
      </c>
      <c r="L33" s="66" t="s">
        <v>320</v>
      </c>
      <c r="M33" s="66">
        <v>1870</v>
      </c>
      <c r="N33" s="66"/>
      <c r="O33" s="65"/>
      <c r="P33" s="65">
        <v>1870</v>
      </c>
      <c r="Q33" s="66"/>
      <c r="R33" s="66" t="s">
        <v>315</v>
      </c>
      <c r="S33" s="66"/>
      <c r="T33" s="66"/>
      <c r="U33" s="66"/>
      <c r="V33" s="66"/>
      <c r="W33" s="65">
        <f t="shared" si="50"/>
        <v>1600</v>
      </c>
      <c r="X33" s="66"/>
      <c r="Y33" s="568"/>
      <c r="Z33" s="66">
        <f t="shared" si="51"/>
        <v>1600</v>
      </c>
      <c r="AA33" s="66">
        <v>1600</v>
      </c>
      <c r="AB33" s="66">
        <v>0</v>
      </c>
      <c r="AC33" s="66"/>
      <c r="AD33" s="66">
        <f t="shared" ref="AD33" si="60">AE33+AF33+AG33</f>
        <v>0</v>
      </c>
      <c r="AE33" s="66"/>
      <c r="AF33" s="568"/>
      <c r="AG33" s="65">
        <f t="shared" ref="AG33" si="61">AH33+AI33+AJ33+AK33</f>
        <v>0</v>
      </c>
      <c r="AH33" s="66"/>
      <c r="AI33" s="66"/>
      <c r="AJ33" s="66"/>
      <c r="AK33" s="66"/>
      <c r="AL33" s="66">
        <f t="shared" ref="AL33" si="62">AM33+AN33+AO33</f>
        <v>0</v>
      </c>
      <c r="AM33" s="66"/>
      <c r="AN33" s="65"/>
      <c r="AO33" s="65">
        <f t="shared" ref="AO33" si="63">AP33+AQ33+AR33+AS33</f>
        <v>0</v>
      </c>
      <c r="AP33" s="66"/>
      <c r="AQ33" s="66"/>
      <c r="AR33" s="66"/>
      <c r="AS33" s="66"/>
      <c r="AT33" s="66">
        <f t="shared" si="54"/>
        <v>1600</v>
      </c>
      <c r="AU33" s="66"/>
      <c r="AV33" s="568"/>
      <c r="AW33" s="66">
        <f t="shared" si="55"/>
        <v>1600</v>
      </c>
      <c r="AX33" s="66">
        <v>1600</v>
      </c>
      <c r="AY33" s="66"/>
      <c r="AZ33" s="66"/>
      <c r="BA33" s="66">
        <f t="shared" si="56"/>
        <v>1596.91</v>
      </c>
      <c r="BB33" s="66"/>
      <c r="BC33" s="65"/>
      <c r="BD33" s="65">
        <f t="shared" si="57"/>
        <v>1596.91</v>
      </c>
      <c r="BE33" s="66">
        <v>1596.91</v>
      </c>
      <c r="BF33" s="66"/>
      <c r="BG33" s="66"/>
      <c r="BH33" s="66"/>
      <c r="BI33" s="65">
        <f t="shared" si="58"/>
        <v>0</v>
      </c>
      <c r="BJ33" s="66"/>
      <c r="BK33" s="66"/>
      <c r="BL33" s="66"/>
      <c r="BM33" s="65">
        <f t="shared" si="59"/>
        <v>0</v>
      </c>
      <c r="BN33" s="66"/>
      <c r="BO33" s="66"/>
      <c r="BP33" s="66"/>
      <c r="BQ33" s="66"/>
      <c r="BR33" s="66"/>
      <c r="BS33" s="66"/>
      <c r="BT33" s="66"/>
      <c r="BU33" s="66"/>
      <c r="BV33" s="66"/>
      <c r="BW33" s="66"/>
      <c r="BX33" s="66"/>
      <c r="BY33" s="66"/>
      <c r="BZ33" s="66"/>
      <c r="CA33" s="66"/>
      <c r="CB33" s="66"/>
      <c r="CC33" s="66"/>
      <c r="CD33" s="66"/>
      <c r="CE33" s="565">
        <v>1600</v>
      </c>
      <c r="CF33" s="565"/>
      <c r="CG33" s="565">
        <v>1600</v>
      </c>
      <c r="CH33" s="565"/>
    </row>
    <row r="34" spans="1:86" s="63" customFormat="1" ht="40.5" customHeight="1" collapsed="1">
      <c r="A34" s="450" t="s">
        <v>56</v>
      </c>
      <c r="B34" s="84" t="s">
        <v>1336</v>
      </c>
      <c r="C34" s="84"/>
      <c r="D34" s="84"/>
      <c r="E34" s="84"/>
      <c r="F34" s="84"/>
      <c r="G34" s="84"/>
      <c r="H34" s="84"/>
      <c r="I34" s="84"/>
      <c r="J34" s="84"/>
      <c r="K34" s="84"/>
      <c r="L34" s="84"/>
      <c r="M34" s="84"/>
      <c r="N34" s="84"/>
      <c r="O34" s="84"/>
      <c r="P34" s="84"/>
      <c r="Q34" s="84"/>
      <c r="R34" s="84"/>
      <c r="S34" s="84"/>
      <c r="T34" s="84"/>
      <c r="U34" s="84"/>
      <c r="V34" s="84"/>
      <c r="W34" s="84">
        <v>40</v>
      </c>
      <c r="X34" s="84"/>
      <c r="Y34" s="84"/>
      <c r="Z34" s="84"/>
      <c r="AA34" s="84"/>
      <c r="AB34" s="84">
        <v>40</v>
      </c>
      <c r="AC34" s="84"/>
      <c r="AD34" s="84"/>
      <c r="AE34" s="84"/>
      <c r="AF34" s="84"/>
      <c r="AG34" s="84"/>
      <c r="AH34" s="84"/>
      <c r="AI34" s="84"/>
      <c r="AJ34" s="84"/>
      <c r="AK34" s="84"/>
      <c r="AL34" s="84"/>
      <c r="AM34" s="84"/>
      <c r="AN34" s="84"/>
      <c r="AO34" s="84"/>
      <c r="AP34" s="84"/>
      <c r="AQ34" s="84"/>
      <c r="AR34" s="84"/>
      <c r="AS34" s="84"/>
      <c r="AT34" s="84">
        <v>40</v>
      </c>
      <c r="AU34" s="84"/>
      <c r="AV34" s="84"/>
      <c r="AW34" s="84"/>
      <c r="AX34" s="84"/>
      <c r="AY34" s="84">
        <v>40</v>
      </c>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435"/>
      <c r="CF34" s="435"/>
      <c r="CG34" s="435"/>
      <c r="CH34" s="435"/>
    </row>
    <row r="35" spans="1:86" s="20" customFormat="1" ht="65.25" customHeight="1" collapsed="1">
      <c r="A35" s="560" t="s">
        <v>48</v>
      </c>
      <c r="B35" s="585" t="s">
        <v>1342</v>
      </c>
      <c r="C35" s="560"/>
      <c r="D35" s="560"/>
      <c r="E35" s="560"/>
      <c r="F35" s="560"/>
      <c r="G35" s="560"/>
      <c r="H35" s="560"/>
      <c r="I35" s="560"/>
      <c r="J35" s="560"/>
      <c r="K35" s="560"/>
      <c r="L35" s="560"/>
      <c r="M35" s="560"/>
      <c r="N35" s="560"/>
      <c r="O35" s="560"/>
      <c r="P35" s="560"/>
      <c r="Q35" s="560"/>
      <c r="R35" s="560"/>
      <c r="S35" s="560"/>
      <c r="T35" s="560"/>
      <c r="U35" s="560"/>
      <c r="V35" s="560"/>
      <c r="W35" s="560">
        <f>X35+Y35+Z35</f>
        <v>66260.72</v>
      </c>
      <c r="X35" s="560"/>
      <c r="Y35" s="560"/>
      <c r="Z35" s="560">
        <f>SUM(AA35:AC35)</f>
        <v>66260.72</v>
      </c>
      <c r="AA35" s="560">
        <v>7905.7199999999993</v>
      </c>
      <c r="AB35" s="560"/>
      <c r="AC35" s="560">
        <f>'[4]Biểu tổng hợp 2021'!$V$34</f>
        <v>58355</v>
      </c>
      <c r="AD35" s="560">
        <f>AE35+AF35+AG35</f>
        <v>7905.7199999999993</v>
      </c>
      <c r="AE35" s="560"/>
      <c r="AF35" s="560"/>
      <c r="AG35" s="560">
        <f>AH35+AI35+AJ35+AK35</f>
        <v>7905.7199999999993</v>
      </c>
      <c r="AH35" s="560">
        <f>3080+86.25+687+4052.47</f>
        <v>7905.7199999999993</v>
      </c>
      <c r="AI35" s="560"/>
      <c r="AJ35" s="560"/>
      <c r="AK35" s="560"/>
      <c r="AL35" s="560">
        <f>AM35+AN35+AO35</f>
        <v>2933.6066209999999</v>
      </c>
      <c r="AM35" s="560"/>
      <c r="AN35" s="560"/>
      <c r="AO35" s="560">
        <f>AP35+AQ35+AR35+AS35</f>
        <v>2933.6066209999999</v>
      </c>
      <c r="AP35" s="560">
        <f>2849.606621+84</f>
        <v>2933.6066209999999</v>
      </c>
      <c r="AQ35" s="560"/>
      <c r="AR35" s="560"/>
      <c r="AS35" s="560"/>
      <c r="AT35" s="560">
        <f>AU35+AV35+AW35</f>
        <v>4052.47</v>
      </c>
      <c r="AU35" s="560"/>
      <c r="AV35" s="560"/>
      <c r="AW35" s="560">
        <f>AX35+AY35+AZ35</f>
        <v>4052.47</v>
      </c>
      <c r="AX35" s="560">
        <v>4052.47</v>
      </c>
      <c r="AY35" s="560"/>
      <c r="AZ35" s="560"/>
      <c r="BA35" s="560">
        <f>BB35+BC35+BD35</f>
        <v>3962.8326649999999</v>
      </c>
      <c r="BB35" s="560"/>
      <c r="BC35" s="560"/>
      <c r="BD35" s="560">
        <f>BE35+BF35+BG35+BH35</f>
        <v>3962.8326649999999</v>
      </c>
      <c r="BE35" s="560">
        <v>3962.8326649999999</v>
      </c>
      <c r="BF35" s="560"/>
      <c r="BG35" s="560"/>
      <c r="BH35" s="560"/>
      <c r="BI35" s="560">
        <f>BJ35+BK35+BL35</f>
        <v>2.25</v>
      </c>
      <c r="BJ35" s="560"/>
      <c r="BK35" s="560"/>
      <c r="BL35" s="560">
        <v>2.25</v>
      </c>
      <c r="BM35" s="560">
        <f>BN35+BO35+BP35</f>
        <v>0</v>
      </c>
      <c r="BN35" s="560"/>
      <c r="BO35" s="560"/>
      <c r="BP35" s="560"/>
      <c r="BQ35" s="560"/>
      <c r="BR35" s="560"/>
      <c r="BS35" s="560"/>
      <c r="BT35" s="560"/>
      <c r="BU35" s="586">
        <v>197.21820700000001</v>
      </c>
      <c r="BV35" s="586"/>
      <c r="BW35" s="586"/>
      <c r="BX35" s="586"/>
      <c r="BY35" s="586"/>
      <c r="BZ35" s="586"/>
      <c r="CA35" s="586"/>
      <c r="CB35" s="586"/>
      <c r="CC35" s="586"/>
      <c r="CD35" s="560" t="s">
        <v>245</v>
      </c>
      <c r="CE35" s="587">
        <f>3080+86.25+687+4052.47</f>
        <v>7905.7199999999993</v>
      </c>
      <c r="CF35" s="587"/>
      <c r="CG35" s="588">
        <v>4052.47</v>
      </c>
      <c r="CH35" s="588"/>
    </row>
    <row r="36" spans="1:86" s="20" customFormat="1" ht="42" customHeight="1">
      <c r="A36" s="560" t="s">
        <v>59</v>
      </c>
      <c r="B36" s="585" t="s">
        <v>1340</v>
      </c>
      <c r="C36" s="560">
        <v>148968</v>
      </c>
      <c r="D36" s="560">
        <v>0</v>
      </c>
      <c r="E36" s="560"/>
      <c r="F36" s="560">
        <f>F37</f>
        <v>0</v>
      </c>
      <c r="G36" s="560"/>
      <c r="H36" s="560">
        <f>H37</f>
        <v>0</v>
      </c>
      <c r="I36" s="560"/>
      <c r="J36" s="560"/>
      <c r="K36" s="560"/>
      <c r="L36" s="560"/>
      <c r="M36" s="560">
        <f>M37</f>
        <v>0</v>
      </c>
      <c r="N36" s="560">
        <f t="shared" ref="N36:V36" si="64">N37</f>
        <v>0</v>
      </c>
      <c r="O36" s="560">
        <f t="shared" si="64"/>
        <v>0</v>
      </c>
      <c r="P36" s="560">
        <f t="shared" si="64"/>
        <v>0</v>
      </c>
      <c r="Q36" s="560">
        <f t="shared" si="64"/>
        <v>0</v>
      </c>
      <c r="R36" s="560">
        <f t="shared" si="64"/>
        <v>0</v>
      </c>
      <c r="S36" s="560">
        <f t="shared" si="64"/>
        <v>0</v>
      </c>
      <c r="T36" s="560">
        <f t="shared" si="64"/>
        <v>0</v>
      </c>
      <c r="U36" s="560">
        <f t="shared" si="64"/>
        <v>0</v>
      </c>
      <c r="V36" s="560">
        <f t="shared" si="64"/>
        <v>0</v>
      </c>
      <c r="W36" s="560">
        <f t="shared" ref="W36:BB36" si="65">SUM(W37:W38)</f>
        <v>369.36270100000002</v>
      </c>
      <c r="X36" s="560">
        <f t="shared" si="65"/>
        <v>0</v>
      </c>
      <c r="Y36" s="560">
        <f t="shared" si="65"/>
        <v>0</v>
      </c>
      <c r="Z36" s="560">
        <f t="shared" si="65"/>
        <v>57.362701000000001</v>
      </c>
      <c r="AA36" s="560">
        <f t="shared" si="65"/>
        <v>57.362701000000001</v>
      </c>
      <c r="AB36" s="560">
        <f t="shared" si="65"/>
        <v>312</v>
      </c>
      <c r="AC36" s="560">
        <f t="shared" si="65"/>
        <v>0</v>
      </c>
      <c r="AD36" s="560">
        <f t="shared" si="65"/>
        <v>0</v>
      </c>
      <c r="AE36" s="560">
        <f t="shared" si="65"/>
        <v>0</v>
      </c>
      <c r="AF36" s="560">
        <f t="shared" si="65"/>
        <v>0</v>
      </c>
      <c r="AG36" s="560">
        <f t="shared" si="65"/>
        <v>0</v>
      </c>
      <c r="AH36" s="560">
        <f t="shared" si="65"/>
        <v>0</v>
      </c>
      <c r="AI36" s="560">
        <f t="shared" si="65"/>
        <v>0</v>
      </c>
      <c r="AJ36" s="560">
        <f t="shared" si="65"/>
        <v>0</v>
      </c>
      <c r="AK36" s="560">
        <f t="shared" si="65"/>
        <v>0</v>
      </c>
      <c r="AL36" s="560">
        <f t="shared" si="65"/>
        <v>0</v>
      </c>
      <c r="AM36" s="560">
        <f t="shared" si="65"/>
        <v>0</v>
      </c>
      <c r="AN36" s="560">
        <f t="shared" si="65"/>
        <v>0</v>
      </c>
      <c r="AO36" s="560">
        <f t="shared" si="65"/>
        <v>0</v>
      </c>
      <c r="AP36" s="560">
        <f t="shared" si="65"/>
        <v>0</v>
      </c>
      <c r="AQ36" s="560">
        <f t="shared" si="65"/>
        <v>0</v>
      </c>
      <c r="AR36" s="560">
        <f t="shared" si="65"/>
        <v>0</v>
      </c>
      <c r="AS36" s="560">
        <f t="shared" si="65"/>
        <v>0</v>
      </c>
      <c r="AT36" s="560">
        <f t="shared" si="65"/>
        <v>369.36270100000002</v>
      </c>
      <c r="AU36" s="560">
        <f t="shared" si="65"/>
        <v>0</v>
      </c>
      <c r="AV36" s="560">
        <f t="shared" si="65"/>
        <v>0</v>
      </c>
      <c r="AW36" s="560">
        <f t="shared" si="65"/>
        <v>57.362701000000001</v>
      </c>
      <c r="AX36" s="560">
        <f t="shared" si="65"/>
        <v>57.362701000000001</v>
      </c>
      <c r="AY36" s="560">
        <f t="shared" si="65"/>
        <v>312</v>
      </c>
      <c r="AZ36" s="560">
        <f t="shared" si="65"/>
        <v>0</v>
      </c>
      <c r="BA36" s="560">
        <f t="shared" si="65"/>
        <v>0</v>
      </c>
      <c r="BB36" s="560">
        <f t="shared" si="65"/>
        <v>0</v>
      </c>
      <c r="BC36" s="560">
        <f t="shared" ref="BC36:BT36" si="66">SUM(BC37:BC38)</f>
        <v>0</v>
      </c>
      <c r="BD36" s="560">
        <f t="shared" si="66"/>
        <v>0</v>
      </c>
      <c r="BE36" s="560">
        <f t="shared" si="66"/>
        <v>0</v>
      </c>
      <c r="BF36" s="560">
        <f t="shared" si="66"/>
        <v>0</v>
      </c>
      <c r="BG36" s="560">
        <f t="shared" si="66"/>
        <v>0</v>
      </c>
      <c r="BH36" s="560">
        <f t="shared" si="66"/>
        <v>0</v>
      </c>
      <c r="BI36" s="560">
        <f t="shared" si="66"/>
        <v>0</v>
      </c>
      <c r="BJ36" s="560">
        <f t="shared" si="66"/>
        <v>0</v>
      </c>
      <c r="BK36" s="560">
        <f t="shared" si="66"/>
        <v>0</v>
      </c>
      <c r="BL36" s="560">
        <f t="shared" si="66"/>
        <v>0</v>
      </c>
      <c r="BM36" s="560">
        <f t="shared" si="66"/>
        <v>0</v>
      </c>
      <c r="BN36" s="560">
        <f t="shared" si="66"/>
        <v>0</v>
      </c>
      <c r="BO36" s="560">
        <f t="shared" si="66"/>
        <v>0</v>
      </c>
      <c r="BP36" s="560">
        <f t="shared" si="66"/>
        <v>0</v>
      </c>
      <c r="BQ36" s="560">
        <f t="shared" si="66"/>
        <v>0</v>
      </c>
      <c r="BR36" s="560">
        <f t="shared" si="66"/>
        <v>0</v>
      </c>
      <c r="BS36" s="560">
        <f t="shared" si="66"/>
        <v>0</v>
      </c>
      <c r="BT36" s="560">
        <f t="shared" si="66"/>
        <v>0</v>
      </c>
      <c r="BU36" s="560"/>
      <c r="BV36" s="560"/>
      <c r="BW36" s="560"/>
      <c r="BX36" s="560"/>
      <c r="BY36" s="560"/>
      <c r="BZ36" s="560"/>
      <c r="CA36" s="560"/>
      <c r="CB36" s="560"/>
      <c r="CC36" s="560"/>
      <c r="CD36" s="560"/>
      <c r="CE36" s="61">
        <f>CE37</f>
        <v>57.362701000000001</v>
      </c>
      <c r="CF36" s="61">
        <f>CF37</f>
        <v>0</v>
      </c>
      <c r="CG36" s="61">
        <f>CG37</f>
        <v>57.362701000000001</v>
      </c>
      <c r="CH36" s="61">
        <f>CH37</f>
        <v>0</v>
      </c>
    </row>
    <row r="37" spans="1:86" s="63" customFormat="1" ht="40.5" hidden="1" customHeight="1" outlineLevel="1">
      <c r="A37" s="561">
        <v>1</v>
      </c>
      <c r="B37" s="569" t="s">
        <v>9</v>
      </c>
      <c r="C37" s="570"/>
      <c r="D37" s="571"/>
      <c r="E37" s="572"/>
      <c r="F37" s="573"/>
      <c r="G37" s="570"/>
      <c r="H37" s="573"/>
      <c r="I37" s="570"/>
      <c r="J37" s="570"/>
      <c r="K37" s="570"/>
      <c r="L37" s="574"/>
      <c r="M37" s="583"/>
      <c r="N37" s="577"/>
      <c r="O37" s="577"/>
      <c r="P37" s="583"/>
      <c r="Q37" s="573"/>
      <c r="R37" s="573"/>
      <c r="S37" s="583"/>
      <c r="T37" s="589"/>
      <c r="U37" s="589"/>
      <c r="V37" s="583"/>
      <c r="W37" s="65">
        <f t="shared" si="50"/>
        <v>57.362701000000001</v>
      </c>
      <c r="X37" s="582"/>
      <c r="Y37" s="582"/>
      <c r="Z37" s="590">
        <f>SUM(AA37:AC37)</f>
        <v>57.362701000000001</v>
      </c>
      <c r="AA37" s="66">
        <v>57.362701000000001</v>
      </c>
      <c r="AB37" s="582"/>
      <c r="AC37" s="589"/>
      <c r="AD37" s="583">
        <f>AE37+AF37+AG37</f>
        <v>0</v>
      </c>
      <c r="AE37" s="583"/>
      <c r="AF37" s="589"/>
      <c r="AG37" s="589">
        <f>AH37+AI37+AJ37+AK37</f>
        <v>0</v>
      </c>
      <c r="AH37" s="583"/>
      <c r="AI37" s="589"/>
      <c r="AJ37" s="589"/>
      <c r="AK37" s="589"/>
      <c r="AL37" s="583">
        <f>AM37+AN37+AO37</f>
        <v>0</v>
      </c>
      <c r="AM37" s="583"/>
      <c r="AN37" s="589"/>
      <c r="AO37" s="589">
        <f>AP37+AQ37+AR37+AS37</f>
        <v>0</v>
      </c>
      <c r="AP37" s="583">
        <v>0</v>
      </c>
      <c r="AQ37" s="589"/>
      <c r="AR37" s="589"/>
      <c r="AS37" s="589"/>
      <c r="AT37" s="66">
        <f t="shared" si="54"/>
        <v>57.362701000000001</v>
      </c>
      <c r="AU37" s="582"/>
      <c r="AV37" s="582"/>
      <c r="AW37" s="590">
        <f>SUM(AX37:AZ37)</f>
        <v>57.362701000000001</v>
      </c>
      <c r="AX37" s="582">
        <v>57.362701000000001</v>
      </c>
      <c r="AY37" s="591"/>
      <c r="AZ37" s="589"/>
      <c r="BA37" s="589">
        <f>BB37+BC37+BD37</f>
        <v>0</v>
      </c>
      <c r="BB37" s="583"/>
      <c r="BC37" s="589"/>
      <c r="BD37" s="589">
        <f>BE37+BF37+BG37+BH37</f>
        <v>0</v>
      </c>
      <c r="BE37" s="589"/>
      <c r="BF37" s="589"/>
      <c r="BG37" s="589"/>
      <c r="BH37" s="589"/>
      <c r="BI37" s="589">
        <f t="shared" ref="BI37" si="67">BJ37+BK37+BL37</f>
        <v>0</v>
      </c>
      <c r="BJ37" s="589"/>
      <c r="BK37" s="583"/>
      <c r="BL37" s="589"/>
      <c r="BM37" s="589">
        <f t="shared" ref="BM37" si="68">BN37+BO37+BP37</f>
        <v>0</v>
      </c>
      <c r="BN37" s="589"/>
      <c r="BO37" s="583"/>
      <c r="BP37" s="589"/>
      <c r="BQ37" s="589"/>
      <c r="BR37" s="589"/>
      <c r="BS37" s="582"/>
      <c r="BT37" s="592"/>
      <c r="BU37" s="592"/>
      <c r="BV37" s="592"/>
      <c r="BW37" s="592"/>
      <c r="BX37" s="592"/>
      <c r="BY37" s="592"/>
      <c r="BZ37" s="592"/>
      <c r="CA37" s="592"/>
      <c r="CB37" s="592"/>
      <c r="CC37" s="592"/>
      <c r="CD37" s="592"/>
      <c r="CE37" s="435">
        <v>57.362701000000001</v>
      </c>
      <c r="CF37" s="435"/>
      <c r="CG37" s="435">
        <v>57.362701000000001</v>
      </c>
      <c r="CH37" s="435"/>
    </row>
    <row r="38" spans="1:86" s="63" customFormat="1" ht="40.5" hidden="1" customHeight="1" outlineLevel="1">
      <c r="A38" s="593">
        <v>2</v>
      </c>
      <c r="B38" s="594" t="s">
        <v>340</v>
      </c>
      <c r="C38" s="594"/>
      <c r="D38" s="595"/>
      <c r="E38" s="596"/>
      <c r="F38" s="594"/>
      <c r="G38" s="594"/>
      <c r="H38" s="594"/>
      <c r="I38" s="594"/>
      <c r="J38" s="594"/>
      <c r="K38" s="594"/>
      <c r="L38" s="594"/>
      <c r="M38" s="594"/>
      <c r="N38" s="594"/>
      <c r="O38" s="594"/>
      <c r="P38" s="594"/>
      <c r="Q38" s="594"/>
      <c r="R38" s="594"/>
      <c r="S38" s="594"/>
      <c r="T38" s="594"/>
      <c r="U38" s="594"/>
      <c r="V38" s="594"/>
      <c r="W38" s="220">
        <f t="shared" si="50"/>
        <v>312</v>
      </c>
      <c r="X38" s="597"/>
      <c r="Y38" s="597"/>
      <c r="Z38" s="598"/>
      <c r="AA38" s="594"/>
      <c r="AB38" s="220">
        <v>312</v>
      </c>
      <c r="AC38" s="594"/>
      <c r="AD38" s="594"/>
      <c r="AE38" s="594"/>
      <c r="AF38" s="594"/>
      <c r="AG38" s="594"/>
      <c r="AH38" s="594"/>
      <c r="AI38" s="594"/>
      <c r="AJ38" s="594"/>
      <c r="AK38" s="594"/>
      <c r="AL38" s="594"/>
      <c r="AM38" s="594"/>
      <c r="AN38" s="594"/>
      <c r="AO38" s="594"/>
      <c r="AP38" s="594"/>
      <c r="AQ38" s="594"/>
      <c r="AR38" s="594"/>
      <c r="AS38" s="594"/>
      <c r="AT38" s="220">
        <f t="shared" si="54"/>
        <v>312</v>
      </c>
      <c r="AU38" s="597"/>
      <c r="AV38" s="597"/>
      <c r="AW38" s="598"/>
      <c r="AX38" s="594"/>
      <c r="AY38" s="599">
        <v>312</v>
      </c>
      <c r="AZ38" s="594"/>
      <c r="BA38" s="594"/>
      <c r="BB38" s="594"/>
      <c r="BC38" s="594"/>
      <c r="BD38" s="594"/>
      <c r="BE38" s="594"/>
      <c r="BF38" s="594"/>
      <c r="BG38" s="594"/>
      <c r="BH38" s="594"/>
      <c r="BI38" s="594"/>
      <c r="BJ38" s="594"/>
      <c r="BK38" s="594"/>
      <c r="BL38" s="594"/>
      <c r="BM38" s="594"/>
      <c r="BN38" s="594"/>
      <c r="BO38" s="594"/>
      <c r="BP38" s="594"/>
      <c r="BQ38" s="594"/>
      <c r="BR38" s="594"/>
      <c r="BS38" s="594"/>
      <c r="BT38" s="594"/>
      <c r="BU38" s="594"/>
      <c r="BV38" s="594"/>
      <c r="BW38" s="594"/>
      <c r="BX38" s="594"/>
      <c r="BY38" s="594"/>
      <c r="BZ38" s="594"/>
      <c r="CA38" s="594"/>
      <c r="CB38" s="594"/>
      <c r="CC38" s="594"/>
      <c r="CD38" s="594"/>
      <c r="CE38" s="435"/>
      <c r="CF38" s="435"/>
      <c r="CG38" s="435"/>
      <c r="CH38" s="435"/>
    </row>
    <row r="39" spans="1:86" ht="48" customHeight="1" collapsed="1">
      <c r="A39" s="1164" t="s">
        <v>1371</v>
      </c>
      <c r="B39" s="1165"/>
      <c r="C39" s="1165"/>
      <c r="D39" s="1165"/>
      <c r="E39" s="1165"/>
      <c r="F39" s="1165"/>
      <c r="G39" s="1165"/>
      <c r="H39" s="1165"/>
      <c r="I39" s="1165"/>
      <c r="J39" s="1165"/>
      <c r="K39" s="1165"/>
      <c r="L39" s="1165"/>
      <c r="M39" s="1165"/>
      <c r="N39" s="1165"/>
      <c r="O39" s="1165"/>
      <c r="P39" s="1165"/>
      <c r="Q39" s="1165"/>
      <c r="R39" s="1165"/>
      <c r="S39" s="1165"/>
      <c r="T39" s="1165"/>
      <c r="U39" s="1165"/>
      <c r="V39" s="1165"/>
      <c r="W39" s="1165"/>
      <c r="X39" s="1165"/>
      <c r="Y39" s="1165"/>
      <c r="Z39" s="1165"/>
      <c r="AA39" s="1165"/>
      <c r="AB39" s="1165"/>
      <c r="AC39" s="1165"/>
      <c r="AD39" s="1165"/>
      <c r="AE39" s="1165"/>
      <c r="AF39" s="1165"/>
      <c r="AG39" s="1165"/>
      <c r="AH39" s="1165"/>
      <c r="AI39" s="1165"/>
      <c r="AJ39" s="1165"/>
      <c r="AK39" s="1165"/>
      <c r="AL39" s="1165"/>
      <c r="AM39" s="1165"/>
      <c r="AN39" s="1165"/>
      <c r="AO39" s="1165"/>
      <c r="AP39" s="1165"/>
      <c r="AQ39" s="1165"/>
      <c r="AR39" s="1165"/>
      <c r="AS39" s="1165"/>
      <c r="AT39" s="1165"/>
      <c r="AU39" s="1165"/>
      <c r="AV39" s="116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c r="CB39" s="1165"/>
      <c r="CC39" s="1165"/>
      <c r="CD39" s="1165"/>
      <c r="CE39" s="1165"/>
      <c r="CF39" s="70"/>
      <c r="CG39" s="70"/>
      <c r="CH39" s="70"/>
    </row>
    <row r="40" spans="1:86">
      <c r="C40" s="20"/>
      <c r="AA40" s="138"/>
    </row>
  </sheetData>
  <mergeCells count="110">
    <mergeCell ref="AY6:CD6"/>
    <mergeCell ref="AU10:AU11"/>
    <mergeCell ref="BA9:BA11"/>
    <mergeCell ref="BB9:BH9"/>
    <mergeCell ref="AT7:BH7"/>
    <mergeCell ref="BA8:BH8"/>
    <mergeCell ref="BZ8:BZ11"/>
    <mergeCell ref="CA8:CC8"/>
    <mergeCell ref="BW9:BW11"/>
    <mergeCell ref="BX9:BX11"/>
    <mergeCell ref="BY9:BY11"/>
    <mergeCell ref="CA9:CA11"/>
    <mergeCell ref="CB9:CB11"/>
    <mergeCell ref="CC9:CC11"/>
    <mergeCell ref="BJ9:BL9"/>
    <mergeCell ref="BV7:BY7"/>
    <mergeCell ref="BZ7:CC7"/>
    <mergeCell ref="BV8:BV11"/>
    <mergeCell ref="BW8:BY8"/>
    <mergeCell ref="A39:CE39"/>
    <mergeCell ref="A4:CD4"/>
    <mergeCell ref="BO10:BO11"/>
    <mergeCell ref="BP10:BP11"/>
    <mergeCell ref="BR10:BR11"/>
    <mergeCell ref="BS10:BS11"/>
    <mergeCell ref="BT10:BT11"/>
    <mergeCell ref="AW10:AW11"/>
    <mergeCell ref="BB10:BB11"/>
    <mergeCell ref="BC10:BC11"/>
    <mergeCell ref="BD10:BD11"/>
    <mergeCell ref="BE10:BH10"/>
    <mergeCell ref="AA9:AA11"/>
    <mergeCell ref="AB9:AB11"/>
    <mergeCell ref="AV10:AV11"/>
    <mergeCell ref="CE9:CF9"/>
    <mergeCell ref="T9:T11"/>
    <mergeCell ref="S7:V7"/>
    <mergeCell ref="W7:AC7"/>
    <mergeCell ref="AM9:AS9"/>
    <mergeCell ref="AE10:AE11"/>
    <mergeCell ref="AF10:AF11"/>
    <mergeCell ref="AN10:AN11"/>
    <mergeCell ref="AM10:AM11"/>
    <mergeCell ref="CG9:CH9"/>
    <mergeCell ref="BM9:BM11"/>
    <mergeCell ref="BN9:BP9"/>
    <mergeCell ref="BN10:BN11"/>
    <mergeCell ref="CF10:CF11"/>
    <mergeCell ref="CG10:CH10"/>
    <mergeCell ref="CE10:CE11"/>
    <mergeCell ref="BQ9:BQ11"/>
    <mergeCell ref="BR9:BT9"/>
    <mergeCell ref="BU7:BU11"/>
    <mergeCell ref="BM8:BP8"/>
    <mergeCell ref="BI7:BP7"/>
    <mergeCell ref="BQ7:BT8"/>
    <mergeCell ref="CD7:CD11"/>
    <mergeCell ref="BK10:BK11"/>
    <mergeCell ref="BL10:BL11"/>
    <mergeCell ref="BJ10:BJ11"/>
    <mergeCell ref="BI8:BL8"/>
    <mergeCell ref="BI9:BI11"/>
    <mergeCell ref="I7:I11"/>
    <mergeCell ref="J7:J11"/>
    <mergeCell ref="K7:P8"/>
    <mergeCell ref="Q7:Q11"/>
    <mergeCell ref="AD7:AS7"/>
    <mergeCell ref="U9:U11"/>
    <mergeCell ref="V9:V11"/>
    <mergeCell ref="X9:X11"/>
    <mergeCell ref="R7:R11"/>
    <mergeCell ref="S8:S11"/>
    <mergeCell ref="T8:V8"/>
    <mergeCell ref="W8:W11"/>
    <mergeCell ref="Z9:Z11"/>
    <mergeCell ref="X8:AC8"/>
    <mergeCell ref="AO10:AO11"/>
    <mergeCell ref="AP10:AS10"/>
    <mergeCell ref="AD8:AK8"/>
    <mergeCell ref="AL8:AS8"/>
    <mergeCell ref="AD9:AD11"/>
    <mergeCell ref="Y9:Y11"/>
    <mergeCell ref="AG10:AG11"/>
    <mergeCell ref="AH10:AK10"/>
    <mergeCell ref="AE9:AK9"/>
    <mergeCell ref="AL9:AL11"/>
    <mergeCell ref="A1:CD1"/>
    <mergeCell ref="A5:CD5"/>
    <mergeCell ref="A2:CD3"/>
    <mergeCell ref="A7:A11"/>
    <mergeCell ref="B7:B11"/>
    <mergeCell ref="C7:C11"/>
    <mergeCell ref="G7:G11"/>
    <mergeCell ref="D7:D11"/>
    <mergeCell ref="E7:E11"/>
    <mergeCell ref="AC9:AC11"/>
    <mergeCell ref="AT8:AT11"/>
    <mergeCell ref="AX8:AZ8"/>
    <mergeCell ref="AX9:AX11"/>
    <mergeCell ref="AY9:AY11"/>
    <mergeCell ref="AZ9:AZ11"/>
    <mergeCell ref="F7:F11"/>
    <mergeCell ref="N10:N11"/>
    <mergeCell ref="O10:O11"/>
    <mergeCell ref="P10:P11"/>
    <mergeCell ref="H7:H11"/>
    <mergeCell ref="K9:K11"/>
    <mergeCell ref="L9:L11"/>
    <mergeCell ref="M9:M11"/>
    <mergeCell ref="N9:P9"/>
  </mergeCells>
  <printOptions horizontalCentered="1"/>
  <pageMargins left="0.35433070866141736" right="0.27559055118110237" top="0.47244094488188981" bottom="0.47244094488188981" header="0.31496062992125984" footer="0.31496062992125984"/>
  <pageSetup paperSize="9" scale="45" orientation="landscape" r:id="rId1"/>
  <headerFooter>
    <oddHeader>&amp;R&amp;"Times New Roman,Bold Italic"&amp;12Kon Rẫy</oddHeader>
    <oddFooter>&amp;R&amp;P/&amp;N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84"/>
  <sheetViews>
    <sheetView topLeftCell="A6" zoomScale="70" zoomScaleNormal="70" workbookViewId="0">
      <pane xSplit="2" ySplit="6" topLeftCell="P12" activePane="bottomRight" state="frozen"/>
      <selection activeCell="A6" sqref="A6"/>
      <selection pane="topRight" activeCell="C6" sqref="C6"/>
      <selection pane="bottomLeft" activeCell="A12" sqref="A12"/>
      <selection pane="bottomRight" activeCell="AU15" sqref="AU15 AY15:BA15 AU38 AY38:BA38 AU56 AY56:BA56"/>
    </sheetView>
  </sheetViews>
  <sheetFormatPr defaultColWidth="9.1328125" defaultRowHeight="14.25" outlineLevelRow="1"/>
  <cols>
    <col min="1" max="1" width="6.3984375" style="423" customWidth="1"/>
    <col min="2" max="2" width="52.73046875" style="423" customWidth="1"/>
    <col min="3" max="3" width="17.3984375" style="423" customWidth="1"/>
    <col min="4" max="4" width="17.265625" style="423" customWidth="1"/>
    <col min="5" max="5" width="11.265625" style="423" customWidth="1"/>
    <col min="6" max="7" width="11.265625" style="423" hidden="1" customWidth="1"/>
    <col min="8" max="8" width="13.59765625" style="423" customWidth="1"/>
    <col min="9" max="9" width="13.1328125" style="423" customWidth="1"/>
    <col min="10" max="10" width="14" style="423" hidden="1" customWidth="1"/>
    <col min="11" max="11" width="15.73046875" style="423" hidden="1" customWidth="1"/>
    <col min="12" max="12" width="15.73046875" style="423" customWidth="1"/>
    <col min="13" max="13" width="11.265625" style="423" customWidth="1"/>
    <col min="14" max="15" width="12.1328125" style="423" hidden="1" customWidth="1"/>
    <col min="16" max="16" width="12.1328125" style="423" customWidth="1"/>
    <col min="17" max="20" width="10.73046875" style="424" hidden="1" customWidth="1"/>
    <col min="21" max="21" width="10.73046875" style="423" customWidth="1"/>
    <col min="22" max="23" width="9.265625" style="423" hidden="1" customWidth="1"/>
    <col min="24" max="24" width="12" style="423" customWidth="1"/>
    <col min="25" max="25" width="11.265625" style="423" hidden="1" customWidth="1"/>
    <col min="26" max="27" width="9.265625" style="423" hidden="1" customWidth="1"/>
    <col min="28" max="28" width="11.265625" style="423" hidden="1" customWidth="1"/>
    <col min="29" max="29" width="12.3984375" style="423" hidden="1" customWidth="1"/>
    <col min="30" max="30" width="12" style="423" hidden="1" customWidth="1"/>
    <col min="31" max="31" width="12.3984375" style="423" hidden="1" customWidth="1"/>
    <col min="32" max="32" width="10.73046875" style="423" hidden="1" customWidth="1"/>
    <col min="33" max="34" width="9.265625" style="423" hidden="1" customWidth="1"/>
    <col min="35" max="35" width="10.73046875" style="423" hidden="1" customWidth="1"/>
    <col min="36" max="37" width="9.59765625" style="423" hidden="1" customWidth="1"/>
    <col min="38" max="38" width="9.265625" style="423" hidden="1" customWidth="1"/>
    <col min="39" max="39" width="9.3984375" style="423" hidden="1" customWidth="1"/>
    <col min="40" max="41" width="9.265625" style="423" hidden="1" customWidth="1"/>
    <col min="42" max="42" width="9.3984375" style="423" hidden="1" customWidth="1"/>
    <col min="43" max="44" width="9.265625" style="423" hidden="1" customWidth="1"/>
    <col min="45" max="45" width="9.3984375" style="423" hidden="1" customWidth="1"/>
    <col min="46" max="46" width="9.265625" style="423" hidden="1" customWidth="1"/>
    <col min="47" max="47" width="11.73046875" style="423" customWidth="1"/>
    <col min="48" max="49" width="9.265625" style="423" hidden="1" customWidth="1"/>
    <col min="50" max="50" width="10.73046875" style="423" hidden="1" customWidth="1"/>
    <col min="51" max="51" width="11.73046875" style="423" customWidth="1"/>
    <col min="52" max="52" width="12.3984375" style="423" customWidth="1"/>
    <col min="53" max="53" width="11.1328125" style="423" customWidth="1"/>
    <col min="54" max="64" width="9.265625" style="423" hidden="1" customWidth="1"/>
    <col min="65" max="65" width="9.3984375" style="423" hidden="1" customWidth="1"/>
    <col min="66" max="68" width="9.265625" style="423" hidden="1" customWidth="1"/>
    <col min="69" max="69" width="10" style="423" hidden="1" customWidth="1"/>
    <col min="70" max="70" width="11.86328125" style="423" hidden="1" customWidth="1"/>
    <col min="71" max="71" width="14.86328125" style="423" hidden="1" customWidth="1"/>
    <col min="72" max="79" width="14.86328125" style="423" customWidth="1"/>
    <col min="80" max="80" width="15.73046875" style="423" customWidth="1"/>
    <col min="81" max="16384" width="9.1328125" style="423"/>
  </cols>
  <sheetData>
    <row r="1" spans="1:81" ht="17.25">
      <c r="A1" s="966" t="s">
        <v>1366</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row>
    <row r="2" spans="1:81" ht="17.45" customHeight="1">
      <c r="A2" s="967" t="s">
        <v>1368</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row>
    <row r="3" spans="1:81" ht="7.5" customHeight="1">
      <c r="A3" s="967"/>
      <c r="B3" s="967"/>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row>
    <row r="4" spans="1:81" ht="17.25">
      <c r="A4" s="966" t="s">
        <v>1054</v>
      </c>
      <c r="B4" s="966"/>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c r="AR4" s="966"/>
      <c r="AS4" s="966"/>
      <c r="AT4" s="966"/>
      <c r="AU4" s="966"/>
      <c r="AV4" s="966"/>
      <c r="AW4" s="966"/>
      <c r="AX4" s="966"/>
      <c r="AY4" s="966"/>
      <c r="AZ4" s="966"/>
      <c r="BA4" s="966"/>
      <c r="BB4" s="966"/>
      <c r="BC4" s="966"/>
      <c r="BD4" s="966"/>
      <c r="BE4" s="966"/>
      <c r="BF4" s="966"/>
      <c r="BG4" s="966"/>
      <c r="BH4" s="966"/>
      <c r="BI4" s="966"/>
      <c r="BJ4" s="966"/>
      <c r="BK4" s="966"/>
      <c r="BL4" s="966"/>
      <c r="BM4" s="966"/>
      <c r="BN4" s="966"/>
      <c r="BO4" s="966"/>
      <c r="BP4" s="966"/>
      <c r="BQ4" s="966"/>
      <c r="BR4" s="966"/>
      <c r="BS4" s="966"/>
      <c r="BT4" s="966"/>
      <c r="BU4" s="966"/>
      <c r="BV4" s="966"/>
      <c r="BW4" s="966"/>
      <c r="BX4" s="966"/>
      <c r="BY4" s="966"/>
      <c r="BZ4" s="966"/>
      <c r="CA4" s="966"/>
      <c r="CB4" s="966"/>
    </row>
    <row r="5" spans="1:81" ht="17.649999999999999">
      <c r="A5" s="1169" t="str">
        <f>'3.13.Thành phố Kon Tum'!A5:CG5</f>
        <v>(Kèm theo Quyết định số  66/QĐ-UBND ngày 05 tháng 9 năm 2025 của Ủy ban nhân dân tỉnh)</v>
      </c>
      <c r="B5" s="1169"/>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c r="AG5" s="1169"/>
      <c r="AH5" s="1169"/>
      <c r="AI5" s="1169"/>
      <c r="AJ5" s="1169"/>
      <c r="AK5" s="1169"/>
      <c r="AL5" s="1169"/>
      <c r="AM5" s="1169"/>
      <c r="AN5" s="1169"/>
      <c r="AO5" s="1169"/>
      <c r="AP5" s="1169"/>
      <c r="AQ5" s="1169"/>
      <c r="AR5" s="1169"/>
      <c r="AS5" s="1169"/>
      <c r="AT5" s="1169"/>
      <c r="AU5" s="1169"/>
      <c r="AV5" s="1169"/>
      <c r="AW5" s="1169"/>
      <c r="AX5" s="1169"/>
      <c r="AY5" s="1169"/>
      <c r="AZ5" s="1169"/>
      <c r="BA5" s="1169"/>
      <c r="BB5" s="1169"/>
      <c r="BC5" s="1169"/>
      <c r="BD5" s="1169"/>
      <c r="BE5" s="1169"/>
      <c r="BF5" s="1169"/>
      <c r="BG5" s="1169"/>
      <c r="BH5" s="1169"/>
      <c r="BI5" s="1169"/>
      <c r="BJ5" s="1169"/>
      <c r="BK5" s="1169"/>
      <c r="BL5" s="1169"/>
      <c r="BM5" s="1169"/>
      <c r="BN5" s="1169"/>
      <c r="BO5" s="1169"/>
      <c r="BP5" s="1169"/>
      <c r="BQ5" s="1169"/>
      <c r="BR5" s="1169"/>
      <c r="BS5" s="1169"/>
      <c r="BT5" s="1169"/>
      <c r="BU5" s="1169"/>
      <c r="BV5" s="1169"/>
      <c r="BW5" s="1169"/>
      <c r="BX5" s="1169"/>
      <c r="BY5" s="1169"/>
      <c r="BZ5" s="1169"/>
      <c r="CA5" s="1169"/>
      <c r="CB5" s="1169"/>
    </row>
    <row r="6" spans="1:81" ht="17.649999999999999">
      <c r="A6" s="600"/>
      <c r="B6" s="600"/>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c r="AT6" s="600"/>
      <c r="AU6" s="601"/>
      <c r="AV6" s="601"/>
      <c r="AW6" s="601"/>
      <c r="AX6" s="601"/>
      <c r="AY6" s="601"/>
      <c r="AZ6" s="1170" t="s">
        <v>468</v>
      </c>
      <c r="BA6" s="1170"/>
      <c r="BB6" s="1170"/>
      <c r="BC6" s="1170"/>
      <c r="BD6" s="1170"/>
      <c r="BE6" s="1170"/>
      <c r="BF6" s="1170"/>
      <c r="BG6" s="1170"/>
      <c r="BH6" s="1170"/>
      <c r="BI6" s="1170"/>
      <c r="BJ6" s="1170"/>
      <c r="BK6" s="1170"/>
      <c r="BL6" s="1170"/>
      <c r="BM6" s="1170"/>
      <c r="BN6" s="1170"/>
      <c r="BO6" s="1170"/>
      <c r="BP6" s="1170"/>
      <c r="BQ6" s="1170"/>
      <c r="BR6" s="1170"/>
      <c r="BS6" s="1170"/>
      <c r="BT6" s="1170"/>
      <c r="BU6" s="1170"/>
      <c r="BV6" s="1170"/>
      <c r="BW6" s="1170"/>
      <c r="BX6" s="1170"/>
      <c r="BY6" s="1170"/>
      <c r="BZ6" s="1170"/>
      <c r="CA6" s="1170"/>
      <c r="CB6" s="1170"/>
    </row>
    <row r="7" spans="1:81" ht="27" customHeight="1">
      <c r="A7" s="969" t="s">
        <v>16</v>
      </c>
      <c r="B7" s="969" t="s">
        <v>224</v>
      </c>
      <c r="C7" s="969" t="s">
        <v>17</v>
      </c>
      <c r="D7" s="969" t="s">
        <v>1365</v>
      </c>
      <c r="E7" s="969" t="s">
        <v>18</v>
      </c>
      <c r="F7" s="969" t="s">
        <v>19</v>
      </c>
      <c r="G7" s="969" t="s">
        <v>20</v>
      </c>
      <c r="H7" s="969" t="s">
        <v>469</v>
      </c>
      <c r="I7" s="969" t="s">
        <v>23</v>
      </c>
      <c r="J7" s="969" t="s">
        <v>24</v>
      </c>
      <c r="K7" s="969" t="s">
        <v>697</v>
      </c>
      <c r="L7" s="969"/>
      <c r="M7" s="969"/>
      <c r="N7" s="969"/>
      <c r="O7" s="969"/>
      <c r="P7" s="969"/>
      <c r="Q7" s="969" t="s">
        <v>25</v>
      </c>
      <c r="R7" s="969" t="s">
        <v>470</v>
      </c>
      <c r="S7" s="969" t="s">
        <v>22</v>
      </c>
      <c r="T7" s="969" t="s">
        <v>351</v>
      </c>
      <c r="U7" s="973" t="s">
        <v>26</v>
      </c>
      <c r="V7" s="974"/>
      <c r="W7" s="974"/>
      <c r="X7" s="975"/>
      <c r="Y7" s="973" t="s">
        <v>27</v>
      </c>
      <c r="Z7" s="974"/>
      <c r="AA7" s="974"/>
      <c r="AB7" s="974"/>
      <c r="AC7" s="974"/>
      <c r="AD7" s="974"/>
      <c r="AE7" s="975"/>
      <c r="AF7" s="973" t="s">
        <v>352</v>
      </c>
      <c r="AG7" s="974"/>
      <c r="AH7" s="974"/>
      <c r="AI7" s="974"/>
      <c r="AJ7" s="974"/>
      <c r="AK7" s="974"/>
      <c r="AL7" s="975"/>
      <c r="AM7" s="339"/>
      <c r="AN7" s="339"/>
      <c r="AO7" s="339"/>
      <c r="AP7" s="339"/>
      <c r="AQ7" s="339"/>
      <c r="AR7" s="339"/>
      <c r="AS7" s="339"/>
      <c r="AT7" s="339"/>
      <c r="AU7" s="973" t="s">
        <v>6</v>
      </c>
      <c r="AV7" s="974"/>
      <c r="AW7" s="974"/>
      <c r="AX7" s="974"/>
      <c r="AY7" s="974"/>
      <c r="AZ7" s="974"/>
      <c r="BA7" s="975"/>
      <c r="BB7" s="339"/>
      <c r="BC7" s="339"/>
      <c r="BD7" s="339"/>
      <c r="BE7" s="339"/>
      <c r="BF7" s="339"/>
      <c r="BG7" s="339"/>
      <c r="BH7" s="339"/>
      <c r="BI7" s="339"/>
      <c r="BJ7" s="969" t="s">
        <v>28</v>
      </c>
      <c r="BK7" s="969"/>
      <c r="BL7" s="969"/>
      <c r="BM7" s="969"/>
      <c r="BN7" s="969"/>
      <c r="BO7" s="969"/>
      <c r="BP7" s="969"/>
      <c r="BQ7" s="969"/>
      <c r="BR7" s="995" t="s">
        <v>471</v>
      </c>
      <c r="BS7" s="970" t="s">
        <v>1358</v>
      </c>
      <c r="BT7" s="1024" t="s">
        <v>1376</v>
      </c>
      <c r="BU7" s="1025"/>
      <c r="BV7" s="1025"/>
      <c r="BW7" s="1026"/>
      <c r="BX7" s="1024" t="s">
        <v>1377</v>
      </c>
      <c r="BY7" s="1025"/>
      <c r="BZ7" s="1025"/>
      <c r="CA7" s="1026"/>
      <c r="CB7" s="969" t="s">
        <v>0</v>
      </c>
    </row>
    <row r="8" spans="1:81" ht="18" customHeight="1">
      <c r="A8" s="969"/>
      <c r="B8" s="969"/>
      <c r="C8" s="969"/>
      <c r="D8" s="969"/>
      <c r="E8" s="969"/>
      <c r="F8" s="969"/>
      <c r="G8" s="969"/>
      <c r="H8" s="969"/>
      <c r="I8" s="969"/>
      <c r="J8" s="969"/>
      <c r="K8" s="969"/>
      <c r="L8" s="969"/>
      <c r="M8" s="969"/>
      <c r="N8" s="969"/>
      <c r="O8" s="969"/>
      <c r="P8" s="969"/>
      <c r="Q8" s="969"/>
      <c r="R8" s="969"/>
      <c r="S8" s="969"/>
      <c r="T8" s="969"/>
      <c r="U8" s="986"/>
      <c r="V8" s="987"/>
      <c r="W8" s="987"/>
      <c r="X8" s="988"/>
      <c r="Y8" s="986"/>
      <c r="Z8" s="987"/>
      <c r="AA8" s="987"/>
      <c r="AB8" s="987"/>
      <c r="AC8" s="987"/>
      <c r="AD8" s="987"/>
      <c r="AE8" s="988"/>
      <c r="AF8" s="986"/>
      <c r="AG8" s="987"/>
      <c r="AH8" s="987"/>
      <c r="AI8" s="987"/>
      <c r="AJ8" s="987"/>
      <c r="AK8" s="987"/>
      <c r="AL8" s="988"/>
      <c r="AM8" s="339" t="s">
        <v>63</v>
      </c>
      <c r="AN8" s="339"/>
      <c r="AO8" s="339"/>
      <c r="AP8" s="339"/>
      <c r="AQ8" s="339"/>
      <c r="AR8" s="339"/>
      <c r="AS8" s="339"/>
      <c r="AT8" s="339"/>
      <c r="AU8" s="986"/>
      <c r="AV8" s="987"/>
      <c r="AW8" s="987"/>
      <c r="AX8" s="987"/>
      <c r="AY8" s="987"/>
      <c r="AZ8" s="987"/>
      <c r="BA8" s="988"/>
      <c r="BB8" s="339" t="s">
        <v>80</v>
      </c>
      <c r="BC8" s="339"/>
      <c r="BD8" s="339"/>
      <c r="BE8" s="339"/>
      <c r="BF8" s="339"/>
      <c r="BG8" s="339"/>
      <c r="BH8" s="339"/>
      <c r="BI8" s="339"/>
      <c r="BJ8" s="969" t="s">
        <v>30</v>
      </c>
      <c r="BK8" s="969"/>
      <c r="BL8" s="969"/>
      <c r="BM8" s="969"/>
      <c r="BN8" s="969" t="s">
        <v>80</v>
      </c>
      <c r="BO8" s="969"/>
      <c r="BP8" s="969"/>
      <c r="BQ8" s="969"/>
      <c r="BR8" s="995"/>
      <c r="BS8" s="971"/>
      <c r="BT8" s="969" t="s">
        <v>29</v>
      </c>
      <c r="BU8" s="997" t="s">
        <v>42</v>
      </c>
      <c r="BV8" s="998"/>
      <c r="BW8" s="999"/>
      <c r="BX8" s="969" t="s">
        <v>29</v>
      </c>
      <c r="BY8" s="997" t="s">
        <v>42</v>
      </c>
      <c r="BZ8" s="998"/>
      <c r="CA8" s="999"/>
      <c r="CB8" s="969"/>
    </row>
    <row r="9" spans="1:81" ht="34.5" customHeight="1">
      <c r="A9" s="969"/>
      <c r="B9" s="969"/>
      <c r="C9" s="969"/>
      <c r="D9" s="969"/>
      <c r="E9" s="969"/>
      <c r="F9" s="969"/>
      <c r="G9" s="969"/>
      <c r="H9" s="969"/>
      <c r="I9" s="969"/>
      <c r="J9" s="969"/>
      <c r="K9" s="969" t="s">
        <v>31</v>
      </c>
      <c r="L9" s="969" t="s">
        <v>32</v>
      </c>
      <c r="M9" s="969" t="s">
        <v>33</v>
      </c>
      <c r="N9" s="1111" t="s">
        <v>472</v>
      </c>
      <c r="O9" s="1111"/>
      <c r="P9" s="1111"/>
      <c r="Q9" s="969"/>
      <c r="R9" s="969"/>
      <c r="S9" s="969"/>
      <c r="T9" s="969"/>
      <c r="U9" s="970" t="s">
        <v>148</v>
      </c>
      <c r="V9" s="1173" t="s">
        <v>42</v>
      </c>
      <c r="W9" s="1174"/>
      <c r="X9" s="1175"/>
      <c r="Y9" s="970" t="s">
        <v>148</v>
      </c>
      <c r="Z9" s="969" t="s">
        <v>34</v>
      </c>
      <c r="AA9" s="969" t="s">
        <v>35</v>
      </c>
      <c r="AB9" s="969" t="s">
        <v>41</v>
      </c>
      <c r="AC9" s="995" t="s">
        <v>42</v>
      </c>
      <c r="AD9" s="996"/>
      <c r="AE9" s="1084"/>
      <c r="AF9" s="969" t="s">
        <v>148</v>
      </c>
      <c r="AG9" s="969" t="s">
        <v>1</v>
      </c>
      <c r="AH9" s="969"/>
      <c r="AI9" s="969"/>
      <c r="AJ9" s="969"/>
      <c r="AK9" s="969"/>
      <c r="AL9" s="969"/>
      <c r="AM9" s="969" t="s">
        <v>29</v>
      </c>
      <c r="AN9" s="969" t="s">
        <v>1</v>
      </c>
      <c r="AO9" s="969"/>
      <c r="AP9" s="969"/>
      <c r="AQ9" s="969"/>
      <c r="AR9" s="969"/>
      <c r="AS9" s="969"/>
      <c r="AT9" s="969"/>
      <c r="AU9" s="969" t="s">
        <v>148</v>
      </c>
      <c r="AV9" s="969" t="s">
        <v>1</v>
      </c>
      <c r="AW9" s="969"/>
      <c r="AX9" s="969"/>
      <c r="AY9" s="969"/>
      <c r="AZ9" s="969"/>
      <c r="BA9" s="969"/>
      <c r="BB9" s="969" t="s">
        <v>29</v>
      </c>
      <c r="BC9" s="969" t="s">
        <v>1</v>
      </c>
      <c r="BD9" s="969"/>
      <c r="BE9" s="969"/>
      <c r="BF9" s="969"/>
      <c r="BG9" s="969"/>
      <c r="BH9" s="969"/>
      <c r="BI9" s="969"/>
      <c r="BJ9" s="969" t="s">
        <v>29</v>
      </c>
      <c r="BK9" s="969" t="s">
        <v>1</v>
      </c>
      <c r="BL9" s="969"/>
      <c r="BM9" s="969"/>
      <c r="BN9" s="969" t="s">
        <v>29</v>
      </c>
      <c r="BO9" s="969" t="s">
        <v>1</v>
      </c>
      <c r="BP9" s="969"/>
      <c r="BQ9" s="969"/>
      <c r="BR9" s="995"/>
      <c r="BS9" s="971"/>
      <c r="BT9" s="969"/>
      <c r="BU9" s="979" t="s">
        <v>146</v>
      </c>
      <c r="BV9" s="979" t="s">
        <v>147</v>
      </c>
      <c r="BW9" s="979" t="s">
        <v>38</v>
      </c>
      <c r="BX9" s="969"/>
      <c r="BY9" s="979" t="s">
        <v>146</v>
      </c>
      <c r="BZ9" s="979" t="s">
        <v>147</v>
      </c>
      <c r="CA9" s="979" t="s">
        <v>38</v>
      </c>
      <c r="CB9" s="969"/>
    </row>
    <row r="10" spans="1:81" ht="15">
      <c r="A10" s="969"/>
      <c r="B10" s="969"/>
      <c r="C10" s="969"/>
      <c r="D10" s="969"/>
      <c r="E10" s="969"/>
      <c r="F10" s="969"/>
      <c r="G10" s="969"/>
      <c r="H10" s="969"/>
      <c r="I10" s="969"/>
      <c r="J10" s="969"/>
      <c r="K10" s="969"/>
      <c r="L10" s="969"/>
      <c r="M10" s="969"/>
      <c r="N10" s="969" t="s">
        <v>473</v>
      </c>
      <c r="O10" s="969" t="s">
        <v>72</v>
      </c>
      <c r="P10" s="969" t="s">
        <v>82</v>
      </c>
      <c r="Q10" s="969"/>
      <c r="R10" s="969"/>
      <c r="S10" s="969"/>
      <c r="T10" s="969"/>
      <c r="U10" s="971"/>
      <c r="V10" s="970" t="s">
        <v>34</v>
      </c>
      <c r="W10" s="970" t="s">
        <v>35</v>
      </c>
      <c r="X10" s="970" t="s">
        <v>36</v>
      </c>
      <c r="Y10" s="971"/>
      <c r="Z10" s="969"/>
      <c r="AA10" s="969"/>
      <c r="AB10" s="969"/>
      <c r="AC10" s="979" t="s">
        <v>8</v>
      </c>
      <c r="AD10" s="979" t="s">
        <v>43</v>
      </c>
      <c r="AE10" s="979" t="s">
        <v>38</v>
      </c>
      <c r="AF10" s="969"/>
      <c r="AG10" s="969" t="s">
        <v>34</v>
      </c>
      <c r="AH10" s="969" t="s">
        <v>35</v>
      </c>
      <c r="AI10" s="969" t="s">
        <v>41</v>
      </c>
      <c r="AJ10" s="1013" t="s">
        <v>8</v>
      </c>
      <c r="AK10" s="1013" t="s">
        <v>43</v>
      </c>
      <c r="AL10" s="983" t="s">
        <v>38</v>
      </c>
      <c r="AM10" s="969"/>
      <c r="AN10" s="969" t="s">
        <v>34</v>
      </c>
      <c r="AO10" s="969" t="s">
        <v>35</v>
      </c>
      <c r="AP10" s="969" t="s">
        <v>41</v>
      </c>
      <c r="AQ10" s="1013" t="s">
        <v>42</v>
      </c>
      <c r="AR10" s="1013"/>
      <c r="AS10" s="1013"/>
      <c r="AT10" s="1013"/>
      <c r="AU10" s="969"/>
      <c r="AV10" s="969" t="s">
        <v>34</v>
      </c>
      <c r="AW10" s="969" t="s">
        <v>35</v>
      </c>
      <c r="AX10" s="969" t="s">
        <v>41</v>
      </c>
      <c r="AY10" s="1013" t="s">
        <v>8</v>
      </c>
      <c r="AZ10" s="1013" t="s">
        <v>43</v>
      </c>
      <c r="BA10" s="983" t="s">
        <v>38</v>
      </c>
      <c r="BB10" s="969"/>
      <c r="BC10" s="969" t="s">
        <v>34</v>
      </c>
      <c r="BD10" s="969" t="s">
        <v>35</v>
      </c>
      <c r="BE10" s="969" t="s">
        <v>41</v>
      </c>
      <c r="BF10" s="1013" t="s">
        <v>42</v>
      </c>
      <c r="BG10" s="1013"/>
      <c r="BH10" s="1013"/>
      <c r="BI10" s="1013"/>
      <c r="BJ10" s="969"/>
      <c r="BK10" s="969" t="s">
        <v>34</v>
      </c>
      <c r="BL10" s="969" t="s">
        <v>35</v>
      </c>
      <c r="BM10" s="969" t="s">
        <v>39</v>
      </c>
      <c r="BN10" s="969"/>
      <c r="BO10" s="969" t="s">
        <v>34</v>
      </c>
      <c r="BP10" s="969" t="s">
        <v>35</v>
      </c>
      <c r="BQ10" s="969" t="s">
        <v>39</v>
      </c>
      <c r="BR10" s="995"/>
      <c r="BS10" s="971"/>
      <c r="BT10" s="969"/>
      <c r="BU10" s="980"/>
      <c r="BV10" s="980"/>
      <c r="BW10" s="980"/>
      <c r="BX10" s="969"/>
      <c r="BY10" s="980"/>
      <c r="BZ10" s="980"/>
      <c r="CA10" s="980"/>
      <c r="CB10" s="969"/>
    </row>
    <row r="11" spans="1:81" ht="54.75" customHeight="1">
      <c r="A11" s="969"/>
      <c r="B11" s="969"/>
      <c r="C11" s="969"/>
      <c r="D11" s="969"/>
      <c r="E11" s="969"/>
      <c r="F11" s="969"/>
      <c r="G11" s="969"/>
      <c r="H11" s="969"/>
      <c r="I11" s="969"/>
      <c r="J11" s="969"/>
      <c r="K11" s="969"/>
      <c r="L11" s="969"/>
      <c r="M11" s="969"/>
      <c r="N11" s="969"/>
      <c r="O11" s="969"/>
      <c r="P11" s="969"/>
      <c r="Q11" s="969"/>
      <c r="R11" s="969"/>
      <c r="S11" s="969"/>
      <c r="T11" s="969"/>
      <c r="U11" s="972"/>
      <c r="V11" s="972"/>
      <c r="W11" s="972"/>
      <c r="X11" s="972"/>
      <c r="Y11" s="972"/>
      <c r="Z11" s="969"/>
      <c r="AA11" s="969"/>
      <c r="AB11" s="969"/>
      <c r="AC11" s="981"/>
      <c r="AD11" s="981"/>
      <c r="AE11" s="981"/>
      <c r="AF11" s="969"/>
      <c r="AG11" s="969"/>
      <c r="AH11" s="969"/>
      <c r="AI11" s="969"/>
      <c r="AJ11" s="1013"/>
      <c r="AK11" s="1013"/>
      <c r="AL11" s="985"/>
      <c r="AM11" s="969"/>
      <c r="AN11" s="969"/>
      <c r="AO11" s="969"/>
      <c r="AP11" s="969"/>
      <c r="AQ11" s="351" t="s">
        <v>85</v>
      </c>
      <c r="AR11" s="351" t="s">
        <v>86</v>
      </c>
      <c r="AS11" s="351" t="s">
        <v>43</v>
      </c>
      <c r="AT11" s="351" t="s">
        <v>38</v>
      </c>
      <c r="AU11" s="969"/>
      <c r="AV11" s="969"/>
      <c r="AW11" s="969"/>
      <c r="AX11" s="969"/>
      <c r="AY11" s="1013"/>
      <c r="AZ11" s="1013"/>
      <c r="BA11" s="985"/>
      <c r="BB11" s="969"/>
      <c r="BC11" s="969"/>
      <c r="BD11" s="969"/>
      <c r="BE11" s="969"/>
      <c r="BF11" s="351" t="s">
        <v>85</v>
      </c>
      <c r="BG11" s="351" t="s">
        <v>86</v>
      </c>
      <c r="BH11" s="351" t="s">
        <v>43</v>
      </c>
      <c r="BI11" s="351" t="s">
        <v>38</v>
      </c>
      <c r="BJ11" s="969"/>
      <c r="BK11" s="969"/>
      <c r="BL11" s="969"/>
      <c r="BM11" s="969"/>
      <c r="BN11" s="969"/>
      <c r="BO11" s="969"/>
      <c r="BP11" s="969"/>
      <c r="BQ11" s="969"/>
      <c r="BR11" s="995"/>
      <c r="BS11" s="972"/>
      <c r="BT11" s="969"/>
      <c r="BU11" s="981"/>
      <c r="BV11" s="981"/>
      <c r="BW11" s="981"/>
      <c r="BX11" s="969"/>
      <c r="BY11" s="981"/>
      <c r="BZ11" s="981"/>
      <c r="CA11" s="981"/>
      <c r="CB11" s="969"/>
    </row>
    <row r="12" spans="1:81" s="622" customFormat="1" ht="25.5" customHeight="1">
      <c r="A12" s="425">
        <v>1</v>
      </c>
      <c r="B12" s="425">
        <v>2</v>
      </c>
      <c r="C12" s="425">
        <v>3</v>
      </c>
      <c r="D12" s="425">
        <v>4</v>
      </c>
      <c r="E12" s="425">
        <v>5</v>
      </c>
      <c r="F12" s="425">
        <v>5</v>
      </c>
      <c r="G12" s="425">
        <v>6</v>
      </c>
      <c r="H12" s="425">
        <v>6</v>
      </c>
      <c r="I12" s="425">
        <v>7</v>
      </c>
      <c r="J12" s="425">
        <v>8</v>
      </c>
      <c r="K12" s="425">
        <v>9</v>
      </c>
      <c r="L12" s="425">
        <v>8</v>
      </c>
      <c r="M12" s="425">
        <v>9</v>
      </c>
      <c r="N12" s="425">
        <v>12</v>
      </c>
      <c r="O12" s="425">
        <v>13</v>
      </c>
      <c r="P12" s="425">
        <v>10</v>
      </c>
      <c r="Q12" s="425">
        <v>15</v>
      </c>
      <c r="R12" s="425">
        <v>16</v>
      </c>
      <c r="S12" s="425">
        <v>17</v>
      </c>
      <c r="T12" s="425">
        <v>18</v>
      </c>
      <c r="U12" s="425">
        <v>11</v>
      </c>
      <c r="V12" s="425">
        <v>20</v>
      </c>
      <c r="W12" s="425">
        <v>21</v>
      </c>
      <c r="X12" s="425">
        <v>12</v>
      </c>
      <c r="Y12" s="425">
        <v>13</v>
      </c>
      <c r="Z12" s="425">
        <v>24</v>
      </c>
      <c r="AA12" s="425">
        <v>25</v>
      </c>
      <c r="AB12" s="425">
        <v>26</v>
      </c>
      <c r="AC12" s="425">
        <v>14</v>
      </c>
      <c r="AD12" s="425">
        <v>15</v>
      </c>
      <c r="AE12" s="425">
        <v>16</v>
      </c>
      <c r="AF12" s="425">
        <v>31</v>
      </c>
      <c r="AG12" s="425">
        <v>32</v>
      </c>
      <c r="AH12" s="425">
        <v>33</v>
      </c>
      <c r="AI12" s="425">
        <v>34</v>
      </c>
      <c r="AJ12" s="425"/>
      <c r="AK12" s="425">
        <v>37</v>
      </c>
      <c r="AL12" s="425">
        <v>38</v>
      </c>
      <c r="AM12" s="425">
        <v>39</v>
      </c>
      <c r="AN12" s="425">
        <v>40</v>
      </c>
      <c r="AO12" s="425">
        <v>41</v>
      </c>
      <c r="AP12" s="425">
        <v>42</v>
      </c>
      <c r="AQ12" s="425">
        <v>43</v>
      </c>
      <c r="AR12" s="425">
        <v>44</v>
      </c>
      <c r="AS12" s="425">
        <v>45</v>
      </c>
      <c r="AT12" s="425">
        <v>46</v>
      </c>
      <c r="AU12" s="425">
        <v>17</v>
      </c>
      <c r="AV12" s="425">
        <v>48</v>
      </c>
      <c r="AW12" s="425">
        <v>49</v>
      </c>
      <c r="AX12" s="425">
        <v>50</v>
      </c>
      <c r="AY12" s="425">
        <v>18</v>
      </c>
      <c r="AZ12" s="425">
        <v>19</v>
      </c>
      <c r="BA12" s="425">
        <v>20</v>
      </c>
      <c r="BB12" s="425">
        <v>55</v>
      </c>
      <c r="BC12" s="425">
        <v>56</v>
      </c>
      <c r="BD12" s="425">
        <v>57</v>
      </c>
      <c r="BE12" s="425">
        <v>58</v>
      </c>
      <c r="BF12" s="425">
        <v>59</v>
      </c>
      <c r="BG12" s="425">
        <v>60</v>
      </c>
      <c r="BH12" s="425">
        <v>61</v>
      </c>
      <c r="BI12" s="425">
        <v>62</v>
      </c>
      <c r="BJ12" s="425">
        <v>63</v>
      </c>
      <c r="BK12" s="425">
        <v>64</v>
      </c>
      <c r="BL12" s="425">
        <v>65</v>
      </c>
      <c r="BM12" s="425">
        <v>66</v>
      </c>
      <c r="BN12" s="425">
        <v>67</v>
      </c>
      <c r="BO12" s="425">
        <v>68</v>
      </c>
      <c r="BP12" s="425">
        <v>69</v>
      </c>
      <c r="BQ12" s="425">
        <v>70</v>
      </c>
      <c r="BR12" s="343">
        <v>71</v>
      </c>
      <c r="BS12" s="343">
        <v>21</v>
      </c>
      <c r="BT12" s="343"/>
      <c r="BU12" s="343"/>
      <c r="BV12" s="343"/>
      <c r="BW12" s="343"/>
      <c r="BX12" s="343"/>
      <c r="BY12" s="343"/>
      <c r="BZ12" s="343"/>
      <c r="CA12" s="343"/>
      <c r="CB12" s="621">
        <v>21</v>
      </c>
    </row>
    <row r="13" spans="1:81" ht="30.75" customHeight="1">
      <c r="A13" s="357"/>
      <c r="B13" s="357" t="s">
        <v>7</v>
      </c>
      <c r="C13" s="357"/>
      <c r="D13" s="357"/>
      <c r="E13" s="357"/>
      <c r="F13" s="357"/>
      <c r="G13" s="357"/>
      <c r="H13" s="513"/>
      <c r="I13" s="357"/>
      <c r="J13" s="357"/>
      <c r="K13" s="357"/>
      <c r="L13" s="357"/>
      <c r="M13" s="602">
        <f t="shared" ref="M13:BA13" si="0">M14+M81+M80</f>
        <v>474984.72159799997</v>
      </c>
      <c r="N13" s="602">
        <f t="shared" si="0"/>
        <v>33895</v>
      </c>
      <c r="O13" s="602">
        <f t="shared" si="0"/>
        <v>15000</v>
      </c>
      <c r="P13" s="602">
        <f t="shared" si="0"/>
        <v>425727.72159799997</v>
      </c>
      <c r="Q13" s="602">
        <f t="shared" si="0"/>
        <v>0</v>
      </c>
      <c r="R13" s="602">
        <f t="shared" si="0"/>
        <v>0</v>
      </c>
      <c r="S13" s="602">
        <f t="shared" si="0"/>
        <v>0</v>
      </c>
      <c r="T13" s="602">
        <f t="shared" si="0"/>
        <v>0</v>
      </c>
      <c r="U13" s="602">
        <f t="shared" si="0"/>
        <v>0</v>
      </c>
      <c r="V13" s="602">
        <f t="shared" si="0"/>
        <v>0</v>
      </c>
      <c r="W13" s="602">
        <f t="shared" si="0"/>
        <v>0</v>
      </c>
      <c r="X13" s="602">
        <f t="shared" si="0"/>
        <v>0</v>
      </c>
      <c r="Y13" s="602">
        <f t="shared" si="0"/>
        <v>522122.29100000003</v>
      </c>
      <c r="Z13" s="602">
        <f t="shared" si="0"/>
        <v>0</v>
      </c>
      <c r="AA13" s="602">
        <f t="shared" si="0"/>
        <v>0</v>
      </c>
      <c r="AB13" s="602">
        <f t="shared" si="0"/>
        <v>522122.29100000003</v>
      </c>
      <c r="AC13" s="602">
        <f t="shared" si="0"/>
        <v>108630.00000000001</v>
      </c>
      <c r="AD13" s="602">
        <f t="shared" si="0"/>
        <v>396238.29100000003</v>
      </c>
      <c r="AE13" s="602">
        <f t="shared" si="0"/>
        <v>17254</v>
      </c>
      <c r="AF13" s="602">
        <f t="shared" si="0"/>
        <v>175121.65700000001</v>
      </c>
      <c r="AG13" s="602">
        <f t="shared" si="0"/>
        <v>0</v>
      </c>
      <c r="AH13" s="602">
        <f t="shared" si="0"/>
        <v>0</v>
      </c>
      <c r="AI13" s="602">
        <f t="shared" si="0"/>
        <v>175121.65700000001</v>
      </c>
      <c r="AJ13" s="602">
        <f t="shared" si="0"/>
        <v>57966</v>
      </c>
      <c r="AK13" s="602">
        <f t="shared" si="0"/>
        <v>113445.65700000001</v>
      </c>
      <c r="AL13" s="602">
        <f t="shared" si="0"/>
        <v>3710</v>
      </c>
      <c r="AM13" s="602">
        <f t="shared" si="0"/>
        <v>5390.258922</v>
      </c>
      <c r="AN13" s="602">
        <f t="shared" si="0"/>
        <v>0</v>
      </c>
      <c r="AO13" s="602">
        <f t="shared" si="0"/>
        <v>0</v>
      </c>
      <c r="AP13" s="602">
        <f t="shared" si="0"/>
        <v>5390.258922</v>
      </c>
      <c r="AQ13" s="602">
        <f t="shared" si="0"/>
        <v>4877.258922</v>
      </c>
      <c r="AR13" s="602">
        <f t="shared" si="0"/>
        <v>0</v>
      </c>
      <c r="AS13" s="602">
        <f t="shared" si="0"/>
        <v>513</v>
      </c>
      <c r="AT13" s="602">
        <f t="shared" si="0"/>
        <v>0</v>
      </c>
      <c r="AU13" s="602">
        <f t="shared" si="0"/>
        <v>216623.99999999997</v>
      </c>
      <c r="AV13" s="602">
        <f t="shared" si="0"/>
        <v>0</v>
      </c>
      <c r="AW13" s="602">
        <f t="shared" si="0"/>
        <v>0</v>
      </c>
      <c r="AX13" s="602">
        <f t="shared" si="0"/>
        <v>216623.99999999997</v>
      </c>
      <c r="AY13" s="602">
        <f t="shared" si="0"/>
        <v>50624</v>
      </c>
      <c r="AZ13" s="602">
        <f t="shared" si="0"/>
        <v>166000</v>
      </c>
      <c r="BA13" s="602">
        <f t="shared" si="0"/>
        <v>0</v>
      </c>
      <c r="BB13" s="602">
        <f t="shared" ref="BB13:CA13" si="1">BB14+BB81+BB80</f>
        <v>4690.8329219999996</v>
      </c>
      <c r="BC13" s="602">
        <f t="shared" si="1"/>
        <v>0</v>
      </c>
      <c r="BD13" s="602">
        <f t="shared" si="1"/>
        <v>0</v>
      </c>
      <c r="BE13" s="602">
        <f t="shared" si="1"/>
        <v>4690.8329219999996</v>
      </c>
      <c r="BF13" s="602">
        <f t="shared" si="1"/>
        <v>4690.8329219999996</v>
      </c>
      <c r="BG13" s="602">
        <f t="shared" si="1"/>
        <v>0</v>
      </c>
      <c r="BH13" s="602">
        <f t="shared" si="1"/>
        <v>0</v>
      </c>
      <c r="BI13" s="602">
        <f t="shared" si="1"/>
        <v>0</v>
      </c>
      <c r="BJ13" s="602">
        <f t="shared" si="1"/>
        <v>0</v>
      </c>
      <c r="BK13" s="602">
        <f t="shared" si="1"/>
        <v>0</v>
      </c>
      <c r="BL13" s="602">
        <f t="shared" si="1"/>
        <v>0</v>
      </c>
      <c r="BM13" s="602">
        <f t="shared" si="1"/>
        <v>41320.654078</v>
      </c>
      <c r="BN13" s="602">
        <f t="shared" si="1"/>
        <v>0</v>
      </c>
      <c r="BO13" s="602">
        <f t="shared" si="1"/>
        <v>0</v>
      </c>
      <c r="BP13" s="602">
        <f t="shared" si="1"/>
        <v>0</v>
      </c>
      <c r="BQ13" s="602">
        <f t="shared" si="1"/>
        <v>41320.654078</v>
      </c>
      <c r="BR13" s="602">
        <f t="shared" si="1"/>
        <v>20625</v>
      </c>
      <c r="BS13" s="602">
        <f t="shared" si="1"/>
        <v>51732.549077999996</v>
      </c>
      <c r="BT13" s="602">
        <f t="shared" si="1"/>
        <v>0</v>
      </c>
      <c r="BU13" s="602">
        <f t="shared" si="1"/>
        <v>0</v>
      </c>
      <c r="BV13" s="602">
        <f t="shared" si="1"/>
        <v>0</v>
      </c>
      <c r="BW13" s="602">
        <f t="shared" si="1"/>
        <v>0</v>
      </c>
      <c r="BX13" s="602">
        <f t="shared" si="1"/>
        <v>0</v>
      </c>
      <c r="BY13" s="602">
        <f t="shared" si="1"/>
        <v>0</v>
      </c>
      <c r="BZ13" s="602">
        <f t="shared" si="1"/>
        <v>0</v>
      </c>
      <c r="CA13" s="602">
        <f t="shared" si="1"/>
        <v>0</v>
      </c>
      <c r="CB13" s="358"/>
      <c r="CC13" s="603"/>
    </row>
    <row r="14" spans="1:81" ht="42" customHeight="1">
      <c r="A14" s="361" t="s">
        <v>11</v>
      </c>
      <c r="B14" s="361" t="s">
        <v>1359</v>
      </c>
      <c r="C14" s="361"/>
      <c r="D14" s="390"/>
      <c r="E14" s="361"/>
      <c r="F14" s="361"/>
      <c r="G14" s="361"/>
      <c r="H14" s="390"/>
      <c r="I14" s="361"/>
      <c r="J14" s="361"/>
      <c r="K14" s="361"/>
      <c r="L14" s="361"/>
      <c r="M14" s="372">
        <f>M15+M38+M56</f>
        <v>474984.72159799997</v>
      </c>
      <c r="N14" s="372">
        <f>N15+N38+N56</f>
        <v>33895</v>
      </c>
      <c r="O14" s="372">
        <f>O15+O38+O56</f>
        <v>15000</v>
      </c>
      <c r="P14" s="372">
        <f>P15+P38+P56</f>
        <v>425727.72159799997</v>
      </c>
      <c r="Q14" s="390"/>
      <c r="R14" s="390"/>
      <c r="S14" s="390"/>
      <c r="T14" s="390"/>
      <c r="U14" s="372">
        <f t="shared" ref="U14:BA14" si="2">U15+U38+U56</f>
        <v>0</v>
      </c>
      <c r="V14" s="372">
        <f t="shared" si="2"/>
        <v>0</v>
      </c>
      <c r="W14" s="372">
        <f t="shared" si="2"/>
        <v>0</v>
      </c>
      <c r="X14" s="372">
        <f t="shared" si="2"/>
        <v>0</v>
      </c>
      <c r="Y14" s="372">
        <f t="shared" si="2"/>
        <v>386610.49300000002</v>
      </c>
      <c r="Z14" s="372">
        <f t="shared" si="2"/>
        <v>0</v>
      </c>
      <c r="AA14" s="372">
        <f t="shared" si="2"/>
        <v>0</v>
      </c>
      <c r="AB14" s="372">
        <f t="shared" si="2"/>
        <v>386610.49300000002</v>
      </c>
      <c r="AC14" s="372">
        <f t="shared" si="2"/>
        <v>108248.83600000001</v>
      </c>
      <c r="AD14" s="372">
        <f t="shared" si="2"/>
        <v>274651.65700000001</v>
      </c>
      <c r="AE14" s="372">
        <f t="shared" si="2"/>
        <v>3710</v>
      </c>
      <c r="AF14" s="372">
        <f t="shared" si="2"/>
        <v>162199.65700000001</v>
      </c>
      <c r="AG14" s="372">
        <f t="shared" si="2"/>
        <v>0</v>
      </c>
      <c r="AH14" s="372">
        <f t="shared" si="2"/>
        <v>0</v>
      </c>
      <c r="AI14" s="372">
        <f t="shared" si="2"/>
        <v>162199.65700000001</v>
      </c>
      <c r="AJ14" s="372">
        <f t="shared" si="2"/>
        <v>57966</v>
      </c>
      <c r="AK14" s="372">
        <f t="shared" si="2"/>
        <v>100523.65700000001</v>
      </c>
      <c r="AL14" s="372">
        <f t="shared" si="2"/>
        <v>3710</v>
      </c>
      <c r="AM14" s="372">
        <f t="shared" si="2"/>
        <v>5390.258922</v>
      </c>
      <c r="AN14" s="372">
        <f t="shared" si="2"/>
        <v>0</v>
      </c>
      <c r="AO14" s="372">
        <f t="shared" si="2"/>
        <v>0</v>
      </c>
      <c r="AP14" s="372">
        <f t="shared" si="2"/>
        <v>5390.258922</v>
      </c>
      <c r="AQ14" s="372">
        <f t="shared" si="2"/>
        <v>4877.258922</v>
      </c>
      <c r="AR14" s="372">
        <f t="shared" si="2"/>
        <v>0</v>
      </c>
      <c r="AS14" s="372">
        <f t="shared" si="2"/>
        <v>513</v>
      </c>
      <c r="AT14" s="372">
        <f t="shared" si="2"/>
        <v>0</v>
      </c>
      <c r="AU14" s="372">
        <f t="shared" si="2"/>
        <v>199210.83599999998</v>
      </c>
      <c r="AV14" s="372">
        <f t="shared" si="2"/>
        <v>0</v>
      </c>
      <c r="AW14" s="372">
        <f t="shared" si="2"/>
        <v>0</v>
      </c>
      <c r="AX14" s="372">
        <f t="shared" si="2"/>
        <v>199210.83599999998</v>
      </c>
      <c r="AY14" s="372">
        <f t="shared" si="2"/>
        <v>50242.836000000003</v>
      </c>
      <c r="AZ14" s="372">
        <f t="shared" si="2"/>
        <v>148968</v>
      </c>
      <c r="BA14" s="372">
        <f t="shared" si="2"/>
        <v>0</v>
      </c>
      <c r="BB14" s="372">
        <f t="shared" ref="BB14:CA14" si="3">BB15+BB38+BB56</f>
        <v>4690.8329219999996</v>
      </c>
      <c r="BC14" s="372">
        <f t="shared" si="3"/>
        <v>0</v>
      </c>
      <c r="BD14" s="372">
        <f t="shared" si="3"/>
        <v>0</v>
      </c>
      <c r="BE14" s="372">
        <f t="shared" si="3"/>
        <v>4690.8329219999996</v>
      </c>
      <c r="BF14" s="372">
        <f t="shared" si="3"/>
        <v>4690.8329219999996</v>
      </c>
      <c r="BG14" s="372">
        <f t="shared" si="3"/>
        <v>0</v>
      </c>
      <c r="BH14" s="372">
        <f t="shared" si="3"/>
        <v>0</v>
      </c>
      <c r="BI14" s="372">
        <f t="shared" si="3"/>
        <v>0</v>
      </c>
      <c r="BJ14" s="372">
        <f t="shared" si="3"/>
        <v>0</v>
      </c>
      <c r="BK14" s="372">
        <f t="shared" si="3"/>
        <v>0</v>
      </c>
      <c r="BL14" s="372">
        <f t="shared" si="3"/>
        <v>0</v>
      </c>
      <c r="BM14" s="372">
        <f t="shared" si="3"/>
        <v>41320.654078</v>
      </c>
      <c r="BN14" s="372">
        <f t="shared" si="3"/>
        <v>0</v>
      </c>
      <c r="BO14" s="372">
        <f t="shared" si="3"/>
        <v>0</v>
      </c>
      <c r="BP14" s="372">
        <f t="shared" si="3"/>
        <v>0</v>
      </c>
      <c r="BQ14" s="372">
        <f t="shared" si="3"/>
        <v>41320.654078</v>
      </c>
      <c r="BR14" s="372">
        <f t="shared" si="3"/>
        <v>20625</v>
      </c>
      <c r="BS14" s="372">
        <f t="shared" si="3"/>
        <v>51293.549077999996</v>
      </c>
      <c r="BT14" s="372">
        <f t="shared" si="3"/>
        <v>0</v>
      </c>
      <c r="BU14" s="372">
        <f t="shared" si="3"/>
        <v>0</v>
      </c>
      <c r="BV14" s="372">
        <f t="shared" si="3"/>
        <v>0</v>
      </c>
      <c r="BW14" s="372">
        <f t="shared" si="3"/>
        <v>0</v>
      </c>
      <c r="BX14" s="372">
        <f t="shared" si="3"/>
        <v>0</v>
      </c>
      <c r="BY14" s="372">
        <f t="shared" si="3"/>
        <v>0</v>
      </c>
      <c r="BZ14" s="372">
        <f t="shared" si="3"/>
        <v>0</v>
      </c>
      <c r="CA14" s="372">
        <f t="shared" si="3"/>
        <v>0</v>
      </c>
      <c r="CB14" s="390" t="s">
        <v>1369</v>
      </c>
      <c r="CC14" s="603"/>
    </row>
    <row r="15" spans="1:81" ht="30" customHeight="1">
      <c r="A15" s="361" t="s">
        <v>12</v>
      </c>
      <c r="B15" s="361" t="s">
        <v>474</v>
      </c>
      <c r="C15" s="361"/>
      <c r="D15" s="390"/>
      <c r="E15" s="623"/>
      <c r="F15" s="623"/>
      <c r="G15" s="624"/>
      <c r="H15" s="470"/>
      <c r="I15" s="467"/>
      <c r="J15" s="467"/>
      <c r="K15" s="623"/>
      <c r="L15" s="623"/>
      <c r="M15" s="607">
        <f>M16+M26+M36</f>
        <v>409849.22159799997</v>
      </c>
      <c r="N15" s="607">
        <f t="shared" ref="N15:BY15" si="4">N16+N26+N36</f>
        <v>0</v>
      </c>
      <c r="O15" s="607">
        <f t="shared" si="4"/>
        <v>15000</v>
      </c>
      <c r="P15" s="607">
        <f t="shared" si="4"/>
        <v>394583.22159799997</v>
      </c>
      <c r="Q15" s="607">
        <f t="shared" si="4"/>
        <v>0</v>
      </c>
      <c r="R15" s="607" t="e">
        <f t="shared" si="4"/>
        <v>#VALUE!</v>
      </c>
      <c r="S15" s="607" t="e">
        <f t="shared" si="4"/>
        <v>#VALUE!</v>
      </c>
      <c r="T15" s="607" t="e">
        <f t="shared" si="4"/>
        <v>#VALUE!</v>
      </c>
      <c r="U15" s="607">
        <f t="shared" si="4"/>
        <v>0</v>
      </c>
      <c r="V15" s="607">
        <f t="shared" si="4"/>
        <v>0</v>
      </c>
      <c r="W15" s="607">
        <f t="shared" si="4"/>
        <v>0</v>
      </c>
      <c r="X15" s="607">
        <f t="shared" si="4"/>
        <v>0</v>
      </c>
      <c r="Y15" s="607">
        <f t="shared" si="4"/>
        <v>382091.57400000002</v>
      </c>
      <c r="Z15" s="607">
        <f t="shared" si="4"/>
        <v>0</v>
      </c>
      <c r="AA15" s="607">
        <f t="shared" si="4"/>
        <v>0</v>
      </c>
      <c r="AB15" s="607">
        <f t="shared" si="4"/>
        <v>382091.57400000002</v>
      </c>
      <c r="AC15" s="607">
        <f t="shared" si="4"/>
        <v>103759.917</v>
      </c>
      <c r="AD15" s="607">
        <f t="shared" si="4"/>
        <v>274621.65700000001</v>
      </c>
      <c r="AE15" s="607">
        <f t="shared" si="4"/>
        <v>3710</v>
      </c>
      <c r="AF15" s="607">
        <f t="shared" si="4"/>
        <v>160519.65700000001</v>
      </c>
      <c r="AG15" s="607">
        <f t="shared" si="4"/>
        <v>0</v>
      </c>
      <c r="AH15" s="607">
        <f t="shared" si="4"/>
        <v>0</v>
      </c>
      <c r="AI15" s="607">
        <f t="shared" si="4"/>
        <v>160519.65700000001</v>
      </c>
      <c r="AJ15" s="607">
        <f t="shared" si="4"/>
        <v>56316</v>
      </c>
      <c r="AK15" s="607">
        <f t="shared" si="4"/>
        <v>100493.65700000001</v>
      </c>
      <c r="AL15" s="607">
        <f t="shared" si="4"/>
        <v>3710</v>
      </c>
      <c r="AM15" s="607">
        <f t="shared" si="4"/>
        <v>5390.258922</v>
      </c>
      <c r="AN15" s="607">
        <f t="shared" si="4"/>
        <v>0</v>
      </c>
      <c r="AO15" s="607">
        <f t="shared" si="4"/>
        <v>0</v>
      </c>
      <c r="AP15" s="607">
        <f t="shared" si="4"/>
        <v>5390.258922</v>
      </c>
      <c r="AQ15" s="607">
        <f t="shared" si="4"/>
        <v>4877.258922</v>
      </c>
      <c r="AR15" s="607">
        <f t="shared" si="4"/>
        <v>0</v>
      </c>
      <c r="AS15" s="607">
        <f t="shared" si="4"/>
        <v>513</v>
      </c>
      <c r="AT15" s="607">
        <f t="shared" si="4"/>
        <v>0</v>
      </c>
      <c r="AU15" s="607">
        <f t="shared" si="4"/>
        <v>196318.91699999999</v>
      </c>
      <c r="AV15" s="607">
        <f t="shared" si="4"/>
        <v>0</v>
      </c>
      <c r="AW15" s="607">
        <f t="shared" si="4"/>
        <v>0</v>
      </c>
      <c r="AX15" s="607">
        <f t="shared" si="4"/>
        <v>196318.91699999999</v>
      </c>
      <c r="AY15" s="607">
        <f t="shared" si="4"/>
        <v>47350.917000000001</v>
      </c>
      <c r="AZ15" s="607">
        <f t="shared" si="4"/>
        <v>148968</v>
      </c>
      <c r="BA15" s="607">
        <f t="shared" si="4"/>
        <v>0</v>
      </c>
      <c r="BB15" s="607">
        <f t="shared" si="4"/>
        <v>4690.8329219999996</v>
      </c>
      <c r="BC15" s="607">
        <f t="shared" si="4"/>
        <v>0</v>
      </c>
      <c r="BD15" s="607">
        <f t="shared" si="4"/>
        <v>0</v>
      </c>
      <c r="BE15" s="607">
        <f t="shared" si="4"/>
        <v>4690.8329219999996</v>
      </c>
      <c r="BF15" s="607">
        <f t="shared" si="4"/>
        <v>4690.8329219999996</v>
      </c>
      <c r="BG15" s="607">
        <f t="shared" si="4"/>
        <v>0</v>
      </c>
      <c r="BH15" s="607">
        <f t="shared" si="4"/>
        <v>0</v>
      </c>
      <c r="BI15" s="607">
        <f t="shared" si="4"/>
        <v>0</v>
      </c>
      <c r="BJ15" s="607">
        <f t="shared" si="4"/>
        <v>0</v>
      </c>
      <c r="BK15" s="607">
        <f t="shared" si="4"/>
        <v>0</v>
      </c>
      <c r="BL15" s="607">
        <f t="shared" si="4"/>
        <v>0</v>
      </c>
      <c r="BM15" s="607">
        <f t="shared" si="4"/>
        <v>41320.654078</v>
      </c>
      <c r="BN15" s="607">
        <f t="shared" si="4"/>
        <v>0</v>
      </c>
      <c r="BO15" s="607">
        <f t="shared" si="4"/>
        <v>0</v>
      </c>
      <c r="BP15" s="607">
        <f t="shared" si="4"/>
        <v>0</v>
      </c>
      <c r="BQ15" s="607">
        <f t="shared" si="4"/>
        <v>41320.654078</v>
      </c>
      <c r="BR15" s="607">
        <f t="shared" si="4"/>
        <v>20625</v>
      </c>
      <c r="BS15" s="607">
        <f t="shared" si="4"/>
        <v>51293.549077999996</v>
      </c>
      <c r="BT15" s="607">
        <f t="shared" si="4"/>
        <v>0</v>
      </c>
      <c r="BU15" s="607">
        <f t="shared" si="4"/>
        <v>0</v>
      </c>
      <c r="BV15" s="607">
        <f t="shared" si="4"/>
        <v>0</v>
      </c>
      <c r="BW15" s="607">
        <f t="shared" si="4"/>
        <v>0</v>
      </c>
      <c r="BX15" s="607">
        <f t="shared" si="4"/>
        <v>0</v>
      </c>
      <c r="BY15" s="607">
        <f t="shared" si="4"/>
        <v>0</v>
      </c>
      <c r="BZ15" s="607">
        <f t="shared" ref="BZ15:CA15" si="5">BZ16+BZ26+BZ36</f>
        <v>0</v>
      </c>
      <c r="CA15" s="607">
        <f t="shared" si="5"/>
        <v>0</v>
      </c>
      <c r="CB15" s="470"/>
      <c r="CC15" s="603"/>
    </row>
    <row r="16" spans="1:81" ht="30" hidden="1" customHeight="1" outlineLevel="1">
      <c r="A16" s="469" t="s">
        <v>45</v>
      </c>
      <c r="B16" s="608" t="s">
        <v>46</v>
      </c>
      <c r="C16" s="361"/>
      <c r="D16" s="390"/>
      <c r="E16" s="361"/>
      <c r="F16" s="361"/>
      <c r="G16" s="361"/>
      <c r="H16" s="390"/>
      <c r="I16" s="361"/>
      <c r="J16" s="361"/>
      <c r="K16" s="361"/>
      <c r="L16" s="361"/>
      <c r="M16" s="372">
        <f>SUM(M17:M25)</f>
        <v>19706.221598</v>
      </c>
      <c r="N16" s="372">
        <f t="shared" ref="N16:BY16" si="6">SUM(N17:N25)</f>
        <v>0</v>
      </c>
      <c r="O16" s="372">
        <f t="shared" si="6"/>
        <v>0</v>
      </c>
      <c r="P16" s="372">
        <f t="shared" si="6"/>
        <v>19706.221598</v>
      </c>
      <c r="Q16" s="372">
        <f t="shared" si="6"/>
        <v>0</v>
      </c>
      <c r="R16" s="372">
        <f t="shared" si="6"/>
        <v>0</v>
      </c>
      <c r="S16" s="372">
        <f t="shared" si="6"/>
        <v>0</v>
      </c>
      <c r="T16" s="372">
        <f t="shared" si="6"/>
        <v>0</v>
      </c>
      <c r="U16" s="372">
        <f t="shared" si="6"/>
        <v>0</v>
      </c>
      <c r="V16" s="372">
        <f t="shared" si="6"/>
        <v>0</v>
      </c>
      <c r="W16" s="372">
        <f t="shared" si="6"/>
        <v>0</v>
      </c>
      <c r="X16" s="372">
        <f t="shared" si="6"/>
        <v>0</v>
      </c>
      <c r="Y16" s="372">
        <f t="shared" si="6"/>
        <v>376.91700000000003</v>
      </c>
      <c r="Z16" s="372">
        <f t="shared" si="6"/>
        <v>0</v>
      </c>
      <c r="AA16" s="372">
        <f t="shared" si="6"/>
        <v>0</v>
      </c>
      <c r="AB16" s="372">
        <f t="shared" si="6"/>
        <v>376.91700000000003</v>
      </c>
      <c r="AC16" s="372">
        <f t="shared" si="6"/>
        <v>376.91700000000003</v>
      </c>
      <c r="AD16" s="372">
        <f t="shared" si="6"/>
        <v>0</v>
      </c>
      <c r="AE16" s="372">
        <f t="shared" si="6"/>
        <v>0</v>
      </c>
      <c r="AF16" s="372">
        <f t="shared" si="6"/>
        <v>0</v>
      </c>
      <c r="AG16" s="372">
        <f t="shared" si="6"/>
        <v>0</v>
      </c>
      <c r="AH16" s="372">
        <f t="shared" si="6"/>
        <v>0</v>
      </c>
      <c r="AI16" s="372">
        <f t="shared" si="6"/>
        <v>0</v>
      </c>
      <c r="AJ16" s="372">
        <f t="shared" si="6"/>
        <v>0</v>
      </c>
      <c r="AK16" s="372">
        <f t="shared" si="6"/>
        <v>0</v>
      </c>
      <c r="AL16" s="372">
        <f t="shared" si="6"/>
        <v>0</v>
      </c>
      <c r="AM16" s="372">
        <f t="shared" si="6"/>
        <v>0</v>
      </c>
      <c r="AN16" s="372">
        <f t="shared" si="6"/>
        <v>0</v>
      </c>
      <c r="AO16" s="372">
        <f t="shared" si="6"/>
        <v>0</v>
      </c>
      <c r="AP16" s="372">
        <f t="shared" si="6"/>
        <v>0</v>
      </c>
      <c r="AQ16" s="372">
        <f t="shared" si="6"/>
        <v>0</v>
      </c>
      <c r="AR16" s="372">
        <f t="shared" si="6"/>
        <v>0</v>
      </c>
      <c r="AS16" s="372">
        <f t="shared" si="6"/>
        <v>0</v>
      </c>
      <c r="AT16" s="372">
        <f t="shared" si="6"/>
        <v>0</v>
      </c>
      <c r="AU16" s="372">
        <f t="shared" si="6"/>
        <v>376.91700000000003</v>
      </c>
      <c r="AV16" s="372">
        <f t="shared" si="6"/>
        <v>0</v>
      </c>
      <c r="AW16" s="372">
        <f t="shared" si="6"/>
        <v>0</v>
      </c>
      <c r="AX16" s="372">
        <f t="shared" si="6"/>
        <v>376.91700000000003</v>
      </c>
      <c r="AY16" s="372">
        <f t="shared" si="6"/>
        <v>376.91700000000003</v>
      </c>
      <c r="AZ16" s="372">
        <f t="shared" si="6"/>
        <v>0</v>
      </c>
      <c r="BA16" s="372">
        <f t="shared" si="6"/>
        <v>0</v>
      </c>
      <c r="BB16" s="372">
        <f t="shared" si="6"/>
        <v>0</v>
      </c>
      <c r="BC16" s="372">
        <f t="shared" si="6"/>
        <v>0</v>
      </c>
      <c r="BD16" s="372">
        <f t="shared" si="6"/>
        <v>0</v>
      </c>
      <c r="BE16" s="372">
        <f t="shared" si="6"/>
        <v>0</v>
      </c>
      <c r="BF16" s="372">
        <f t="shared" si="6"/>
        <v>0</v>
      </c>
      <c r="BG16" s="372">
        <f t="shared" si="6"/>
        <v>0</v>
      </c>
      <c r="BH16" s="372">
        <f t="shared" si="6"/>
        <v>0</v>
      </c>
      <c r="BI16" s="372">
        <f t="shared" si="6"/>
        <v>0</v>
      </c>
      <c r="BJ16" s="372">
        <f t="shared" si="6"/>
        <v>0</v>
      </c>
      <c r="BK16" s="372">
        <f t="shared" si="6"/>
        <v>0</v>
      </c>
      <c r="BL16" s="372">
        <f t="shared" si="6"/>
        <v>0</v>
      </c>
      <c r="BM16" s="372">
        <f t="shared" si="6"/>
        <v>0</v>
      </c>
      <c r="BN16" s="372">
        <f t="shared" si="6"/>
        <v>0</v>
      </c>
      <c r="BO16" s="372">
        <f t="shared" si="6"/>
        <v>0</v>
      </c>
      <c r="BP16" s="372">
        <f t="shared" si="6"/>
        <v>0</v>
      </c>
      <c r="BQ16" s="372">
        <f t="shared" si="6"/>
        <v>0</v>
      </c>
      <c r="BR16" s="372">
        <f t="shared" si="6"/>
        <v>0</v>
      </c>
      <c r="BS16" s="372">
        <f t="shared" si="6"/>
        <v>0</v>
      </c>
      <c r="BT16" s="372">
        <f t="shared" si="6"/>
        <v>0</v>
      </c>
      <c r="BU16" s="372">
        <f t="shared" si="6"/>
        <v>0</v>
      </c>
      <c r="BV16" s="372">
        <f t="shared" si="6"/>
        <v>0</v>
      </c>
      <c r="BW16" s="372">
        <f t="shared" si="6"/>
        <v>0</v>
      </c>
      <c r="BX16" s="372">
        <f t="shared" si="6"/>
        <v>0</v>
      </c>
      <c r="BY16" s="372">
        <f t="shared" si="6"/>
        <v>0</v>
      </c>
      <c r="BZ16" s="372">
        <f t="shared" ref="BZ16:CA16" si="7">SUM(BZ17:BZ25)</f>
        <v>0</v>
      </c>
      <c r="CA16" s="372">
        <f t="shared" si="7"/>
        <v>0</v>
      </c>
      <c r="CB16" s="390"/>
    </row>
    <row r="17" spans="1:80" ht="46.15" hidden="1" outlineLevel="1">
      <c r="A17" s="363">
        <v>14</v>
      </c>
      <c r="B17" s="604" t="s">
        <v>481</v>
      </c>
      <c r="C17" s="363" t="s">
        <v>479</v>
      </c>
      <c r="D17" s="377" t="s">
        <v>475</v>
      </c>
      <c r="E17" s="498" t="s">
        <v>48</v>
      </c>
      <c r="F17" s="498" t="s">
        <v>73</v>
      </c>
      <c r="G17" s="381">
        <v>7941000</v>
      </c>
      <c r="H17" s="377" t="s">
        <v>476</v>
      </c>
      <c r="I17" s="606" t="s">
        <v>69</v>
      </c>
      <c r="J17" s="365">
        <v>2022</v>
      </c>
      <c r="K17" s="363" t="s">
        <v>482</v>
      </c>
      <c r="L17" s="497" t="s">
        <v>483</v>
      </c>
      <c r="M17" s="319">
        <v>1499.2215980000001</v>
      </c>
      <c r="N17" s="387"/>
      <c r="O17" s="387"/>
      <c r="P17" s="319">
        <v>1499.2215980000001</v>
      </c>
      <c r="Q17" s="377" t="s">
        <v>484</v>
      </c>
      <c r="R17" s="377" t="s">
        <v>476</v>
      </c>
      <c r="S17" s="377" t="s">
        <v>474</v>
      </c>
      <c r="T17" s="377" t="s">
        <v>475</v>
      </c>
      <c r="U17" s="395"/>
      <c r="V17" s="395"/>
      <c r="W17" s="395"/>
      <c r="X17" s="395"/>
      <c r="Y17" s="122">
        <f t="shared" ref="Y17:Y29" si="8">Z17+AA17+AB17</f>
        <v>103.78100000000001</v>
      </c>
      <c r="Z17" s="122"/>
      <c r="AA17" s="122"/>
      <c r="AB17" s="319">
        <f t="shared" ref="AB17:AB29" si="9">AC17+AD17+AE17</f>
        <v>103.78100000000001</v>
      </c>
      <c r="AC17" s="319">
        <v>103.78100000000001</v>
      </c>
      <c r="AD17" s="122"/>
      <c r="AE17" s="122"/>
      <c r="AF17" s="122">
        <f t="shared" ref="AF17:AF29" si="10">AG17+AH17+AI17</f>
        <v>0</v>
      </c>
      <c r="AG17" s="122"/>
      <c r="AH17" s="122"/>
      <c r="AI17" s="122">
        <f t="shared" ref="AI17:AI29" si="11">AJ17+AK17+AL17</f>
        <v>0</v>
      </c>
      <c r="AJ17" s="122">
        <v>0</v>
      </c>
      <c r="AK17" s="122"/>
      <c r="AL17" s="122"/>
      <c r="AM17" s="122"/>
      <c r="AN17" s="122"/>
      <c r="AO17" s="122"/>
      <c r="AP17" s="122"/>
      <c r="AQ17" s="319"/>
      <c r="AR17" s="122"/>
      <c r="AS17" s="122"/>
      <c r="AT17" s="122"/>
      <c r="AU17" s="122">
        <f t="shared" ref="AU17:AU29" si="12">AV17+AW17+AX17</f>
        <v>103.78100000000001</v>
      </c>
      <c r="AV17" s="122"/>
      <c r="AW17" s="122"/>
      <c r="AX17" s="122">
        <f t="shared" ref="AX17:AX29" si="13">AY17+AZ17+BA17</f>
        <v>103.78100000000001</v>
      </c>
      <c r="AY17" s="122">
        <v>103.78100000000001</v>
      </c>
      <c r="AZ17" s="122"/>
      <c r="BA17" s="122"/>
      <c r="BB17" s="122"/>
      <c r="BC17" s="122"/>
      <c r="BD17" s="122"/>
      <c r="BE17" s="122"/>
      <c r="BF17" s="319"/>
      <c r="BG17" s="122"/>
      <c r="BH17" s="122"/>
      <c r="BI17" s="122"/>
      <c r="BJ17" s="122"/>
      <c r="BK17" s="122"/>
      <c r="BL17" s="122"/>
      <c r="BM17" s="319"/>
      <c r="BN17" s="122"/>
      <c r="BO17" s="122"/>
      <c r="BP17" s="122"/>
      <c r="BQ17" s="319"/>
      <c r="BR17" s="376"/>
      <c r="BS17" s="376"/>
      <c r="BT17" s="376"/>
      <c r="BU17" s="376"/>
      <c r="BV17" s="376"/>
      <c r="BW17" s="376"/>
      <c r="BX17" s="376"/>
      <c r="BY17" s="376"/>
      <c r="BZ17" s="376"/>
      <c r="CA17" s="376"/>
      <c r="CB17" s="367"/>
    </row>
    <row r="18" spans="1:80" ht="46.15" hidden="1" outlineLevel="1">
      <c r="A18" s="363">
        <v>15</v>
      </c>
      <c r="B18" s="604" t="s">
        <v>485</v>
      </c>
      <c r="C18" s="363" t="s">
        <v>479</v>
      </c>
      <c r="D18" s="377" t="s">
        <v>475</v>
      </c>
      <c r="E18" s="498" t="s">
        <v>48</v>
      </c>
      <c r="F18" s="498" t="s">
        <v>73</v>
      </c>
      <c r="G18" s="498">
        <v>8039324</v>
      </c>
      <c r="H18" s="377" t="s">
        <v>476</v>
      </c>
      <c r="I18" s="365">
        <v>2024</v>
      </c>
      <c r="J18" s="365">
        <v>2023</v>
      </c>
      <c r="K18" s="363" t="s">
        <v>486</v>
      </c>
      <c r="L18" s="497" t="s">
        <v>487</v>
      </c>
      <c r="M18" s="387">
        <v>1100</v>
      </c>
      <c r="N18" s="387"/>
      <c r="O18" s="387"/>
      <c r="P18" s="387">
        <v>1100</v>
      </c>
      <c r="Q18" s="377" t="s">
        <v>488</v>
      </c>
      <c r="R18" s="377" t="s">
        <v>476</v>
      </c>
      <c r="S18" s="377" t="s">
        <v>474</v>
      </c>
      <c r="T18" s="377" t="s">
        <v>475</v>
      </c>
      <c r="U18" s="395"/>
      <c r="V18" s="395"/>
      <c r="W18" s="395"/>
      <c r="X18" s="395"/>
      <c r="Y18" s="122">
        <f t="shared" si="8"/>
        <v>5.9409999999999998</v>
      </c>
      <c r="Z18" s="122"/>
      <c r="AA18" s="122"/>
      <c r="AB18" s="319">
        <f t="shared" si="9"/>
        <v>5.9409999999999998</v>
      </c>
      <c r="AC18" s="319">
        <v>5.9409999999999998</v>
      </c>
      <c r="AD18" s="122"/>
      <c r="AE18" s="122"/>
      <c r="AF18" s="122">
        <f t="shared" si="10"/>
        <v>0</v>
      </c>
      <c r="AG18" s="122"/>
      <c r="AH18" s="122"/>
      <c r="AI18" s="122">
        <f t="shared" si="11"/>
        <v>0</v>
      </c>
      <c r="AJ18" s="122">
        <v>0</v>
      </c>
      <c r="AK18" s="122"/>
      <c r="AL18" s="122"/>
      <c r="AM18" s="122"/>
      <c r="AN18" s="122"/>
      <c r="AO18" s="122"/>
      <c r="AP18" s="122"/>
      <c r="AQ18" s="319"/>
      <c r="AR18" s="122"/>
      <c r="AS18" s="122"/>
      <c r="AT18" s="122"/>
      <c r="AU18" s="122">
        <f t="shared" si="12"/>
        <v>5.9409999999999998</v>
      </c>
      <c r="AV18" s="122"/>
      <c r="AW18" s="122"/>
      <c r="AX18" s="122">
        <f t="shared" si="13"/>
        <v>5.9409999999999998</v>
      </c>
      <c r="AY18" s="122">
        <v>5.9409999999999998</v>
      </c>
      <c r="AZ18" s="122"/>
      <c r="BA18" s="122"/>
      <c r="BB18" s="122"/>
      <c r="BC18" s="122"/>
      <c r="BD18" s="122"/>
      <c r="BE18" s="122"/>
      <c r="BF18" s="319"/>
      <c r="BG18" s="122"/>
      <c r="BH18" s="122"/>
      <c r="BI18" s="122"/>
      <c r="BJ18" s="122"/>
      <c r="BK18" s="122"/>
      <c r="BL18" s="122"/>
      <c r="BM18" s="319"/>
      <c r="BN18" s="122"/>
      <c r="BO18" s="122"/>
      <c r="BP18" s="122"/>
      <c r="BQ18" s="319"/>
      <c r="BR18" s="376"/>
      <c r="BS18" s="376"/>
      <c r="BT18" s="376"/>
      <c r="BU18" s="376"/>
      <c r="BV18" s="376"/>
      <c r="BW18" s="376"/>
      <c r="BX18" s="376"/>
      <c r="BY18" s="376"/>
      <c r="BZ18" s="376"/>
      <c r="CA18" s="376"/>
      <c r="CB18" s="367"/>
    </row>
    <row r="19" spans="1:80" ht="46.15" hidden="1" outlineLevel="1">
      <c r="A19" s="363">
        <v>16</v>
      </c>
      <c r="B19" s="604" t="s">
        <v>489</v>
      </c>
      <c r="C19" s="363" t="s">
        <v>479</v>
      </c>
      <c r="D19" s="377" t="s">
        <v>475</v>
      </c>
      <c r="E19" s="498" t="s">
        <v>48</v>
      </c>
      <c r="F19" s="498" t="s">
        <v>73</v>
      </c>
      <c r="G19" s="498">
        <v>8039323</v>
      </c>
      <c r="H19" s="377" t="s">
        <v>476</v>
      </c>
      <c r="I19" s="365">
        <v>2024</v>
      </c>
      <c r="J19" s="365">
        <v>2023</v>
      </c>
      <c r="K19" s="363" t="s">
        <v>490</v>
      </c>
      <c r="L19" s="497" t="s">
        <v>491</v>
      </c>
      <c r="M19" s="387">
        <v>1607</v>
      </c>
      <c r="N19" s="387"/>
      <c r="O19" s="387"/>
      <c r="P19" s="387">
        <v>1607</v>
      </c>
      <c r="Q19" s="377" t="s">
        <v>492</v>
      </c>
      <c r="R19" s="377" t="s">
        <v>476</v>
      </c>
      <c r="S19" s="377" t="s">
        <v>474</v>
      </c>
      <c r="T19" s="377" t="s">
        <v>475</v>
      </c>
      <c r="U19" s="395"/>
      <c r="V19" s="395"/>
      <c r="W19" s="395"/>
      <c r="X19" s="395"/>
      <c r="Y19" s="122">
        <f t="shared" si="8"/>
        <v>5.3630000000000004</v>
      </c>
      <c r="Z19" s="122"/>
      <c r="AA19" s="122"/>
      <c r="AB19" s="319">
        <f t="shared" si="9"/>
        <v>5.3630000000000004</v>
      </c>
      <c r="AC19" s="319">
        <v>5.3630000000000004</v>
      </c>
      <c r="AD19" s="122"/>
      <c r="AE19" s="122"/>
      <c r="AF19" s="122">
        <f t="shared" si="10"/>
        <v>0</v>
      </c>
      <c r="AG19" s="122"/>
      <c r="AH19" s="122"/>
      <c r="AI19" s="122">
        <f t="shared" si="11"/>
        <v>0</v>
      </c>
      <c r="AJ19" s="122">
        <v>0</v>
      </c>
      <c r="AK19" s="122"/>
      <c r="AL19" s="122"/>
      <c r="AM19" s="122"/>
      <c r="AN19" s="122"/>
      <c r="AO19" s="122"/>
      <c r="AP19" s="122"/>
      <c r="AQ19" s="319"/>
      <c r="AR19" s="122"/>
      <c r="AS19" s="122"/>
      <c r="AT19" s="122"/>
      <c r="AU19" s="122">
        <f t="shared" si="12"/>
        <v>5.3630000000000004</v>
      </c>
      <c r="AV19" s="122"/>
      <c r="AW19" s="122"/>
      <c r="AX19" s="122">
        <f t="shared" si="13"/>
        <v>5.3630000000000004</v>
      </c>
      <c r="AY19" s="122">
        <v>5.3630000000000004</v>
      </c>
      <c r="AZ19" s="122"/>
      <c r="BA19" s="122"/>
      <c r="BB19" s="122"/>
      <c r="BC19" s="122"/>
      <c r="BD19" s="122"/>
      <c r="BE19" s="122"/>
      <c r="BF19" s="319"/>
      <c r="BG19" s="122"/>
      <c r="BH19" s="122"/>
      <c r="BI19" s="122"/>
      <c r="BJ19" s="122"/>
      <c r="BK19" s="122"/>
      <c r="BL19" s="122"/>
      <c r="BM19" s="319"/>
      <c r="BN19" s="122"/>
      <c r="BO19" s="122"/>
      <c r="BP19" s="122"/>
      <c r="BQ19" s="319"/>
      <c r="BR19" s="376"/>
      <c r="BS19" s="376"/>
      <c r="BT19" s="376"/>
      <c r="BU19" s="376"/>
      <c r="BV19" s="376"/>
      <c r="BW19" s="376"/>
      <c r="BX19" s="376"/>
      <c r="BY19" s="376"/>
      <c r="BZ19" s="376"/>
      <c r="CA19" s="376"/>
      <c r="CB19" s="367"/>
    </row>
    <row r="20" spans="1:80" ht="30.75" hidden="1" outlineLevel="1">
      <c r="A20" s="363">
        <v>17</v>
      </c>
      <c r="B20" s="604" t="s">
        <v>493</v>
      </c>
      <c r="C20" s="363" t="s">
        <v>477</v>
      </c>
      <c r="D20" s="377" t="s">
        <v>475</v>
      </c>
      <c r="E20" s="498" t="s">
        <v>48</v>
      </c>
      <c r="F20" s="498" t="s">
        <v>480</v>
      </c>
      <c r="G20" s="498">
        <v>8040401</v>
      </c>
      <c r="H20" s="377" t="s">
        <v>478</v>
      </c>
      <c r="I20" s="606" t="s">
        <v>54</v>
      </c>
      <c r="J20" s="365">
        <v>2023</v>
      </c>
      <c r="K20" s="363" t="s">
        <v>494</v>
      </c>
      <c r="L20" s="324" t="s">
        <v>495</v>
      </c>
      <c r="M20" s="387">
        <v>650</v>
      </c>
      <c r="N20" s="387"/>
      <c r="O20" s="387"/>
      <c r="P20" s="387">
        <v>650</v>
      </c>
      <c r="Q20" s="377" t="s">
        <v>496</v>
      </c>
      <c r="R20" s="377" t="s">
        <v>478</v>
      </c>
      <c r="S20" s="377" t="s">
        <v>474</v>
      </c>
      <c r="T20" s="377" t="s">
        <v>475</v>
      </c>
      <c r="U20" s="395"/>
      <c r="V20" s="395"/>
      <c r="W20" s="395"/>
      <c r="X20" s="395"/>
      <c r="Y20" s="122">
        <f t="shared" si="8"/>
        <v>3.456</v>
      </c>
      <c r="Z20" s="122"/>
      <c r="AA20" s="122"/>
      <c r="AB20" s="319">
        <f t="shared" si="9"/>
        <v>3.456</v>
      </c>
      <c r="AC20" s="319">
        <v>3.456</v>
      </c>
      <c r="AD20" s="122"/>
      <c r="AE20" s="122"/>
      <c r="AF20" s="122">
        <f t="shared" si="10"/>
        <v>0</v>
      </c>
      <c r="AG20" s="122"/>
      <c r="AH20" s="122"/>
      <c r="AI20" s="122">
        <f t="shared" si="11"/>
        <v>0</v>
      </c>
      <c r="AJ20" s="122">
        <v>0</v>
      </c>
      <c r="AK20" s="122"/>
      <c r="AL20" s="122"/>
      <c r="AM20" s="122"/>
      <c r="AN20" s="122"/>
      <c r="AO20" s="122"/>
      <c r="AP20" s="122"/>
      <c r="AQ20" s="319"/>
      <c r="AR20" s="122"/>
      <c r="AS20" s="122"/>
      <c r="AT20" s="122"/>
      <c r="AU20" s="122">
        <f t="shared" si="12"/>
        <v>3.456</v>
      </c>
      <c r="AV20" s="122"/>
      <c r="AW20" s="122"/>
      <c r="AX20" s="122">
        <f t="shared" si="13"/>
        <v>3.456</v>
      </c>
      <c r="AY20" s="122">
        <v>3.456</v>
      </c>
      <c r="AZ20" s="122"/>
      <c r="BA20" s="122"/>
      <c r="BB20" s="122"/>
      <c r="BC20" s="122"/>
      <c r="BD20" s="122"/>
      <c r="BE20" s="122"/>
      <c r="BF20" s="319"/>
      <c r="BG20" s="122"/>
      <c r="BH20" s="122"/>
      <c r="BI20" s="122"/>
      <c r="BJ20" s="122"/>
      <c r="BK20" s="122"/>
      <c r="BL20" s="122"/>
      <c r="BM20" s="319"/>
      <c r="BN20" s="122"/>
      <c r="BO20" s="122"/>
      <c r="BP20" s="122"/>
      <c r="BQ20" s="319"/>
      <c r="BR20" s="376"/>
      <c r="BS20" s="376"/>
      <c r="BT20" s="376"/>
      <c r="BU20" s="376"/>
      <c r="BV20" s="376"/>
      <c r="BW20" s="376"/>
      <c r="BX20" s="376"/>
      <c r="BY20" s="376"/>
      <c r="BZ20" s="376"/>
      <c r="CA20" s="376"/>
      <c r="CB20" s="367"/>
    </row>
    <row r="21" spans="1:80" ht="30.75" hidden="1" outlineLevel="1">
      <c r="A21" s="363">
        <v>18</v>
      </c>
      <c r="B21" s="604" t="s">
        <v>497</v>
      </c>
      <c r="C21" s="363" t="s">
        <v>477</v>
      </c>
      <c r="D21" s="377" t="s">
        <v>475</v>
      </c>
      <c r="E21" s="498" t="s">
        <v>48</v>
      </c>
      <c r="F21" s="498" t="s">
        <v>91</v>
      </c>
      <c r="G21" s="381" t="s">
        <v>498</v>
      </c>
      <c r="H21" s="377" t="s">
        <v>476</v>
      </c>
      <c r="I21" s="606" t="s">
        <v>499</v>
      </c>
      <c r="J21" s="365">
        <v>2023</v>
      </c>
      <c r="K21" s="363" t="s">
        <v>500</v>
      </c>
      <c r="L21" s="324" t="s">
        <v>501</v>
      </c>
      <c r="M21" s="387">
        <v>2200</v>
      </c>
      <c r="N21" s="387"/>
      <c r="O21" s="387"/>
      <c r="P21" s="387">
        <v>2200</v>
      </c>
      <c r="Q21" s="377" t="s">
        <v>502</v>
      </c>
      <c r="R21" s="377" t="s">
        <v>476</v>
      </c>
      <c r="S21" s="377" t="s">
        <v>474</v>
      </c>
      <c r="T21" s="377" t="s">
        <v>475</v>
      </c>
      <c r="U21" s="395"/>
      <c r="V21" s="395"/>
      <c r="W21" s="395"/>
      <c r="X21" s="395"/>
      <c r="Y21" s="122">
        <f t="shared" si="8"/>
        <v>11.893000000000001</v>
      </c>
      <c r="Z21" s="122"/>
      <c r="AA21" s="122"/>
      <c r="AB21" s="319">
        <f t="shared" si="9"/>
        <v>11.893000000000001</v>
      </c>
      <c r="AC21" s="319">
        <v>11.893000000000001</v>
      </c>
      <c r="AD21" s="122"/>
      <c r="AE21" s="122"/>
      <c r="AF21" s="122">
        <f t="shared" si="10"/>
        <v>0</v>
      </c>
      <c r="AG21" s="122"/>
      <c r="AH21" s="122"/>
      <c r="AI21" s="122">
        <f t="shared" si="11"/>
        <v>0</v>
      </c>
      <c r="AJ21" s="122">
        <v>0</v>
      </c>
      <c r="AK21" s="122"/>
      <c r="AL21" s="122"/>
      <c r="AM21" s="122"/>
      <c r="AN21" s="122"/>
      <c r="AO21" s="122"/>
      <c r="AP21" s="122"/>
      <c r="AQ21" s="319"/>
      <c r="AR21" s="122"/>
      <c r="AS21" s="122"/>
      <c r="AT21" s="122"/>
      <c r="AU21" s="122">
        <f t="shared" si="12"/>
        <v>11.893000000000001</v>
      </c>
      <c r="AV21" s="122"/>
      <c r="AW21" s="122"/>
      <c r="AX21" s="122">
        <f t="shared" si="13"/>
        <v>11.893000000000001</v>
      </c>
      <c r="AY21" s="122">
        <v>11.893000000000001</v>
      </c>
      <c r="AZ21" s="122"/>
      <c r="BA21" s="122"/>
      <c r="BB21" s="122"/>
      <c r="BC21" s="122"/>
      <c r="BD21" s="122"/>
      <c r="BE21" s="122"/>
      <c r="BF21" s="319"/>
      <c r="BG21" s="122"/>
      <c r="BH21" s="122"/>
      <c r="BI21" s="122"/>
      <c r="BJ21" s="122"/>
      <c r="BK21" s="122"/>
      <c r="BL21" s="122"/>
      <c r="BM21" s="319"/>
      <c r="BN21" s="122"/>
      <c r="BO21" s="122"/>
      <c r="BP21" s="122"/>
      <c r="BQ21" s="319"/>
      <c r="BR21" s="376"/>
      <c r="BS21" s="376"/>
      <c r="BT21" s="376"/>
      <c r="BU21" s="376"/>
      <c r="BV21" s="376"/>
      <c r="BW21" s="376"/>
      <c r="BX21" s="376"/>
      <c r="BY21" s="376"/>
      <c r="BZ21" s="376"/>
      <c r="CA21" s="376"/>
      <c r="CB21" s="367"/>
    </row>
    <row r="22" spans="1:80" ht="30.75" hidden="1" outlineLevel="1">
      <c r="A22" s="363">
        <v>19</v>
      </c>
      <c r="B22" s="604" t="s">
        <v>503</v>
      </c>
      <c r="C22" s="363" t="s">
        <v>477</v>
      </c>
      <c r="D22" s="377" t="s">
        <v>475</v>
      </c>
      <c r="E22" s="498" t="s">
        <v>48</v>
      </c>
      <c r="F22" s="498" t="s">
        <v>73</v>
      </c>
      <c r="G22" s="625" t="s">
        <v>504</v>
      </c>
      <c r="H22" s="377" t="s">
        <v>476</v>
      </c>
      <c r="I22" s="606" t="s">
        <v>54</v>
      </c>
      <c r="J22" s="365">
        <v>2023</v>
      </c>
      <c r="K22" s="363" t="s">
        <v>505</v>
      </c>
      <c r="L22" s="363" t="s">
        <v>506</v>
      </c>
      <c r="M22" s="387">
        <v>6000</v>
      </c>
      <c r="N22" s="387"/>
      <c r="O22" s="387"/>
      <c r="P22" s="387">
        <v>6000</v>
      </c>
      <c r="Q22" s="377" t="s">
        <v>507</v>
      </c>
      <c r="R22" s="377" t="s">
        <v>476</v>
      </c>
      <c r="S22" s="377" t="s">
        <v>474</v>
      </c>
      <c r="T22" s="377" t="s">
        <v>475</v>
      </c>
      <c r="U22" s="395"/>
      <c r="V22" s="395"/>
      <c r="W22" s="395"/>
      <c r="X22" s="395"/>
      <c r="Y22" s="122">
        <f t="shared" si="8"/>
        <v>28.914000000000001</v>
      </c>
      <c r="Z22" s="122"/>
      <c r="AA22" s="122"/>
      <c r="AB22" s="319">
        <f t="shared" si="9"/>
        <v>28.914000000000001</v>
      </c>
      <c r="AC22" s="319">
        <v>28.914000000000001</v>
      </c>
      <c r="AD22" s="122"/>
      <c r="AE22" s="122"/>
      <c r="AF22" s="122">
        <f t="shared" si="10"/>
        <v>0</v>
      </c>
      <c r="AG22" s="122"/>
      <c r="AH22" s="122"/>
      <c r="AI22" s="122">
        <f t="shared" si="11"/>
        <v>0</v>
      </c>
      <c r="AJ22" s="122">
        <v>0</v>
      </c>
      <c r="AK22" s="122"/>
      <c r="AL22" s="122"/>
      <c r="AM22" s="122"/>
      <c r="AN22" s="122"/>
      <c r="AO22" s="122"/>
      <c r="AP22" s="122"/>
      <c r="AQ22" s="319"/>
      <c r="AR22" s="122"/>
      <c r="AS22" s="122"/>
      <c r="AT22" s="122"/>
      <c r="AU22" s="122">
        <f t="shared" si="12"/>
        <v>28.914000000000001</v>
      </c>
      <c r="AV22" s="122"/>
      <c r="AW22" s="122"/>
      <c r="AX22" s="122">
        <f t="shared" si="13"/>
        <v>28.914000000000001</v>
      </c>
      <c r="AY22" s="122">
        <v>28.914000000000001</v>
      </c>
      <c r="AZ22" s="122"/>
      <c r="BA22" s="122"/>
      <c r="BB22" s="122"/>
      <c r="BC22" s="122"/>
      <c r="BD22" s="122"/>
      <c r="BE22" s="122"/>
      <c r="BF22" s="319"/>
      <c r="BG22" s="122"/>
      <c r="BH22" s="122"/>
      <c r="BI22" s="122"/>
      <c r="BJ22" s="122"/>
      <c r="BK22" s="122"/>
      <c r="BL22" s="122"/>
      <c r="BM22" s="319"/>
      <c r="BN22" s="122"/>
      <c r="BO22" s="122"/>
      <c r="BP22" s="122"/>
      <c r="BQ22" s="319"/>
      <c r="BR22" s="376"/>
      <c r="BS22" s="376"/>
      <c r="BT22" s="376"/>
      <c r="BU22" s="376"/>
      <c r="BV22" s="376"/>
      <c r="BW22" s="376"/>
      <c r="BX22" s="376"/>
      <c r="BY22" s="376"/>
      <c r="BZ22" s="376"/>
      <c r="CA22" s="376"/>
      <c r="CB22" s="367"/>
    </row>
    <row r="23" spans="1:80" ht="30.75" hidden="1" outlineLevel="1">
      <c r="A23" s="363">
        <v>20</v>
      </c>
      <c r="B23" s="604" t="s">
        <v>508</v>
      </c>
      <c r="C23" s="363" t="s">
        <v>477</v>
      </c>
      <c r="D23" s="377" t="s">
        <v>475</v>
      </c>
      <c r="E23" s="498" t="s">
        <v>48</v>
      </c>
      <c r="F23" s="498" t="s">
        <v>47</v>
      </c>
      <c r="G23" s="625" t="s">
        <v>509</v>
      </c>
      <c r="H23" s="377" t="s">
        <v>476</v>
      </c>
      <c r="I23" s="606" t="s">
        <v>75</v>
      </c>
      <c r="J23" s="365">
        <v>2024</v>
      </c>
      <c r="K23" s="363" t="s">
        <v>510</v>
      </c>
      <c r="L23" s="363" t="s">
        <v>511</v>
      </c>
      <c r="M23" s="387">
        <v>1500</v>
      </c>
      <c r="N23" s="387"/>
      <c r="O23" s="387"/>
      <c r="P23" s="387">
        <v>1500</v>
      </c>
      <c r="Q23" s="377" t="s">
        <v>512</v>
      </c>
      <c r="R23" s="377" t="s">
        <v>476</v>
      </c>
      <c r="S23" s="377" t="s">
        <v>474</v>
      </c>
      <c r="T23" s="377" t="s">
        <v>475</v>
      </c>
      <c r="U23" s="395"/>
      <c r="V23" s="395"/>
      <c r="W23" s="395"/>
      <c r="X23" s="395"/>
      <c r="Y23" s="122">
        <f t="shared" si="8"/>
        <v>68.569999999999993</v>
      </c>
      <c r="Z23" s="122"/>
      <c r="AA23" s="122"/>
      <c r="AB23" s="319">
        <f t="shared" si="9"/>
        <v>68.569999999999993</v>
      </c>
      <c r="AC23" s="319">
        <v>68.569999999999993</v>
      </c>
      <c r="AD23" s="122"/>
      <c r="AE23" s="122"/>
      <c r="AF23" s="122">
        <f t="shared" si="10"/>
        <v>0</v>
      </c>
      <c r="AG23" s="122"/>
      <c r="AH23" s="122"/>
      <c r="AI23" s="122">
        <f t="shared" si="11"/>
        <v>0</v>
      </c>
      <c r="AJ23" s="122">
        <v>0</v>
      </c>
      <c r="AK23" s="122"/>
      <c r="AL23" s="122"/>
      <c r="AM23" s="122"/>
      <c r="AN23" s="122"/>
      <c r="AO23" s="122"/>
      <c r="AP23" s="122"/>
      <c r="AQ23" s="319"/>
      <c r="AR23" s="122"/>
      <c r="AS23" s="122"/>
      <c r="AT23" s="122"/>
      <c r="AU23" s="122">
        <f t="shared" si="12"/>
        <v>68.569999999999993</v>
      </c>
      <c r="AV23" s="122"/>
      <c r="AW23" s="122"/>
      <c r="AX23" s="122">
        <f t="shared" si="13"/>
        <v>68.569999999999993</v>
      </c>
      <c r="AY23" s="122">
        <v>68.569999999999993</v>
      </c>
      <c r="AZ23" s="122"/>
      <c r="BA23" s="122"/>
      <c r="BB23" s="122"/>
      <c r="BC23" s="122"/>
      <c r="BD23" s="122"/>
      <c r="BE23" s="122"/>
      <c r="BF23" s="319"/>
      <c r="BG23" s="122"/>
      <c r="BH23" s="122"/>
      <c r="BI23" s="122"/>
      <c r="BJ23" s="122"/>
      <c r="BK23" s="122"/>
      <c r="BL23" s="122"/>
      <c r="BM23" s="319"/>
      <c r="BN23" s="122"/>
      <c r="BO23" s="122"/>
      <c r="BP23" s="122"/>
      <c r="BQ23" s="319"/>
      <c r="BR23" s="376"/>
      <c r="BS23" s="376"/>
      <c r="BT23" s="376"/>
      <c r="BU23" s="376"/>
      <c r="BV23" s="376"/>
      <c r="BW23" s="376"/>
      <c r="BX23" s="376"/>
      <c r="BY23" s="376"/>
      <c r="BZ23" s="376"/>
      <c r="CA23" s="376"/>
      <c r="CB23" s="367"/>
    </row>
    <row r="24" spans="1:80" ht="30.75" hidden="1" outlineLevel="1">
      <c r="A24" s="363">
        <v>21</v>
      </c>
      <c r="B24" s="604" t="s">
        <v>513</v>
      </c>
      <c r="C24" s="363" t="s">
        <v>477</v>
      </c>
      <c r="D24" s="377" t="s">
        <v>475</v>
      </c>
      <c r="E24" s="498" t="s">
        <v>48</v>
      </c>
      <c r="F24" s="498" t="s">
        <v>73</v>
      </c>
      <c r="G24" s="625" t="s">
        <v>514</v>
      </c>
      <c r="H24" s="377" t="s">
        <v>476</v>
      </c>
      <c r="I24" s="606">
        <v>2024</v>
      </c>
      <c r="J24" s="365">
        <v>2023</v>
      </c>
      <c r="K24" s="363" t="s">
        <v>515</v>
      </c>
      <c r="L24" s="363" t="s">
        <v>516</v>
      </c>
      <c r="M24" s="387">
        <v>4950</v>
      </c>
      <c r="N24" s="387"/>
      <c r="O24" s="387"/>
      <c r="P24" s="387">
        <v>4950</v>
      </c>
      <c r="Q24" s="377" t="s">
        <v>517</v>
      </c>
      <c r="R24" s="377" t="s">
        <v>476</v>
      </c>
      <c r="S24" s="377" t="s">
        <v>474</v>
      </c>
      <c r="T24" s="377" t="s">
        <v>475</v>
      </c>
      <c r="U24" s="395"/>
      <c r="V24" s="395"/>
      <c r="W24" s="395"/>
      <c r="X24" s="395"/>
      <c r="Y24" s="122">
        <f t="shared" si="8"/>
        <v>147.898</v>
      </c>
      <c r="Z24" s="122"/>
      <c r="AA24" s="122"/>
      <c r="AB24" s="319">
        <f t="shared" si="9"/>
        <v>147.898</v>
      </c>
      <c r="AC24" s="319">
        <v>147.898</v>
      </c>
      <c r="AD24" s="122"/>
      <c r="AE24" s="122"/>
      <c r="AF24" s="122">
        <f t="shared" si="10"/>
        <v>0</v>
      </c>
      <c r="AG24" s="122"/>
      <c r="AH24" s="122"/>
      <c r="AI24" s="122">
        <f t="shared" si="11"/>
        <v>0</v>
      </c>
      <c r="AJ24" s="122">
        <v>0</v>
      </c>
      <c r="AK24" s="122"/>
      <c r="AL24" s="122"/>
      <c r="AM24" s="122"/>
      <c r="AN24" s="122"/>
      <c r="AO24" s="122"/>
      <c r="AP24" s="122"/>
      <c r="AQ24" s="319"/>
      <c r="AR24" s="122"/>
      <c r="AS24" s="122"/>
      <c r="AT24" s="122"/>
      <c r="AU24" s="122">
        <f t="shared" si="12"/>
        <v>147.898</v>
      </c>
      <c r="AV24" s="122"/>
      <c r="AW24" s="122"/>
      <c r="AX24" s="122">
        <f t="shared" si="13"/>
        <v>147.898</v>
      </c>
      <c r="AY24" s="122">
        <v>147.898</v>
      </c>
      <c r="AZ24" s="122"/>
      <c r="BA24" s="122"/>
      <c r="BB24" s="122"/>
      <c r="BC24" s="122"/>
      <c r="BD24" s="122"/>
      <c r="BE24" s="122"/>
      <c r="BF24" s="319"/>
      <c r="BG24" s="122"/>
      <c r="BH24" s="122"/>
      <c r="BI24" s="122"/>
      <c r="BJ24" s="122"/>
      <c r="BK24" s="122"/>
      <c r="BL24" s="122"/>
      <c r="BM24" s="319"/>
      <c r="BN24" s="122"/>
      <c r="BO24" s="122"/>
      <c r="BP24" s="122"/>
      <c r="BQ24" s="319"/>
      <c r="BR24" s="376"/>
      <c r="BS24" s="376"/>
      <c r="BT24" s="376"/>
      <c r="BU24" s="376"/>
      <c r="BV24" s="376"/>
      <c r="BW24" s="376"/>
      <c r="BX24" s="376"/>
      <c r="BY24" s="376"/>
      <c r="BZ24" s="376"/>
      <c r="CA24" s="376"/>
      <c r="CB24" s="367"/>
    </row>
    <row r="25" spans="1:80" ht="46.15" hidden="1" outlineLevel="1">
      <c r="A25" s="363">
        <v>22</v>
      </c>
      <c r="B25" s="604" t="s">
        <v>518</v>
      </c>
      <c r="C25" s="363" t="s">
        <v>519</v>
      </c>
      <c r="D25" s="377" t="s">
        <v>475</v>
      </c>
      <c r="E25" s="498" t="s">
        <v>48</v>
      </c>
      <c r="F25" s="498" t="s">
        <v>430</v>
      </c>
      <c r="G25" s="625">
        <v>8039325</v>
      </c>
      <c r="H25" s="377" t="s">
        <v>476</v>
      </c>
      <c r="I25" s="606">
        <v>2024</v>
      </c>
      <c r="J25" s="365">
        <v>2023</v>
      </c>
      <c r="K25" s="363" t="s">
        <v>520</v>
      </c>
      <c r="L25" s="363" t="s">
        <v>521</v>
      </c>
      <c r="M25" s="387">
        <v>200</v>
      </c>
      <c r="N25" s="387"/>
      <c r="O25" s="387"/>
      <c r="P25" s="387">
        <v>200</v>
      </c>
      <c r="Q25" s="377" t="s">
        <v>522</v>
      </c>
      <c r="R25" s="377" t="s">
        <v>476</v>
      </c>
      <c r="S25" s="377" t="s">
        <v>474</v>
      </c>
      <c r="T25" s="377" t="s">
        <v>475</v>
      </c>
      <c r="U25" s="395"/>
      <c r="V25" s="395"/>
      <c r="W25" s="395"/>
      <c r="X25" s="395"/>
      <c r="Y25" s="122">
        <f t="shared" si="8"/>
        <v>1.101</v>
      </c>
      <c r="Z25" s="122"/>
      <c r="AA25" s="122"/>
      <c r="AB25" s="319">
        <f t="shared" si="9"/>
        <v>1.101</v>
      </c>
      <c r="AC25" s="319">
        <v>1.101</v>
      </c>
      <c r="AD25" s="122"/>
      <c r="AE25" s="122"/>
      <c r="AF25" s="122">
        <f t="shared" si="10"/>
        <v>0</v>
      </c>
      <c r="AG25" s="122"/>
      <c r="AH25" s="122"/>
      <c r="AI25" s="122">
        <f t="shared" si="11"/>
        <v>0</v>
      </c>
      <c r="AJ25" s="122">
        <v>0</v>
      </c>
      <c r="AK25" s="122"/>
      <c r="AL25" s="122"/>
      <c r="AM25" s="122"/>
      <c r="AN25" s="122"/>
      <c r="AO25" s="122"/>
      <c r="AP25" s="122"/>
      <c r="AQ25" s="319"/>
      <c r="AR25" s="122"/>
      <c r="AS25" s="122"/>
      <c r="AT25" s="122"/>
      <c r="AU25" s="122">
        <f t="shared" si="12"/>
        <v>1.101</v>
      </c>
      <c r="AV25" s="122"/>
      <c r="AW25" s="122"/>
      <c r="AX25" s="122">
        <f t="shared" si="13"/>
        <v>1.101</v>
      </c>
      <c r="AY25" s="122">
        <v>1.101</v>
      </c>
      <c r="AZ25" s="122"/>
      <c r="BA25" s="122"/>
      <c r="BB25" s="122"/>
      <c r="BC25" s="122"/>
      <c r="BD25" s="122"/>
      <c r="BE25" s="122"/>
      <c r="BF25" s="319"/>
      <c r="BG25" s="122"/>
      <c r="BH25" s="122"/>
      <c r="BI25" s="122"/>
      <c r="BJ25" s="122"/>
      <c r="BK25" s="122"/>
      <c r="BL25" s="122"/>
      <c r="BM25" s="319"/>
      <c r="BN25" s="122"/>
      <c r="BO25" s="122"/>
      <c r="BP25" s="122"/>
      <c r="BQ25" s="319"/>
      <c r="BR25" s="376"/>
      <c r="BS25" s="376"/>
      <c r="BT25" s="376"/>
      <c r="BU25" s="376"/>
      <c r="BV25" s="376"/>
      <c r="BW25" s="376"/>
      <c r="BX25" s="376"/>
      <c r="BY25" s="376"/>
      <c r="BZ25" s="376"/>
      <c r="CA25" s="376"/>
      <c r="CB25" s="367"/>
    </row>
    <row r="26" spans="1:80" ht="29.25" hidden="1" customHeight="1" outlineLevel="1">
      <c r="A26" s="469" t="s">
        <v>45</v>
      </c>
      <c r="B26" s="608" t="s">
        <v>49</v>
      </c>
      <c r="C26" s="361"/>
      <c r="D26" s="390"/>
      <c r="E26" s="361"/>
      <c r="F26" s="361"/>
      <c r="G26" s="361"/>
      <c r="H26" s="390"/>
      <c r="I26" s="361"/>
      <c r="J26" s="361"/>
      <c r="K26" s="361"/>
      <c r="L26" s="361"/>
      <c r="M26" s="372">
        <f>SUM(M27:M35)</f>
        <v>329333</v>
      </c>
      <c r="N26" s="372">
        <f t="shared" ref="N26:BY26" si="14">SUM(N27:N35)</f>
        <v>0</v>
      </c>
      <c r="O26" s="372">
        <f t="shared" si="14"/>
        <v>0</v>
      </c>
      <c r="P26" s="372">
        <f t="shared" si="14"/>
        <v>329067</v>
      </c>
      <c r="Q26" s="372">
        <f t="shared" si="14"/>
        <v>0</v>
      </c>
      <c r="R26" s="372">
        <f t="shared" si="14"/>
        <v>0</v>
      </c>
      <c r="S26" s="372">
        <f t="shared" si="14"/>
        <v>0</v>
      </c>
      <c r="T26" s="372">
        <f t="shared" si="14"/>
        <v>0</v>
      </c>
      <c r="U26" s="372">
        <f t="shared" si="14"/>
        <v>0</v>
      </c>
      <c r="V26" s="372">
        <f t="shared" si="14"/>
        <v>0</v>
      </c>
      <c r="W26" s="372">
        <f t="shared" si="14"/>
        <v>0</v>
      </c>
      <c r="X26" s="372">
        <f t="shared" si="14"/>
        <v>0</v>
      </c>
      <c r="Y26" s="372">
        <f t="shared" si="14"/>
        <v>336164.65700000001</v>
      </c>
      <c r="Z26" s="372">
        <f t="shared" si="14"/>
        <v>0</v>
      </c>
      <c r="AA26" s="372">
        <f t="shared" si="14"/>
        <v>0</v>
      </c>
      <c r="AB26" s="372">
        <f t="shared" si="14"/>
        <v>336164.65700000001</v>
      </c>
      <c r="AC26" s="372">
        <f t="shared" si="14"/>
        <v>103383</v>
      </c>
      <c r="AD26" s="372">
        <f t="shared" si="14"/>
        <v>229071.65700000001</v>
      </c>
      <c r="AE26" s="372">
        <f t="shared" si="14"/>
        <v>3710</v>
      </c>
      <c r="AF26" s="372">
        <f t="shared" si="14"/>
        <v>120519.65700000001</v>
      </c>
      <c r="AG26" s="372">
        <f t="shared" si="14"/>
        <v>0</v>
      </c>
      <c r="AH26" s="372">
        <f t="shared" si="14"/>
        <v>0</v>
      </c>
      <c r="AI26" s="372">
        <f t="shared" si="14"/>
        <v>120519.65700000001</v>
      </c>
      <c r="AJ26" s="372">
        <f t="shared" si="14"/>
        <v>56316</v>
      </c>
      <c r="AK26" s="372">
        <f t="shared" si="14"/>
        <v>60493.656999999999</v>
      </c>
      <c r="AL26" s="372">
        <f t="shared" si="14"/>
        <v>3710</v>
      </c>
      <c r="AM26" s="372">
        <f t="shared" si="14"/>
        <v>4877.258922</v>
      </c>
      <c r="AN26" s="372">
        <f t="shared" si="14"/>
        <v>0</v>
      </c>
      <c r="AO26" s="372">
        <f t="shared" si="14"/>
        <v>0</v>
      </c>
      <c r="AP26" s="372">
        <f t="shared" si="14"/>
        <v>4877.258922</v>
      </c>
      <c r="AQ26" s="372">
        <f t="shared" si="14"/>
        <v>4877.258922</v>
      </c>
      <c r="AR26" s="372">
        <f t="shared" si="14"/>
        <v>0</v>
      </c>
      <c r="AS26" s="372">
        <f t="shared" si="14"/>
        <v>0</v>
      </c>
      <c r="AT26" s="372">
        <f t="shared" si="14"/>
        <v>0</v>
      </c>
      <c r="AU26" s="372">
        <f t="shared" si="14"/>
        <v>194242</v>
      </c>
      <c r="AV26" s="372">
        <f t="shared" si="14"/>
        <v>0</v>
      </c>
      <c r="AW26" s="372">
        <f t="shared" si="14"/>
        <v>0</v>
      </c>
      <c r="AX26" s="372">
        <f t="shared" si="14"/>
        <v>194242</v>
      </c>
      <c r="AY26" s="372">
        <f t="shared" si="14"/>
        <v>46974</v>
      </c>
      <c r="AZ26" s="372">
        <f t="shared" si="14"/>
        <v>147268</v>
      </c>
      <c r="BA26" s="372">
        <f t="shared" si="14"/>
        <v>0</v>
      </c>
      <c r="BB26" s="372">
        <f t="shared" si="14"/>
        <v>4690.8329219999996</v>
      </c>
      <c r="BC26" s="372">
        <f t="shared" si="14"/>
        <v>0</v>
      </c>
      <c r="BD26" s="372">
        <f t="shared" si="14"/>
        <v>0</v>
      </c>
      <c r="BE26" s="372">
        <f t="shared" si="14"/>
        <v>4690.8329219999996</v>
      </c>
      <c r="BF26" s="372">
        <f t="shared" si="14"/>
        <v>4690.8329219999996</v>
      </c>
      <c r="BG26" s="372">
        <f t="shared" si="14"/>
        <v>0</v>
      </c>
      <c r="BH26" s="372">
        <f t="shared" si="14"/>
        <v>0</v>
      </c>
      <c r="BI26" s="372">
        <f t="shared" si="14"/>
        <v>0</v>
      </c>
      <c r="BJ26" s="372">
        <f t="shared" si="14"/>
        <v>0</v>
      </c>
      <c r="BK26" s="372">
        <f t="shared" si="14"/>
        <v>0</v>
      </c>
      <c r="BL26" s="372">
        <f t="shared" si="14"/>
        <v>0</v>
      </c>
      <c r="BM26" s="372">
        <f t="shared" si="14"/>
        <v>41320.654078</v>
      </c>
      <c r="BN26" s="372">
        <f t="shared" si="14"/>
        <v>0</v>
      </c>
      <c r="BO26" s="372">
        <f t="shared" si="14"/>
        <v>0</v>
      </c>
      <c r="BP26" s="372">
        <f t="shared" si="14"/>
        <v>0</v>
      </c>
      <c r="BQ26" s="372">
        <f t="shared" si="14"/>
        <v>41320.654078</v>
      </c>
      <c r="BR26" s="372">
        <f t="shared" si="14"/>
        <v>20625</v>
      </c>
      <c r="BS26" s="372">
        <f t="shared" si="14"/>
        <v>51293.549077999996</v>
      </c>
      <c r="BT26" s="372">
        <f t="shared" si="14"/>
        <v>0</v>
      </c>
      <c r="BU26" s="372">
        <f t="shared" si="14"/>
        <v>0</v>
      </c>
      <c r="BV26" s="372">
        <f t="shared" si="14"/>
        <v>0</v>
      </c>
      <c r="BW26" s="372">
        <f t="shared" si="14"/>
        <v>0</v>
      </c>
      <c r="BX26" s="372">
        <f t="shared" si="14"/>
        <v>0</v>
      </c>
      <c r="BY26" s="372">
        <f t="shared" si="14"/>
        <v>0</v>
      </c>
      <c r="BZ26" s="372">
        <f t="shared" ref="BZ26:CA26" si="15">SUM(BZ27:BZ35)</f>
        <v>0</v>
      </c>
      <c r="CA26" s="372">
        <f t="shared" si="15"/>
        <v>0</v>
      </c>
      <c r="CB26" s="390"/>
    </row>
    <row r="27" spans="1:80" ht="30.75" hidden="1" outlineLevel="1">
      <c r="A27" s="381">
        <v>9</v>
      </c>
      <c r="B27" s="604" t="s">
        <v>525</v>
      </c>
      <c r="C27" s="363" t="s">
        <v>477</v>
      </c>
      <c r="D27" s="377" t="s">
        <v>475</v>
      </c>
      <c r="E27" s="498" t="s">
        <v>48</v>
      </c>
      <c r="F27" s="498" t="s">
        <v>47</v>
      </c>
      <c r="G27" s="498">
        <v>7930050</v>
      </c>
      <c r="H27" s="606" t="s">
        <v>476</v>
      </c>
      <c r="I27" s="606" t="s">
        <v>75</v>
      </c>
      <c r="J27" s="365">
        <v>2024</v>
      </c>
      <c r="K27" s="363" t="s">
        <v>526</v>
      </c>
      <c r="L27" s="381" t="s">
        <v>527</v>
      </c>
      <c r="M27" s="317">
        <v>4215</v>
      </c>
      <c r="N27" s="387"/>
      <c r="O27" s="387"/>
      <c r="P27" s="317">
        <v>4215</v>
      </c>
      <c r="Q27" s="377" t="s">
        <v>517</v>
      </c>
      <c r="R27" s="606" t="s">
        <v>476</v>
      </c>
      <c r="S27" s="377" t="s">
        <v>474</v>
      </c>
      <c r="T27" s="377" t="s">
        <v>475</v>
      </c>
      <c r="U27" s="395"/>
      <c r="V27" s="395"/>
      <c r="W27" s="395"/>
      <c r="X27" s="395"/>
      <c r="Y27" s="122">
        <f t="shared" si="8"/>
        <v>4215</v>
      </c>
      <c r="Z27" s="122"/>
      <c r="AA27" s="122"/>
      <c r="AB27" s="319">
        <f t="shared" si="9"/>
        <v>4215</v>
      </c>
      <c r="AC27" s="319">
        <v>4215</v>
      </c>
      <c r="AD27" s="122"/>
      <c r="AE27" s="122"/>
      <c r="AF27" s="122">
        <f t="shared" si="10"/>
        <v>2907</v>
      </c>
      <c r="AG27" s="122"/>
      <c r="AH27" s="122"/>
      <c r="AI27" s="122">
        <f t="shared" si="11"/>
        <v>2907</v>
      </c>
      <c r="AJ27" s="122">
        <v>2907</v>
      </c>
      <c r="AK27" s="122"/>
      <c r="AL27" s="122"/>
      <c r="AM27" s="122">
        <v>3815.7159219999999</v>
      </c>
      <c r="AN27" s="122"/>
      <c r="AO27" s="122"/>
      <c r="AP27" s="122">
        <v>3815.7159219999999</v>
      </c>
      <c r="AQ27" s="319">
        <v>3815.7159219999999</v>
      </c>
      <c r="AR27" s="122"/>
      <c r="AS27" s="122"/>
      <c r="AT27" s="122"/>
      <c r="AU27" s="122">
        <f t="shared" si="12"/>
        <v>1308</v>
      </c>
      <c r="AV27" s="122"/>
      <c r="AW27" s="122"/>
      <c r="AX27" s="122">
        <f t="shared" si="13"/>
        <v>1308</v>
      </c>
      <c r="AY27" s="122">
        <v>1308</v>
      </c>
      <c r="AZ27" s="122"/>
      <c r="BA27" s="122"/>
      <c r="BB27" s="122">
        <v>930.464922</v>
      </c>
      <c r="BC27" s="122"/>
      <c r="BD27" s="122"/>
      <c r="BE27" s="122">
        <v>930.464922</v>
      </c>
      <c r="BF27" s="319">
        <v>930.464922</v>
      </c>
      <c r="BG27" s="122"/>
      <c r="BH27" s="122"/>
      <c r="BI27" s="122"/>
      <c r="BJ27" s="122"/>
      <c r="BK27" s="122"/>
      <c r="BL27" s="122"/>
      <c r="BM27" s="319">
        <v>15.000078</v>
      </c>
      <c r="BN27" s="122"/>
      <c r="BO27" s="122"/>
      <c r="BP27" s="122"/>
      <c r="BQ27" s="319">
        <v>15.000078</v>
      </c>
      <c r="BR27" s="376"/>
      <c r="BS27" s="628">
        <v>15.000078</v>
      </c>
      <c r="BT27" s="628"/>
      <c r="BU27" s="628"/>
      <c r="BV27" s="628"/>
      <c r="BW27" s="628"/>
      <c r="BX27" s="628"/>
      <c r="BY27" s="628"/>
      <c r="BZ27" s="628"/>
      <c r="CA27" s="628"/>
      <c r="CB27" s="367"/>
    </row>
    <row r="28" spans="1:80" ht="30.75" hidden="1" outlineLevel="1">
      <c r="A28" s="381">
        <v>10</v>
      </c>
      <c r="B28" s="604" t="s">
        <v>528</v>
      </c>
      <c r="C28" s="363" t="s">
        <v>477</v>
      </c>
      <c r="D28" s="377" t="s">
        <v>475</v>
      </c>
      <c r="E28" s="498" t="s">
        <v>48</v>
      </c>
      <c r="F28" s="498" t="s">
        <v>47</v>
      </c>
      <c r="G28" s="498">
        <v>7930069</v>
      </c>
      <c r="H28" s="606" t="s">
        <v>476</v>
      </c>
      <c r="I28" s="606">
        <v>2025</v>
      </c>
      <c r="J28" s="365">
        <v>2025</v>
      </c>
      <c r="K28" s="363" t="s">
        <v>529</v>
      </c>
      <c r="L28" s="363" t="s">
        <v>530</v>
      </c>
      <c r="M28" s="317">
        <v>1549</v>
      </c>
      <c r="N28" s="387"/>
      <c r="O28" s="387"/>
      <c r="P28" s="317">
        <v>1549</v>
      </c>
      <c r="Q28" s="377"/>
      <c r="R28" s="606" t="s">
        <v>476</v>
      </c>
      <c r="S28" s="377" t="s">
        <v>474</v>
      </c>
      <c r="T28" s="377" t="s">
        <v>475</v>
      </c>
      <c r="U28" s="395"/>
      <c r="V28" s="395"/>
      <c r="W28" s="395"/>
      <c r="X28" s="395"/>
      <c r="Y28" s="122">
        <f t="shared" si="8"/>
        <v>1446.6569999999999</v>
      </c>
      <c r="Z28" s="122"/>
      <c r="AA28" s="122"/>
      <c r="AB28" s="319">
        <f t="shared" si="9"/>
        <v>1446.6569999999999</v>
      </c>
      <c r="AC28" s="319">
        <v>1300</v>
      </c>
      <c r="AD28" s="122">
        <v>146.65699999999998</v>
      </c>
      <c r="AE28" s="122"/>
      <c r="AF28" s="122">
        <f t="shared" si="10"/>
        <v>146.65699999999998</v>
      </c>
      <c r="AG28" s="122"/>
      <c r="AH28" s="122"/>
      <c r="AI28" s="122">
        <f t="shared" si="11"/>
        <v>146.65699999999998</v>
      </c>
      <c r="AJ28" s="122">
        <v>0</v>
      </c>
      <c r="AK28" s="122">
        <v>146.65699999999998</v>
      </c>
      <c r="AL28" s="122"/>
      <c r="AM28" s="122">
        <v>453.87699999999995</v>
      </c>
      <c r="AN28" s="122"/>
      <c r="AO28" s="122"/>
      <c r="AP28" s="122">
        <v>453.87699999999995</v>
      </c>
      <c r="AQ28" s="319">
        <v>453.87699999999995</v>
      </c>
      <c r="AR28" s="122"/>
      <c r="AS28" s="122"/>
      <c r="AT28" s="122"/>
      <c r="AU28" s="122">
        <f t="shared" si="12"/>
        <v>1300</v>
      </c>
      <c r="AV28" s="122"/>
      <c r="AW28" s="122"/>
      <c r="AX28" s="122">
        <f t="shared" si="13"/>
        <v>1300</v>
      </c>
      <c r="AY28" s="122">
        <v>1300</v>
      </c>
      <c r="AZ28" s="122"/>
      <c r="BA28" s="122"/>
      <c r="BB28" s="122">
        <v>1255.7840000000001</v>
      </c>
      <c r="BC28" s="122"/>
      <c r="BD28" s="122"/>
      <c r="BE28" s="319">
        <v>1255.7840000000001</v>
      </c>
      <c r="BF28" s="319">
        <v>1255.7840000000001</v>
      </c>
      <c r="BG28" s="122"/>
      <c r="BH28" s="122"/>
      <c r="BI28" s="122"/>
      <c r="BJ28" s="122"/>
      <c r="BK28" s="122"/>
      <c r="BL28" s="122"/>
      <c r="BM28" s="319"/>
      <c r="BN28" s="122"/>
      <c r="BO28" s="122"/>
      <c r="BP28" s="122"/>
      <c r="BQ28" s="319"/>
      <c r="BR28" s="376"/>
      <c r="BS28" s="376"/>
      <c r="BT28" s="376"/>
      <c r="BU28" s="376"/>
      <c r="BV28" s="376"/>
      <c r="BW28" s="376"/>
      <c r="BX28" s="376"/>
      <c r="BY28" s="376"/>
      <c r="BZ28" s="376"/>
      <c r="CA28" s="376"/>
      <c r="CB28" s="367"/>
    </row>
    <row r="29" spans="1:80" ht="30.75" hidden="1" outlineLevel="1">
      <c r="A29" s="381">
        <v>11</v>
      </c>
      <c r="B29" s="604" t="s">
        <v>531</v>
      </c>
      <c r="C29" s="363" t="s">
        <v>477</v>
      </c>
      <c r="D29" s="377" t="s">
        <v>475</v>
      </c>
      <c r="E29" s="498" t="s">
        <v>48</v>
      </c>
      <c r="F29" s="498" t="s">
        <v>73</v>
      </c>
      <c r="G29" s="498">
        <v>8100261</v>
      </c>
      <c r="H29" s="606" t="s">
        <v>476</v>
      </c>
      <c r="I29" s="381">
        <v>2025</v>
      </c>
      <c r="J29" s="367">
        <v>2025</v>
      </c>
      <c r="K29" s="363" t="s">
        <v>532</v>
      </c>
      <c r="L29" s="363" t="s">
        <v>533</v>
      </c>
      <c r="M29" s="317">
        <v>22408</v>
      </c>
      <c r="N29" s="387"/>
      <c r="O29" s="387"/>
      <c r="P29" s="317">
        <v>22400</v>
      </c>
      <c r="Q29" s="377"/>
      <c r="R29" s="606" t="s">
        <v>476</v>
      </c>
      <c r="S29" s="377" t="s">
        <v>474</v>
      </c>
      <c r="T29" s="377" t="s">
        <v>475</v>
      </c>
      <c r="U29" s="395"/>
      <c r="V29" s="395"/>
      <c r="W29" s="395"/>
      <c r="X29" s="395"/>
      <c r="Y29" s="122">
        <f t="shared" si="8"/>
        <v>22600</v>
      </c>
      <c r="Z29" s="122"/>
      <c r="AA29" s="122"/>
      <c r="AB29" s="319">
        <f t="shared" si="9"/>
        <v>22600</v>
      </c>
      <c r="AC29" s="319">
        <v>3865</v>
      </c>
      <c r="AD29" s="122">
        <v>18735</v>
      </c>
      <c r="AE29" s="122"/>
      <c r="AF29" s="122">
        <f t="shared" si="10"/>
        <v>200</v>
      </c>
      <c r="AG29" s="122"/>
      <c r="AH29" s="122"/>
      <c r="AI29" s="122">
        <f t="shared" si="11"/>
        <v>200</v>
      </c>
      <c r="AJ29" s="122">
        <v>0</v>
      </c>
      <c r="AK29" s="122">
        <v>200</v>
      </c>
      <c r="AL29" s="122"/>
      <c r="AM29" s="122">
        <v>607.66600000000005</v>
      </c>
      <c r="AN29" s="122"/>
      <c r="AO29" s="122"/>
      <c r="AP29" s="122">
        <v>607.66600000000005</v>
      </c>
      <c r="AQ29" s="122">
        <v>607.66600000000005</v>
      </c>
      <c r="AR29" s="122"/>
      <c r="AS29" s="122"/>
      <c r="AT29" s="122"/>
      <c r="AU29" s="122">
        <f t="shared" si="12"/>
        <v>21865</v>
      </c>
      <c r="AV29" s="122"/>
      <c r="AW29" s="122"/>
      <c r="AX29" s="122">
        <f t="shared" si="13"/>
        <v>21865</v>
      </c>
      <c r="AY29" s="122">
        <v>3865</v>
      </c>
      <c r="AZ29" s="122">
        <v>18000</v>
      </c>
      <c r="BA29" s="122"/>
      <c r="BB29" s="122">
        <v>2504.5839999999998</v>
      </c>
      <c r="BC29" s="122"/>
      <c r="BD29" s="122"/>
      <c r="BE29" s="122">
        <v>2504.5839999999998</v>
      </c>
      <c r="BF29" s="319">
        <v>2504.5839999999998</v>
      </c>
      <c r="BG29" s="319"/>
      <c r="BH29" s="319"/>
      <c r="BI29" s="319"/>
      <c r="BJ29" s="319"/>
      <c r="BK29" s="319"/>
      <c r="BL29" s="319"/>
      <c r="BM29" s="319"/>
      <c r="BN29" s="319"/>
      <c r="BO29" s="319"/>
      <c r="BP29" s="319"/>
      <c r="BQ29" s="319">
        <v>0</v>
      </c>
      <c r="BR29" s="609"/>
      <c r="BS29" s="609"/>
      <c r="BT29" s="609"/>
      <c r="BU29" s="609"/>
      <c r="BV29" s="609"/>
      <c r="BW29" s="609"/>
      <c r="BX29" s="609"/>
      <c r="BY29" s="609"/>
      <c r="BZ29" s="609"/>
      <c r="CA29" s="609"/>
      <c r="CB29" s="367"/>
    </row>
    <row r="30" spans="1:80" ht="30.75" hidden="1" outlineLevel="1">
      <c r="A30" s="381">
        <v>36</v>
      </c>
      <c r="B30" s="604" t="s">
        <v>535</v>
      </c>
      <c r="C30" s="363" t="s">
        <v>477</v>
      </c>
      <c r="D30" s="377" t="s">
        <v>475</v>
      </c>
      <c r="E30" s="365" t="s">
        <v>48</v>
      </c>
      <c r="F30" s="363" t="s">
        <v>47</v>
      </c>
      <c r="G30" s="365">
        <v>8014338</v>
      </c>
      <c r="H30" s="363" t="s">
        <v>476</v>
      </c>
      <c r="I30" s="363" t="s">
        <v>52</v>
      </c>
      <c r="J30" s="365">
        <v>2023</v>
      </c>
      <c r="K30" s="363" t="s">
        <v>536</v>
      </c>
      <c r="L30" s="497" t="s">
        <v>537</v>
      </c>
      <c r="M30" s="317">
        <v>217350</v>
      </c>
      <c r="N30" s="605"/>
      <c r="O30" s="605"/>
      <c r="P30" s="605">
        <v>217350</v>
      </c>
      <c r="Q30" s="606"/>
      <c r="R30" s="363" t="s">
        <v>476</v>
      </c>
      <c r="S30" s="377" t="s">
        <v>474</v>
      </c>
      <c r="T30" s="377" t="s">
        <v>475</v>
      </c>
      <c r="U30" s="318"/>
      <c r="V30" s="318"/>
      <c r="W30" s="318"/>
      <c r="X30" s="318"/>
      <c r="Y30" s="122">
        <f t="shared" ref="Y30:Y52" si="16">Z30+AA30+AB30</f>
        <v>217000</v>
      </c>
      <c r="Z30" s="122"/>
      <c r="AA30" s="122"/>
      <c r="AB30" s="319">
        <f t="shared" ref="AB30:AB52" si="17">AC30+AD30+AE30</f>
        <v>217000</v>
      </c>
      <c r="AC30" s="319">
        <v>90000</v>
      </c>
      <c r="AD30" s="122">
        <v>127000</v>
      </c>
      <c r="AE30" s="122"/>
      <c r="AF30" s="122">
        <f t="shared" ref="AF30:AF52" si="18">AG30+AH30+AI30</f>
        <v>111206</v>
      </c>
      <c r="AG30" s="122"/>
      <c r="AH30" s="122"/>
      <c r="AI30" s="122">
        <f t="shared" ref="AI30:AI52" si="19">AJ30+AK30+AL30</f>
        <v>111206</v>
      </c>
      <c r="AJ30" s="122">
        <v>51709</v>
      </c>
      <c r="AK30" s="122">
        <v>59497</v>
      </c>
      <c r="AL30" s="122"/>
      <c r="AM30" s="122"/>
      <c r="AN30" s="122"/>
      <c r="AO30" s="122"/>
      <c r="AP30" s="122"/>
      <c r="AQ30" s="122"/>
      <c r="AR30" s="122"/>
      <c r="AS30" s="122"/>
      <c r="AT30" s="320"/>
      <c r="AU30" s="122">
        <f t="shared" ref="AU30:AU52" si="20">AV30+AW30+AX30</f>
        <v>105794</v>
      </c>
      <c r="AV30" s="122"/>
      <c r="AW30" s="122"/>
      <c r="AX30" s="122">
        <f t="shared" ref="AX30:AX52" si="21">AY30+AZ30+BA30</f>
        <v>105794</v>
      </c>
      <c r="AY30" s="122">
        <v>38291</v>
      </c>
      <c r="AZ30" s="122">
        <v>67503</v>
      </c>
      <c r="BA30" s="122"/>
      <c r="BB30" s="122"/>
      <c r="BC30" s="122"/>
      <c r="BD30" s="122"/>
      <c r="BE30" s="319"/>
      <c r="BF30" s="319"/>
      <c r="BG30" s="319"/>
      <c r="BH30" s="319"/>
      <c r="BI30" s="319"/>
      <c r="BJ30" s="319"/>
      <c r="BK30" s="319"/>
      <c r="BL30" s="319"/>
      <c r="BM30" s="122">
        <v>41305.654000000002</v>
      </c>
      <c r="BN30" s="319"/>
      <c r="BO30" s="319"/>
      <c r="BP30" s="122"/>
      <c r="BQ30" s="319">
        <v>41305.654000000002</v>
      </c>
      <c r="BR30" s="321">
        <v>0</v>
      </c>
      <c r="BS30" s="122">
        <v>47817</v>
      </c>
      <c r="BT30" s="122"/>
      <c r="BU30" s="122"/>
      <c r="BV30" s="122"/>
      <c r="BW30" s="122"/>
      <c r="BX30" s="122"/>
      <c r="BY30" s="122"/>
      <c r="BZ30" s="122"/>
      <c r="CA30" s="122"/>
      <c r="CB30" s="321"/>
    </row>
    <row r="31" spans="1:80" ht="46.15" hidden="1" outlineLevel="1">
      <c r="A31" s="381">
        <v>38</v>
      </c>
      <c r="B31" s="604" t="s">
        <v>538</v>
      </c>
      <c r="C31" s="363" t="s">
        <v>477</v>
      </c>
      <c r="D31" s="377" t="s">
        <v>475</v>
      </c>
      <c r="E31" s="365" t="s">
        <v>48</v>
      </c>
      <c r="F31" s="363" t="s">
        <v>47</v>
      </c>
      <c r="G31" s="365">
        <v>8100262</v>
      </c>
      <c r="H31" s="363" t="s">
        <v>476</v>
      </c>
      <c r="I31" s="363" t="s">
        <v>539</v>
      </c>
      <c r="J31" s="365">
        <v>2025</v>
      </c>
      <c r="K31" s="363" t="s">
        <v>540</v>
      </c>
      <c r="L31" s="497" t="s">
        <v>541</v>
      </c>
      <c r="M31" s="317">
        <v>44498</v>
      </c>
      <c r="N31" s="605"/>
      <c r="O31" s="605"/>
      <c r="P31" s="605">
        <v>44498</v>
      </c>
      <c r="Q31" s="606"/>
      <c r="R31" s="363" t="s">
        <v>476</v>
      </c>
      <c r="S31" s="377" t="s">
        <v>474</v>
      </c>
      <c r="T31" s="377" t="s">
        <v>475</v>
      </c>
      <c r="U31" s="318"/>
      <c r="V31" s="318"/>
      <c r="W31" s="318"/>
      <c r="X31" s="318"/>
      <c r="Y31" s="122">
        <f t="shared" si="16"/>
        <v>49200</v>
      </c>
      <c r="Z31" s="122"/>
      <c r="AA31" s="122"/>
      <c r="AB31" s="319">
        <f t="shared" si="17"/>
        <v>49200</v>
      </c>
      <c r="AC31" s="319">
        <v>0</v>
      </c>
      <c r="AD31" s="122">
        <v>49200</v>
      </c>
      <c r="AE31" s="122"/>
      <c r="AF31" s="122">
        <f t="shared" si="18"/>
        <v>200</v>
      </c>
      <c r="AG31" s="122"/>
      <c r="AH31" s="122"/>
      <c r="AI31" s="122">
        <f t="shared" si="19"/>
        <v>200</v>
      </c>
      <c r="AJ31" s="122">
        <v>0</v>
      </c>
      <c r="AK31" s="122">
        <v>200</v>
      </c>
      <c r="AL31" s="122"/>
      <c r="AM31" s="122"/>
      <c r="AN31" s="122"/>
      <c r="AO31" s="122"/>
      <c r="AP31" s="122"/>
      <c r="AQ31" s="122"/>
      <c r="AR31" s="122"/>
      <c r="AS31" s="122"/>
      <c r="AT31" s="320"/>
      <c r="AU31" s="122">
        <f t="shared" si="20"/>
        <v>33375</v>
      </c>
      <c r="AV31" s="122"/>
      <c r="AW31" s="122"/>
      <c r="AX31" s="122">
        <f t="shared" si="21"/>
        <v>33375</v>
      </c>
      <c r="AY31" s="122">
        <v>0</v>
      </c>
      <c r="AZ31" s="122">
        <v>33375</v>
      </c>
      <c r="BA31" s="122"/>
      <c r="BB31" s="122"/>
      <c r="BC31" s="122"/>
      <c r="BD31" s="122"/>
      <c r="BE31" s="319"/>
      <c r="BF31" s="319"/>
      <c r="BG31" s="319"/>
      <c r="BH31" s="319"/>
      <c r="BI31" s="319"/>
      <c r="BJ31" s="319"/>
      <c r="BK31" s="319"/>
      <c r="BL31" s="319"/>
      <c r="BM31" s="122"/>
      <c r="BN31" s="319"/>
      <c r="BO31" s="319"/>
      <c r="BP31" s="122"/>
      <c r="BQ31" s="319"/>
      <c r="BR31" s="321">
        <v>15625</v>
      </c>
      <c r="BS31" s="321"/>
      <c r="BT31" s="321"/>
      <c r="BU31" s="321"/>
      <c r="BV31" s="321"/>
      <c r="BW31" s="321"/>
      <c r="BX31" s="321"/>
      <c r="BY31" s="321"/>
      <c r="BZ31" s="321"/>
      <c r="CA31" s="321"/>
      <c r="CB31" s="321"/>
    </row>
    <row r="32" spans="1:80" ht="30.75" hidden="1" outlineLevel="1">
      <c r="A32" s="381">
        <v>39</v>
      </c>
      <c r="B32" s="604" t="s">
        <v>542</v>
      </c>
      <c r="C32" s="363" t="s">
        <v>477</v>
      </c>
      <c r="D32" s="377" t="s">
        <v>475</v>
      </c>
      <c r="E32" s="365" t="s">
        <v>48</v>
      </c>
      <c r="F32" s="363" t="s">
        <v>47</v>
      </c>
      <c r="G32" s="365">
        <v>8100261</v>
      </c>
      <c r="H32" s="363" t="s">
        <v>476</v>
      </c>
      <c r="I32" s="363" t="s">
        <v>539</v>
      </c>
      <c r="J32" s="365">
        <v>2025</v>
      </c>
      <c r="K32" s="363" t="s">
        <v>543</v>
      </c>
      <c r="L32" s="497" t="s">
        <v>544</v>
      </c>
      <c r="M32" s="317">
        <v>22660</v>
      </c>
      <c r="N32" s="605"/>
      <c r="O32" s="605"/>
      <c r="P32" s="605">
        <v>22660</v>
      </c>
      <c r="Q32" s="606"/>
      <c r="R32" s="363" t="s">
        <v>476</v>
      </c>
      <c r="S32" s="377" t="s">
        <v>474</v>
      </c>
      <c r="T32" s="377" t="s">
        <v>475</v>
      </c>
      <c r="U32" s="318"/>
      <c r="V32" s="318"/>
      <c r="W32" s="318"/>
      <c r="X32" s="318"/>
      <c r="Y32" s="122">
        <f t="shared" si="16"/>
        <v>25200</v>
      </c>
      <c r="Z32" s="122"/>
      <c r="AA32" s="122"/>
      <c r="AB32" s="319">
        <f t="shared" si="17"/>
        <v>25200</v>
      </c>
      <c r="AC32" s="319">
        <v>0</v>
      </c>
      <c r="AD32" s="122">
        <v>25200</v>
      </c>
      <c r="AE32" s="122"/>
      <c r="AF32" s="122">
        <f t="shared" si="18"/>
        <v>200</v>
      </c>
      <c r="AG32" s="122"/>
      <c r="AH32" s="122"/>
      <c r="AI32" s="122">
        <f t="shared" si="19"/>
        <v>200</v>
      </c>
      <c r="AJ32" s="122">
        <v>0</v>
      </c>
      <c r="AK32" s="122">
        <v>200</v>
      </c>
      <c r="AL32" s="122"/>
      <c r="AM32" s="122"/>
      <c r="AN32" s="122"/>
      <c r="AO32" s="122"/>
      <c r="AP32" s="122"/>
      <c r="AQ32" s="122"/>
      <c r="AR32" s="122"/>
      <c r="AS32" s="122"/>
      <c r="AT32" s="320"/>
      <c r="AU32" s="122">
        <f t="shared" si="20"/>
        <v>20000</v>
      </c>
      <c r="AV32" s="122"/>
      <c r="AW32" s="122"/>
      <c r="AX32" s="122">
        <f t="shared" si="21"/>
        <v>20000</v>
      </c>
      <c r="AY32" s="122">
        <v>0</v>
      </c>
      <c r="AZ32" s="122">
        <v>20000</v>
      </c>
      <c r="BA32" s="122"/>
      <c r="BB32" s="122"/>
      <c r="BC32" s="122"/>
      <c r="BD32" s="122"/>
      <c r="BE32" s="319"/>
      <c r="BF32" s="319"/>
      <c r="BG32" s="319"/>
      <c r="BH32" s="319"/>
      <c r="BI32" s="319"/>
      <c r="BJ32" s="319"/>
      <c r="BK32" s="319"/>
      <c r="BL32" s="319"/>
      <c r="BM32" s="122"/>
      <c r="BN32" s="319"/>
      <c r="BO32" s="319"/>
      <c r="BP32" s="122"/>
      <c r="BQ32" s="319"/>
      <c r="BR32" s="321">
        <v>5000</v>
      </c>
      <c r="BS32" s="321"/>
      <c r="BT32" s="321"/>
      <c r="BU32" s="321"/>
      <c r="BV32" s="321"/>
      <c r="BW32" s="321"/>
      <c r="BX32" s="321"/>
      <c r="BY32" s="321"/>
      <c r="BZ32" s="321"/>
      <c r="CA32" s="321"/>
      <c r="CB32" s="321"/>
    </row>
    <row r="33" spans="1:80" ht="30.75" hidden="1" outlineLevel="1">
      <c r="A33" s="381">
        <v>40</v>
      </c>
      <c r="B33" s="604" t="s">
        <v>545</v>
      </c>
      <c r="C33" s="363" t="s">
        <v>477</v>
      </c>
      <c r="D33" s="377" t="s">
        <v>475</v>
      </c>
      <c r="E33" s="365" t="s">
        <v>48</v>
      </c>
      <c r="F33" s="363" t="s">
        <v>91</v>
      </c>
      <c r="G33" s="365">
        <v>8116737</v>
      </c>
      <c r="H33" s="363" t="s">
        <v>476</v>
      </c>
      <c r="I33" s="363" t="s">
        <v>75</v>
      </c>
      <c r="J33" s="365">
        <v>2024</v>
      </c>
      <c r="K33" s="363" t="s">
        <v>546</v>
      </c>
      <c r="L33" s="497" t="s">
        <v>547</v>
      </c>
      <c r="M33" s="317">
        <v>4950</v>
      </c>
      <c r="N33" s="605"/>
      <c r="O33" s="605"/>
      <c r="P33" s="605">
        <v>4950</v>
      </c>
      <c r="Q33" s="606"/>
      <c r="R33" s="363" t="s">
        <v>476</v>
      </c>
      <c r="S33" s="377" t="s">
        <v>474</v>
      </c>
      <c r="T33" s="377" t="s">
        <v>475</v>
      </c>
      <c r="U33" s="318"/>
      <c r="V33" s="318"/>
      <c r="W33" s="318"/>
      <c r="X33" s="318"/>
      <c r="Y33" s="122">
        <f t="shared" si="16"/>
        <v>5000</v>
      </c>
      <c r="Z33" s="122"/>
      <c r="AA33" s="122"/>
      <c r="AB33" s="319">
        <f t="shared" si="17"/>
        <v>5000</v>
      </c>
      <c r="AC33" s="319">
        <v>0</v>
      </c>
      <c r="AD33" s="122">
        <v>5000</v>
      </c>
      <c r="AE33" s="122"/>
      <c r="AF33" s="122">
        <f t="shared" si="18"/>
        <v>50</v>
      </c>
      <c r="AG33" s="122"/>
      <c r="AH33" s="122"/>
      <c r="AI33" s="122">
        <f t="shared" si="19"/>
        <v>50</v>
      </c>
      <c r="AJ33" s="122">
        <v>0</v>
      </c>
      <c r="AK33" s="122">
        <v>50</v>
      </c>
      <c r="AL33" s="122"/>
      <c r="AM33" s="122"/>
      <c r="AN33" s="122"/>
      <c r="AO33" s="122"/>
      <c r="AP33" s="122"/>
      <c r="AQ33" s="122"/>
      <c r="AR33" s="122"/>
      <c r="AS33" s="122"/>
      <c r="AT33" s="320"/>
      <c r="AU33" s="122">
        <f t="shared" si="20"/>
        <v>4800</v>
      </c>
      <c r="AV33" s="122"/>
      <c r="AW33" s="122"/>
      <c r="AX33" s="122">
        <f t="shared" si="21"/>
        <v>4800</v>
      </c>
      <c r="AY33" s="122">
        <v>0</v>
      </c>
      <c r="AZ33" s="122">
        <v>4800</v>
      </c>
      <c r="BA33" s="122"/>
      <c r="BB33" s="122"/>
      <c r="BC33" s="122"/>
      <c r="BD33" s="122"/>
      <c r="BE33" s="319"/>
      <c r="BF33" s="319"/>
      <c r="BG33" s="319"/>
      <c r="BH33" s="319"/>
      <c r="BI33" s="319"/>
      <c r="BJ33" s="319"/>
      <c r="BK33" s="319"/>
      <c r="BL33" s="319"/>
      <c r="BM33" s="122"/>
      <c r="BN33" s="319"/>
      <c r="BO33" s="319"/>
      <c r="BP33" s="122"/>
      <c r="BQ33" s="319"/>
      <c r="BR33" s="321"/>
      <c r="BS33" s="321"/>
      <c r="BT33" s="321"/>
      <c r="BU33" s="321"/>
      <c r="BV33" s="321"/>
      <c r="BW33" s="321"/>
      <c r="BX33" s="321"/>
      <c r="BY33" s="321"/>
      <c r="BZ33" s="321"/>
      <c r="CA33" s="321"/>
      <c r="CB33" s="321"/>
    </row>
    <row r="34" spans="1:80" ht="33.75" hidden="1" customHeight="1" outlineLevel="1">
      <c r="A34" s="381">
        <v>43</v>
      </c>
      <c r="B34" s="604" t="s">
        <v>548</v>
      </c>
      <c r="C34" s="363" t="s">
        <v>477</v>
      </c>
      <c r="D34" s="377" t="s">
        <v>475</v>
      </c>
      <c r="E34" s="365" t="s">
        <v>48</v>
      </c>
      <c r="F34" s="363" t="s">
        <v>91</v>
      </c>
      <c r="G34" s="365">
        <v>7930054</v>
      </c>
      <c r="H34" s="363" t="s">
        <v>476</v>
      </c>
      <c r="I34" s="363" t="s">
        <v>54</v>
      </c>
      <c r="J34" s="365">
        <v>2022</v>
      </c>
      <c r="K34" s="363" t="s">
        <v>524</v>
      </c>
      <c r="L34" s="497" t="s">
        <v>549</v>
      </c>
      <c r="M34" s="317">
        <v>3945</v>
      </c>
      <c r="N34" s="605"/>
      <c r="O34" s="605"/>
      <c r="P34" s="605">
        <v>3945</v>
      </c>
      <c r="Q34" s="606" t="s">
        <v>550</v>
      </c>
      <c r="R34" s="363" t="s">
        <v>476</v>
      </c>
      <c r="S34" s="377" t="s">
        <v>474</v>
      </c>
      <c r="T34" s="377" t="s">
        <v>475</v>
      </c>
      <c r="U34" s="318"/>
      <c r="V34" s="318"/>
      <c r="W34" s="318"/>
      <c r="X34" s="318"/>
      <c r="Y34" s="122">
        <f t="shared" si="16"/>
        <v>4003</v>
      </c>
      <c r="Z34" s="122"/>
      <c r="AA34" s="122"/>
      <c r="AB34" s="319">
        <f t="shared" si="17"/>
        <v>4003</v>
      </c>
      <c r="AC34" s="319">
        <v>4003</v>
      </c>
      <c r="AD34" s="122"/>
      <c r="AE34" s="122"/>
      <c r="AF34" s="122">
        <f t="shared" si="18"/>
        <v>1700</v>
      </c>
      <c r="AG34" s="122"/>
      <c r="AH34" s="122"/>
      <c r="AI34" s="122">
        <f t="shared" si="19"/>
        <v>1700</v>
      </c>
      <c r="AJ34" s="122">
        <v>1700</v>
      </c>
      <c r="AK34" s="122"/>
      <c r="AL34" s="122"/>
      <c r="AM34" s="122"/>
      <c r="AN34" s="122"/>
      <c r="AO34" s="122"/>
      <c r="AP34" s="122"/>
      <c r="AQ34" s="122"/>
      <c r="AR34" s="122"/>
      <c r="AS34" s="122"/>
      <c r="AT34" s="320"/>
      <c r="AU34" s="122">
        <f t="shared" si="20"/>
        <v>2210</v>
      </c>
      <c r="AV34" s="122"/>
      <c r="AW34" s="122"/>
      <c r="AX34" s="122">
        <f t="shared" si="21"/>
        <v>2210</v>
      </c>
      <c r="AY34" s="122">
        <v>2210</v>
      </c>
      <c r="AZ34" s="122"/>
      <c r="BA34" s="122"/>
      <c r="BB34" s="122"/>
      <c r="BC34" s="122"/>
      <c r="BD34" s="122"/>
      <c r="BE34" s="319"/>
      <c r="BF34" s="319"/>
      <c r="BG34" s="319"/>
      <c r="BH34" s="319"/>
      <c r="BI34" s="319"/>
      <c r="BJ34" s="319"/>
      <c r="BK34" s="319"/>
      <c r="BL34" s="319"/>
      <c r="BM34" s="122"/>
      <c r="BN34" s="319"/>
      <c r="BO34" s="319"/>
      <c r="BP34" s="122"/>
      <c r="BQ34" s="319"/>
      <c r="BR34" s="321"/>
      <c r="BS34" s="321"/>
      <c r="BT34" s="321"/>
      <c r="BU34" s="321"/>
      <c r="BV34" s="321"/>
      <c r="BW34" s="321"/>
      <c r="BX34" s="321"/>
      <c r="BY34" s="321"/>
      <c r="BZ34" s="321"/>
      <c r="CA34" s="321"/>
      <c r="CB34" s="321"/>
    </row>
    <row r="35" spans="1:80" ht="46.15" hidden="1" outlineLevel="1">
      <c r="A35" s="381">
        <v>66</v>
      </c>
      <c r="B35" s="604" t="s">
        <v>554</v>
      </c>
      <c r="C35" s="363" t="s">
        <v>479</v>
      </c>
      <c r="D35" s="377" t="s">
        <v>475</v>
      </c>
      <c r="E35" s="365" t="s">
        <v>48</v>
      </c>
      <c r="F35" s="363" t="s">
        <v>480</v>
      </c>
      <c r="G35" s="365">
        <v>8112881</v>
      </c>
      <c r="H35" s="363" t="s">
        <v>476</v>
      </c>
      <c r="I35" s="363" t="s">
        <v>75</v>
      </c>
      <c r="J35" s="365">
        <v>2024</v>
      </c>
      <c r="K35" s="363" t="s">
        <v>555</v>
      </c>
      <c r="L35" s="497" t="s">
        <v>556</v>
      </c>
      <c r="M35" s="317">
        <v>7758</v>
      </c>
      <c r="N35" s="605"/>
      <c r="O35" s="605"/>
      <c r="P35" s="605">
        <v>7500</v>
      </c>
      <c r="Q35" s="606"/>
      <c r="R35" s="363" t="s">
        <v>476</v>
      </c>
      <c r="S35" s="377" t="s">
        <v>552</v>
      </c>
      <c r="T35" s="377" t="s">
        <v>475</v>
      </c>
      <c r="U35" s="318"/>
      <c r="V35" s="318"/>
      <c r="W35" s="318"/>
      <c r="X35" s="318"/>
      <c r="Y35" s="122">
        <f t="shared" si="16"/>
        <v>7500</v>
      </c>
      <c r="Z35" s="122"/>
      <c r="AA35" s="122"/>
      <c r="AB35" s="319">
        <f t="shared" si="17"/>
        <v>7500</v>
      </c>
      <c r="AC35" s="319">
        <v>0</v>
      </c>
      <c r="AD35" s="122">
        <v>3790</v>
      </c>
      <c r="AE35" s="122">
        <v>3710</v>
      </c>
      <c r="AF35" s="122">
        <f t="shared" si="18"/>
        <v>3910</v>
      </c>
      <c r="AG35" s="122"/>
      <c r="AH35" s="122"/>
      <c r="AI35" s="122">
        <f t="shared" si="19"/>
        <v>3910</v>
      </c>
      <c r="AJ35" s="122">
        <v>0</v>
      </c>
      <c r="AK35" s="122">
        <v>200</v>
      </c>
      <c r="AL35" s="122">
        <v>3710</v>
      </c>
      <c r="AM35" s="122"/>
      <c r="AN35" s="122"/>
      <c r="AO35" s="122"/>
      <c r="AP35" s="122"/>
      <c r="AQ35" s="122"/>
      <c r="AR35" s="122"/>
      <c r="AS35" s="122"/>
      <c r="AT35" s="320"/>
      <c r="AU35" s="122">
        <f t="shared" si="20"/>
        <v>3590</v>
      </c>
      <c r="AV35" s="122"/>
      <c r="AW35" s="122"/>
      <c r="AX35" s="122">
        <f t="shared" si="21"/>
        <v>3590</v>
      </c>
      <c r="AY35" s="122">
        <v>0</v>
      </c>
      <c r="AZ35" s="122">
        <v>3590</v>
      </c>
      <c r="BA35" s="122"/>
      <c r="BB35" s="122"/>
      <c r="BC35" s="122"/>
      <c r="BD35" s="122"/>
      <c r="BE35" s="319"/>
      <c r="BF35" s="319"/>
      <c r="BG35" s="319"/>
      <c r="BH35" s="319"/>
      <c r="BI35" s="319"/>
      <c r="BJ35" s="319"/>
      <c r="BK35" s="319"/>
      <c r="BL35" s="319"/>
      <c r="BM35" s="122"/>
      <c r="BN35" s="319"/>
      <c r="BO35" s="319"/>
      <c r="BP35" s="122"/>
      <c r="BQ35" s="319"/>
      <c r="BR35" s="321"/>
      <c r="BS35" s="122">
        <v>3461.549</v>
      </c>
      <c r="BT35" s="122"/>
      <c r="BU35" s="122"/>
      <c r="BV35" s="122"/>
      <c r="BW35" s="122"/>
      <c r="BX35" s="122"/>
      <c r="BY35" s="122"/>
      <c r="BZ35" s="122"/>
      <c r="CA35" s="122"/>
      <c r="CB35" s="321"/>
    </row>
    <row r="36" spans="1:80" ht="30" hidden="1" outlineLevel="1">
      <c r="A36" s="361" t="s">
        <v>44</v>
      </c>
      <c r="B36" s="608" t="s">
        <v>557</v>
      </c>
      <c r="C36" s="361"/>
      <c r="D36" s="390"/>
      <c r="E36" s="361"/>
      <c r="F36" s="361"/>
      <c r="G36" s="361"/>
      <c r="H36" s="390" t="str">
        <f t="shared" ref="H36" si="22">H37</f>
        <v>TT Măng Đen</v>
      </c>
      <c r="I36" s="361"/>
      <c r="J36" s="361"/>
      <c r="K36" s="361"/>
      <c r="L36" s="361"/>
      <c r="M36" s="372">
        <f>M37</f>
        <v>60810</v>
      </c>
      <c r="N36" s="372">
        <f t="shared" ref="N36:BY36" si="23">N37</f>
        <v>0</v>
      </c>
      <c r="O36" s="372">
        <f t="shared" si="23"/>
        <v>15000</v>
      </c>
      <c r="P36" s="372">
        <f t="shared" si="23"/>
        <v>45810</v>
      </c>
      <c r="Q36" s="390">
        <f t="shared" si="23"/>
        <v>0</v>
      </c>
      <c r="R36" s="390" t="str">
        <f t="shared" si="23"/>
        <v>TT Măng Đen</v>
      </c>
      <c r="S36" s="390" t="str">
        <f t="shared" si="23"/>
        <v>Xã Măng Đen</v>
      </c>
      <c r="T36" s="390" t="str">
        <f t="shared" si="23"/>
        <v>UBND xã Măng Đen</v>
      </c>
      <c r="U36" s="372">
        <f t="shared" si="23"/>
        <v>0</v>
      </c>
      <c r="V36" s="372">
        <f t="shared" si="23"/>
        <v>0</v>
      </c>
      <c r="W36" s="372">
        <f t="shared" si="23"/>
        <v>0</v>
      </c>
      <c r="X36" s="372">
        <f t="shared" si="23"/>
        <v>0</v>
      </c>
      <c r="Y36" s="372">
        <f t="shared" si="23"/>
        <v>45550</v>
      </c>
      <c r="Z36" s="372">
        <f t="shared" si="23"/>
        <v>0</v>
      </c>
      <c r="AA36" s="372">
        <f t="shared" si="23"/>
        <v>0</v>
      </c>
      <c r="AB36" s="372">
        <f t="shared" si="23"/>
        <v>45550</v>
      </c>
      <c r="AC36" s="372">
        <f t="shared" si="23"/>
        <v>0</v>
      </c>
      <c r="AD36" s="372">
        <f t="shared" si="23"/>
        <v>45550</v>
      </c>
      <c r="AE36" s="372">
        <f t="shared" si="23"/>
        <v>0</v>
      </c>
      <c r="AF36" s="372">
        <f t="shared" si="23"/>
        <v>40000</v>
      </c>
      <c r="AG36" s="372">
        <f t="shared" si="23"/>
        <v>0</v>
      </c>
      <c r="AH36" s="372">
        <f t="shared" si="23"/>
        <v>0</v>
      </c>
      <c r="AI36" s="372">
        <f t="shared" si="23"/>
        <v>40000</v>
      </c>
      <c r="AJ36" s="372">
        <f t="shared" si="23"/>
        <v>0</v>
      </c>
      <c r="AK36" s="372">
        <f t="shared" si="23"/>
        <v>40000</v>
      </c>
      <c r="AL36" s="372">
        <f t="shared" si="23"/>
        <v>0</v>
      </c>
      <c r="AM36" s="372">
        <f t="shared" si="23"/>
        <v>513</v>
      </c>
      <c r="AN36" s="372">
        <f t="shared" si="23"/>
        <v>0</v>
      </c>
      <c r="AO36" s="372">
        <f t="shared" si="23"/>
        <v>0</v>
      </c>
      <c r="AP36" s="372">
        <f t="shared" si="23"/>
        <v>513</v>
      </c>
      <c r="AQ36" s="372">
        <f t="shared" si="23"/>
        <v>0</v>
      </c>
      <c r="AR36" s="372">
        <f t="shared" si="23"/>
        <v>0</v>
      </c>
      <c r="AS36" s="372">
        <f t="shared" si="23"/>
        <v>513</v>
      </c>
      <c r="AT36" s="372">
        <f t="shared" si="23"/>
        <v>0</v>
      </c>
      <c r="AU36" s="372">
        <f t="shared" si="23"/>
        <v>1700</v>
      </c>
      <c r="AV36" s="372">
        <f t="shared" si="23"/>
        <v>0</v>
      </c>
      <c r="AW36" s="372">
        <f t="shared" si="23"/>
        <v>0</v>
      </c>
      <c r="AX36" s="372">
        <f t="shared" si="23"/>
        <v>1700</v>
      </c>
      <c r="AY36" s="372">
        <f t="shared" si="23"/>
        <v>0</v>
      </c>
      <c r="AZ36" s="372">
        <f t="shared" si="23"/>
        <v>1700</v>
      </c>
      <c r="BA36" s="372">
        <f t="shared" si="23"/>
        <v>0</v>
      </c>
      <c r="BB36" s="372">
        <f t="shared" si="23"/>
        <v>0</v>
      </c>
      <c r="BC36" s="372">
        <f t="shared" si="23"/>
        <v>0</v>
      </c>
      <c r="BD36" s="372">
        <f t="shared" si="23"/>
        <v>0</v>
      </c>
      <c r="BE36" s="372">
        <f t="shared" si="23"/>
        <v>0</v>
      </c>
      <c r="BF36" s="372">
        <f t="shared" si="23"/>
        <v>0</v>
      </c>
      <c r="BG36" s="372">
        <f t="shared" si="23"/>
        <v>0</v>
      </c>
      <c r="BH36" s="372">
        <f t="shared" si="23"/>
        <v>0</v>
      </c>
      <c r="BI36" s="372">
        <f t="shared" si="23"/>
        <v>0</v>
      </c>
      <c r="BJ36" s="372">
        <f t="shared" si="23"/>
        <v>0</v>
      </c>
      <c r="BK36" s="372">
        <f t="shared" si="23"/>
        <v>0</v>
      </c>
      <c r="BL36" s="372">
        <f t="shared" si="23"/>
        <v>0</v>
      </c>
      <c r="BM36" s="372">
        <f t="shared" si="23"/>
        <v>0</v>
      </c>
      <c r="BN36" s="372">
        <f t="shared" si="23"/>
        <v>0</v>
      </c>
      <c r="BO36" s="372">
        <f t="shared" si="23"/>
        <v>0</v>
      </c>
      <c r="BP36" s="372">
        <f t="shared" si="23"/>
        <v>0</v>
      </c>
      <c r="BQ36" s="372">
        <f t="shared" si="23"/>
        <v>0</v>
      </c>
      <c r="BR36" s="372">
        <f t="shared" si="23"/>
        <v>0</v>
      </c>
      <c r="BS36" s="372">
        <f t="shared" si="23"/>
        <v>0</v>
      </c>
      <c r="BT36" s="372">
        <f t="shared" si="23"/>
        <v>0</v>
      </c>
      <c r="BU36" s="372">
        <f t="shared" si="23"/>
        <v>0</v>
      </c>
      <c r="BV36" s="372">
        <f t="shared" si="23"/>
        <v>0</v>
      </c>
      <c r="BW36" s="372">
        <f t="shared" si="23"/>
        <v>0</v>
      </c>
      <c r="BX36" s="372">
        <f t="shared" si="23"/>
        <v>0</v>
      </c>
      <c r="BY36" s="372">
        <f t="shared" si="23"/>
        <v>0</v>
      </c>
      <c r="BZ36" s="372">
        <f t="shared" ref="BZ36:CA36" si="24">BZ37</f>
        <v>0</v>
      </c>
      <c r="CA36" s="372">
        <f t="shared" si="24"/>
        <v>0</v>
      </c>
      <c r="CB36" s="390"/>
    </row>
    <row r="37" spans="1:80" ht="30.75" hidden="1" outlineLevel="1">
      <c r="A37" s="381">
        <v>1</v>
      </c>
      <c r="B37" s="604" t="s">
        <v>558</v>
      </c>
      <c r="C37" s="363" t="s">
        <v>477</v>
      </c>
      <c r="D37" s="324" t="s">
        <v>475</v>
      </c>
      <c r="E37" s="498" t="s">
        <v>48</v>
      </c>
      <c r="F37" s="498" t="s">
        <v>47</v>
      </c>
      <c r="G37" s="498">
        <v>7930585</v>
      </c>
      <c r="H37" s="606" t="s">
        <v>476</v>
      </c>
      <c r="I37" s="606" t="s">
        <v>50</v>
      </c>
      <c r="J37" s="367">
        <v>2022</v>
      </c>
      <c r="K37" s="363" t="s">
        <v>559</v>
      </c>
      <c r="L37" s="371" t="s">
        <v>560</v>
      </c>
      <c r="M37" s="317">
        <v>60810</v>
      </c>
      <c r="N37" s="387"/>
      <c r="O37" s="387">
        <v>15000</v>
      </c>
      <c r="P37" s="317">
        <v>45810</v>
      </c>
      <c r="Q37" s="377"/>
      <c r="R37" s="606" t="s">
        <v>476</v>
      </c>
      <c r="S37" s="377" t="s">
        <v>474</v>
      </c>
      <c r="T37" s="324" t="s">
        <v>475</v>
      </c>
      <c r="U37" s="395"/>
      <c r="V37" s="395"/>
      <c r="W37" s="395"/>
      <c r="X37" s="395"/>
      <c r="Y37" s="122">
        <f t="shared" si="16"/>
        <v>45550</v>
      </c>
      <c r="Z37" s="122"/>
      <c r="AA37" s="122"/>
      <c r="AB37" s="319">
        <f t="shared" si="17"/>
        <v>45550</v>
      </c>
      <c r="AC37" s="319">
        <v>0</v>
      </c>
      <c r="AD37" s="122">
        <v>45550</v>
      </c>
      <c r="AE37" s="122"/>
      <c r="AF37" s="122">
        <f t="shared" si="18"/>
        <v>40000</v>
      </c>
      <c r="AG37" s="122"/>
      <c r="AH37" s="122"/>
      <c r="AI37" s="122">
        <f t="shared" si="19"/>
        <v>40000</v>
      </c>
      <c r="AJ37" s="122">
        <v>0</v>
      </c>
      <c r="AK37" s="122">
        <v>40000</v>
      </c>
      <c r="AL37" s="122"/>
      <c r="AM37" s="122">
        <v>513</v>
      </c>
      <c r="AN37" s="122"/>
      <c r="AO37" s="122"/>
      <c r="AP37" s="122">
        <v>513</v>
      </c>
      <c r="AQ37" s="122"/>
      <c r="AR37" s="122"/>
      <c r="AS37" s="122">
        <v>513</v>
      </c>
      <c r="AT37" s="122"/>
      <c r="AU37" s="122">
        <f t="shared" si="20"/>
        <v>1700</v>
      </c>
      <c r="AV37" s="122"/>
      <c r="AW37" s="122"/>
      <c r="AX37" s="122">
        <f t="shared" si="21"/>
        <v>1700</v>
      </c>
      <c r="AY37" s="122">
        <v>0</v>
      </c>
      <c r="AZ37" s="122">
        <v>1700</v>
      </c>
      <c r="BA37" s="122"/>
      <c r="BB37" s="122"/>
      <c r="BC37" s="122"/>
      <c r="BD37" s="122"/>
      <c r="BE37" s="319"/>
      <c r="BF37" s="319"/>
      <c r="BG37" s="319"/>
      <c r="BH37" s="122"/>
      <c r="BI37" s="319"/>
      <c r="BJ37" s="319"/>
      <c r="BK37" s="319"/>
      <c r="BL37" s="319"/>
      <c r="BM37" s="122"/>
      <c r="BN37" s="319"/>
      <c r="BO37" s="319"/>
      <c r="BP37" s="319"/>
      <c r="BQ37" s="122"/>
      <c r="BR37" s="609"/>
      <c r="BS37" s="609"/>
      <c r="BT37" s="609"/>
      <c r="BU37" s="609"/>
      <c r="BV37" s="609"/>
      <c r="BW37" s="609"/>
      <c r="BX37" s="609"/>
      <c r="BY37" s="609"/>
      <c r="BZ37" s="609"/>
      <c r="CA37" s="609"/>
      <c r="CB37" s="609"/>
    </row>
    <row r="38" spans="1:80" ht="31.5" customHeight="1" collapsed="1">
      <c r="A38" s="361" t="s">
        <v>13</v>
      </c>
      <c r="B38" s="361" t="s">
        <v>561</v>
      </c>
      <c r="C38" s="361"/>
      <c r="D38" s="390"/>
      <c r="E38" s="623"/>
      <c r="F38" s="623"/>
      <c r="G38" s="624"/>
      <c r="H38" s="470"/>
      <c r="I38" s="467"/>
      <c r="J38" s="467"/>
      <c r="K38" s="623"/>
      <c r="L38" s="623"/>
      <c r="M38" s="607">
        <f>M39+M54</f>
        <v>20392.5</v>
      </c>
      <c r="N38" s="607">
        <f t="shared" ref="N38:BY38" si="25">N39+N54</f>
        <v>10725</v>
      </c>
      <c r="O38" s="607">
        <f t="shared" si="25"/>
        <v>0</v>
      </c>
      <c r="P38" s="607">
        <f t="shared" si="25"/>
        <v>9571.5</v>
      </c>
      <c r="Q38" s="607">
        <f t="shared" si="25"/>
        <v>0</v>
      </c>
      <c r="R38" s="607">
        <f t="shared" si="25"/>
        <v>0</v>
      </c>
      <c r="S38" s="607">
        <f t="shared" si="25"/>
        <v>0</v>
      </c>
      <c r="T38" s="607">
        <f t="shared" si="25"/>
        <v>0</v>
      </c>
      <c r="U38" s="607">
        <f t="shared" si="25"/>
        <v>0</v>
      </c>
      <c r="V38" s="607">
        <f t="shared" si="25"/>
        <v>0</v>
      </c>
      <c r="W38" s="607">
        <f t="shared" si="25"/>
        <v>0</v>
      </c>
      <c r="X38" s="607">
        <f t="shared" si="25"/>
        <v>0</v>
      </c>
      <c r="Y38" s="607">
        <f t="shared" si="25"/>
        <v>1533.32</v>
      </c>
      <c r="Z38" s="607">
        <f t="shared" si="25"/>
        <v>0</v>
      </c>
      <c r="AA38" s="607">
        <f t="shared" si="25"/>
        <v>0</v>
      </c>
      <c r="AB38" s="607">
        <f t="shared" si="25"/>
        <v>1533.32</v>
      </c>
      <c r="AC38" s="607">
        <f t="shared" si="25"/>
        <v>1503.32</v>
      </c>
      <c r="AD38" s="607">
        <f t="shared" si="25"/>
        <v>30</v>
      </c>
      <c r="AE38" s="607">
        <f t="shared" si="25"/>
        <v>0</v>
      </c>
      <c r="AF38" s="607">
        <f t="shared" si="25"/>
        <v>30</v>
      </c>
      <c r="AG38" s="607">
        <f t="shared" si="25"/>
        <v>0</v>
      </c>
      <c r="AH38" s="607">
        <f t="shared" si="25"/>
        <v>0</v>
      </c>
      <c r="AI38" s="607">
        <f t="shared" si="25"/>
        <v>30</v>
      </c>
      <c r="AJ38" s="607">
        <f t="shared" si="25"/>
        <v>0</v>
      </c>
      <c r="AK38" s="607">
        <f t="shared" si="25"/>
        <v>30</v>
      </c>
      <c r="AL38" s="607">
        <f t="shared" si="25"/>
        <v>0</v>
      </c>
      <c r="AM38" s="607">
        <f t="shared" si="25"/>
        <v>0</v>
      </c>
      <c r="AN38" s="607">
        <f t="shared" si="25"/>
        <v>0</v>
      </c>
      <c r="AO38" s="607">
        <f t="shared" si="25"/>
        <v>0</v>
      </c>
      <c r="AP38" s="607">
        <f t="shared" si="25"/>
        <v>0</v>
      </c>
      <c r="AQ38" s="607">
        <f t="shared" si="25"/>
        <v>0</v>
      </c>
      <c r="AR38" s="607">
        <f t="shared" si="25"/>
        <v>0</v>
      </c>
      <c r="AS38" s="607">
        <f t="shared" si="25"/>
        <v>0</v>
      </c>
      <c r="AT38" s="607">
        <f t="shared" si="25"/>
        <v>0</v>
      </c>
      <c r="AU38" s="607">
        <f t="shared" si="25"/>
        <v>1503.32</v>
      </c>
      <c r="AV38" s="607">
        <f t="shared" si="25"/>
        <v>0</v>
      </c>
      <c r="AW38" s="607">
        <f t="shared" si="25"/>
        <v>0</v>
      </c>
      <c r="AX38" s="607">
        <f t="shared" si="25"/>
        <v>1503.32</v>
      </c>
      <c r="AY38" s="607">
        <f t="shared" si="25"/>
        <v>1503.32</v>
      </c>
      <c r="AZ38" s="607">
        <f t="shared" si="25"/>
        <v>0</v>
      </c>
      <c r="BA38" s="607">
        <f t="shared" si="25"/>
        <v>0</v>
      </c>
      <c r="BB38" s="607">
        <f t="shared" si="25"/>
        <v>0</v>
      </c>
      <c r="BC38" s="607">
        <f t="shared" si="25"/>
        <v>0</v>
      </c>
      <c r="BD38" s="607">
        <f t="shared" si="25"/>
        <v>0</v>
      </c>
      <c r="BE38" s="607">
        <f t="shared" si="25"/>
        <v>0</v>
      </c>
      <c r="BF38" s="607">
        <f t="shared" si="25"/>
        <v>0</v>
      </c>
      <c r="BG38" s="607">
        <f t="shared" si="25"/>
        <v>0</v>
      </c>
      <c r="BH38" s="607">
        <f t="shared" si="25"/>
        <v>0</v>
      </c>
      <c r="BI38" s="607">
        <f t="shared" si="25"/>
        <v>0</v>
      </c>
      <c r="BJ38" s="607">
        <f t="shared" si="25"/>
        <v>0</v>
      </c>
      <c r="BK38" s="607">
        <f t="shared" si="25"/>
        <v>0</v>
      </c>
      <c r="BL38" s="607">
        <f t="shared" si="25"/>
        <v>0</v>
      </c>
      <c r="BM38" s="607">
        <f t="shared" si="25"/>
        <v>0</v>
      </c>
      <c r="BN38" s="607">
        <f t="shared" si="25"/>
        <v>0</v>
      </c>
      <c r="BO38" s="607">
        <f t="shared" si="25"/>
        <v>0</v>
      </c>
      <c r="BP38" s="607">
        <f t="shared" si="25"/>
        <v>0</v>
      </c>
      <c r="BQ38" s="607">
        <f t="shared" si="25"/>
        <v>0</v>
      </c>
      <c r="BR38" s="607">
        <f t="shared" si="25"/>
        <v>0</v>
      </c>
      <c r="BS38" s="607">
        <f t="shared" si="25"/>
        <v>0</v>
      </c>
      <c r="BT38" s="607">
        <f t="shared" si="25"/>
        <v>0</v>
      </c>
      <c r="BU38" s="607">
        <f t="shared" si="25"/>
        <v>0</v>
      </c>
      <c r="BV38" s="607">
        <f t="shared" si="25"/>
        <v>0</v>
      </c>
      <c r="BW38" s="607">
        <f t="shared" si="25"/>
        <v>0</v>
      </c>
      <c r="BX38" s="607">
        <f t="shared" si="25"/>
        <v>0</v>
      </c>
      <c r="BY38" s="607">
        <f t="shared" si="25"/>
        <v>0</v>
      </c>
      <c r="BZ38" s="607">
        <f t="shared" ref="BZ38:CA38" si="26">BZ39+BZ54</f>
        <v>0</v>
      </c>
      <c r="CA38" s="607">
        <f t="shared" si="26"/>
        <v>0</v>
      </c>
      <c r="CB38" s="470"/>
    </row>
    <row r="39" spans="1:80" ht="31.5" hidden="1" customHeight="1" outlineLevel="1">
      <c r="A39" s="469" t="s">
        <v>45</v>
      </c>
      <c r="B39" s="608" t="s">
        <v>46</v>
      </c>
      <c r="C39" s="361"/>
      <c r="D39" s="390"/>
      <c r="E39" s="361"/>
      <c r="F39" s="361"/>
      <c r="G39" s="361"/>
      <c r="H39" s="390"/>
      <c r="I39" s="361"/>
      <c r="J39" s="361"/>
      <c r="K39" s="361"/>
      <c r="L39" s="361"/>
      <c r="M39" s="372">
        <f>SUM(M40:M53)</f>
        <v>19032.5</v>
      </c>
      <c r="N39" s="372">
        <f t="shared" ref="N39:BY39" si="27">SUM(N40:N53)</f>
        <v>10725</v>
      </c>
      <c r="O39" s="372">
        <f t="shared" si="27"/>
        <v>0</v>
      </c>
      <c r="P39" s="372">
        <f t="shared" si="27"/>
        <v>8211.5</v>
      </c>
      <c r="Q39" s="372">
        <f t="shared" si="27"/>
        <v>0</v>
      </c>
      <c r="R39" s="372">
        <f t="shared" si="27"/>
        <v>0</v>
      </c>
      <c r="S39" s="372">
        <f t="shared" si="27"/>
        <v>0</v>
      </c>
      <c r="T39" s="372">
        <f t="shared" si="27"/>
        <v>0</v>
      </c>
      <c r="U39" s="372">
        <f t="shared" si="27"/>
        <v>0</v>
      </c>
      <c r="V39" s="372">
        <f t="shared" si="27"/>
        <v>0</v>
      </c>
      <c r="W39" s="372">
        <f t="shared" si="27"/>
        <v>0</v>
      </c>
      <c r="X39" s="372">
        <f t="shared" si="27"/>
        <v>0</v>
      </c>
      <c r="Y39" s="372">
        <f t="shared" si="27"/>
        <v>143.32</v>
      </c>
      <c r="Z39" s="372">
        <f t="shared" si="27"/>
        <v>0</v>
      </c>
      <c r="AA39" s="372">
        <f t="shared" si="27"/>
        <v>0</v>
      </c>
      <c r="AB39" s="372">
        <f t="shared" si="27"/>
        <v>143.32</v>
      </c>
      <c r="AC39" s="372">
        <f t="shared" si="27"/>
        <v>143.32</v>
      </c>
      <c r="AD39" s="372">
        <f t="shared" si="27"/>
        <v>0</v>
      </c>
      <c r="AE39" s="372">
        <f t="shared" si="27"/>
        <v>0</v>
      </c>
      <c r="AF39" s="372">
        <f t="shared" si="27"/>
        <v>0</v>
      </c>
      <c r="AG39" s="372">
        <f t="shared" si="27"/>
        <v>0</v>
      </c>
      <c r="AH39" s="372">
        <f t="shared" si="27"/>
        <v>0</v>
      </c>
      <c r="AI39" s="372">
        <f t="shared" si="27"/>
        <v>0</v>
      </c>
      <c r="AJ39" s="372">
        <f t="shared" si="27"/>
        <v>0</v>
      </c>
      <c r="AK39" s="372">
        <f t="shared" si="27"/>
        <v>0</v>
      </c>
      <c r="AL39" s="372">
        <f t="shared" si="27"/>
        <v>0</v>
      </c>
      <c r="AM39" s="372">
        <f t="shared" si="27"/>
        <v>0</v>
      </c>
      <c r="AN39" s="372">
        <f t="shared" si="27"/>
        <v>0</v>
      </c>
      <c r="AO39" s="372">
        <f t="shared" si="27"/>
        <v>0</v>
      </c>
      <c r="AP39" s="372">
        <f t="shared" si="27"/>
        <v>0</v>
      </c>
      <c r="AQ39" s="372">
        <f t="shared" si="27"/>
        <v>0</v>
      </c>
      <c r="AR39" s="372">
        <f t="shared" si="27"/>
        <v>0</v>
      </c>
      <c r="AS39" s="372">
        <f t="shared" si="27"/>
        <v>0</v>
      </c>
      <c r="AT39" s="372">
        <f t="shared" si="27"/>
        <v>0</v>
      </c>
      <c r="AU39" s="372">
        <f t="shared" si="27"/>
        <v>143.32</v>
      </c>
      <c r="AV39" s="372">
        <f t="shared" si="27"/>
        <v>0</v>
      </c>
      <c r="AW39" s="372">
        <f t="shared" si="27"/>
        <v>0</v>
      </c>
      <c r="AX39" s="372">
        <f t="shared" si="27"/>
        <v>143.32</v>
      </c>
      <c r="AY39" s="372">
        <f t="shared" si="27"/>
        <v>143.32</v>
      </c>
      <c r="AZ39" s="372">
        <f t="shared" si="27"/>
        <v>0</v>
      </c>
      <c r="BA39" s="372">
        <f t="shared" si="27"/>
        <v>0</v>
      </c>
      <c r="BB39" s="372">
        <f t="shared" si="27"/>
        <v>0</v>
      </c>
      <c r="BC39" s="372">
        <f t="shared" si="27"/>
        <v>0</v>
      </c>
      <c r="BD39" s="372">
        <f t="shared" si="27"/>
        <v>0</v>
      </c>
      <c r="BE39" s="372">
        <f t="shared" si="27"/>
        <v>0</v>
      </c>
      <c r="BF39" s="372">
        <f t="shared" si="27"/>
        <v>0</v>
      </c>
      <c r="BG39" s="372">
        <f t="shared" si="27"/>
        <v>0</v>
      </c>
      <c r="BH39" s="372">
        <f t="shared" si="27"/>
        <v>0</v>
      </c>
      <c r="BI39" s="372">
        <f t="shared" si="27"/>
        <v>0</v>
      </c>
      <c r="BJ39" s="372">
        <f t="shared" si="27"/>
        <v>0</v>
      </c>
      <c r="BK39" s="372">
        <f t="shared" si="27"/>
        <v>0</v>
      </c>
      <c r="BL39" s="372">
        <f t="shared" si="27"/>
        <v>0</v>
      </c>
      <c r="BM39" s="372">
        <f t="shared" si="27"/>
        <v>0</v>
      </c>
      <c r="BN39" s="372">
        <f t="shared" si="27"/>
        <v>0</v>
      </c>
      <c r="BO39" s="372">
        <f t="shared" si="27"/>
        <v>0</v>
      </c>
      <c r="BP39" s="372">
        <f t="shared" si="27"/>
        <v>0</v>
      </c>
      <c r="BQ39" s="372">
        <f t="shared" si="27"/>
        <v>0</v>
      </c>
      <c r="BR39" s="372">
        <f t="shared" si="27"/>
        <v>0</v>
      </c>
      <c r="BS39" s="372">
        <f t="shared" si="27"/>
        <v>0</v>
      </c>
      <c r="BT39" s="372">
        <f t="shared" si="27"/>
        <v>0</v>
      </c>
      <c r="BU39" s="372">
        <f t="shared" si="27"/>
        <v>0</v>
      </c>
      <c r="BV39" s="372">
        <f t="shared" si="27"/>
        <v>0</v>
      </c>
      <c r="BW39" s="372">
        <f t="shared" si="27"/>
        <v>0</v>
      </c>
      <c r="BX39" s="372">
        <f t="shared" si="27"/>
        <v>0</v>
      </c>
      <c r="BY39" s="372">
        <f t="shared" si="27"/>
        <v>0</v>
      </c>
      <c r="BZ39" s="372">
        <f t="shared" ref="BZ39:CA39" si="28">SUM(BZ40:BZ53)</f>
        <v>0</v>
      </c>
      <c r="CA39" s="372">
        <f t="shared" si="28"/>
        <v>0</v>
      </c>
      <c r="CB39" s="390"/>
    </row>
    <row r="40" spans="1:80" ht="30.75" hidden="1" outlineLevel="1">
      <c r="A40" s="363">
        <v>4</v>
      </c>
      <c r="B40" s="604" t="s">
        <v>565</v>
      </c>
      <c r="C40" s="363" t="s">
        <v>477</v>
      </c>
      <c r="D40" s="377" t="s">
        <v>562</v>
      </c>
      <c r="E40" s="498" t="s">
        <v>48</v>
      </c>
      <c r="F40" s="498" t="s">
        <v>53</v>
      </c>
      <c r="G40" s="625" t="s">
        <v>566</v>
      </c>
      <c r="H40" s="376" t="s">
        <v>564</v>
      </c>
      <c r="I40" s="606" t="s">
        <v>68</v>
      </c>
      <c r="J40" s="367">
        <v>2022</v>
      </c>
      <c r="K40" s="363" t="s">
        <v>524</v>
      </c>
      <c r="L40" s="381" t="s">
        <v>567</v>
      </c>
      <c r="M40" s="322">
        <v>700</v>
      </c>
      <c r="N40" s="607"/>
      <c r="O40" s="323"/>
      <c r="P40" s="322">
        <v>700</v>
      </c>
      <c r="Q40" s="377" t="s">
        <v>568</v>
      </c>
      <c r="R40" s="376" t="s">
        <v>564</v>
      </c>
      <c r="S40" s="377" t="s">
        <v>561</v>
      </c>
      <c r="T40" s="377" t="s">
        <v>562</v>
      </c>
      <c r="U40" s="395"/>
      <c r="V40" s="395"/>
      <c r="W40" s="395"/>
      <c r="X40" s="395"/>
      <c r="Y40" s="122">
        <f t="shared" si="16"/>
        <v>3.7759999999999998</v>
      </c>
      <c r="Z40" s="122"/>
      <c r="AA40" s="122"/>
      <c r="AB40" s="319">
        <f t="shared" si="17"/>
        <v>3.7759999999999998</v>
      </c>
      <c r="AC40" s="319">
        <v>3.7759999999999998</v>
      </c>
      <c r="AD40" s="122"/>
      <c r="AE40" s="122"/>
      <c r="AF40" s="122">
        <f t="shared" si="18"/>
        <v>0</v>
      </c>
      <c r="AG40" s="122"/>
      <c r="AH40" s="122"/>
      <c r="AI40" s="122">
        <f t="shared" si="19"/>
        <v>0</v>
      </c>
      <c r="AJ40" s="122">
        <v>0</v>
      </c>
      <c r="AK40" s="122"/>
      <c r="AL40" s="122"/>
      <c r="AM40" s="122"/>
      <c r="AN40" s="122"/>
      <c r="AO40" s="122"/>
      <c r="AP40" s="122"/>
      <c r="AQ40" s="319"/>
      <c r="AR40" s="122"/>
      <c r="AS40" s="122"/>
      <c r="AT40" s="122"/>
      <c r="AU40" s="122">
        <f t="shared" si="20"/>
        <v>3.7759999999999998</v>
      </c>
      <c r="AV40" s="122"/>
      <c r="AW40" s="122"/>
      <c r="AX40" s="122">
        <f t="shared" si="21"/>
        <v>3.7759999999999998</v>
      </c>
      <c r="AY40" s="122">
        <v>3.7759999999999998</v>
      </c>
      <c r="AZ40" s="122"/>
      <c r="BA40" s="122"/>
      <c r="BB40" s="122"/>
      <c r="BC40" s="122"/>
      <c r="BD40" s="122"/>
      <c r="BE40" s="122"/>
      <c r="BF40" s="319"/>
      <c r="BG40" s="122"/>
      <c r="BH40" s="122"/>
      <c r="BI40" s="122"/>
      <c r="BJ40" s="122"/>
      <c r="BK40" s="122"/>
      <c r="BL40" s="122"/>
      <c r="BM40" s="319"/>
      <c r="BN40" s="122"/>
      <c r="BO40" s="122"/>
      <c r="BP40" s="122"/>
      <c r="BQ40" s="319"/>
      <c r="BR40" s="376"/>
      <c r="BS40" s="376"/>
      <c r="BT40" s="376"/>
      <c r="BU40" s="376"/>
      <c r="BV40" s="376"/>
      <c r="BW40" s="376"/>
      <c r="BX40" s="376"/>
      <c r="BY40" s="376"/>
      <c r="BZ40" s="376"/>
      <c r="CA40" s="376"/>
      <c r="CB40" s="367"/>
    </row>
    <row r="41" spans="1:80" ht="30.75" hidden="1" outlineLevel="1">
      <c r="A41" s="363">
        <v>5</v>
      </c>
      <c r="B41" s="604" t="s">
        <v>569</v>
      </c>
      <c r="C41" s="363" t="s">
        <v>477</v>
      </c>
      <c r="D41" s="377" t="s">
        <v>562</v>
      </c>
      <c r="E41" s="498" t="s">
        <v>48</v>
      </c>
      <c r="F41" s="498" t="s">
        <v>53</v>
      </c>
      <c r="G41" s="625" t="s">
        <v>570</v>
      </c>
      <c r="H41" s="377" t="s">
        <v>563</v>
      </c>
      <c r="I41" s="365">
        <v>2023</v>
      </c>
      <c r="J41" s="365">
        <v>2023</v>
      </c>
      <c r="K41" s="363" t="s">
        <v>571</v>
      </c>
      <c r="L41" s="363" t="s">
        <v>572</v>
      </c>
      <c r="M41" s="387">
        <v>450</v>
      </c>
      <c r="N41" s="387"/>
      <c r="O41" s="387"/>
      <c r="P41" s="387">
        <v>450</v>
      </c>
      <c r="Q41" s="377" t="s">
        <v>573</v>
      </c>
      <c r="R41" s="377" t="s">
        <v>563</v>
      </c>
      <c r="S41" s="377" t="s">
        <v>561</v>
      </c>
      <c r="T41" s="377" t="s">
        <v>562</v>
      </c>
      <c r="U41" s="395"/>
      <c r="V41" s="395"/>
      <c r="W41" s="395"/>
      <c r="X41" s="395"/>
      <c r="Y41" s="122">
        <f t="shared" si="16"/>
        <v>42.280999999999999</v>
      </c>
      <c r="Z41" s="122"/>
      <c r="AA41" s="122"/>
      <c r="AB41" s="319">
        <f t="shared" si="17"/>
        <v>42.280999999999999</v>
      </c>
      <c r="AC41" s="319">
        <v>42.280999999999999</v>
      </c>
      <c r="AD41" s="122"/>
      <c r="AE41" s="122"/>
      <c r="AF41" s="122">
        <f t="shared" si="18"/>
        <v>0</v>
      </c>
      <c r="AG41" s="122"/>
      <c r="AH41" s="122"/>
      <c r="AI41" s="122">
        <f t="shared" si="19"/>
        <v>0</v>
      </c>
      <c r="AJ41" s="122">
        <v>0</v>
      </c>
      <c r="AK41" s="122"/>
      <c r="AL41" s="122"/>
      <c r="AM41" s="122"/>
      <c r="AN41" s="122"/>
      <c r="AO41" s="122"/>
      <c r="AP41" s="122"/>
      <c r="AQ41" s="319"/>
      <c r="AR41" s="122"/>
      <c r="AS41" s="122"/>
      <c r="AT41" s="122"/>
      <c r="AU41" s="122">
        <f t="shared" si="20"/>
        <v>42.280999999999999</v>
      </c>
      <c r="AV41" s="122"/>
      <c r="AW41" s="122"/>
      <c r="AX41" s="122">
        <f t="shared" si="21"/>
        <v>42.280999999999999</v>
      </c>
      <c r="AY41" s="122">
        <v>42.280999999999999</v>
      </c>
      <c r="AZ41" s="122"/>
      <c r="BA41" s="122"/>
      <c r="BB41" s="122"/>
      <c r="BC41" s="122"/>
      <c r="BD41" s="122"/>
      <c r="BE41" s="122"/>
      <c r="BF41" s="319"/>
      <c r="BG41" s="122"/>
      <c r="BH41" s="122"/>
      <c r="BI41" s="122"/>
      <c r="BJ41" s="122"/>
      <c r="BK41" s="122"/>
      <c r="BL41" s="122"/>
      <c r="BM41" s="319"/>
      <c r="BN41" s="122"/>
      <c r="BO41" s="122"/>
      <c r="BP41" s="122"/>
      <c r="BQ41" s="319"/>
      <c r="BR41" s="376"/>
      <c r="BS41" s="376"/>
      <c r="BT41" s="376"/>
      <c r="BU41" s="376"/>
      <c r="BV41" s="376"/>
      <c r="BW41" s="376"/>
      <c r="BX41" s="376"/>
      <c r="BY41" s="376"/>
      <c r="BZ41" s="376"/>
      <c r="CA41" s="376"/>
      <c r="CB41" s="367"/>
    </row>
    <row r="42" spans="1:80" ht="30.75" hidden="1" outlineLevel="1">
      <c r="A42" s="363">
        <v>6</v>
      </c>
      <c r="B42" s="604" t="s">
        <v>574</v>
      </c>
      <c r="C42" s="363" t="s">
        <v>575</v>
      </c>
      <c r="D42" s="377" t="s">
        <v>562</v>
      </c>
      <c r="E42" s="498" t="s">
        <v>48</v>
      </c>
      <c r="F42" s="498" t="s">
        <v>47</v>
      </c>
      <c r="G42" s="498">
        <v>7996707</v>
      </c>
      <c r="H42" s="376" t="s">
        <v>576</v>
      </c>
      <c r="I42" s="365">
        <v>2023</v>
      </c>
      <c r="J42" s="365">
        <v>2023</v>
      </c>
      <c r="K42" s="363" t="s">
        <v>577</v>
      </c>
      <c r="L42" s="363" t="s">
        <v>578</v>
      </c>
      <c r="M42" s="387">
        <v>1265</v>
      </c>
      <c r="N42" s="387">
        <v>1139</v>
      </c>
      <c r="O42" s="387"/>
      <c r="P42" s="387">
        <v>126</v>
      </c>
      <c r="Q42" s="377" t="s">
        <v>579</v>
      </c>
      <c r="R42" s="376" t="s">
        <v>576</v>
      </c>
      <c r="S42" s="377" t="s">
        <v>561</v>
      </c>
      <c r="T42" s="377" t="s">
        <v>562</v>
      </c>
      <c r="U42" s="395"/>
      <c r="V42" s="395"/>
      <c r="W42" s="395"/>
      <c r="X42" s="395"/>
      <c r="Y42" s="122">
        <f t="shared" si="16"/>
        <v>6.1429999999999998</v>
      </c>
      <c r="Z42" s="122"/>
      <c r="AA42" s="122"/>
      <c r="AB42" s="319">
        <f t="shared" si="17"/>
        <v>6.1429999999999998</v>
      </c>
      <c r="AC42" s="319">
        <v>6.1429999999999998</v>
      </c>
      <c r="AD42" s="122"/>
      <c r="AE42" s="122"/>
      <c r="AF42" s="122">
        <f t="shared" si="18"/>
        <v>0</v>
      </c>
      <c r="AG42" s="122"/>
      <c r="AH42" s="122"/>
      <c r="AI42" s="122">
        <f t="shared" si="19"/>
        <v>0</v>
      </c>
      <c r="AJ42" s="122">
        <v>0</v>
      </c>
      <c r="AK42" s="122"/>
      <c r="AL42" s="122"/>
      <c r="AM42" s="122"/>
      <c r="AN42" s="122"/>
      <c r="AO42" s="122"/>
      <c r="AP42" s="122"/>
      <c r="AQ42" s="319"/>
      <c r="AR42" s="122"/>
      <c r="AS42" s="122"/>
      <c r="AT42" s="122"/>
      <c r="AU42" s="122">
        <f t="shared" si="20"/>
        <v>6.1429999999999998</v>
      </c>
      <c r="AV42" s="122"/>
      <c r="AW42" s="122"/>
      <c r="AX42" s="122">
        <f t="shared" si="21"/>
        <v>6.1429999999999998</v>
      </c>
      <c r="AY42" s="122">
        <v>6.1429999999999998</v>
      </c>
      <c r="AZ42" s="122"/>
      <c r="BA42" s="122"/>
      <c r="BB42" s="122"/>
      <c r="BC42" s="122"/>
      <c r="BD42" s="122"/>
      <c r="BE42" s="122"/>
      <c r="BF42" s="319"/>
      <c r="BG42" s="122"/>
      <c r="BH42" s="122"/>
      <c r="BI42" s="122"/>
      <c r="BJ42" s="122"/>
      <c r="BK42" s="122"/>
      <c r="BL42" s="122"/>
      <c r="BM42" s="319"/>
      <c r="BN42" s="122"/>
      <c r="BO42" s="122"/>
      <c r="BP42" s="122"/>
      <c r="BQ42" s="319"/>
      <c r="BR42" s="376"/>
      <c r="BS42" s="376"/>
      <c r="BT42" s="376"/>
      <c r="BU42" s="376"/>
      <c r="BV42" s="376"/>
      <c r="BW42" s="376"/>
      <c r="BX42" s="376"/>
      <c r="BY42" s="376"/>
      <c r="BZ42" s="376"/>
      <c r="CA42" s="376"/>
      <c r="CB42" s="367"/>
    </row>
    <row r="43" spans="1:80" ht="30.75" hidden="1" outlineLevel="1">
      <c r="A43" s="363">
        <v>7</v>
      </c>
      <c r="B43" s="604" t="s">
        <v>580</v>
      </c>
      <c r="C43" s="363" t="s">
        <v>575</v>
      </c>
      <c r="D43" s="377" t="s">
        <v>562</v>
      </c>
      <c r="E43" s="498" t="s">
        <v>48</v>
      </c>
      <c r="F43" s="498" t="s">
        <v>47</v>
      </c>
      <c r="G43" s="498">
        <v>7982839</v>
      </c>
      <c r="H43" s="376" t="s">
        <v>576</v>
      </c>
      <c r="I43" s="629" t="s">
        <v>69</v>
      </c>
      <c r="J43" s="365">
        <v>2022</v>
      </c>
      <c r="K43" s="363" t="s">
        <v>553</v>
      </c>
      <c r="L43" s="363" t="s">
        <v>581</v>
      </c>
      <c r="M43" s="387">
        <v>1440</v>
      </c>
      <c r="N43" s="387"/>
      <c r="O43" s="387"/>
      <c r="P43" s="387">
        <v>1440</v>
      </c>
      <c r="Q43" s="377" t="s">
        <v>582</v>
      </c>
      <c r="R43" s="376" t="s">
        <v>576</v>
      </c>
      <c r="S43" s="377" t="s">
        <v>561</v>
      </c>
      <c r="T43" s="377" t="s">
        <v>562</v>
      </c>
      <c r="U43" s="395"/>
      <c r="V43" s="395"/>
      <c r="W43" s="395"/>
      <c r="X43" s="395"/>
      <c r="Y43" s="122">
        <f t="shared" si="16"/>
        <v>8.0259999999999998</v>
      </c>
      <c r="Z43" s="122"/>
      <c r="AA43" s="122"/>
      <c r="AB43" s="319">
        <f t="shared" si="17"/>
        <v>8.0259999999999998</v>
      </c>
      <c r="AC43" s="319">
        <v>8.0259999999999998</v>
      </c>
      <c r="AD43" s="122"/>
      <c r="AE43" s="122"/>
      <c r="AF43" s="122">
        <f t="shared" si="18"/>
        <v>0</v>
      </c>
      <c r="AG43" s="122"/>
      <c r="AH43" s="122"/>
      <c r="AI43" s="122">
        <f t="shared" si="19"/>
        <v>0</v>
      </c>
      <c r="AJ43" s="122">
        <v>0</v>
      </c>
      <c r="AK43" s="122"/>
      <c r="AL43" s="122"/>
      <c r="AM43" s="122"/>
      <c r="AN43" s="122"/>
      <c r="AO43" s="122"/>
      <c r="AP43" s="122"/>
      <c r="AQ43" s="319"/>
      <c r="AR43" s="122"/>
      <c r="AS43" s="122"/>
      <c r="AT43" s="122"/>
      <c r="AU43" s="122">
        <f t="shared" si="20"/>
        <v>8.0259999999999998</v>
      </c>
      <c r="AV43" s="122"/>
      <c r="AW43" s="122"/>
      <c r="AX43" s="122">
        <f t="shared" si="21"/>
        <v>8.0259999999999998</v>
      </c>
      <c r="AY43" s="122">
        <v>8.0259999999999998</v>
      </c>
      <c r="AZ43" s="122"/>
      <c r="BA43" s="122"/>
      <c r="BB43" s="122"/>
      <c r="BC43" s="122"/>
      <c r="BD43" s="122"/>
      <c r="BE43" s="122"/>
      <c r="BF43" s="319"/>
      <c r="BG43" s="122"/>
      <c r="BH43" s="122"/>
      <c r="BI43" s="122"/>
      <c r="BJ43" s="122"/>
      <c r="BK43" s="122"/>
      <c r="BL43" s="122"/>
      <c r="BM43" s="319"/>
      <c r="BN43" s="122"/>
      <c r="BO43" s="122"/>
      <c r="BP43" s="122"/>
      <c r="BQ43" s="319"/>
      <c r="BR43" s="376"/>
      <c r="BS43" s="376"/>
      <c r="BT43" s="376"/>
      <c r="BU43" s="376"/>
      <c r="BV43" s="376"/>
      <c r="BW43" s="376"/>
      <c r="BX43" s="376"/>
      <c r="BY43" s="376"/>
      <c r="BZ43" s="376"/>
      <c r="CA43" s="376"/>
      <c r="CB43" s="367"/>
    </row>
    <row r="44" spans="1:80" ht="30.75" hidden="1" outlineLevel="1">
      <c r="A44" s="363">
        <v>8</v>
      </c>
      <c r="B44" s="604" t="s">
        <v>583</v>
      </c>
      <c r="C44" s="363" t="s">
        <v>575</v>
      </c>
      <c r="D44" s="377" t="s">
        <v>562</v>
      </c>
      <c r="E44" s="498" t="s">
        <v>48</v>
      </c>
      <c r="F44" s="498" t="s">
        <v>47</v>
      </c>
      <c r="G44" s="498">
        <v>7982838</v>
      </c>
      <c r="H44" s="376" t="s">
        <v>576</v>
      </c>
      <c r="I44" s="629" t="s">
        <v>69</v>
      </c>
      <c r="J44" s="365">
        <v>2022</v>
      </c>
      <c r="K44" s="363" t="s">
        <v>553</v>
      </c>
      <c r="L44" s="363" t="s">
        <v>584</v>
      </c>
      <c r="M44" s="387">
        <v>2785</v>
      </c>
      <c r="N44" s="387"/>
      <c r="O44" s="387"/>
      <c r="P44" s="387">
        <v>2785</v>
      </c>
      <c r="Q44" s="377" t="s">
        <v>585</v>
      </c>
      <c r="R44" s="376" t="s">
        <v>576</v>
      </c>
      <c r="S44" s="377" t="s">
        <v>561</v>
      </c>
      <c r="T44" s="377" t="s">
        <v>562</v>
      </c>
      <c r="U44" s="395"/>
      <c r="V44" s="395"/>
      <c r="W44" s="395"/>
      <c r="X44" s="395"/>
      <c r="Y44" s="122">
        <f t="shared" si="16"/>
        <v>15.509</v>
      </c>
      <c r="Z44" s="122"/>
      <c r="AA44" s="122"/>
      <c r="AB44" s="319">
        <f t="shared" si="17"/>
        <v>15.509</v>
      </c>
      <c r="AC44" s="319">
        <v>15.509</v>
      </c>
      <c r="AD44" s="122"/>
      <c r="AE44" s="122"/>
      <c r="AF44" s="122">
        <f t="shared" si="18"/>
        <v>0</v>
      </c>
      <c r="AG44" s="122"/>
      <c r="AH44" s="122"/>
      <c r="AI44" s="122">
        <f t="shared" si="19"/>
        <v>0</v>
      </c>
      <c r="AJ44" s="122">
        <v>0</v>
      </c>
      <c r="AK44" s="122"/>
      <c r="AL44" s="122"/>
      <c r="AM44" s="122"/>
      <c r="AN44" s="122"/>
      <c r="AO44" s="122"/>
      <c r="AP44" s="122"/>
      <c r="AQ44" s="319"/>
      <c r="AR44" s="122"/>
      <c r="AS44" s="122"/>
      <c r="AT44" s="122"/>
      <c r="AU44" s="122">
        <f t="shared" si="20"/>
        <v>15.509</v>
      </c>
      <c r="AV44" s="122"/>
      <c r="AW44" s="122"/>
      <c r="AX44" s="122">
        <f t="shared" si="21"/>
        <v>15.509</v>
      </c>
      <c r="AY44" s="122">
        <v>15.509</v>
      </c>
      <c r="AZ44" s="122"/>
      <c r="BA44" s="122"/>
      <c r="BB44" s="122"/>
      <c r="BC44" s="122"/>
      <c r="BD44" s="122"/>
      <c r="BE44" s="122"/>
      <c r="BF44" s="319"/>
      <c r="BG44" s="122"/>
      <c r="BH44" s="122"/>
      <c r="BI44" s="122"/>
      <c r="BJ44" s="122"/>
      <c r="BK44" s="122"/>
      <c r="BL44" s="122"/>
      <c r="BM44" s="319"/>
      <c r="BN44" s="122"/>
      <c r="BO44" s="122"/>
      <c r="BP44" s="122"/>
      <c r="BQ44" s="319"/>
      <c r="BR44" s="376"/>
      <c r="BS44" s="376"/>
      <c r="BT44" s="376"/>
      <c r="BU44" s="376"/>
      <c r="BV44" s="376"/>
      <c r="BW44" s="376"/>
      <c r="BX44" s="376"/>
      <c r="BY44" s="376"/>
      <c r="BZ44" s="376"/>
      <c r="CA44" s="376"/>
      <c r="CB44" s="367"/>
    </row>
    <row r="45" spans="1:80" ht="61.5" hidden="1" outlineLevel="1">
      <c r="A45" s="363">
        <v>9</v>
      </c>
      <c r="B45" s="604" t="s">
        <v>586</v>
      </c>
      <c r="C45" s="363" t="s">
        <v>575</v>
      </c>
      <c r="D45" s="377" t="s">
        <v>562</v>
      </c>
      <c r="E45" s="498" t="s">
        <v>48</v>
      </c>
      <c r="F45" s="498" t="s">
        <v>551</v>
      </c>
      <c r="G45" s="498">
        <v>8105076</v>
      </c>
      <c r="H45" s="376" t="s">
        <v>576</v>
      </c>
      <c r="I45" s="629">
        <v>2024</v>
      </c>
      <c r="J45" s="365">
        <v>2024</v>
      </c>
      <c r="K45" s="363" t="s">
        <v>587</v>
      </c>
      <c r="L45" s="363" t="s">
        <v>588</v>
      </c>
      <c r="M45" s="387">
        <v>337.5</v>
      </c>
      <c r="N45" s="387"/>
      <c r="O45" s="387"/>
      <c r="P45" s="387">
        <v>337.5</v>
      </c>
      <c r="Q45" s="377" t="s">
        <v>589</v>
      </c>
      <c r="R45" s="376" t="s">
        <v>576</v>
      </c>
      <c r="S45" s="377" t="s">
        <v>561</v>
      </c>
      <c r="T45" s="377" t="s">
        <v>562</v>
      </c>
      <c r="U45" s="395"/>
      <c r="V45" s="395"/>
      <c r="W45" s="395"/>
      <c r="X45" s="395"/>
      <c r="Y45" s="122">
        <f t="shared" si="16"/>
        <v>1.3460000000000001</v>
      </c>
      <c r="Z45" s="122"/>
      <c r="AA45" s="122"/>
      <c r="AB45" s="319">
        <f t="shared" si="17"/>
        <v>1.3460000000000001</v>
      </c>
      <c r="AC45" s="319">
        <v>1.3460000000000001</v>
      </c>
      <c r="AD45" s="122"/>
      <c r="AE45" s="122"/>
      <c r="AF45" s="122">
        <f t="shared" si="18"/>
        <v>0</v>
      </c>
      <c r="AG45" s="122"/>
      <c r="AH45" s="122"/>
      <c r="AI45" s="122">
        <f t="shared" si="19"/>
        <v>0</v>
      </c>
      <c r="AJ45" s="122">
        <v>0</v>
      </c>
      <c r="AK45" s="122"/>
      <c r="AL45" s="122"/>
      <c r="AM45" s="122"/>
      <c r="AN45" s="122"/>
      <c r="AO45" s="122"/>
      <c r="AP45" s="122"/>
      <c r="AQ45" s="319"/>
      <c r="AR45" s="122"/>
      <c r="AS45" s="122"/>
      <c r="AT45" s="122"/>
      <c r="AU45" s="122">
        <f t="shared" si="20"/>
        <v>1.3460000000000001</v>
      </c>
      <c r="AV45" s="122"/>
      <c r="AW45" s="122"/>
      <c r="AX45" s="122">
        <f t="shared" si="21"/>
        <v>1.3460000000000001</v>
      </c>
      <c r="AY45" s="122">
        <v>1.3460000000000001</v>
      </c>
      <c r="AZ45" s="122"/>
      <c r="BA45" s="122"/>
      <c r="BB45" s="122"/>
      <c r="BC45" s="122"/>
      <c r="BD45" s="122"/>
      <c r="BE45" s="122"/>
      <c r="BF45" s="319"/>
      <c r="BG45" s="122"/>
      <c r="BH45" s="122"/>
      <c r="BI45" s="122"/>
      <c r="BJ45" s="122"/>
      <c r="BK45" s="122"/>
      <c r="BL45" s="122"/>
      <c r="BM45" s="319"/>
      <c r="BN45" s="122"/>
      <c r="BO45" s="122"/>
      <c r="BP45" s="122"/>
      <c r="BQ45" s="319"/>
      <c r="BR45" s="376"/>
      <c r="BS45" s="376"/>
      <c r="BT45" s="376"/>
      <c r="BU45" s="376"/>
      <c r="BV45" s="376"/>
      <c r="BW45" s="376"/>
      <c r="BX45" s="376"/>
      <c r="BY45" s="376"/>
      <c r="BZ45" s="376"/>
      <c r="CA45" s="376"/>
      <c r="CB45" s="367"/>
    </row>
    <row r="46" spans="1:80" ht="30.75" hidden="1" outlineLevel="1">
      <c r="A46" s="363">
        <v>10</v>
      </c>
      <c r="B46" s="604" t="s">
        <v>590</v>
      </c>
      <c r="C46" s="363" t="s">
        <v>575</v>
      </c>
      <c r="D46" s="377" t="s">
        <v>562</v>
      </c>
      <c r="E46" s="498" t="s">
        <v>48</v>
      </c>
      <c r="F46" s="498" t="s">
        <v>480</v>
      </c>
      <c r="G46" s="498">
        <v>7996708</v>
      </c>
      <c r="H46" s="376" t="s">
        <v>576</v>
      </c>
      <c r="I46" s="629">
        <v>2023</v>
      </c>
      <c r="J46" s="365">
        <v>2022</v>
      </c>
      <c r="K46" s="363" t="s">
        <v>591</v>
      </c>
      <c r="L46" s="363" t="s">
        <v>592</v>
      </c>
      <c r="M46" s="122">
        <v>2200</v>
      </c>
      <c r="N46" s="387">
        <v>2000</v>
      </c>
      <c r="O46" s="387"/>
      <c r="P46" s="387">
        <v>200</v>
      </c>
      <c r="Q46" s="377" t="s">
        <v>593</v>
      </c>
      <c r="R46" s="376" t="s">
        <v>576</v>
      </c>
      <c r="S46" s="377" t="s">
        <v>561</v>
      </c>
      <c r="T46" s="377" t="s">
        <v>562</v>
      </c>
      <c r="U46" s="395"/>
      <c r="V46" s="395"/>
      <c r="W46" s="395"/>
      <c r="X46" s="395"/>
      <c r="Y46" s="122">
        <f t="shared" si="16"/>
        <v>12.44</v>
      </c>
      <c r="Z46" s="122"/>
      <c r="AA46" s="122"/>
      <c r="AB46" s="319">
        <f t="shared" si="17"/>
        <v>12.44</v>
      </c>
      <c r="AC46" s="319">
        <v>12.44</v>
      </c>
      <c r="AD46" s="122"/>
      <c r="AE46" s="122"/>
      <c r="AF46" s="122">
        <f t="shared" si="18"/>
        <v>0</v>
      </c>
      <c r="AG46" s="122"/>
      <c r="AH46" s="122"/>
      <c r="AI46" s="122">
        <f t="shared" si="19"/>
        <v>0</v>
      </c>
      <c r="AJ46" s="122">
        <v>0</v>
      </c>
      <c r="AK46" s="122"/>
      <c r="AL46" s="122"/>
      <c r="AM46" s="122"/>
      <c r="AN46" s="122"/>
      <c r="AO46" s="122"/>
      <c r="AP46" s="122"/>
      <c r="AQ46" s="319"/>
      <c r="AR46" s="122"/>
      <c r="AS46" s="122"/>
      <c r="AT46" s="122"/>
      <c r="AU46" s="122">
        <f t="shared" si="20"/>
        <v>12.44</v>
      </c>
      <c r="AV46" s="122"/>
      <c r="AW46" s="122"/>
      <c r="AX46" s="122">
        <f t="shared" si="21"/>
        <v>12.44</v>
      </c>
      <c r="AY46" s="122">
        <v>12.44</v>
      </c>
      <c r="AZ46" s="122"/>
      <c r="BA46" s="122"/>
      <c r="BB46" s="122"/>
      <c r="BC46" s="122"/>
      <c r="BD46" s="122"/>
      <c r="BE46" s="122"/>
      <c r="BF46" s="319"/>
      <c r="BG46" s="122"/>
      <c r="BH46" s="122"/>
      <c r="BI46" s="122"/>
      <c r="BJ46" s="122"/>
      <c r="BK46" s="122"/>
      <c r="BL46" s="122"/>
      <c r="BM46" s="319"/>
      <c r="BN46" s="122"/>
      <c r="BO46" s="122"/>
      <c r="BP46" s="122"/>
      <c r="BQ46" s="319"/>
      <c r="BR46" s="376"/>
      <c r="BS46" s="376"/>
      <c r="BT46" s="376"/>
      <c r="BU46" s="376"/>
      <c r="BV46" s="376"/>
      <c r="BW46" s="376"/>
      <c r="BX46" s="376"/>
      <c r="BY46" s="376"/>
      <c r="BZ46" s="376"/>
      <c r="CA46" s="376"/>
      <c r="CB46" s="367"/>
    </row>
    <row r="47" spans="1:80" ht="30.75" hidden="1" outlineLevel="1">
      <c r="A47" s="363">
        <v>11</v>
      </c>
      <c r="B47" s="604" t="s">
        <v>594</v>
      </c>
      <c r="C47" s="363" t="s">
        <v>575</v>
      </c>
      <c r="D47" s="377" t="s">
        <v>562</v>
      </c>
      <c r="E47" s="498" t="s">
        <v>48</v>
      </c>
      <c r="F47" s="498" t="s">
        <v>420</v>
      </c>
      <c r="G47" s="498">
        <v>8018775</v>
      </c>
      <c r="H47" s="376" t="s">
        <v>576</v>
      </c>
      <c r="I47" s="629">
        <v>2023</v>
      </c>
      <c r="J47" s="365">
        <v>2023</v>
      </c>
      <c r="K47" s="363" t="s">
        <v>595</v>
      </c>
      <c r="L47" s="606" t="s">
        <v>596</v>
      </c>
      <c r="M47" s="122">
        <v>1980</v>
      </c>
      <c r="N47" s="387">
        <v>1800</v>
      </c>
      <c r="O47" s="387"/>
      <c r="P47" s="387">
        <v>180</v>
      </c>
      <c r="Q47" s="377" t="s">
        <v>597</v>
      </c>
      <c r="R47" s="376" t="s">
        <v>576</v>
      </c>
      <c r="S47" s="377" t="s">
        <v>561</v>
      </c>
      <c r="T47" s="377" t="s">
        <v>562</v>
      </c>
      <c r="U47" s="395"/>
      <c r="V47" s="395"/>
      <c r="W47" s="395"/>
      <c r="X47" s="395"/>
      <c r="Y47" s="122">
        <f t="shared" si="16"/>
        <v>10.959</v>
      </c>
      <c r="Z47" s="122"/>
      <c r="AA47" s="122"/>
      <c r="AB47" s="319">
        <f t="shared" si="17"/>
        <v>10.959</v>
      </c>
      <c r="AC47" s="319">
        <v>10.959</v>
      </c>
      <c r="AD47" s="122"/>
      <c r="AE47" s="122"/>
      <c r="AF47" s="122">
        <f t="shared" si="18"/>
        <v>0</v>
      </c>
      <c r="AG47" s="122"/>
      <c r="AH47" s="122"/>
      <c r="AI47" s="122">
        <f t="shared" si="19"/>
        <v>0</v>
      </c>
      <c r="AJ47" s="122">
        <v>0</v>
      </c>
      <c r="AK47" s="122"/>
      <c r="AL47" s="122"/>
      <c r="AM47" s="122"/>
      <c r="AN47" s="122"/>
      <c r="AO47" s="122"/>
      <c r="AP47" s="122"/>
      <c r="AQ47" s="319"/>
      <c r="AR47" s="122"/>
      <c r="AS47" s="122"/>
      <c r="AT47" s="122"/>
      <c r="AU47" s="122">
        <f t="shared" si="20"/>
        <v>10.959</v>
      </c>
      <c r="AV47" s="122"/>
      <c r="AW47" s="122"/>
      <c r="AX47" s="122">
        <f t="shared" si="21"/>
        <v>10.959</v>
      </c>
      <c r="AY47" s="122">
        <v>10.959</v>
      </c>
      <c r="AZ47" s="122"/>
      <c r="BA47" s="122"/>
      <c r="BB47" s="122"/>
      <c r="BC47" s="122"/>
      <c r="BD47" s="122"/>
      <c r="BE47" s="122"/>
      <c r="BF47" s="319"/>
      <c r="BG47" s="122"/>
      <c r="BH47" s="122"/>
      <c r="BI47" s="122"/>
      <c r="BJ47" s="122"/>
      <c r="BK47" s="122"/>
      <c r="BL47" s="122"/>
      <c r="BM47" s="319"/>
      <c r="BN47" s="122"/>
      <c r="BO47" s="122"/>
      <c r="BP47" s="122"/>
      <c r="BQ47" s="319"/>
      <c r="BR47" s="376"/>
      <c r="BS47" s="376"/>
      <c r="BT47" s="376"/>
      <c r="BU47" s="376"/>
      <c r="BV47" s="376"/>
      <c r="BW47" s="376"/>
      <c r="BX47" s="376"/>
      <c r="BY47" s="376"/>
      <c r="BZ47" s="376"/>
      <c r="CA47" s="376"/>
      <c r="CB47" s="367"/>
    </row>
    <row r="48" spans="1:80" ht="30.75" hidden="1" outlineLevel="1">
      <c r="A48" s="363">
        <v>12</v>
      </c>
      <c r="B48" s="604" t="s">
        <v>598</v>
      </c>
      <c r="C48" s="363" t="s">
        <v>575</v>
      </c>
      <c r="D48" s="377" t="s">
        <v>562</v>
      </c>
      <c r="E48" s="498" t="s">
        <v>48</v>
      </c>
      <c r="F48" s="498" t="s">
        <v>47</v>
      </c>
      <c r="G48" s="498">
        <v>8039843</v>
      </c>
      <c r="H48" s="376" t="s">
        <v>576</v>
      </c>
      <c r="I48" s="629">
        <v>2024</v>
      </c>
      <c r="J48" s="365">
        <v>2024</v>
      </c>
      <c r="K48" s="363" t="s">
        <v>599</v>
      </c>
      <c r="L48" s="381" t="s">
        <v>600</v>
      </c>
      <c r="M48" s="122">
        <v>1100</v>
      </c>
      <c r="N48" s="387">
        <v>1000</v>
      </c>
      <c r="O48" s="387"/>
      <c r="P48" s="387">
        <v>100</v>
      </c>
      <c r="Q48" s="377" t="s">
        <v>601</v>
      </c>
      <c r="R48" s="376" t="s">
        <v>576</v>
      </c>
      <c r="S48" s="377" t="s">
        <v>561</v>
      </c>
      <c r="T48" s="377" t="s">
        <v>562</v>
      </c>
      <c r="U48" s="395"/>
      <c r="V48" s="395"/>
      <c r="W48" s="395"/>
      <c r="X48" s="395"/>
      <c r="Y48" s="122">
        <f t="shared" si="16"/>
        <v>6.1050000000000004</v>
      </c>
      <c r="Z48" s="122"/>
      <c r="AA48" s="122"/>
      <c r="AB48" s="319">
        <f t="shared" si="17"/>
        <v>6.1050000000000004</v>
      </c>
      <c r="AC48" s="319">
        <v>6.1050000000000004</v>
      </c>
      <c r="AD48" s="122"/>
      <c r="AE48" s="122"/>
      <c r="AF48" s="122">
        <f t="shared" si="18"/>
        <v>0</v>
      </c>
      <c r="AG48" s="122"/>
      <c r="AH48" s="122"/>
      <c r="AI48" s="122">
        <f t="shared" si="19"/>
        <v>0</v>
      </c>
      <c r="AJ48" s="122">
        <v>0</v>
      </c>
      <c r="AK48" s="122"/>
      <c r="AL48" s="122"/>
      <c r="AM48" s="122"/>
      <c r="AN48" s="122"/>
      <c r="AO48" s="122"/>
      <c r="AP48" s="122"/>
      <c r="AQ48" s="319"/>
      <c r="AR48" s="122"/>
      <c r="AS48" s="122"/>
      <c r="AT48" s="122"/>
      <c r="AU48" s="122">
        <f t="shared" si="20"/>
        <v>6.1050000000000004</v>
      </c>
      <c r="AV48" s="122"/>
      <c r="AW48" s="122"/>
      <c r="AX48" s="122">
        <f t="shared" si="21"/>
        <v>6.1050000000000004</v>
      </c>
      <c r="AY48" s="122">
        <v>6.1050000000000004</v>
      </c>
      <c r="AZ48" s="122"/>
      <c r="BA48" s="122"/>
      <c r="BB48" s="122"/>
      <c r="BC48" s="122"/>
      <c r="BD48" s="122"/>
      <c r="BE48" s="122"/>
      <c r="BF48" s="319"/>
      <c r="BG48" s="122"/>
      <c r="BH48" s="122"/>
      <c r="BI48" s="122"/>
      <c r="BJ48" s="122"/>
      <c r="BK48" s="122"/>
      <c r="BL48" s="122"/>
      <c r="BM48" s="319"/>
      <c r="BN48" s="122"/>
      <c r="BO48" s="122"/>
      <c r="BP48" s="122"/>
      <c r="BQ48" s="319"/>
      <c r="BR48" s="376"/>
      <c r="BS48" s="376"/>
      <c r="BT48" s="376"/>
      <c r="BU48" s="376"/>
      <c r="BV48" s="376"/>
      <c r="BW48" s="376"/>
      <c r="BX48" s="376"/>
      <c r="BY48" s="376"/>
      <c r="BZ48" s="376"/>
      <c r="CA48" s="376"/>
      <c r="CB48" s="367"/>
    </row>
    <row r="49" spans="1:80" ht="30.75" hidden="1" outlineLevel="1">
      <c r="A49" s="363">
        <v>13</v>
      </c>
      <c r="B49" s="604" t="s">
        <v>602</v>
      </c>
      <c r="C49" s="363" t="s">
        <v>575</v>
      </c>
      <c r="D49" s="377" t="s">
        <v>562</v>
      </c>
      <c r="E49" s="498" t="s">
        <v>48</v>
      </c>
      <c r="F49" s="498" t="s">
        <v>480</v>
      </c>
      <c r="G49" s="498">
        <v>8039844</v>
      </c>
      <c r="H49" s="376" t="s">
        <v>576</v>
      </c>
      <c r="I49" s="629">
        <v>2024</v>
      </c>
      <c r="J49" s="365">
        <v>2024</v>
      </c>
      <c r="K49" s="363" t="s">
        <v>599</v>
      </c>
      <c r="L49" s="381" t="s">
        <v>603</v>
      </c>
      <c r="M49" s="122">
        <v>2090</v>
      </c>
      <c r="N49" s="387">
        <v>1900</v>
      </c>
      <c r="O49" s="387"/>
      <c r="P49" s="387">
        <v>190</v>
      </c>
      <c r="Q49" s="377" t="s">
        <v>604</v>
      </c>
      <c r="R49" s="376" t="s">
        <v>576</v>
      </c>
      <c r="S49" s="377" t="s">
        <v>561</v>
      </c>
      <c r="T49" s="377" t="s">
        <v>562</v>
      </c>
      <c r="U49" s="395"/>
      <c r="V49" s="395"/>
      <c r="W49" s="395"/>
      <c r="X49" s="395"/>
      <c r="Y49" s="122">
        <f t="shared" si="16"/>
        <v>11.042</v>
      </c>
      <c r="Z49" s="122"/>
      <c r="AA49" s="122"/>
      <c r="AB49" s="319">
        <f t="shared" si="17"/>
        <v>11.042</v>
      </c>
      <c r="AC49" s="319">
        <v>11.042</v>
      </c>
      <c r="AD49" s="122"/>
      <c r="AE49" s="122"/>
      <c r="AF49" s="122">
        <f t="shared" si="18"/>
        <v>0</v>
      </c>
      <c r="AG49" s="122"/>
      <c r="AH49" s="122"/>
      <c r="AI49" s="122">
        <f t="shared" si="19"/>
        <v>0</v>
      </c>
      <c r="AJ49" s="122">
        <v>0</v>
      </c>
      <c r="AK49" s="122"/>
      <c r="AL49" s="122"/>
      <c r="AM49" s="122"/>
      <c r="AN49" s="122"/>
      <c r="AO49" s="122"/>
      <c r="AP49" s="122"/>
      <c r="AQ49" s="319"/>
      <c r="AR49" s="122"/>
      <c r="AS49" s="122"/>
      <c r="AT49" s="122"/>
      <c r="AU49" s="122">
        <f t="shared" si="20"/>
        <v>11.042</v>
      </c>
      <c r="AV49" s="122"/>
      <c r="AW49" s="122"/>
      <c r="AX49" s="122">
        <f t="shared" si="21"/>
        <v>11.042</v>
      </c>
      <c r="AY49" s="122">
        <v>11.042</v>
      </c>
      <c r="AZ49" s="122"/>
      <c r="BA49" s="122"/>
      <c r="BB49" s="122"/>
      <c r="BC49" s="122"/>
      <c r="BD49" s="122"/>
      <c r="BE49" s="122"/>
      <c r="BF49" s="319"/>
      <c r="BG49" s="122"/>
      <c r="BH49" s="122"/>
      <c r="BI49" s="122"/>
      <c r="BJ49" s="122"/>
      <c r="BK49" s="122"/>
      <c r="BL49" s="122"/>
      <c r="BM49" s="319"/>
      <c r="BN49" s="122"/>
      <c r="BO49" s="122"/>
      <c r="BP49" s="122"/>
      <c r="BQ49" s="319"/>
      <c r="BR49" s="376"/>
      <c r="BS49" s="376"/>
      <c r="BT49" s="376"/>
      <c r="BU49" s="376"/>
      <c r="BV49" s="376"/>
      <c r="BW49" s="376"/>
      <c r="BX49" s="376"/>
      <c r="BY49" s="376"/>
      <c r="BZ49" s="376"/>
      <c r="CA49" s="376"/>
      <c r="CB49" s="367"/>
    </row>
    <row r="50" spans="1:80" ht="30.75" hidden="1" outlineLevel="1">
      <c r="A50" s="363">
        <v>14</v>
      </c>
      <c r="B50" s="604" t="s">
        <v>605</v>
      </c>
      <c r="C50" s="363" t="s">
        <v>477</v>
      </c>
      <c r="D50" s="377" t="s">
        <v>562</v>
      </c>
      <c r="E50" s="498" t="s">
        <v>48</v>
      </c>
      <c r="F50" s="498" t="s">
        <v>420</v>
      </c>
      <c r="G50" s="363">
        <v>7991704</v>
      </c>
      <c r="H50" s="376" t="s">
        <v>564</v>
      </c>
      <c r="I50" s="629">
        <v>2023</v>
      </c>
      <c r="J50" s="365">
        <v>2022</v>
      </c>
      <c r="K50" s="363" t="s">
        <v>606</v>
      </c>
      <c r="L50" s="627" t="s">
        <v>607</v>
      </c>
      <c r="M50" s="122">
        <v>958</v>
      </c>
      <c r="N50" s="387">
        <v>862</v>
      </c>
      <c r="O50" s="387"/>
      <c r="P50" s="387"/>
      <c r="Q50" s="377" t="s">
        <v>608</v>
      </c>
      <c r="R50" s="376" t="s">
        <v>564</v>
      </c>
      <c r="S50" s="377" t="s">
        <v>561</v>
      </c>
      <c r="T50" s="377" t="s">
        <v>562</v>
      </c>
      <c r="U50" s="395"/>
      <c r="V50" s="395"/>
      <c r="W50" s="395"/>
      <c r="X50" s="395"/>
      <c r="Y50" s="122">
        <f t="shared" si="16"/>
        <v>4.9130000000000003</v>
      </c>
      <c r="Z50" s="122"/>
      <c r="AA50" s="122"/>
      <c r="AB50" s="319">
        <f t="shared" si="17"/>
        <v>4.9130000000000003</v>
      </c>
      <c r="AC50" s="319">
        <v>4.9130000000000003</v>
      </c>
      <c r="AD50" s="122"/>
      <c r="AE50" s="122"/>
      <c r="AF50" s="122">
        <f t="shared" si="18"/>
        <v>0</v>
      </c>
      <c r="AG50" s="122"/>
      <c r="AH50" s="122"/>
      <c r="AI50" s="122">
        <f t="shared" si="19"/>
        <v>0</v>
      </c>
      <c r="AJ50" s="122">
        <v>0</v>
      </c>
      <c r="AK50" s="122"/>
      <c r="AL50" s="122"/>
      <c r="AM50" s="122"/>
      <c r="AN50" s="122"/>
      <c r="AO50" s="122"/>
      <c r="AP50" s="122"/>
      <c r="AQ50" s="319"/>
      <c r="AR50" s="122"/>
      <c r="AS50" s="122"/>
      <c r="AT50" s="122"/>
      <c r="AU50" s="122">
        <f t="shared" si="20"/>
        <v>4.9130000000000003</v>
      </c>
      <c r="AV50" s="122"/>
      <c r="AW50" s="122"/>
      <c r="AX50" s="122">
        <f t="shared" si="21"/>
        <v>4.9130000000000003</v>
      </c>
      <c r="AY50" s="122">
        <v>4.9130000000000003</v>
      </c>
      <c r="AZ50" s="122"/>
      <c r="BA50" s="122"/>
      <c r="BB50" s="122"/>
      <c r="BC50" s="122"/>
      <c r="BD50" s="122"/>
      <c r="BE50" s="122"/>
      <c r="BF50" s="319"/>
      <c r="BG50" s="122"/>
      <c r="BH50" s="122"/>
      <c r="BI50" s="122"/>
      <c r="BJ50" s="122"/>
      <c r="BK50" s="122"/>
      <c r="BL50" s="122"/>
      <c r="BM50" s="319"/>
      <c r="BN50" s="122"/>
      <c r="BO50" s="122"/>
      <c r="BP50" s="122"/>
      <c r="BQ50" s="319"/>
      <c r="BR50" s="376"/>
      <c r="BS50" s="376"/>
      <c r="BT50" s="376"/>
      <c r="BU50" s="376"/>
      <c r="BV50" s="376"/>
      <c r="BW50" s="376"/>
      <c r="BX50" s="376"/>
      <c r="BY50" s="376"/>
      <c r="BZ50" s="376"/>
      <c r="CA50" s="376"/>
      <c r="CB50" s="367"/>
    </row>
    <row r="51" spans="1:80" ht="30.75" hidden="1" outlineLevel="1">
      <c r="A51" s="363">
        <v>15</v>
      </c>
      <c r="B51" s="604" t="s">
        <v>609</v>
      </c>
      <c r="C51" s="363" t="s">
        <v>477</v>
      </c>
      <c r="D51" s="377" t="s">
        <v>562</v>
      </c>
      <c r="E51" s="498" t="s">
        <v>48</v>
      </c>
      <c r="F51" s="498" t="s">
        <v>47</v>
      </c>
      <c r="G51" s="363">
        <v>7979045</v>
      </c>
      <c r="H51" s="376" t="s">
        <v>564</v>
      </c>
      <c r="I51" s="629" t="s">
        <v>69</v>
      </c>
      <c r="J51" s="365">
        <v>2022</v>
      </c>
      <c r="K51" s="363" t="s">
        <v>553</v>
      </c>
      <c r="L51" s="381" t="s">
        <v>610</v>
      </c>
      <c r="M51" s="319">
        <v>1500</v>
      </c>
      <c r="N51" s="387"/>
      <c r="O51" s="387"/>
      <c r="P51" s="387">
        <v>1500</v>
      </c>
      <c r="Q51" s="377" t="s">
        <v>611</v>
      </c>
      <c r="R51" s="376" t="s">
        <v>564</v>
      </c>
      <c r="S51" s="377" t="s">
        <v>561</v>
      </c>
      <c r="T51" s="377" t="s">
        <v>562</v>
      </c>
      <c r="U51" s="395"/>
      <c r="V51" s="395"/>
      <c r="W51" s="395"/>
      <c r="X51" s="395"/>
      <c r="Y51" s="122">
        <f t="shared" si="16"/>
        <v>8.2829999999999995</v>
      </c>
      <c r="Z51" s="122"/>
      <c r="AA51" s="122"/>
      <c r="AB51" s="319">
        <f t="shared" si="17"/>
        <v>8.2829999999999995</v>
      </c>
      <c r="AC51" s="319">
        <v>8.2829999999999995</v>
      </c>
      <c r="AD51" s="122"/>
      <c r="AE51" s="122"/>
      <c r="AF51" s="122">
        <f t="shared" si="18"/>
        <v>0</v>
      </c>
      <c r="AG51" s="122"/>
      <c r="AH51" s="122"/>
      <c r="AI51" s="122">
        <f t="shared" si="19"/>
        <v>0</v>
      </c>
      <c r="AJ51" s="122">
        <v>0</v>
      </c>
      <c r="AK51" s="122"/>
      <c r="AL51" s="122"/>
      <c r="AM51" s="122"/>
      <c r="AN51" s="122"/>
      <c r="AO51" s="122"/>
      <c r="AP51" s="122"/>
      <c r="AQ51" s="319"/>
      <c r="AR51" s="122"/>
      <c r="AS51" s="122"/>
      <c r="AT51" s="122"/>
      <c r="AU51" s="122">
        <f t="shared" si="20"/>
        <v>8.2829999999999995</v>
      </c>
      <c r="AV51" s="122"/>
      <c r="AW51" s="122"/>
      <c r="AX51" s="122">
        <f t="shared" si="21"/>
        <v>8.2829999999999995</v>
      </c>
      <c r="AY51" s="122">
        <v>8.2829999999999995</v>
      </c>
      <c r="AZ51" s="122"/>
      <c r="BA51" s="122"/>
      <c r="BB51" s="122"/>
      <c r="BC51" s="122"/>
      <c r="BD51" s="122"/>
      <c r="BE51" s="122"/>
      <c r="BF51" s="319"/>
      <c r="BG51" s="122"/>
      <c r="BH51" s="122"/>
      <c r="BI51" s="122"/>
      <c r="BJ51" s="122"/>
      <c r="BK51" s="122"/>
      <c r="BL51" s="122"/>
      <c r="BM51" s="319"/>
      <c r="BN51" s="122"/>
      <c r="BO51" s="122"/>
      <c r="BP51" s="122"/>
      <c r="BQ51" s="319"/>
      <c r="BR51" s="376"/>
      <c r="BS51" s="376"/>
      <c r="BT51" s="376"/>
      <c r="BU51" s="376"/>
      <c r="BV51" s="376"/>
      <c r="BW51" s="376"/>
      <c r="BX51" s="376"/>
      <c r="BY51" s="376"/>
      <c r="BZ51" s="376"/>
      <c r="CA51" s="376"/>
      <c r="CB51" s="367"/>
    </row>
    <row r="52" spans="1:80" ht="30.75" hidden="1" outlineLevel="1">
      <c r="A52" s="363">
        <v>16</v>
      </c>
      <c r="B52" s="604" t="s">
        <v>612</v>
      </c>
      <c r="C52" s="363" t="s">
        <v>477</v>
      </c>
      <c r="D52" s="377" t="s">
        <v>562</v>
      </c>
      <c r="E52" s="498" t="s">
        <v>48</v>
      </c>
      <c r="F52" s="498" t="s">
        <v>420</v>
      </c>
      <c r="G52" s="630">
        <v>7991705</v>
      </c>
      <c r="H52" s="376" t="s">
        <v>564</v>
      </c>
      <c r="I52" s="629">
        <v>2023</v>
      </c>
      <c r="J52" s="365">
        <v>2022</v>
      </c>
      <c r="K52" s="363" t="s">
        <v>606</v>
      </c>
      <c r="L52" s="606" t="s">
        <v>613</v>
      </c>
      <c r="M52" s="122">
        <v>1065</v>
      </c>
      <c r="N52" s="387">
        <v>968</v>
      </c>
      <c r="O52" s="387"/>
      <c r="P52" s="387">
        <v>97</v>
      </c>
      <c r="Q52" s="377" t="s">
        <v>614</v>
      </c>
      <c r="R52" s="376" t="s">
        <v>564</v>
      </c>
      <c r="S52" s="377" t="s">
        <v>561</v>
      </c>
      <c r="T52" s="377" t="s">
        <v>562</v>
      </c>
      <c r="U52" s="395"/>
      <c r="V52" s="395"/>
      <c r="W52" s="395"/>
      <c r="X52" s="395"/>
      <c r="Y52" s="122">
        <f t="shared" si="16"/>
        <v>6.0350000000000001</v>
      </c>
      <c r="Z52" s="122"/>
      <c r="AA52" s="122"/>
      <c r="AB52" s="319">
        <f t="shared" si="17"/>
        <v>6.0350000000000001</v>
      </c>
      <c r="AC52" s="319">
        <v>6.0350000000000001</v>
      </c>
      <c r="AD52" s="122"/>
      <c r="AE52" s="122"/>
      <c r="AF52" s="122">
        <f t="shared" si="18"/>
        <v>0</v>
      </c>
      <c r="AG52" s="122"/>
      <c r="AH52" s="122"/>
      <c r="AI52" s="122">
        <f t="shared" si="19"/>
        <v>0</v>
      </c>
      <c r="AJ52" s="122">
        <v>0</v>
      </c>
      <c r="AK52" s="122"/>
      <c r="AL52" s="122"/>
      <c r="AM52" s="122"/>
      <c r="AN52" s="122"/>
      <c r="AO52" s="122"/>
      <c r="AP52" s="122"/>
      <c r="AQ52" s="319"/>
      <c r="AR52" s="122"/>
      <c r="AS52" s="122"/>
      <c r="AT52" s="122"/>
      <c r="AU52" s="122">
        <f t="shared" si="20"/>
        <v>6.0350000000000001</v>
      </c>
      <c r="AV52" s="122"/>
      <c r="AW52" s="122"/>
      <c r="AX52" s="122">
        <f t="shared" si="21"/>
        <v>6.0350000000000001</v>
      </c>
      <c r="AY52" s="122">
        <v>6.0350000000000001</v>
      </c>
      <c r="AZ52" s="122"/>
      <c r="BA52" s="122"/>
      <c r="BB52" s="122"/>
      <c r="BC52" s="122"/>
      <c r="BD52" s="122"/>
      <c r="BE52" s="122"/>
      <c r="BF52" s="319"/>
      <c r="BG52" s="122"/>
      <c r="BH52" s="122"/>
      <c r="BI52" s="122"/>
      <c r="BJ52" s="122"/>
      <c r="BK52" s="122"/>
      <c r="BL52" s="122"/>
      <c r="BM52" s="319"/>
      <c r="BN52" s="122"/>
      <c r="BO52" s="122"/>
      <c r="BP52" s="122"/>
      <c r="BQ52" s="319"/>
      <c r="BR52" s="376"/>
      <c r="BS52" s="376"/>
      <c r="BT52" s="376"/>
      <c r="BU52" s="376"/>
      <c r="BV52" s="376"/>
      <c r="BW52" s="376"/>
      <c r="BX52" s="376"/>
      <c r="BY52" s="376"/>
      <c r="BZ52" s="376"/>
      <c r="CA52" s="376"/>
      <c r="CB52" s="367"/>
    </row>
    <row r="53" spans="1:80" ht="30.75" hidden="1" outlineLevel="1">
      <c r="A53" s="363">
        <v>17</v>
      </c>
      <c r="B53" s="604" t="s">
        <v>615</v>
      </c>
      <c r="C53" s="363" t="s">
        <v>477</v>
      </c>
      <c r="D53" s="377" t="s">
        <v>562</v>
      </c>
      <c r="E53" s="498" t="s">
        <v>48</v>
      </c>
      <c r="F53" s="498" t="s">
        <v>420</v>
      </c>
      <c r="G53" s="629">
        <v>7991720</v>
      </c>
      <c r="H53" s="376" t="s">
        <v>564</v>
      </c>
      <c r="I53" s="629">
        <v>2023</v>
      </c>
      <c r="J53" s="365">
        <v>2022</v>
      </c>
      <c r="K53" s="363" t="s">
        <v>606</v>
      </c>
      <c r="L53" s="606" t="s">
        <v>616</v>
      </c>
      <c r="M53" s="122">
        <v>1162</v>
      </c>
      <c r="N53" s="387">
        <v>1056</v>
      </c>
      <c r="O53" s="387"/>
      <c r="P53" s="387">
        <v>106</v>
      </c>
      <c r="Q53" s="377" t="s">
        <v>617</v>
      </c>
      <c r="R53" s="376" t="s">
        <v>564</v>
      </c>
      <c r="S53" s="377" t="s">
        <v>561</v>
      </c>
      <c r="T53" s="377" t="s">
        <v>562</v>
      </c>
      <c r="U53" s="395"/>
      <c r="V53" s="395"/>
      <c r="W53" s="395"/>
      <c r="X53" s="395"/>
      <c r="Y53" s="122">
        <f t="shared" ref="Y53:Y77" si="29">Z53+AA53+AB53</f>
        <v>6.4619999999999997</v>
      </c>
      <c r="Z53" s="122"/>
      <c r="AA53" s="122"/>
      <c r="AB53" s="319">
        <f t="shared" ref="AB53:AB77" si="30">AC53+AD53+AE53</f>
        <v>6.4619999999999997</v>
      </c>
      <c r="AC53" s="319">
        <v>6.4619999999999997</v>
      </c>
      <c r="AD53" s="122"/>
      <c r="AE53" s="122"/>
      <c r="AF53" s="122">
        <f t="shared" ref="AF53:AF77" si="31">AG53+AH53+AI53</f>
        <v>0</v>
      </c>
      <c r="AG53" s="122"/>
      <c r="AH53" s="122"/>
      <c r="AI53" s="122">
        <f t="shared" ref="AI53:AI77" si="32">AJ53+AK53+AL53</f>
        <v>0</v>
      </c>
      <c r="AJ53" s="122">
        <v>0</v>
      </c>
      <c r="AK53" s="122"/>
      <c r="AL53" s="122"/>
      <c r="AM53" s="122"/>
      <c r="AN53" s="122"/>
      <c r="AO53" s="122"/>
      <c r="AP53" s="122"/>
      <c r="AQ53" s="319"/>
      <c r="AR53" s="122"/>
      <c r="AS53" s="122"/>
      <c r="AT53" s="122"/>
      <c r="AU53" s="122">
        <f t="shared" ref="AU53:AU77" si="33">AV53+AW53+AX53</f>
        <v>6.4619999999999997</v>
      </c>
      <c r="AV53" s="122"/>
      <c r="AW53" s="122"/>
      <c r="AX53" s="122">
        <f t="shared" ref="AX53:AX77" si="34">AY53+AZ53+BA53</f>
        <v>6.4619999999999997</v>
      </c>
      <c r="AY53" s="122">
        <v>6.4619999999999997</v>
      </c>
      <c r="AZ53" s="122"/>
      <c r="BA53" s="122"/>
      <c r="BB53" s="122"/>
      <c r="BC53" s="122"/>
      <c r="BD53" s="122"/>
      <c r="BE53" s="122"/>
      <c r="BF53" s="319"/>
      <c r="BG53" s="122"/>
      <c r="BH53" s="122"/>
      <c r="BI53" s="122"/>
      <c r="BJ53" s="122"/>
      <c r="BK53" s="122"/>
      <c r="BL53" s="122"/>
      <c r="BM53" s="319"/>
      <c r="BN53" s="122"/>
      <c r="BO53" s="122"/>
      <c r="BP53" s="122"/>
      <c r="BQ53" s="319"/>
      <c r="BR53" s="376"/>
      <c r="BS53" s="376"/>
      <c r="BT53" s="376"/>
      <c r="BU53" s="376"/>
      <c r="BV53" s="376"/>
      <c r="BW53" s="376"/>
      <c r="BX53" s="376"/>
      <c r="BY53" s="376"/>
      <c r="BZ53" s="376"/>
      <c r="CA53" s="376"/>
      <c r="CB53" s="367"/>
    </row>
    <row r="54" spans="1:80" ht="36.75" hidden="1" customHeight="1" outlineLevel="1">
      <c r="A54" s="469" t="s">
        <v>45</v>
      </c>
      <c r="B54" s="608" t="s">
        <v>49</v>
      </c>
      <c r="C54" s="361"/>
      <c r="D54" s="390"/>
      <c r="E54" s="361"/>
      <c r="F54" s="361"/>
      <c r="G54" s="361"/>
      <c r="H54" s="390"/>
      <c r="I54" s="361"/>
      <c r="J54" s="361"/>
      <c r="K54" s="361"/>
      <c r="L54" s="361"/>
      <c r="M54" s="372">
        <f t="shared" ref="M54:AZ54" si="35">SUM(M55:M55)</f>
        <v>1360</v>
      </c>
      <c r="N54" s="372">
        <f t="shared" si="35"/>
        <v>0</v>
      </c>
      <c r="O54" s="372">
        <f t="shared" si="35"/>
        <v>0</v>
      </c>
      <c r="P54" s="372">
        <f t="shared" si="35"/>
        <v>1360</v>
      </c>
      <c r="Q54" s="390">
        <f t="shared" si="35"/>
        <v>0</v>
      </c>
      <c r="R54" s="390">
        <f t="shared" si="35"/>
        <v>0</v>
      </c>
      <c r="S54" s="390">
        <f t="shared" si="35"/>
        <v>0</v>
      </c>
      <c r="T54" s="390">
        <f t="shared" si="35"/>
        <v>0</v>
      </c>
      <c r="U54" s="372">
        <f t="shared" si="35"/>
        <v>0</v>
      </c>
      <c r="V54" s="372">
        <f t="shared" si="35"/>
        <v>0</v>
      </c>
      <c r="W54" s="372">
        <f t="shared" si="35"/>
        <v>0</v>
      </c>
      <c r="X54" s="372">
        <f t="shared" si="35"/>
        <v>0</v>
      </c>
      <c r="Y54" s="372">
        <f t="shared" si="35"/>
        <v>1390</v>
      </c>
      <c r="Z54" s="372">
        <f t="shared" si="35"/>
        <v>0</v>
      </c>
      <c r="AA54" s="372">
        <f t="shared" si="35"/>
        <v>0</v>
      </c>
      <c r="AB54" s="372">
        <f t="shared" si="35"/>
        <v>1390</v>
      </c>
      <c r="AC54" s="372">
        <f t="shared" si="35"/>
        <v>1360</v>
      </c>
      <c r="AD54" s="372">
        <f t="shared" si="35"/>
        <v>30</v>
      </c>
      <c r="AE54" s="372">
        <f t="shared" si="35"/>
        <v>0</v>
      </c>
      <c r="AF54" s="372">
        <f t="shared" si="35"/>
        <v>30</v>
      </c>
      <c r="AG54" s="372">
        <f t="shared" si="35"/>
        <v>0</v>
      </c>
      <c r="AH54" s="372">
        <f t="shared" si="35"/>
        <v>0</v>
      </c>
      <c r="AI54" s="372">
        <f t="shared" si="35"/>
        <v>30</v>
      </c>
      <c r="AJ54" s="372">
        <f t="shared" si="35"/>
        <v>0</v>
      </c>
      <c r="AK54" s="372">
        <f t="shared" si="35"/>
        <v>30</v>
      </c>
      <c r="AL54" s="372">
        <f t="shared" si="35"/>
        <v>0</v>
      </c>
      <c r="AM54" s="372">
        <f t="shared" si="35"/>
        <v>0</v>
      </c>
      <c r="AN54" s="372">
        <f t="shared" si="35"/>
        <v>0</v>
      </c>
      <c r="AO54" s="372">
        <f t="shared" si="35"/>
        <v>0</v>
      </c>
      <c r="AP54" s="372">
        <f t="shared" si="35"/>
        <v>0</v>
      </c>
      <c r="AQ54" s="372">
        <f t="shared" si="35"/>
        <v>0</v>
      </c>
      <c r="AR54" s="372">
        <f t="shared" si="35"/>
        <v>0</v>
      </c>
      <c r="AS54" s="372">
        <f t="shared" si="35"/>
        <v>0</v>
      </c>
      <c r="AT54" s="372">
        <f t="shared" si="35"/>
        <v>0</v>
      </c>
      <c r="AU54" s="372">
        <f t="shared" si="35"/>
        <v>1360</v>
      </c>
      <c r="AV54" s="372">
        <f t="shared" si="35"/>
        <v>0</v>
      </c>
      <c r="AW54" s="372">
        <f t="shared" si="35"/>
        <v>0</v>
      </c>
      <c r="AX54" s="372">
        <f t="shared" si="35"/>
        <v>1360</v>
      </c>
      <c r="AY54" s="372">
        <f t="shared" si="35"/>
        <v>1360</v>
      </c>
      <c r="AZ54" s="372">
        <f t="shared" si="35"/>
        <v>0</v>
      </c>
      <c r="BA54" s="372">
        <f t="shared" ref="BA54:CA54" si="36">SUM(BA55:BA55)</f>
        <v>0</v>
      </c>
      <c r="BB54" s="372">
        <f t="shared" si="36"/>
        <v>0</v>
      </c>
      <c r="BC54" s="372">
        <f t="shared" si="36"/>
        <v>0</v>
      </c>
      <c r="BD54" s="372">
        <f t="shared" si="36"/>
        <v>0</v>
      </c>
      <c r="BE54" s="372">
        <f t="shared" si="36"/>
        <v>0</v>
      </c>
      <c r="BF54" s="372">
        <f t="shared" si="36"/>
        <v>0</v>
      </c>
      <c r="BG54" s="372">
        <f t="shared" si="36"/>
        <v>0</v>
      </c>
      <c r="BH54" s="372">
        <f t="shared" si="36"/>
        <v>0</v>
      </c>
      <c r="BI54" s="372">
        <f t="shared" si="36"/>
        <v>0</v>
      </c>
      <c r="BJ54" s="372">
        <f t="shared" si="36"/>
        <v>0</v>
      </c>
      <c r="BK54" s="372">
        <f t="shared" si="36"/>
        <v>0</v>
      </c>
      <c r="BL54" s="372">
        <f t="shared" si="36"/>
        <v>0</v>
      </c>
      <c r="BM54" s="372">
        <f t="shared" si="36"/>
        <v>0</v>
      </c>
      <c r="BN54" s="372">
        <f t="shared" si="36"/>
        <v>0</v>
      </c>
      <c r="BO54" s="372">
        <f t="shared" si="36"/>
        <v>0</v>
      </c>
      <c r="BP54" s="372">
        <f t="shared" si="36"/>
        <v>0</v>
      </c>
      <c r="BQ54" s="372">
        <f t="shared" si="36"/>
        <v>0</v>
      </c>
      <c r="BR54" s="372">
        <f t="shared" si="36"/>
        <v>0</v>
      </c>
      <c r="BS54" s="372">
        <f t="shared" si="36"/>
        <v>0</v>
      </c>
      <c r="BT54" s="372">
        <f t="shared" si="36"/>
        <v>0</v>
      </c>
      <c r="BU54" s="372">
        <f t="shared" si="36"/>
        <v>0</v>
      </c>
      <c r="BV54" s="372">
        <f t="shared" si="36"/>
        <v>0</v>
      </c>
      <c r="BW54" s="372">
        <f t="shared" si="36"/>
        <v>0</v>
      </c>
      <c r="BX54" s="372">
        <f t="shared" si="36"/>
        <v>0</v>
      </c>
      <c r="BY54" s="372">
        <f t="shared" si="36"/>
        <v>0</v>
      </c>
      <c r="BZ54" s="372">
        <f t="shared" si="36"/>
        <v>0</v>
      </c>
      <c r="CA54" s="372">
        <f t="shared" si="36"/>
        <v>0</v>
      </c>
      <c r="CB54" s="390"/>
    </row>
    <row r="55" spans="1:80" ht="36" hidden="1" customHeight="1" outlineLevel="1">
      <c r="A55" s="381">
        <v>6</v>
      </c>
      <c r="B55" s="604" t="s">
        <v>619</v>
      </c>
      <c r="C55" s="363" t="s">
        <v>477</v>
      </c>
      <c r="D55" s="377" t="s">
        <v>562</v>
      </c>
      <c r="E55" s="498" t="s">
        <v>48</v>
      </c>
      <c r="F55" s="498" t="s">
        <v>91</v>
      </c>
      <c r="G55" s="498">
        <v>8039851</v>
      </c>
      <c r="H55" s="606" t="s">
        <v>576</v>
      </c>
      <c r="I55" s="606" t="s">
        <v>75</v>
      </c>
      <c r="J55" s="367">
        <v>2024</v>
      </c>
      <c r="K55" s="363" t="s">
        <v>620</v>
      </c>
      <c r="L55" s="363" t="s">
        <v>621</v>
      </c>
      <c r="M55" s="317">
        <v>1360</v>
      </c>
      <c r="N55" s="387"/>
      <c r="O55" s="387"/>
      <c r="P55" s="317">
        <v>1360</v>
      </c>
      <c r="Q55" s="377"/>
      <c r="R55" s="606" t="s">
        <v>576</v>
      </c>
      <c r="S55" s="377" t="s">
        <v>561</v>
      </c>
      <c r="T55" s="377" t="s">
        <v>562</v>
      </c>
      <c r="U55" s="395"/>
      <c r="V55" s="395"/>
      <c r="W55" s="395"/>
      <c r="X55" s="395"/>
      <c r="Y55" s="122">
        <f t="shared" si="29"/>
        <v>1390</v>
      </c>
      <c r="Z55" s="122"/>
      <c r="AA55" s="122"/>
      <c r="AB55" s="319">
        <f t="shared" si="30"/>
        <v>1390</v>
      </c>
      <c r="AC55" s="319">
        <v>1360</v>
      </c>
      <c r="AD55" s="122">
        <v>30</v>
      </c>
      <c r="AE55" s="122"/>
      <c r="AF55" s="122">
        <f t="shared" si="31"/>
        <v>30</v>
      </c>
      <c r="AG55" s="122"/>
      <c r="AH55" s="122"/>
      <c r="AI55" s="122">
        <f t="shared" si="32"/>
        <v>30</v>
      </c>
      <c r="AJ55" s="122">
        <v>0</v>
      </c>
      <c r="AK55" s="122">
        <v>30</v>
      </c>
      <c r="AL55" s="122"/>
      <c r="AM55" s="122"/>
      <c r="AN55" s="122"/>
      <c r="AO55" s="122"/>
      <c r="AP55" s="122"/>
      <c r="AQ55" s="122"/>
      <c r="AR55" s="319"/>
      <c r="AS55" s="319"/>
      <c r="AT55" s="319"/>
      <c r="AU55" s="122">
        <f t="shared" si="33"/>
        <v>1360</v>
      </c>
      <c r="AV55" s="122"/>
      <c r="AW55" s="122"/>
      <c r="AX55" s="122">
        <f t="shared" si="34"/>
        <v>1360</v>
      </c>
      <c r="AY55" s="122">
        <v>1360</v>
      </c>
      <c r="AZ55" s="122"/>
      <c r="BA55" s="122"/>
      <c r="BB55" s="122"/>
      <c r="BC55" s="122"/>
      <c r="BD55" s="122"/>
      <c r="BE55" s="122"/>
      <c r="BF55" s="122"/>
      <c r="BG55" s="319"/>
      <c r="BH55" s="319"/>
      <c r="BI55" s="319"/>
      <c r="BJ55" s="319"/>
      <c r="BK55" s="319"/>
      <c r="BL55" s="319"/>
      <c r="BM55" s="122"/>
      <c r="BN55" s="319"/>
      <c r="BO55" s="319"/>
      <c r="BP55" s="319"/>
      <c r="BQ55" s="122"/>
      <c r="BR55" s="609"/>
      <c r="BS55" s="609"/>
      <c r="BT55" s="609"/>
      <c r="BU55" s="609"/>
      <c r="BV55" s="609"/>
      <c r="BW55" s="609"/>
      <c r="BX55" s="609"/>
      <c r="BY55" s="609"/>
      <c r="BZ55" s="609"/>
      <c r="CA55" s="609"/>
      <c r="CB55" s="367"/>
    </row>
    <row r="56" spans="1:80" ht="32.25" customHeight="1" collapsed="1">
      <c r="A56" s="361" t="s">
        <v>14</v>
      </c>
      <c r="B56" s="361" t="s">
        <v>622</v>
      </c>
      <c r="C56" s="361"/>
      <c r="D56" s="390"/>
      <c r="E56" s="623"/>
      <c r="F56" s="623"/>
      <c r="G56" s="624"/>
      <c r="H56" s="470"/>
      <c r="I56" s="467"/>
      <c r="J56" s="467"/>
      <c r="K56" s="623"/>
      <c r="L56" s="623"/>
      <c r="M56" s="607">
        <f>M57+M78</f>
        <v>44743</v>
      </c>
      <c r="N56" s="607">
        <f t="shared" ref="N56:BY56" si="37">N57+N78</f>
        <v>23170</v>
      </c>
      <c r="O56" s="607">
        <f t="shared" si="37"/>
        <v>0</v>
      </c>
      <c r="P56" s="607">
        <f t="shared" si="37"/>
        <v>21573</v>
      </c>
      <c r="Q56" s="607">
        <f t="shared" si="37"/>
        <v>0</v>
      </c>
      <c r="R56" s="607">
        <f t="shared" si="37"/>
        <v>0</v>
      </c>
      <c r="S56" s="607">
        <f t="shared" si="37"/>
        <v>0</v>
      </c>
      <c r="T56" s="607">
        <f t="shared" si="37"/>
        <v>0</v>
      </c>
      <c r="U56" s="607">
        <f t="shared" si="37"/>
        <v>0</v>
      </c>
      <c r="V56" s="607">
        <f t="shared" si="37"/>
        <v>0</v>
      </c>
      <c r="W56" s="607">
        <f t="shared" si="37"/>
        <v>0</v>
      </c>
      <c r="X56" s="607">
        <f t="shared" si="37"/>
        <v>0</v>
      </c>
      <c r="Y56" s="607">
        <f t="shared" si="37"/>
        <v>2985.5990000000002</v>
      </c>
      <c r="Z56" s="607">
        <f t="shared" si="37"/>
        <v>0</v>
      </c>
      <c r="AA56" s="607">
        <f t="shared" si="37"/>
        <v>0</v>
      </c>
      <c r="AB56" s="607">
        <f t="shared" si="37"/>
        <v>2985.5990000000002</v>
      </c>
      <c r="AC56" s="607">
        <f t="shared" si="37"/>
        <v>2985.5990000000002</v>
      </c>
      <c r="AD56" s="607">
        <f t="shared" si="37"/>
        <v>0</v>
      </c>
      <c r="AE56" s="607">
        <f t="shared" si="37"/>
        <v>0</v>
      </c>
      <c r="AF56" s="607">
        <f t="shared" si="37"/>
        <v>1650</v>
      </c>
      <c r="AG56" s="607">
        <f t="shared" si="37"/>
        <v>0</v>
      </c>
      <c r="AH56" s="607">
        <f t="shared" si="37"/>
        <v>0</v>
      </c>
      <c r="AI56" s="607">
        <f t="shared" si="37"/>
        <v>1650</v>
      </c>
      <c r="AJ56" s="607">
        <f t="shared" si="37"/>
        <v>1650</v>
      </c>
      <c r="AK56" s="607">
        <f t="shared" si="37"/>
        <v>0</v>
      </c>
      <c r="AL56" s="607">
        <f t="shared" si="37"/>
        <v>0</v>
      </c>
      <c r="AM56" s="607">
        <f t="shared" si="37"/>
        <v>0</v>
      </c>
      <c r="AN56" s="607">
        <f t="shared" si="37"/>
        <v>0</v>
      </c>
      <c r="AO56" s="607">
        <f t="shared" si="37"/>
        <v>0</v>
      </c>
      <c r="AP56" s="607">
        <f t="shared" si="37"/>
        <v>0</v>
      </c>
      <c r="AQ56" s="607">
        <f t="shared" si="37"/>
        <v>0</v>
      </c>
      <c r="AR56" s="607">
        <f t="shared" si="37"/>
        <v>0</v>
      </c>
      <c r="AS56" s="607">
        <f t="shared" si="37"/>
        <v>0</v>
      </c>
      <c r="AT56" s="607">
        <f t="shared" si="37"/>
        <v>0</v>
      </c>
      <c r="AU56" s="607">
        <f t="shared" si="37"/>
        <v>1388.5989999999999</v>
      </c>
      <c r="AV56" s="607">
        <f t="shared" si="37"/>
        <v>0</v>
      </c>
      <c r="AW56" s="607">
        <f t="shared" si="37"/>
        <v>0</v>
      </c>
      <c r="AX56" s="607">
        <f t="shared" si="37"/>
        <v>1388.5989999999999</v>
      </c>
      <c r="AY56" s="607">
        <f t="shared" si="37"/>
        <v>1388.5989999999999</v>
      </c>
      <c r="AZ56" s="607">
        <f t="shared" si="37"/>
        <v>0</v>
      </c>
      <c r="BA56" s="607">
        <f t="shared" si="37"/>
        <v>0</v>
      </c>
      <c r="BB56" s="607">
        <f t="shared" si="37"/>
        <v>0</v>
      </c>
      <c r="BC56" s="607">
        <f t="shared" si="37"/>
        <v>0</v>
      </c>
      <c r="BD56" s="607">
        <f t="shared" si="37"/>
        <v>0</v>
      </c>
      <c r="BE56" s="607">
        <f t="shared" si="37"/>
        <v>0</v>
      </c>
      <c r="BF56" s="607">
        <f t="shared" si="37"/>
        <v>0</v>
      </c>
      <c r="BG56" s="607">
        <f t="shared" si="37"/>
        <v>0</v>
      </c>
      <c r="BH56" s="607">
        <f t="shared" si="37"/>
        <v>0</v>
      </c>
      <c r="BI56" s="607">
        <f t="shared" si="37"/>
        <v>0</v>
      </c>
      <c r="BJ56" s="607">
        <f t="shared" si="37"/>
        <v>0</v>
      </c>
      <c r="BK56" s="607">
        <f t="shared" si="37"/>
        <v>0</v>
      </c>
      <c r="BL56" s="607">
        <f t="shared" si="37"/>
        <v>0</v>
      </c>
      <c r="BM56" s="607">
        <f t="shared" si="37"/>
        <v>0</v>
      </c>
      <c r="BN56" s="607">
        <f t="shared" si="37"/>
        <v>0</v>
      </c>
      <c r="BO56" s="607">
        <f t="shared" si="37"/>
        <v>0</v>
      </c>
      <c r="BP56" s="607">
        <f t="shared" si="37"/>
        <v>0</v>
      </c>
      <c r="BQ56" s="607">
        <f t="shared" si="37"/>
        <v>0</v>
      </c>
      <c r="BR56" s="607">
        <f t="shared" si="37"/>
        <v>0</v>
      </c>
      <c r="BS56" s="607">
        <f t="shared" si="37"/>
        <v>0</v>
      </c>
      <c r="BT56" s="607">
        <f t="shared" si="37"/>
        <v>0</v>
      </c>
      <c r="BU56" s="607">
        <f t="shared" si="37"/>
        <v>0</v>
      </c>
      <c r="BV56" s="607">
        <f t="shared" si="37"/>
        <v>0</v>
      </c>
      <c r="BW56" s="607">
        <f t="shared" si="37"/>
        <v>0</v>
      </c>
      <c r="BX56" s="607">
        <f t="shared" si="37"/>
        <v>0</v>
      </c>
      <c r="BY56" s="607">
        <f t="shared" si="37"/>
        <v>0</v>
      </c>
      <c r="BZ56" s="607">
        <f t="shared" ref="BZ56:CA56" si="38">BZ57+BZ78</f>
        <v>0</v>
      </c>
      <c r="CA56" s="607">
        <f t="shared" si="38"/>
        <v>0</v>
      </c>
      <c r="CB56" s="470"/>
    </row>
    <row r="57" spans="1:80" ht="32.25" hidden="1" customHeight="1" outlineLevel="1">
      <c r="A57" s="469" t="s">
        <v>45</v>
      </c>
      <c r="B57" s="608" t="s">
        <v>46</v>
      </c>
      <c r="C57" s="361"/>
      <c r="D57" s="390"/>
      <c r="E57" s="361"/>
      <c r="F57" s="361"/>
      <c r="G57" s="361"/>
      <c r="H57" s="390"/>
      <c r="I57" s="361"/>
      <c r="J57" s="361"/>
      <c r="K57" s="361"/>
      <c r="L57" s="361"/>
      <c r="M57" s="372">
        <f>SUM(M58:M77)</f>
        <v>42003</v>
      </c>
      <c r="N57" s="372">
        <f t="shared" ref="N57:BY57" si="39">SUM(N58:N77)</f>
        <v>23170</v>
      </c>
      <c r="O57" s="372">
        <f t="shared" si="39"/>
        <v>0</v>
      </c>
      <c r="P57" s="372">
        <f t="shared" si="39"/>
        <v>18833</v>
      </c>
      <c r="Q57" s="372">
        <f t="shared" si="39"/>
        <v>0</v>
      </c>
      <c r="R57" s="372">
        <f t="shared" si="39"/>
        <v>0</v>
      </c>
      <c r="S57" s="372">
        <f t="shared" si="39"/>
        <v>0</v>
      </c>
      <c r="T57" s="372">
        <f t="shared" si="39"/>
        <v>0</v>
      </c>
      <c r="U57" s="372">
        <f t="shared" si="39"/>
        <v>0</v>
      </c>
      <c r="V57" s="372">
        <f t="shared" si="39"/>
        <v>0</v>
      </c>
      <c r="W57" s="372">
        <f t="shared" si="39"/>
        <v>0</v>
      </c>
      <c r="X57" s="372">
        <f t="shared" si="39"/>
        <v>0</v>
      </c>
      <c r="Y57" s="372">
        <f t="shared" si="39"/>
        <v>248.59899999999996</v>
      </c>
      <c r="Z57" s="372">
        <f t="shared" si="39"/>
        <v>0</v>
      </c>
      <c r="AA57" s="372">
        <f t="shared" si="39"/>
        <v>0</v>
      </c>
      <c r="AB57" s="372">
        <f t="shared" si="39"/>
        <v>248.59899999999996</v>
      </c>
      <c r="AC57" s="372">
        <f t="shared" si="39"/>
        <v>248.59899999999996</v>
      </c>
      <c r="AD57" s="372">
        <f t="shared" si="39"/>
        <v>0</v>
      </c>
      <c r="AE57" s="372">
        <f t="shared" si="39"/>
        <v>0</v>
      </c>
      <c r="AF57" s="372">
        <f t="shared" si="39"/>
        <v>0</v>
      </c>
      <c r="AG57" s="372">
        <f t="shared" si="39"/>
        <v>0</v>
      </c>
      <c r="AH57" s="372">
        <f t="shared" si="39"/>
        <v>0</v>
      </c>
      <c r="AI57" s="372">
        <f t="shared" si="39"/>
        <v>0</v>
      </c>
      <c r="AJ57" s="372">
        <f t="shared" si="39"/>
        <v>0</v>
      </c>
      <c r="AK57" s="372">
        <f t="shared" si="39"/>
        <v>0</v>
      </c>
      <c r="AL57" s="372">
        <f t="shared" si="39"/>
        <v>0</v>
      </c>
      <c r="AM57" s="372">
        <f t="shared" si="39"/>
        <v>0</v>
      </c>
      <c r="AN57" s="372">
        <f t="shared" si="39"/>
        <v>0</v>
      </c>
      <c r="AO57" s="372">
        <f t="shared" si="39"/>
        <v>0</v>
      </c>
      <c r="AP57" s="372">
        <f t="shared" si="39"/>
        <v>0</v>
      </c>
      <c r="AQ57" s="372">
        <f t="shared" si="39"/>
        <v>0</v>
      </c>
      <c r="AR57" s="372">
        <f t="shared" si="39"/>
        <v>0</v>
      </c>
      <c r="AS57" s="372">
        <f t="shared" si="39"/>
        <v>0</v>
      </c>
      <c r="AT57" s="372">
        <f t="shared" si="39"/>
        <v>0</v>
      </c>
      <c r="AU57" s="372">
        <f t="shared" si="39"/>
        <v>248.59899999999996</v>
      </c>
      <c r="AV57" s="372">
        <f t="shared" si="39"/>
        <v>0</v>
      </c>
      <c r="AW57" s="372">
        <f t="shared" si="39"/>
        <v>0</v>
      </c>
      <c r="AX57" s="372">
        <f t="shared" si="39"/>
        <v>248.59899999999996</v>
      </c>
      <c r="AY57" s="372">
        <f t="shared" si="39"/>
        <v>248.59899999999996</v>
      </c>
      <c r="AZ57" s="372">
        <f t="shared" si="39"/>
        <v>0</v>
      </c>
      <c r="BA57" s="372">
        <f t="shared" si="39"/>
        <v>0</v>
      </c>
      <c r="BB57" s="372">
        <f t="shared" si="39"/>
        <v>0</v>
      </c>
      <c r="BC57" s="372">
        <f t="shared" si="39"/>
        <v>0</v>
      </c>
      <c r="BD57" s="372">
        <f t="shared" si="39"/>
        <v>0</v>
      </c>
      <c r="BE57" s="372">
        <f t="shared" si="39"/>
        <v>0</v>
      </c>
      <c r="BF57" s="372">
        <f t="shared" si="39"/>
        <v>0</v>
      </c>
      <c r="BG57" s="372">
        <f t="shared" si="39"/>
        <v>0</v>
      </c>
      <c r="BH57" s="372">
        <f t="shared" si="39"/>
        <v>0</v>
      </c>
      <c r="BI57" s="372">
        <f t="shared" si="39"/>
        <v>0</v>
      </c>
      <c r="BJ57" s="372">
        <f t="shared" si="39"/>
        <v>0</v>
      </c>
      <c r="BK57" s="372">
        <f t="shared" si="39"/>
        <v>0</v>
      </c>
      <c r="BL57" s="372">
        <f t="shared" si="39"/>
        <v>0</v>
      </c>
      <c r="BM57" s="372">
        <f t="shared" si="39"/>
        <v>0</v>
      </c>
      <c r="BN57" s="372">
        <f t="shared" si="39"/>
        <v>0</v>
      </c>
      <c r="BO57" s="372">
        <f t="shared" si="39"/>
        <v>0</v>
      </c>
      <c r="BP57" s="372">
        <f t="shared" si="39"/>
        <v>0</v>
      </c>
      <c r="BQ57" s="372">
        <f t="shared" si="39"/>
        <v>0</v>
      </c>
      <c r="BR57" s="372">
        <f t="shared" si="39"/>
        <v>0</v>
      </c>
      <c r="BS57" s="372">
        <f t="shared" si="39"/>
        <v>0</v>
      </c>
      <c r="BT57" s="372">
        <f t="shared" si="39"/>
        <v>0</v>
      </c>
      <c r="BU57" s="372">
        <f t="shared" si="39"/>
        <v>0</v>
      </c>
      <c r="BV57" s="372">
        <f t="shared" si="39"/>
        <v>0</v>
      </c>
      <c r="BW57" s="372">
        <f t="shared" si="39"/>
        <v>0</v>
      </c>
      <c r="BX57" s="372">
        <f t="shared" si="39"/>
        <v>0</v>
      </c>
      <c r="BY57" s="372">
        <f t="shared" si="39"/>
        <v>0</v>
      </c>
      <c r="BZ57" s="372">
        <f t="shared" ref="BZ57:CA57" si="40">SUM(BZ58:BZ77)</f>
        <v>0</v>
      </c>
      <c r="CA57" s="372">
        <f t="shared" si="40"/>
        <v>0</v>
      </c>
      <c r="CB57" s="390"/>
    </row>
    <row r="58" spans="1:80" ht="30.75" hidden="1" outlineLevel="1">
      <c r="A58" s="363">
        <v>3</v>
      </c>
      <c r="B58" s="604" t="s">
        <v>625</v>
      </c>
      <c r="C58" s="363" t="s">
        <v>477</v>
      </c>
      <c r="D58" s="377" t="s">
        <v>623</v>
      </c>
      <c r="E58" s="498" t="s">
        <v>48</v>
      </c>
      <c r="F58" s="498" t="s">
        <v>47</v>
      </c>
      <c r="G58" s="498">
        <v>7790780</v>
      </c>
      <c r="H58" s="377" t="s">
        <v>624</v>
      </c>
      <c r="I58" s="606" t="s">
        <v>69</v>
      </c>
      <c r="J58" s="365">
        <v>2023</v>
      </c>
      <c r="K58" s="363" t="s">
        <v>523</v>
      </c>
      <c r="L58" s="324" t="s">
        <v>626</v>
      </c>
      <c r="M58" s="387">
        <v>8030</v>
      </c>
      <c r="N58" s="387">
        <v>7300</v>
      </c>
      <c r="O58" s="387"/>
      <c r="P58" s="387">
        <v>730</v>
      </c>
      <c r="Q58" s="377" t="s">
        <v>627</v>
      </c>
      <c r="R58" s="377" t="s">
        <v>624</v>
      </c>
      <c r="S58" s="377" t="s">
        <v>622</v>
      </c>
      <c r="T58" s="377" t="s">
        <v>623</v>
      </c>
      <c r="U58" s="395"/>
      <c r="V58" s="395"/>
      <c r="W58" s="395"/>
      <c r="X58" s="395"/>
      <c r="Y58" s="122">
        <f t="shared" si="29"/>
        <v>34.781999999999996</v>
      </c>
      <c r="Z58" s="122"/>
      <c r="AA58" s="122"/>
      <c r="AB58" s="319">
        <f t="shared" si="30"/>
        <v>34.781999999999996</v>
      </c>
      <c r="AC58" s="319">
        <v>34.781999999999996</v>
      </c>
      <c r="AD58" s="122"/>
      <c r="AE58" s="122"/>
      <c r="AF58" s="122">
        <f t="shared" si="31"/>
        <v>0</v>
      </c>
      <c r="AG58" s="122"/>
      <c r="AH58" s="122"/>
      <c r="AI58" s="122">
        <f t="shared" si="32"/>
        <v>0</v>
      </c>
      <c r="AJ58" s="122">
        <v>0</v>
      </c>
      <c r="AK58" s="122"/>
      <c r="AL58" s="122"/>
      <c r="AM58" s="122"/>
      <c r="AN58" s="122"/>
      <c r="AO58" s="122"/>
      <c r="AP58" s="122"/>
      <c r="AQ58" s="319"/>
      <c r="AR58" s="122"/>
      <c r="AS58" s="122"/>
      <c r="AT58" s="122"/>
      <c r="AU58" s="122">
        <f t="shared" si="33"/>
        <v>34.781999999999996</v>
      </c>
      <c r="AV58" s="122"/>
      <c r="AW58" s="122"/>
      <c r="AX58" s="122">
        <f t="shared" si="34"/>
        <v>34.781999999999996</v>
      </c>
      <c r="AY58" s="122">
        <v>34.781999999999996</v>
      </c>
      <c r="AZ58" s="122"/>
      <c r="BA58" s="122"/>
      <c r="BB58" s="122"/>
      <c r="BC58" s="122"/>
      <c r="BD58" s="122"/>
      <c r="BE58" s="122"/>
      <c r="BF58" s="319"/>
      <c r="BG58" s="122"/>
      <c r="BH58" s="122"/>
      <c r="BI58" s="122"/>
      <c r="BJ58" s="122"/>
      <c r="BK58" s="122"/>
      <c r="BL58" s="122"/>
      <c r="BM58" s="319"/>
      <c r="BN58" s="122"/>
      <c r="BO58" s="122"/>
      <c r="BP58" s="122"/>
      <c r="BQ58" s="319"/>
      <c r="BR58" s="376"/>
      <c r="BS58" s="376"/>
      <c r="BT58" s="376"/>
      <c r="BU58" s="376"/>
      <c r="BV58" s="376"/>
      <c r="BW58" s="376"/>
      <c r="BX58" s="376"/>
      <c r="BY58" s="376"/>
      <c r="BZ58" s="376"/>
      <c r="CA58" s="376"/>
      <c r="CB58" s="367"/>
    </row>
    <row r="59" spans="1:80" ht="30.75" hidden="1" outlineLevel="1">
      <c r="A59" s="363">
        <v>4</v>
      </c>
      <c r="B59" s="604" t="s">
        <v>628</v>
      </c>
      <c r="C59" s="363" t="s">
        <v>477</v>
      </c>
      <c r="D59" s="377" t="s">
        <v>623</v>
      </c>
      <c r="E59" s="498" t="s">
        <v>48</v>
      </c>
      <c r="F59" s="498" t="s">
        <v>53</v>
      </c>
      <c r="G59" s="626" t="s">
        <v>629</v>
      </c>
      <c r="H59" s="377" t="s">
        <v>624</v>
      </c>
      <c r="I59" s="606" t="s">
        <v>54</v>
      </c>
      <c r="J59" s="365">
        <v>2023</v>
      </c>
      <c r="K59" s="363" t="s">
        <v>571</v>
      </c>
      <c r="L59" s="381" t="s">
        <v>630</v>
      </c>
      <c r="M59" s="387">
        <v>2740</v>
      </c>
      <c r="N59" s="387"/>
      <c r="O59" s="387"/>
      <c r="P59" s="387">
        <v>2740</v>
      </c>
      <c r="Q59" s="377" t="s">
        <v>631</v>
      </c>
      <c r="R59" s="377" t="s">
        <v>624</v>
      </c>
      <c r="S59" s="377" t="s">
        <v>622</v>
      </c>
      <c r="T59" s="377" t="s">
        <v>623</v>
      </c>
      <c r="U59" s="395"/>
      <c r="V59" s="395"/>
      <c r="W59" s="395"/>
      <c r="X59" s="395"/>
      <c r="Y59" s="122">
        <f t="shared" si="29"/>
        <v>4.726</v>
      </c>
      <c r="Z59" s="122"/>
      <c r="AA59" s="122"/>
      <c r="AB59" s="319">
        <f t="shared" si="30"/>
        <v>4.726</v>
      </c>
      <c r="AC59" s="319">
        <v>4.726</v>
      </c>
      <c r="AD59" s="122"/>
      <c r="AE59" s="122"/>
      <c r="AF59" s="122">
        <f t="shared" si="31"/>
        <v>0</v>
      </c>
      <c r="AG59" s="122"/>
      <c r="AH59" s="122"/>
      <c r="AI59" s="122">
        <f t="shared" si="32"/>
        <v>0</v>
      </c>
      <c r="AJ59" s="122">
        <v>0</v>
      </c>
      <c r="AK59" s="122"/>
      <c r="AL59" s="122"/>
      <c r="AM59" s="122"/>
      <c r="AN59" s="122"/>
      <c r="AO59" s="122"/>
      <c r="AP59" s="122"/>
      <c r="AQ59" s="319"/>
      <c r="AR59" s="122"/>
      <c r="AS59" s="122"/>
      <c r="AT59" s="122"/>
      <c r="AU59" s="122">
        <f t="shared" si="33"/>
        <v>4.726</v>
      </c>
      <c r="AV59" s="122"/>
      <c r="AW59" s="122"/>
      <c r="AX59" s="122">
        <f t="shared" si="34"/>
        <v>4.726</v>
      </c>
      <c r="AY59" s="122">
        <v>4.726</v>
      </c>
      <c r="AZ59" s="122"/>
      <c r="BA59" s="122"/>
      <c r="BB59" s="122"/>
      <c r="BC59" s="122"/>
      <c r="BD59" s="122"/>
      <c r="BE59" s="122"/>
      <c r="BF59" s="319"/>
      <c r="BG59" s="122"/>
      <c r="BH59" s="122"/>
      <c r="BI59" s="122"/>
      <c r="BJ59" s="122"/>
      <c r="BK59" s="122"/>
      <c r="BL59" s="122"/>
      <c r="BM59" s="319"/>
      <c r="BN59" s="122"/>
      <c r="BO59" s="122"/>
      <c r="BP59" s="122"/>
      <c r="BQ59" s="319"/>
      <c r="BR59" s="376"/>
      <c r="BS59" s="376"/>
      <c r="BT59" s="376"/>
      <c r="BU59" s="376"/>
      <c r="BV59" s="376"/>
      <c r="BW59" s="376"/>
      <c r="BX59" s="376"/>
      <c r="BY59" s="376"/>
      <c r="BZ59" s="376"/>
      <c r="CA59" s="376"/>
      <c r="CB59" s="367"/>
    </row>
    <row r="60" spans="1:80" ht="30.75" hidden="1" outlineLevel="1">
      <c r="A60" s="363">
        <v>5</v>
      </c>
      <c r="B60" s="604" t="s">
        <v>632</v>
      </c>
      <c r="C60" s="363" t="s">
        <v>477</v>
      </c>
      <c r="D60" s="377" t="s">
        <v>623</v>
      </c>
      <c r="E60" s="498" t="s">
        <v>48</v>
      </c>
      <c r="F60" s="498" t="s">
        <v>53</v>
      </c>
      <c r="G60" s="498" t="s">
        <v>633</v>
      </c>
      <c r="H60" s="377" t="s">
        <v>624</v>
      </c>
      <c r="I60" s="606" t="s">
        <v>50</v>
      </c>
      <c r="J60" s="367">
        <v>2023</v>
      </c>
      <c r="K60" s="363" t="s">
        <v>524</v>
      </c>
      <c r="L60" s="363" t="s">
        <v>634</v>
      </c>
      <c r="M60" s="317">
        <v>4200</v>
      </c>
      <c r="N60" s="387"/>
      <c r="O60" s="387"/>
      <c r="P60" s="317">
        <v>4200</v>
      </c>
      <c r="Q60" s="377" t="s">
        <v>635</v>
      </c>
      <c r="R60" s="377" t="s">
        <v>624</v>
      </c>
      <c r="S60" s="377" t="s">
        <v>622</v>
      </c>
      <c r="T60" s="377" t="s">
        <v>623</v>
      </c>
      <c r="U60" s="395"/>
      <c r="V60" s="395"/>
      <c r="W60" s="395"/>
      <c r="X60" s="395"/>
      <c r="Y60" s="122">
        <f t="shared" si="29"/>
        <v>23.038</v>
      </c>
      <c r="Z60" s="122"/>
      <c r="AA60" s="122"/>
      <c r="AB60" s="319">
        <f t="shared" si="30"/>
        <v>23.038</v>
      </c>
      <c r="AC60" s="319">
        <v>23.038</v>
      </c>
      <c r="AD60" s="122"/>
      <c r="AE60" s="122"/>
      <c r="AF60" s="122">
        <f t="shared" si="31"/>
        <v>0</v>
      </c>
      <c r="AG60" s="122"/>
      <c r="AH60" s="122"/>
      <c r="AI60" s="122">
        <f t="shared" si="32"/>
        <v>0</v>
      </c>
      <c r="AJ60" s="122">
        <v>0</v>
      </c>
      <c r="AK60" s="122"/>
      <c r="AL60" s="122"/>
      <c r="AM60" s="122"/>
      <c r="AN60" s="122"/>
      <c r="AO60" s="122"/>
      <c r="AP60" s="122"/>
      <c r="AQ60" s="319"/>
      <c r="AR60" s="122"/>
      <c r="AS60" s="122"/>
      <c r="AT60" s="122"/>
      <c r="AU60" s="122">
        <f t="shared" si="33"/>
        <v>23.038</v>
      </c>
      <c r="AV60" s="122"/>
      <c r="AW60" s="122"/>
      <c r="AX60" s="122">
        <f t="shared" si="34"/>
        <v>23.038</v>
      </c>
      <c r="AY60" s="122">
        <v>23.038</v>
      </c>
      <c r="AZ60" s="122"/>
      <c r="BA60" s="122"/>
      <c r="BB60" s="122"/>
      <c r="BC60" s="122"/>
      <c r="BD60" s="122"/>
      <c r="BE60" s="122"/>
      <c r="BF60" s="319"/>
      <c r="BG60" s="122"/>
      <c r="BH60" s="122"/>
      <c r="BI60" s="122"/>
      <c r="BJ60" s="122"/>
      <c r="BK60" s="122"/>
      <c r="BL60" s="122"/>
      <c r="BM60" s="319"/>
      <c r="BN60" s="122"/>
      <c r="BO60" s="122"/>
      <c r="BP60" s="122"/>
      <c r="BQ60" s="319"/>
      <c r="BR60" s="376"/>
      <c r="BS60" s="376"/>
      <c r="BT60" s="376"/>
      <c r="BU60" s="376"/>
      <c r="BV60" s="376"/>
      <c r="BW60" s="376"/>
      <c r="BX60" s="376"/>
      <c r="BY60" s="376"/>
      <c r="BZ60" s="376"/>
      <c r="CA60" s="376"/>
      <c r="CB60" s="367"/>
    </row>
    <row r="61" spans="1:80" ht="30.75" hidden="1" outlineLevel="1">
      <c r="A61" s="363">
        <v>6</v>
      </c>
      <c r="B61" s="604" t="s">
        <v>636</v>
      </c>
      <c r="C61" s="363" t="s">
        <v>477</v>
      </c>
      <c r="D61" s="377" t="s">
        <v>623</v>
      </c>
      <c r="E61" s="498" t="s">
        <v>48</v>
      </c>
      <c r="F61" s="498" t="s">
        <v>53</v>
      </c>
      <c r="G61" s="625" t="s">
        <v>637</v>
      </c>
      <c r="H61" s="377" t="s">
        <v>638</v>
      </c>
      <c r="I61" s="606">
        <v>2022</v>
      </c>
      <c r="J61" s="365">
        <v>2022</v>
      </c>
      <c r="K61" s="363" t="s">
        <v>571</v>
      </c>
      <c r="L61" s="381" t="s">
        <v>639</v>
      </c>
      <c r="M61" s="387">
        <v>1203</v>
      </c>
      <c r="N61" s="387"/>
      <c r="O61" s="387"/>
      <c r="P61" s="387">
        <v>1203</v>
      </c>
      <c r="Q61" s="377" t="s">
        <v>640</v>
      </c>
      <c r="R61" s="377" t="s">
        <v>638</v>
      </c>
      <c r="S61" s="377" t="s">
        <v>622</v>
      </c>
      <c r="T61" s="377" t="s">
        <v>623</v>
      </c>
      <c r="U61" s="395"/>
      <c r="V61" s="395"/>
      <c r="W61" s="395"/>
      <c r="X61" s="395"/>
      <c r="Y61" s="122">
        <f t="shared" si="29"/>
        <v>6.4260000000000002</v>
      </c>
      <c r="Z61" s="122"/>
      <c r="AA61" s="122"/>
      <c r="AB61" s="319">
        <f t="shared" si="30"/>
        <v>6.4260000000000002</v>
      </c>
      <c r="AC61" s="319">
        <v>6.4260000000000002</v>
      </c>
      <c r="AD61" s="122"/>
      <c r="AE61" s="122"/>
      <c r="AF61" s="122">
        <f t="shared" si="31"/>
        <v>0</v>
      </c>
      <c r="AG61" s="122"/>
      <c r="AH61" s="122"/>
      <c r="AI61" s="122">
        <f t="shared" si="32"/>
        <v>0</v>
      </c>
      <c r="AJ61" s="122">
        <v>0</v>
      </c>
      <c r="AK61" s="122"/>
      <c r="AL61" s="122"/>
      <c r="AM61" s="122"/>
      <c r="AN61" s="122"/>
      <c r="AO61" s="122"/>
      <c r="AP61" s="122"/>
      <c r="AQ61" s="319"/>
      <c r="AR61" s="122"/>
      <c r="AS61" s="122"/>
      <c r="AT61" s="122"/>
      <c r="AU61" s="122">
        <f t="shared" si="33"/>
        <v>6.4260000000000002</v>
      </c>
      <c r="AV61" s="122"/>
      <c r="AW61" s="122"/>
      <c r="AX61" s="122">
        <f t="shared" si="34"/>
        <v>6.4260000000000002</v>
      </c>
      <c r="AY61" s="122">
        <v>6.4260000000000002</v>
      </c>
      <c r="AZ61" s="122"/>
      <c r="BA61" s="122"/>
      <c r="BB61" s="122"/>
      <c r="BC61" s="122"/>
      <c r="BD61" s="122"/>
      <c r="BE61" s="122"/>
      <c r="BF61" s="319"/>
      <c r="BG61" s="122"/>
      <c r="BH61" s="122"/>
      <c r="BI61" s="122"/>
      <c r="BJ61" s="122"/>
      <c r="BK61" s="122"/>
      <c r="BL61" s="122"/>
      <c r="BM61" s="319"/>
      <c r="BN61" s="122"/>
      <c r="BO61" s="122"/>
      <c r="BP61" s="122"/>
      <c r="BQ61" s="319"/>
      <c r="BR61" s="376"/>
      <c r="BS61" s="376"/>
      <c r="BT61" s="376"/>
      <c r="BU61" s="376"/>
      <c r="BV61" s="376"/>
      <c r="BW61" s="376"/>
      <c r="BX61" s="376"/>
      <c r="BY61" s="376"/>
      <c r="BZ61" s="376"/>
      <c r="CA61" s="376"/>
      <c r="CB61" s="367"/>
    </row>
    <row r="62" spans="1:80" ht="30.75" hidden="1" outlineLevel="1">
      <c r="A62" s="363">
        <v>7</v>
      </c>
      <c r="B62" s="604" t="s">
        <v>641</v>
      </c>
      <c r="C62" s="363" t="s">
        <v>618</v>
      </c>
      <c r="D62" s="377" t="s">
        <v>623</v>
      </c>
      <c r="E62" s="498" t="s">
        <v>48</v>
      </c>
      <c r="F62" s="498" t="s">
        <v>53</v>
      </c>
      <c r="G62" s="381" t="s">
        <v>642</v>
      </c>
      <c r="H62" s="377" t="s">
        <v>643</v>
      </c>
      <c r="I62" s="606" t="s">
        <v>54</v>
      </c>
      <c r="J62" s="365">
        <v>2023</v>
      </c>
      <c r="K62" s="363" t="s">
        <v>644</v>
      </c>
      <c r="L62" s="324" t="s">
        <v>645</v>
      </c>
      <c r="M62" s="387">
        <v>2030</v>
      </c>
      <c r="N62" s="387"/>
      <c r="O62" s="387"/>
      <c r="P62" s="387">
        <v>2030</v>
      </c>
      <c r="Q62" s="377" t="s">
        <v>646</v>
      </c>
      <c r="R62" s="377" t="s">
        <v>643</v>
      </c>
      <c r="S62" s="377" t="s">
        <v>622</v>
      </c>
      <c r="T62" s="377" t="s">
        <v>623</v>
      </c>
      <c r="U62" s="395"/>
      <c r="V62" s="395"/>
      <c r="W62" s="395"/>
      <c r="X62" s="395"/>
      <c r="Y62" s="122">
        <f t="shared" si="29"/>
        <v>11.381</v>
      </c>
      <c r="Z62" s="122"/>
      <c r="AA62" s="122"/>
      <c r="AB62" s="319">
        <f t="shared" si="30"/>
        <v>11.381</v>
      </c>
      <c r="AC62" s="319">
        <v>11.381</v>
      </c>
      <c r="AD62" s="122"/>
      <c r="AE62" s="122"/>
      <c r="AF62" s="122">
        <f t="shared" si="31"/>
        <v>0</v>
      </c>
      <c r="AG62" s="122"/>
      <c r="AH62" s="122"/>
      <c r="AI62" s="122">
        <f t="shared" si="32"/>
        <v>0</v>
      </c>
      <c r="AJ62" s="122">
        <v>0</v>
      </c>
      <c r="AK62" s="122"/>
      <c r="AL62" s="122"/>
      <c r="AM62" s="122"/>
      <c r="AN62" s="122"/>
      <c r="AO62" s="122"/>
      <c r="AP62" s="122"/>
      <c r="AQ62" s="319"/>
      <c r="AR62" s="122"/>
      <c r="AS62" s="122"/>
      <c r="AT62" s="122"/>
      <c r="AU62" s="122">
        <f t="shared" si="33"/>
        <v>11.381</v>
      </c>
      <c r="AV62" s="122"/>
      <c r="AW62" s="122"/>
      <c r="AX62" s="122">
        <f t="shared" si="34"/>
        <v>11.381</v>
      </c>
      <c r="AY62" s="122">
        <v>11.381</v>
      </c>
      <c r="AZ62" s="122"/>
      <c r="BA62" s="122"/>
      <c r="BB62" s="122"/>
      <c r="BC62" s="122"/>
      <c r="BD62" s="122"/>
      <c r="BE62" s="122"/>
      <c r="BF62" s="319"/>
      <c r="BG62" s="122"/>
      <c r="BH62" s="122"/>
      <c r="BI62" s="122"/>
      <c r="BJ62" s="122"/>
      <c r="BK62" s="122"/>
      <c r="BL62" s="122"/>
      <c r="BM62" s="319"/>
      <c r="BN62" s="122"/>
      <c r="BO62" s="122"/>
      <c r="BP62" s="122"/>
      <c r="BQ62" s="319"/>
      <c r="BR62" s="376"/>
      <c r="BS62" s="376"/>
      <c r="BT62" s="376"/>
      <c r="BU62" s="376"/>
      <c r="BV62" s="376"/>
      <c r="BW62" s="376"/>
      <c r="BX62" s="376"/>
      <c r="BY62" s="376"/>
      <c r="BZ62" s="376"/>
      <c r="CA62" s="376"/>
      <c r="CB62" s="367"/>
    </row>
    <row r="63" spans="1:80" ht="76.900000000000006" hidden="1" outlineLevel="1">
      <c r="A63" s="363">
        <v>8</v>
      </c>
      <c r="B63" s="604" t="s">
        <v>647</v>
      </c>
      <c r="C63" s="363" t="s">
        <v>618</v>
      </c>
      <c r="D63" s="377" t="s">
        <v>623</v>
      </c>
      <c r="E63" s="498" t="s">
        <v>48</v>
      </c>
      <c r="F63" s="498" t="s">
        <v>53</v>
      </c>
      <c r="G63" s="498">
        <v>7997867</v>
      </c>
      <c r="H63" s="377" t="s">
        <v>648</v>
      </c>
      <c r="I63" s="606" t="s">
        <v>54</v>
      </c>
      <c r="J63" s="365">
        <v>2023</v>
      </c>
      <c r="K63" s="363" t="s">
        <v>591</v>
      </c>
      <c r="L63" s="363" t="s">
        <v>649</v>
      </c>
      <c r="M63" s="387">
        <v>8952</v>
      </c>
      <c r="N63" s="387">
        <v>7089</v>
      </c>
      <c r="O63" s="387"/>
      <c r="P63" s="387">
        <v>1863</v>
      </c>
      <c r="Q63" s="377" t="s">
        <v>650</v>
      </c>
      <c r="R63" s="377" t="s">
        <v>648</v>
      </c>
      <c r="S63" s="377" t="s">
        <v>622</v>
      </c>
      <c r="T63" s="377" t="s">
        <v>623</v>
      </c>
      <c r="U63" s="395"/>
      <c r="V63" s="395"/>
      <c r="W63" s="395"/>
      <c r="X63" s="395"/>
      <c r="Y63" s="122">
        <f t="shared" si="29"/>
        <v>35.03</v>
      </c>
      <c r="Z63" s="122"/>
      <c r="AA63" s="122"/>
      <c r="AB63" s="319">
        <f t="shared" si="30"/>
        <v>35.03</v>
      </c>
      <c r="AC63" s="319">
        <v>35.03</v>
      </c>
      <c r="AD63" s="122"/>
      <c r="AE63" s="122"/>
      <c r="AF63" s="122">
        <f t="shared" si="31"/>
        <v>0</v>
      </c>
      <c r="AG63" s="122"/>
      <c r="AH63" s="122"/>
      <c r="AI63" s="122">
        <f t="shared" si="32"/>
        <v>0</v>
      </c>
      <c r="AJ63" s="122">
        <v>0</v>
      </c>
      <c r="AK63" s="122"/>
      <c r="AL63" s="122"/>
      <c r="AM63" s="122"/>
      <c r="AN63" s="122"/>
      <c r="AO63" s="122"/>
      <c r="AP63" s="122"/>
      <c r="AQ63" s="319"/>
      <c r="AR63" s="122"/>
      <c r="AS63" s="122"/>
      <c r="AT63" s="122"/>
      <c r="AU63" s="122">
        <f t="shared" si="33"/>
        <v>35.03</v>
      </c>
      <c r="AV63" s="122"/>
      <c r="AW63" s="122"/>
      <c r="AX63" s="122">
        <f t="shared" si="34"/>
        <v>35.03</v>
      </c>
      <c r="AY63" s="122">
        <v>35.03</v>
      </c>
      <c r="AZ63" s="122"/>
      <c r="BA63" s="122"/>
      <c r="BB63" s="122"/>
      <c r="BC63" s="122"/>
      <c r="BD63" s="122"/>
      <c r="BE63" s="122"/>
      <c r="BF63" s="319"/>
      <c r="BG63" s="122"/>
      <c r="BH63" s="122"/>
      <c r="BI63" s="122"/>
      <c r="BJ63" s="122"/>
      <c r="BK63" s="122"/>
      <c r="BL63" s="122"/>
      <c r="BM63" s="319"/>
      <c r="BN63" s="122"/>
      <c r="BO63" s="122"/>
      <c r="BP63" s="122"/>
      <c r="BQ63" s="319"/>
      <c r="BR63" s="376"/>
      <c r="BS63" s="376"/>
      <c r="BT63" s="376"/>
      <c r="BU63" s="376"/>
      <c r="BV63" s="376"/>
      <c r="BW63" s="376"/>
      <c r="BX63" s="376"/>
      <c r="BY63" s="376"/>
      <c r="BZ63" s="376"/>
      <c r="CA63" s="376"/>
      <c r="CB63" s="367"/>
    </row>
    <row r="64" spans="1:80" ht="46.15" hidden="1" outlineLevel="1">
      <c r="A64" s="363">
        <v>9</v>
      </c>
      <c r="B64" s="604" t="s">
        <v>651</v>
      </c>
      <c r="C64" s="363" t="s">
        <v>618</v>
      </c>
      <c r="D64" s="377" t="s">
        <v>623</v>
      </c>
      <c r="E64" s="498" t="s">
        <v>48</v>
      </c>
      <c r="F64" s="498" t="s">
        <v>53</v>
      </c>
      <c r="G64" s="498">
        <v>8039850</v>
      </c>
      <c r="H64" s="377" t="s">
        <v>652</v>
      </c>
      <c r="I64" s="365">
        <v>2024</v>
      </c>
      <c r="J64" s="365">
        <v>2024</v>
      </c>
      <c r="K64" s="363" t="s">
        <v>599</v>
      </c>
      <c r="L64" s="363" t="s">
        <v>653</v>
      </c>
      <c r="M64" s="387">
        <v>1530</v>
      </c>
      <c r="N64" s="387">
        <v>1244</v>
      </c>
      <c r="O64" s="387"/>
      <c r="P64" s="387">
        <v>286</v>
      </c>
      <c r="Q64" s="377" t="s">
        <v>654</v>
      </c>
      <c r="R64" s="377" t="s">
        <v>652</v>
      </c>
      <c r="S64" s="377" t="s">
        <v>622</v>
      </c>
      <c r="T64" s="377" t="s">
        <v>623</v>
      </c>
      <c r="U64" s="395"/>
      <c r="V64" s="395"/>
      <c r="W64" s="395"/>
      <c r="X64" s="395"/>
      <c r="Y64" s="122">
        <f t="shared" si="29"/>
        <v>7.0419999999999998</v>
      </c>
      <c r="Z64" s="122"/>
      <c r="AA64" s="122"/>
      <c r="AB64" s="319">
        <f t="shared" si="30"/>
        <v>7.0419999999999998</v>
      </c>
      <c r="AC64" s="319">
        <v>7.0419999999999998</v>
      </c>
      <c r="AD64" s="122"/>
      <c r="AE64" s="122"/>
      <c r="AF64" s="122">
        <f t="shared" si="31"/>
        <v>0</v>
      </c>
      <c r="AG64" s="122"/>
      <c r="AH64" s="122"/>
      <c r="AI64" s="122">
        <f t="shared" si="32"/>
        <v>0</v>
      </c>
      <c r="AJ64" s="122">
        <v>0</v>
      </c>
      <c r="AK64" s="122"/>
      <c r="AL64" s="122"/>
      <c r="AM64" s="122"/>
      <c r="AN64" s="122"/>
      <c r="AO64" s="122"/>
      <c r="AP64" s="122"/>
      <c r="AQ64" s="319"/>
      <c r="AR64" s="122"/>
      <c r="AS64" s="122"/>
      <c r="AT64" s="122"/>
      <c r="AU64" s="122">
        <f t="shared" si="33"/>
        <v>7.0419999999999998</v>
      </c>
      <c r="AV64" s="122"/>
      <c r="AW64" s="122"/>
      <c r="AX64" s="122">
        <f t="shared" si="34"/>
        <v>7.0419999999999998</v>
      </c>
      <c r="AY64" s="122">
        <v>7.0419999999999998</v>
      </c>
      <c r="AZ64" s="122"/>
      <c r="BA64" s="122"/>
      <c r="BB64" s="122"/>
      <c r="BC64" s="122"/>
      <c r="BD64" s="122"/>
      <c r="BE64" s="122"/>
      <c r="BF64" s="319"/>
      <c r="BG64" s="122"/>
      <c r="BH64" s="122"/>
      <c r="BI64" s="122"/>
      <c r="BJ64" s="122"/>
      <c r="BK64" s="122"/>
      <c r="BL64" s="122"/>
      <c r="BM64" s="319"/>
      <c r="BN64" s="122"/>
      <c r="BO64" s="122"/>
      <c r="BP64" s="122"/>
      <c r="BQ64" s="319"/>
      <c r="BR64" s="376"/>
      <c r="BS64" s="376"/>
      <c r="BT64" s="376"/>
      <c r="BU64" s="376"/>
      <c r="BV64" s="376"/>
      <c r="BW64" s="376"/>
      <c r="BX64" s="376"/>
      <c r="BY64" s="376"/>
      <c r="BZ64" s="376"/>
      <c r="CA64" s="376"/>
      <c r="CB64" s="367"/>
    </row>
    <row r="65" spans="1:80" ht="30.75" hidden="1" outlineLevel="1">
      <c r="A65" s="363">
        <v>10</v>
      </c>
      <c r="B65" s="604" t="s">
        <v>655</v>
      </c>
      <c r="C65" s="363" t="s">
        <v>618</v>
      </c>
      <c r="D65" s="377" t="s">
        <v>623</v>
      </c>
      <c r="E65" s="498" t="s">
        <v>48</v>
      </c>
      <c r="F65" s="498" t="s">
        <v>53</v>
      </c>
      <c r="G65" s="498">
        <v>8112883</v>
      </c>
      <c r="H65" s="377" t="s">
        <v>622</v>
      </c>
      <c r="I65" s="365">
        <v>2025</v>
      </c>
      <c r="J65" s="365">
        <v>2025</v>
      </c>
      <c r="K65" s="363" t="s">
        <v>656</v>
      </c>
      <c r="L65" s="363" t="s">
        <v>657</v>
      </c>
      <c r="M65" s="387">
        <v>731</v>
      </c>
      <c r="N65" s="387">
        <v>665</v>
      </c>
      <c r="O65" s="387"/>
      <c r="P65" s="387">
        <v>66</v>
      </c>
      <c r="Q65" s="377"/>
      <c r="R65" s="377" t="s">
        <v>622</v>
      </c>
      <c r="S65" s="377" t="s">
        <v>622</v>
      </c>
      <c r="T65" s="377" t="s">
        <v>623</v>
      </c>
      <c r="U65" s="395"/>
      <c r="V65" s="395"/>
      <c r="W65" s="395"/>
      <c r="X65" s="395"/>
      <c r="Y65" s="122">
        <f t="shared" si="29"/>
        <v>52.731999999999999</v>
      </c>
      <c r="Z65" s="122"/>
      <c r="AA65" s="122"/>
      <c r="AB65" s="319">
        <f t="shared" si="30"/>
        <v>52.731999999999999</v>
      </c>
      <c r="AC65" s="319">
        <v>52.731999999999999</v>
      </c>
      <c r="AD65" s="122"/>
      <c r="AE65" s="122"/>
      <c r="AF65" s="122">
        <f t="shared" si="31"/>
        <v>0</v>
      </c>
      <c r="AG65" s="122"/>
      <c r="AH65" s="122"/>
      <c r="AI65" s="122">
        <f t="shared" si="32"/>
        <v>0</v>
      </c>
      <c r="AJ65" s="122">
        <v>0</v>
      </c>
      <c r="AK65" s="122"/>
      <c r="AL65" s="122"/>
      <c r="AM65" s="122"/>
      <c r="AN65" s="122"/>
      <c r="AO65" s="122"/>
      <c r="AP65" s="122"/>
      <c r="AQ65" s="319"/>
      <c r="AR65" s="122"/>
      <c r="AS65" s="122"/>
      <c r="AT65" s="122"/>
      <c r="AU65" s="122">
        <f t="shared" si="33"/>
        <v>52.731999999999999</v>
      </c>
      <c r="AV65" s="122"/>
      <c r="AW65" s="122"/>
      <c r="AX65" s="122">
        <f t="shared" si="34"/>
        <v>52.731999999999999</v>
      </c>
      <c r="AY65" s="122">
        <v>52.731999999999999</v>
      </c>
      <c r="AZ65" s="122"/>
      <c r="BA65" s="122"/>
      <c r="BB65" s="122"/>
      <c r="BC65" s="122"/>
      <c r="BD65" s="122"/>
      <c r="BE65" s="122"/>
      <c r="BF65" s="319"/>
      <c r="BG65" s="122"/>
      <c r="BH65" s="122"/>
      <c r="BI65" s="122"/>
      <c r="BJ65" s="122"/>
      <c r="BK65" s="122"/>
      <c r="BL65" s="122"/>
      <c r="BM65" s="319"/>
      <c r="BN65" s="122"/>
      <c r="BO65" s="122"/>
      <c r="BP65" s="122"/>
      <c r="BQ65" s="319"/>
      <c r="BR65" s="376"/>
      <c r="BS65" s="376"/>
      <c r="BT65" s="376"/>
      <c r="BU65" s="376"/>
      <c r="BV65" s="376"/>
      <c r="BW65" s="376"/>
      <c r="BX65" s="376"/>
      <c r="BY65" s="376"/>
      <c r="BZ65" s="376"/>
      <c r="CA65" s="376"/>
      <c r="CB65" s="367"/>
    </row>
    <row r="66" spans="1:80" ht="30.75" hidden="1" outlineLevel="1">
      <c r="A66" s="363">
        <v>11</v>
      </c>
      <c r="B66" s="604" t="s">
        <v>658</v>
      </c>
      <c r="C66" s="363" t="s">
        <v>477</v>
      </c>
      <c r="D66" s="377" t="s">
        <v>623</v>
      </c>
      <c r="E66" s="498" t="s">
        <v>48</v>
      </c>
      <c r="F66" s="498" t="s">
        <v>480</v>
      </c>
      <c r="G66" s="365">
        <v>7978723</v>
      </c>
      <c r="H66" s="377" t="s">
        <v>622</v>
      </c>
      <c r="I66" s="629" t="s">
        <v>69</v>
      </c>
      <c r="J66" s="365">
        <v>2022</v>
      </c>
      <c r="K66" s="363" t="s">
        <v>553</v>
      </c>
      <c r="L66" s="363" t="s">
        <v>659</v>
      </c>
      <c r="M66" s="320">
        <v>500</v>
      </c>
      <c r="N66" s="387"/>
      <c r="O66" s="387"/>
      <c r="P66" s="387">
        <v>500</v>
      </c>
      <c r="Q66" s="377" t="s">
        <v>660</v>
      </c>
      <c r="R66" s="377" t="s">
        <v>622</v>
      </c>
      <c r="S66" s="377" t="s">
        <v>622</v>
      </c>
      <c r="T66" s="377" t="s">
        <v>623</v>
      </c>
      <c r="U66" s="395"/>
      <c r="V66" s="395"/>
      <c r="W66" s="395"/>
      <c r="X66" s="395"/>
      <c r="Y66" s="122">
        <f t="shared" si="29"/>
        <v>2.79</v>
      </c>
      <c r="Z66" s="122"/>
      <c r="AA66" s="122"/>
      <c r="AB66" s="319">
        <f t="shared" si="30"/>
        <v>2.79</v>
      </c>
      <c r="AC66" s="319">
        <v>2.79</v>
      </c>
      <c r="AD66" s="122"/>
      <c r="AE66" s="122"/>
      <c r="AF66" s="122">
        <f t="shared" si="31"/>
        <v>0</v>
      </c>
      <c r="AG66" s="122"/>
      <c r="AH66" s="122"/>
      <c r="AI66" s="122">
        <f t="shared" si="32"/>
        <v>0</v>
      </c>
      <c r="AJ66" s="122">
        <v>0</v>
      </c>
      <c r="AK66" s="122"/>
      <c r="AL66" s="122"/>
      <c r="AM66" s="122"/>
      <c r="AN66" s="122"/>
      <c r="AO66" s="122"/>
      <c r="AP66" s="122"/>
      <c r="AQ66" s="319"/>
      <c r="AR66" s="122"/>
      <c r="AS66" s="122"/>
      <c r="AT66" s="122"/>
      <c r="AU66" s="122">
        <f t="shared" si="33"/>
        <v>2.79</v>
      </c>
      <c r="AV66" s="122"/>
      <c r="AW66" s="122"/>
      <c r="AX66" s="122">
        <f t="shared" si="34"/>
        <v>2.79</v>
      </c>
      <c r="AY66" s="122">
        <v>2.79</v>
      </c>
      <c r="AZ66" s="122"/>
      <c r="BA66" s="122"/>
      <c r="BB66" s="122"/>
      <c r="BC66" s="122"/>
      <c r="BD66" s="122"/>
      <c r="BE66" s="122"/>
      <c r="BF66" s="319"/>
      <c r="BG66" s="122"/>
      <c r="BH66" s="122"/>
      <c r="BI66" s="122"/>
      <c r="BJ66" s="122"/>
      <c r="BK66" s="122"/>
      <c r="BL66" s="122"/>
      <c r="BM66" s="319"/>
      <c r="BN66" s="122"/>
      <c r="BO66" s="122"/>
      <c r="BP66" s="122"/>
      <c r="BQ66" s="319"/>
      <c r="BR66" s="376"/>
      <c r="BS66" s="376"/>
      <c r="BT66" s="376"/>
      <c r="BU66" s="376"/>
      <c r="BV66" s="376"/>
      <c r="BW66" s="376"/>
      <c r="BX66" s="376"/>
      <c r="BY66" s="376"/>
      <c r="BZ66" s="376"/>
      <c r="CA66" s="376"/>
      <c r="CB66" s="367"/>
    </row>
    <row r="67" spans="1:80" ht="30.75" hidden="1" outlineLevel="1">
      <c r="A67" s="363">
        <v>12</v>
      </c>
      <c r="B67" s="604" t="s">
        <v>661</v>
      </c>
      <c r="C67" s="363" t="s">
        <v>477</v>
      </c>
      <c r="D67" s="377" t="s">
        <v>623</v>
      </c>
      <c r="E67" s="498" t="s">
        <v>48</v>
      </c>
      <c r="F67" s="498" t="s">
        <v>480</v>
      </c>
      <c r="G67" s="365">
        <v>7978089</v>
      </c>
      <c r="H67" s="377" t="s">
        <v>622</v>
      </c>
      <c r="I67" s="629" t="s">
        <v>69</v>
      </c>
      <c r="J67" s="365">
        <v>2022</v>
      </c>
      <c r="K67" s="363" t="s">
        <v>553</v>
      </c>
      <c r="L67" s="363" t="s">
        <v>662</v>
      </c>
      <c r="M67" s="320">
        <v>1000</v>
      </c>
      <c r="N67" s="387"/>
      <c r="O67" s="387"/>
      <c r="P67" s="387">
        <v>1000</v>
      </c>
      <c r="Q67" s="377" t="s">
        <v>663</v>
      </c>
      <c r="R67" s="377" t="s">
        <v>622</v>
      </c>
      <c r="S67" s="377" t="s">
        <v>622</v>
      </c>
      <c r="T67" s="377" t="s">
        <v>623</v>
      </c>
      <c r="U67" s="395"/>
      <c r="V67" s="395"/>
      <c r="W67" s="395"/>
      <c r="X67" s="395"/>
      <c r="Y67" s="122">
        <f t="shared" si="29"/>
        <v>5.5819999999999999</v>
      </c>
      <c r="Z67" s="122"/>
      <c r="AA67" s="122"/>
      <c r="AB67" s="319">
        <f t="shared" si="30"/>
        <v>5.5819999999999999</v>
      </c>
      <c r="AC67" s="319">
        <v>5.5819999999999999</v>
      </c>
      <c r="AD67" s="122"/>
      <c r="AE67" s="122"/>
      <c r="AF67" s="122">
        <f t="shared" si="31"/>
        <v>0</v>
      </c>
      <c r="AG67" s="122"/>
      <c r="AH67" s="122"/>
      <c r="AI67" s="122">
        <f t="shared" si="32"/>
        <v>0</v>
      </c>
      <c r="AJ67" s="122">
        <v>0</v>
      </c>
      <c r="AK67" s="122"/>
      <c r="AL67" s="122"/>
      <c r="AM67" s="122"/>
      <c r="AN67" s="122"/>
      <c r="AO67" s="122"/>
      <c r="AP67" s="122"/>
      <c r="AQ67" s="319"/>
      <c r="AR67" s="122"/>
      <c r="AS67" s="122"/>
      <c r="AT67" s="122"/>
      <c r="AU67" s="122">
        <f t="shared" si="33"/>
        <v>5.5819999999999999</v>
      </c>
      <c r="AV67" s="122"/>
      <c r="AW67" s="122"/>
      <c r="AX67" s="122">
        <f t="shared" si="34"/>
        <v>5.5819999999999999</v>
      </c>
      <c r="AY67" s="122">
        <v>5.5819999999999999</v>
      </c>
      <c r="AZ67" s="122"/>
      <c r="BA67" s="122"/>
      <c r="BB67" s="122"/>
      <c r="BC67" s="122"/>
      <c r="BD67" s="122"/>
      <c r="BE67" s="122"/>
      <c r="BF67" s="319"/>
      <c r="BG67" s="122"/>
      <c r="BH67" s="122"/>
      <c r="BI67" s="122"/>
      <c r="BJ67" s="122"/>
      <c r="BK67" s="122"/>
      <c r="BL67" s="122"/>
      <c r="BM67" s="319"/>
      <c r="BN67" s="122"/>
      <c r="BO67" s="122"/>
      <c r="BP67" s="122"/>
      <c r="BQ67" s="319"/>
      <c r="BR67" s="376"/>
      <c r="BS67" s="376"/>
      <c r="BT67" s="376"/>
      <c r="BU67" s="376"/>
      <c r="BV67" s="376"/>
      <c r="BW67" s="376"/>
      <c r="BX67" s="376"/>
      <c r="BY67" s="376"/>
      <c r="BZ67" s="376"/>
      <c r="CA67" s="376"/>
      <c r="CB67" s="367"/>
    </row>
    <row r="68" spans="1:80" ht="30.75" hidden="1" outlineLevel="1">
      <c r="A68" s="363">
        <v>13</v>
      </c>
      <c r="B68" s="604" t="s">
        <v>664</v>
      </c>
      <c r="C68" s="363" t="s">
        <v>477</v>
      </c>
      <c r="D68" s="377" t="s">
        <v>623</v>
      </c>
      <c r="E68" s="498" t="s">
        <v>48</v>
      </c>
      <c r="F68" s="498" t="s">
        <v>47</v>
      </c>
      <c r="G68" s="363">
        <v>7994270</v>
      </c>
      <c r="H68" s="377" t="s">
        <v>622</v>
      </c>
      <c r="I68" s="629" t="s">
        <v>69</v>
      </c>
      <c r="J68" s="365">
        <v>2022</v>
      </c>
      <c r="K68" s="363" t="s">
        <v>553</v>
      </c>
      <c r="L68" s="381" t="s">
        <v>665</v>
      </c>
      <c r="M68" s="319">
        <v>2200</v>
      </c>
      <c r="N68" s="387"/>
      <c r="O68" s="387"/>
      <c r="P68" s="387">
        <v>2200</v>
      </c>
      <c r="Q68" s="377" t="s">
        <v>666</v>
      </c>
      <c r="R68" s="377" t="s">
        <v>622</v>
      </c>
      <c r="S68" s="377" t="s">
        <v>622</v>
      </c>
      <c r="T68" s="377" t="s">
        <v>623</v>
      </c>
      <c r="U68" s="395"/>
      <c r="V68" s="395"/>
      <c r="W68" s="395"/>
      <c r="X68" s="395"/>
      <c r="Y68" s="122">
        <f t="shared" si="29"/>
        <v>12.335000000000001</v>
      </c>
      <c r="Z68" s="122"/>
      <c r="AA68" s="122"/>
      <c r="AB68" s="319">
        <f t="shared" si="30"/>
        <v>12.335000000000001</v>
      </c>
      <c r="AC68" s="319">
        <v>12.335000000000001</v>
      </c>
      <c r="AD68" s="122"/>
      <c r="AE68" s="122"/>
      <c r="AF68" s="122">
        <f t="shared" si="31"/>
        <v>0</v>
      </c>
      <c r="AG68" s="122"/>
      <c r="AH68" s="122"/>
      <c r="AI68" s="122">
        <f t="shared" si="32"/>
        <v>0</v>
      </c>
      <c r="AJ68" s="122">
        <v>0</v>
      </c>
      <c r="AK68" s="122"/>
      <c r="AL68" s="122"/>
      <c r="AM68" s="122"/>
      <c r="AN68" s="122"/>
      <c r="AO68" s="122"/>
      <c r="AP68" s="122"/>
      <c r="AQ68" s="319"/>
      <c r="AR68" s="122"/>
      <c r="AS68" s="122"/>
      <c r="AT68" s="122"/>
      <c r="AU68" s="122">
        <f t="shared" si="33"/>
        <v>12.335000000000001</v>
      </c>
      <c r="AV68" s="122"/>
      <c r="AW68" s="122"/>
      <c r="AX68" s="122">
        <f t="shared" si="34"/>
        <v>12.335000000000001</v>
      </c>
      <c r="AY68" s="122">
        <v>12.335000000000001</v>
      </c>
      <c r="AZ68" s="122"/>
      <c r="BA68" s="122"/>
      <c r="BB68" s="122"/>
      <c r="BC68" s="122"/>
      <c r="BD68" s="122"/>
      <c r="BE68" s="122"/>
      <c r="BF68" s="319"/>
      <c r="BG68" s="122"/>
      <c r="BH68" s="122"/>
      <c r="BI68" s="122"/>
      <c r="BJ68" s="122"/>
      <c r="BK68" s="122"/>
      <c r="BL68" s="122"/>
      <c r="BM68" s="319"/>
      <c r="BN68" s="122"/>
      <c r="BO68" s="122"/>
      <c r="BP68" s="122"/>
      <c r="BQ68" s="319"/>
      <c r="BR68" s="376"/>
      <c r="BS68" s="376"/>
      <c r="BT68" s="376"/>
      <c r="BU68" s="376"/>
      <c r="BV68" s="376"/>
      <c r="BW68" s="376"/>
      <c r="BX68" s="376"/>
      <c r="BY68" s="376"/>
      <c r="BZ68" s="376"/>
      <c r="CA68" s="376"/>
      <c r="CB68" s="367"/>
    </row>
    <row r="69" spans="1:80" ht="30.75" hidden="1" outlineLevel="1">
      <c r="A69" s="363">
        <v>14</v>
      </c>
      <c r="B69" s="604" t="s">
        <v>667</v>
      </c>
      <c r="C69" s="363" t="s">
        <v>477</v>
      </c>
      <c r="D69" s="377" t="s">
        <v>623</v>
      </c>
      <c r="E69" s="498" t="s">
        <v>48</v>
      </c>
      <c r="F69" s="498" t="s">
        <v>480</v>
      </c>
      <c r="G69" s="363">
        <v>7994272</v>
      </c>
      <c r="H69" s="377" t="s">
        <v>622</v>
      </c>
      <c r="I69" s="629">
        <v>2023</v>
      </c>
      <c r="J69" s="365">
        <v>2022</v>
      </c>
      <c r="K69" s="363" t="s">
        <v>606</v>
      </c>
      <c r="L69" s="363" t="s">
        <v>668</v>
      </c>
      <c r="M69" s="122">
        <v>744</v>
      </c>
      <c r="N69" s="387">
        <v>670</v>
      </c>
      <c r="O69" s="387"/>
      <c r="P69" s="387">
        <v>74</v>
      </c>
      <c r="Q69" s="377" t="s">
        <v>669</v>
      </c>
      <c r="R69" s="377" t="s">
        <v>622</v>
      </c>
      <c r="S69" s="377" t="s">
        <v>622</v>
      </c>
      <c r="T69" s="377" t="s">
        <v>623</v>
      </c>
      <c r="U69" s="395"/>
      <c r="V69" s="395"/>
      <c r="W69" s="395"/>
      <c r="X69" s="395"/>
      <c r="Y69" s="122">
        <f t="shared" si="29"/>
        <v>5.4749999999999996</v>
      </c>
      <c r="Z69" s="122"/>
      <c r="AA69" s="122"/>
      <c r="AB69" s="319">
        <f t="shared" si="30"/>
        <v>5.4749999999999996</v>
      </c>
      <c r="AC69" s="319">
        <v>5.4749999999999996</v>
      </c>
      <c r="AD69" s="122"/>
      <c r="AE69" s="122"/>
      <c r="AF69" s="122">
        <f t="shared" si="31"/>
        <v>0</v>
      </c>
      <c r="AG69" s="122"/>
      <c r="AH69" s="122"/>
      <c r="AI69" s="122">
        <f t="shared" si="32"/>
        <v>0</v>
      </c>
      <c r="AJ69" s="122">
        <v>0</v>
      </c>
      <c r="AK69" s="122"/>
      <c r="AL69" s="122"/>
      <c r="AM69" s="122"/>
      <c r="AN69" s="122"/>
      <c r="AO69" s="122"/>
      <c r="AP69" s="122"/>
      <c r="AQ69" s="319"/>
      <c r="AR69" s="122"/>
      <c r="AS69" s="122"/>
      <c r="AT69" s="122"/>
      <c r="AU69" s="122">
        <f t="shared" si="33"/>
        <v>5.4749999999999996</v>
      </c>
      <c r="AV69" s="122"/>
      <c r="AW69" s="122"/>
      <c r="AX69" s="122">
        <f t="shared" si="34"/>
        <v>5.4749999999999996</v>
      </c>
      <c r="AY69" s="122">
        <v>5.4749999999999996</v>
      </c>
      <c r="AZ69" s="122"/>
      <c r="BA69" s="122"/>
      <c r="BB69" s="122"/>
      <c r="BC69" s="122"/>
      <c r="BD69" s="122"/>
      <c r="BE69" s="122"/>
      <c r="BF69" s="319"/>
      <c r="BG69" s="122"/>
      <c r="BH69" s="122"/>
      <c r="BI69" s="122"/>
      <c r="BJ69" s="122"/>
      <c r="BK69" s="122"/>
      <c r="BL69" s="122"/>
      <c r="BM69" s="319"/>
      <c r="BN69" s="122"/>
      <c r="BO69" s="122"/>
      <c r="BP69" s="122"/>
      <c r="BQ69" s="319"/>
      <c r="BR69" s="376"/>
      <c r="BS69" s="376"/>
      <c r="BT69" s="376"/>
      <c r="BU69" s="376"/>
      <c r="BV69" s="376"/>
      <c r="BW69" s="376"/>
      <c r="BX69" s="376"/>
      <c r="BY69" s="376"/>
      <c r="BZ69" s="376"/>
      <c r="CA69" s="376"/>
      <c r="CB69" s="367"/>
    </row>
    <row r="70" spans="1:80" ht="30.75" hidden="1" outlineLevel="1">
      <c r="A70" s="363">
        <v>15</v>
      </c>
      <c r="B70" s="604" t="s">
        <v>670</v>
      </c>
      <c r="C70" s="363" t="s">
        <v>477</v>
      </c>
      <c r="D70" s="377" t="s">
        <v>623</v>
      </c>
      <c r="E70" s="498" t="s">
        <v>48</v>
      </c>
      <c r="F70" s="498" t="s">
        <v>420</v>
      </c>
      <c r="G70" s="363">
        <v>7994271</v>
      </c>
      <c r="H70" s="377" t="s">
        <v>622</v>
      </c>
      <c r="I70" s="629">
        <v>2023</v>
      </c>
      <c r="J70" s="365">
        <v>2022</v>
      </c>
      <c r="K70" s="363" t="s">
        <v>606</v>
      </c>
      <c r="L70" s="627" t="s">
        <v>671</v>
      </c>
      <c r="M70" s="122">
        <v>1210</v>
      </c>
      <c r="N70" s="387">
        <v>1089</v>
      </c>
      <c r="O70" s="387"/>
      <c r="P70" s="387">
        <v>121</v>
      </c>
      <c r="Q70" s="377" t="s">
        <v>672</v>
      </c>
      <c r="R70" s="377" t="s">
        <v>622</v>
      </c>
      <c r="S70" s="377" t="s">
        <v>622</v>
      </c>
      <c r="T70" s="377" t="s">
        <v>623</v>
      </c>
      <c r="U70" s="395"/>
      <c r="V70" s="395"/>
      <c r="W70" s="395"/>
      <c r="X70" s="395"/>
      <c r="Y70" s="122">
        <f t="shared" si="29"/>
        <v>10.141999999999999</v>
      </c>
      <c r="Z70" s="122"/>
      <c r="AA70" s="122"/>
      <c r="AB70" s="319">
        <f t="shared" si="30"/>
        <v>10.141999999999999</v>
      </c>
      <c r="AC70" s="319">
        <v>10.141999999999999</v>
      </c>
      <c r="AD70" s="122"/>
      <c r="AE70" s="122"/>
      <c r="AF70" s="122">
        <f t="shared" si="31"/>
        <v>0</v>
      </c>
      <c r="AG70" s="122"/>
      <c r="AH70" s="122"/>
      <c r="AI70" s="122">
        <f t="shared" si="32"/>
        <v>0</v>
      </c>
      <c r="AJ70" s="122">
        <v>0</v>
      </c>
      <c r="AK70" s="122"/>
      <c r="AL70" s="122"/>
      <c r="AM70" s="122"/>
      <c r="AN70" s="122"/>
      <c r="AO70" s="122"/>
      <c r="AP70" s="122"/>
      <c r="AQ70" s="319"/>
      <c r="AR70" s="122"/>
      <c r="AS70" s="122"/>
      <c r="AT70" s="122"/>
      <c r="AU70" s="122">
        <f t="shared" si="33"/>
        <v>10.141999999999999</v>
      </c>
      <c r="AV70" s="122"/>
      <c r="AW70" s="122"/>
      <c r="AX70" s="122">
        <f t="shared" si="34"/>
        <v>10.141999999999999</v>
      </c>
      <c r="AY70" s="122">
        <v>10.141999999999999</v>
      </c>
      <c r="AZ70" s="122"/>
      <c r="BA70" s="122"/>
      <c r="BB70" s="122"/>
      <c r="BC70" s="122"/>
      <c r="BD70" s="122"/>
      <c r="BE70" s="122"/>
      <c r="BF70" s="319"/>
      <c r="BG70" s="122"/>
      <c r="BH70" s="122"/>
      <c r="BI70" s="122"/>
      <c r="BJ70" s="122"/>
      <c r="BK70" s="122"/>
      <c r="BL70" s="122"/>
      <c r="BM70" s="319"/>
      <c r="BN70" s="122"/>
      <c r="BO70" s="122"/>
      <c r="BP70" s="122"/>
      <c r="BQ70" s="319"/>
      <c r="BR70" s="376"/>
      <c r="BS70" s="376"/>
      <c r="BT70" s="376"/>
      <c r="BU70" s="376"/>
      <c r="BV70" s="376"/>
      <c r="BW70" s="376"/>
      <c r="BX70" s="376"/>
      <c r="BY70" s="376"/>
      <c r="BZ70" s="376"/>
      <c r="CA70" s="376"/>
      <c r="CB70" s="367"/>
    </row>
    <row r="71" spans="1:80" ht="30.75" hidden="1" outlineLevel="1">
      <c r="A71" s="363">
        <v>16</v>
      </c>
      <c r="B71" s="604" t="s">
        <v>673</v>
      </c>
      <c r="C71" s="363" t="s">
        <v>477</v>
      </c>
      <c r="D71" s="377" t="s">
        <v>623</v>
      </c>
      <c r="E71" s="498" t="s">
        <v>48</v>
      </c>
      <c r="F71" s="498" t="s">
        <v>47</v>
      </c>
      <c r="G71" s="363">
        <v>7994266</v>
      </c>
      <c r="H71" s="377" t="s">
        <v>622</v>
      </c>
      <c r="I71" s="629">
        <v>2023</v>
      </c>
      <c r="J71" s="365">
        <v>2023</v>
      </c>
      <c r="K71" s="363" t="s">
        <v>591</v>
      </c>
      <c r="L71" s="627" t="s">
        <v>674</v>
      </c>
      <c r="M71" s="122">
        <v>1210</v>
      </c>
      <c r="N71" s="387">
        <v>1048</v>
      </c>
      <c r="O71" s="387"/>
      <c r="P71" s="387">
        <v>162</v>
      </c>
      <c r="Q71" s="377" t="s">
        <v>675</v>
      </c>
      <c r="R71" s="377" t="s">
        <v>622</v>
      </c>
      <c r="S71" s="377" t="s">
        <v>622</v>
      </c>
      <c r="T71" s="377" t="s">
        <v>623</v>
      </c>
      <c r="U71" s="395"/>
      <c r="V71" s="395"/>
      <c r="W71" s="395"/>
      <c r="X71" s="395"/>
      <c r="Y71" s="122">
        <f t="shared" si="29"/>
        <v>6.5039999999999996</v>
      </c>
      <c r="Z71" s="122"/>
      <c r="AA71" s="122"/>
      <c r="AB71" s="319">
        <f t="shared" si="30"/>
        <v>6.5039999999999996</v>
      </c>
      <c r="AC71" s="319">
        <v>6.5039999999999996</v>
      </c>
      <c r="AD71" s="122"/>
      <c r="AE71" s="122"/>
      <c r="AF71" s="122">
        <f t="shared" si="31"/>
        <v>0</v>
      </c>
      <c r="AG71" s="122"/>
      <c r="AH71" s="122"/>
      <c r="AI71" s="122">
        <f t="shared" si="32"/>
        <v>0</v>
      </c>
      <c r="AJ71" s="122">
        <v>0</v>
      </c>
      <c r="AK71" s="122"/>
      <c r="AL71" s="122"/>
      <c r="AM71" s="122"/>
      <c r="AN71" s="122"/>
      <c r="AO71" s="122"/>
      <c r="AP71" s="122"/>
      <c r="AQ71" s="319"/>
      <c r="AR71" s="122"/>
      <c r="AS71" s="122"/>
      <c r="AT71" s="122"/>
      <c r="AU71" s="122">
        <f t="shared" si="33"/>
        <v>6.5039999999999996</v>
      </c>
      <c r="AV71" s="122"/>
      <c r="AW71" s="122"/>
      <c r="AX71" s="122">
        <f t="shared" si="34"/>
        <v>6.5039999999999996</v>
      </c>
      <c r="AY71" s="122">
        <v>6.5039999999999996</v>
      </c>
      <c r="AZ71" s="122"/>
      <c r="BA71" s="122"/>
      <c r="BB71" s="122"/>
      <c r="BC71" s="122"/>
      <c r="BD71" s="122"/>
      <c r="BE71" s="122"/>
      <c r="BF71" s="319"/>
      <c r="BG71" s="122"/>
      <c r="BH71" s="122"/>
      <c r="BI71" s="122"/>
      <c r="BJ71" s="122"/>
      <c r="BK71" s="122"/>
      <c r="BL71" s="122"/>
      <c r="BM71" s="319"/>
      <c r="BN71" s="122"/>
      <c r="BO71" s="122"/>
      <c r="BP71" s="122"/>
      <c r="BQ71" s="319"/>
      <c r="BR71" s="376"/>
      <c r="BS71" s="376"/>
      <c r="BT71" s="376"/>
      <c r="BU71" s="376"/>
      <c r="BV71" s="376"/>
      <c r="BW71" s="376"/>
      <c r="BX71" s="376"/>
      <c r="BY71" s="376"/>
      <c r="BZ71" s="376"/>
      <c r="CA71" s="376"/>
      <c r="CB71" s="367"/>
    </row>
    <row r="72" spans="1:80" ht="30.75" hidden="1" outlineLevel="1">
      <c r="A72" s="363">
        <v>17</v>
      </c>
      <c r="B72" s="604" t="s">
        <v>676</v>
      </c>
      <c r="C72" s="363" t="s">
        <v>477</v>
      </c>
      <c r="D72" s="377" t="s">
        <v>623</v>
      </c>
      <c r="E72" s="498" t="s">
        <v>48</v>
      </c>
      <c r="F72" s="498" t="s">
        <v>47</v>
      </c>
      <c r="G72" s="363">
        <v>8016008</v>
      </c>
      <c r="H72" s="377" t="s">
        <v>622</v>
      </c>
      <c r="I72" s="629">
        <v>2023</v>
      </c>
      <c r="J72" s="365">
        <v>2023</v>
      </c>
      <c r="K72" s="363" t="s">
        <v>595</v>
      </c>
      <c r="L72" s="381" t="s">
        <v>677</v>
      </c>
      <c r="M72" s="122">
        <v>935</v>
      </c>
      <c r="N72" s="387">
        <v>850</v>
      </c>
      <c r="O72" s="387"/>
      <c r="P72" s="387">
        <v>85</v>
      </c>
      <c r="Q72" s="377" t="s">
        <v>678</v>
      </c>
      <c r="R72" s="377" t="s">
        <v>622</v>
      </c>
      <c r="S72" s="377" t="s">
        <v>622</v>
      </c>
      <c r="T72" s="377" t="s">
        <v>623</v>
      </c>
      <c r="U72" s="395"/>
      <c r="V72" s="395"/>
      <c r="W72" s="395"/>
      <c r="X72" s="395"/>
      <c r="Y72" s="122">
        <f t="shared" si="29"/>
        <v>5.0819999999999999</v>
      </c>
      <c r="Z72" s="122"/>
      <c r="AA72" s="122"/>
      <c r="AB72" s="319">
        <f t="shared" si="30"/>
        <v>5.0819999999999999</v>
      </c>
      <c r="AC72" s="319">
        <v>5.0819999999999999</v>
      </c>
      <c r="AD72" s="122"/>
      <c r="AE72" s="122"/>
      <c r="AF72" s="122">
        <f t="shared" si="31"/>
        <v>0</v>
      </c>
      <c r="AG72" s="122"/>
      <c r="AH72" s="122"/>
      <c r="AI72" s="122">
        <f t="shared" si="32"/>
        <v>0</v>
      </c>
      <c r="AJ72" s="122">
        <v>0</v>
      </c>
      <c r="AK72" s="122"/>
      <c r="AL72" s="122"/>
      <c r="AM72" s="122"/>
      <c r="AN72" s="122"/>
      <c r="AO72" s="122"/>
      <c r="AP72" s="122"/>
      <c r="AQ72" s="319"/>
      <c r="AR72" s="122"/>
      <c r="AS72" s="122"/>
      <c r="AT72" s="122"/>
      <c r="AU72" s="122">
        <f t="shared" si="33"/>
        <v>5.0819999999999999</v>
      </c>
      <c r="AV72" s="122"/>
      <c r="AW72" s="122"/>
      <c r="AX72" s="122">
        <f t="shared" si="34"/>
        <v>5.0819999999999999</v>
      </c>
      <c r="AY72" s="122">
        <v>5.0819999999999999</v>
      </c>
      <c r="AZ72" s="122"/>
      <c r="BA72" s="122"/>
      <c r="BB72" s="122"/>
      <c r="BC72" s="122"/>
      <c r="BD72" s="122"/>
      <c r="BE72" s="122"/>
      <c r="BF72" s="319"/>
      <c r="BG72" s="122"/>
      <c r="BH72" s="122"/>
      <c r="BI72" s="122"/>
      <c r="BJ72" s="122"/>
      <c r="BK72" s="122"/>
      <c r="BL72" s="122"/>
      <c r="BM72" s="319"/>
      <c r="BN72" s="122"/>
      <c r="BO72" s="122"/>
      <c r="BP72" s="122"/>
      <c r="BQ72" s="319"/>
      <c r="BR72" s="376"/>
      <c r="BS72" s="376"/>
      <c r="BT72" s="376"/>
      <c r="BU72" s="376"/>
      <c r="BV72" s="376"/>
      <c r="BW72" s="376"/>
      <c r="BX72" s="376"/>
      <c r="BY72" s="376"/>
      <c r="BZ72" s="376"/>
      <c r="CA72" s="376"/>
      <c r="CB72" s="367"/>
    </row>
    <row r="73" spans="1:80" ht="30.75" hidden="1" outlineLevel="1">
      <c r="A73" s="363">
        <v>18</v>
      </c>
      <c r="B73" s="604" t="s">
        <v>679</v>
      </c>
      <c r="C73" s="363" t="s">
        <v>477</v>
      </c>
      <c r="D73" s="377" t="s">
        <v>623</v>
      </c>
      <c r="E73" s="498" t="s">
        <v>48</v>
      </c>
      <c r="F73" s="498" t="s">
        <v>480</v>
      </c>
      <c r="G73" s="363">
        <v>7994265</v>
      </c>
      <c r="H73" s="377" t="s">
        <v>622</v>
      </c>
      <c r="I73" s="629">
        <v>2023</v>
      </c>
      <c r="J73" s="365">
        <v>2023</v>
      </c>
      <c r="K73" s="363" t="s">
        <v>591</v>
      </c>
      <c r="L73" s="627" t="s">
        <v>680</v>
      </c>
      <c r="M73" s="122">
        <v>700</v>
      </c>
      <c r="N73" s="387">
        <v>636</v>
      </c>
      <c r="O73" s="387"/>
      <c r="P73" s="387">
        <v>64</v>
      </c>
      <c r="Q73" s="377" t="s">
        <v>681</v>
      </c>
      <c r="R73" s="377" t="s">
        <v>622</v>
      </c>
      <c r="S73" s="377" t="s">
        <v>622</v>
      </c>
      <c r="T73" s="377" t="s">
        <v>623</v>
      </c>
      <c r="U73" s="395"/>
      <c r="V73" s="395"/>
      <c r="W73" s="395"/>
      <c r="X73" s="395"/>
      <c r="Y73" s="122">
        <f t="shared" si="29"/>
        <v>3.9649999999999999</v>
      </c>
      <c r="Z73" s="122"/>
      <c r="AA73" s="122"/>
      <c r="AB73" s="319">
        <f t="shared" si="30"/>
        <v>3.9649999999999999</v>
      </c>
      <c r="AC73" s="319">
        <v>3.9649999999999999</v>
      </c>
      <c r="AD73" s="122"/>
      <c r="AE73" s="122"/>
      <c r="AF73" s="122">
        <f t="shared" si="31"/>
        <v>0</v>
      </c>
      <c r="AG73" s="122"/>
      <c r="AH73" s="122"/>
      <c r="AI73" s="122">
        <f t="shared" si="32"/>
        <v>0</v>
      </c>
      <c r="AJ73" s="122">
        <v>0</v>
      </c>
      <c r="AK73" s="122"/>
      <c r="AL73" s="122"/>
      <c r="AM73" s="122"/>
      <c r="AN73" s="122"/>
      <c r="AO73" s="122"/>
      <c r="AP73" s="122"/>
      <c r="AQ73" s="319"/>
      <c r="AR73" s="122"/>
      <c r="AS73" s="122"/>
      <c r="AT73" s="122"/>
      <c r="AU73" s="122">
        <f t="shared" si="33"/>
        <v>3.9649999999999999</v>
      </c>
      <c r="AV73" s="122"/>
      <c r="AW73" s="122"/>
      <c r="AX73" s="122">
        <f t="shared" si="34"/>
        <v>3.9649999999999999</v>
      </c>
      <c r="AY73" s="122">
        <v>3.9649999999999999</v>
      </c>
      <c r="AZ73" s="122"/>
      <c r="BA73" s="122"/>
      <c r="BB73" s="122"/>
      <c r="BC73" s="122"/>
      <c r="BD73" s="122"/>
      <c r="BE73" s="122"/>
      <c r="BF73" s="319"/>
      <c r="BG73" s="122"/>
      <c r="BH73" s="122"/>
      <c r="BI73" s="122"/>
      <c r="BJ73" s="122"/>
      <c r="BK73" s="122"/>
      <c r="BL73" s="122"/>
      <c r="BM73" s="319"/>
      <c r="BN73" s="122"/>
      <c r="BO73" s="122"/>
      <c r="BP73" s="122"/>
      <c r="BQ73" s="319"/>
      <c r="BR73" s="376"/>
      <c r="BS73" s="376"/>
      <c r="BT73" s="376"/>
      <c r="BU73" s="376"/>
      <c r="BV73" s="376"/>
      <c r="BW73" s="376"/>
      <c r="BX73" s="376"/>
      <c r="BY73" s="376"/>
      <c r="BZ73" s="376"/>
      <c r="CA73" s="376"/>
      <c r="CB73" s="367"/>
    </row>
    <row r="74" spans="1:80" ht="30.75" hidden="1" outlineLevel="1">
      <c r="A74" s="363">
        <v>19</v>
      </c>
      <c r="B74" s="604" t="s">
        <v>682</v>
      </c>
      <c r="C74" s="363" t="s">
        <v>477</v>
      </c>
      <c r="D74" s="377" t="s">
        <v>623</v>
      </c>
      <c r="E74" s="498" t="s">
        <v>48</v>
      </c>
      <c r="F74" s="498" t="s">
        <v>420</v>
      </c>
      <c r="G74" s="363">
        <v>8016006</v>
      </c>
      <c r="H74" s="377" t="s">
        <v>622</v>
      </c>
      <c r="I74" s="629">
        <v>2023</v>
      </c>
      <c r="J74" s="365">
        <v>2023</v>
      </c>
      <c r="K74" s="363" t="s">
        <v>595</v>
      </c>
      <c r="L74" s="381" t="s">
        <v>683</v>
      </c>
      <c r="M74" s="122">
        <v>1870</v>
      </c>
      <c r="N74" s="387">
        <v>1700</v>
      </c>
      <c r="O74" s="387"/>
      <c r="P74" s="387">
        <v>170</v>
      </c>
      <c r="Q74" s="377" t="s">
        <v>684</v>
      </c>
      <c r="R74" s="377" t="s">
        <v>622</v>
      </c>
      <c r="S74" s="377" t="s">
        <v>622</v>
      </c>
      <c r="T74" s="377" t="s">
        <v>623</v>
      </c>
      <c r="U74" s="395"/>
      <c r="V74" s="395"/>
      <c r="W74" s="395"/>
      <c r="X74" s="395"/>
      <c r="Y74" s="122">
        <f t="shared" si="29"/>
        <v>9.15</v>
      </c>
      <c r="Z74" s="122"/>
      <c r="AA74" s="122"/>
      <c r="AB74" s="319">
        <f t="shared" si="30"/>
        <v>9.15</v>
      </c>
      <c r="AC74" s="319">
        <v>9.15</v>
      </c>
      <c r="AD74" s="122"/>
      <c r="AE74" s="122"/>
      <c r="AF74" s="122">
        <f t="shared" si="31"/>
        <v>0</v>
      </c>
      <c r="AG74" s="122"/>
      <c r="AH74" s="122"/>
      <c r="AI74" s="122">
        <f t="shared" si="32"/>
        <v>0</v>
      </c>
      <c r="AJ74" s="122">
        <v>0</v>
      </c>
      <c r="AK74" s="122"/>
      <c r="AL74" s="122"/>
      <c r="AM74" s="122"/>
      <c r="AN74" s="122"/>
      <c r="AO74" s="122"/>
      <c r="AP74" s="122"/>
      <c r="AQ74" s="319"/>
      <c r="AR74" s="122"/>
      <c r="AS74" s="122"/>
      <c r="AT74" s="122"/>
      <c r="AU74" s="122">
        <f t="shared" si="33"/>
        <v>9.15</v>
      </c>
      <c r="AV74" s="122"/>
      <c r="AW74" s="122"/>
      <c r="AX74" s="122">
        <f t="shared" si="34"/>
        <v>9.15</v>
      </c>
      <c r="AY74" s="122">
        <v>9.15</v>
      </c>
      <c r="AZ74" s="122"/>
      <c r="BA74" s="122"/>
      <c r="BB74" s="122"/>
      <c r="BC74" s="122"/>
      <c r="BD74" s="122"/>
      <c r="BE74" s="122"/>
      <c r="BF74" s="319"/>
      <c r="BG74" s="122"/>
      <c r="BH74" s="122"/>
      <c r="BI74" s="122"/>
      <c r="BJ74" s="122"/>
      <c r="BK74" s="122"/>
      <c r="BL74" s="122"/>
      <c r="BM74" s="319"/>
      <c r="BN74" s="122"/>
      <c r="BO74" s="122"/>
      <c r="BP74" s="122"/>
      <c r="BQ74" s="319"/>
      <c r="BR74" s="376"/>
      <c r="BS74" s="376"/>
      <c r="BT74" s="376"/>
      <c r="BU74" s="376"/>
      <c r="BV74" s="376"/>
      <c r="BW74" s="376"/>
      <c r="BX74" s="376"/>
      <c r="BY74" s="376"/>
      <c r="BZ74" s="376"/>
      <c r="CA74" s="376"/>
      <c r="CB74" s="367"/>
    </row>
    <row r="75" spans="1:80" ht="30.75" hidden="1" outlineLevel="1">
      <c r="A75" s="363">
        <v>20</v>
      </c>
      <c r="B75" s="604" t="s">
        <v>685</v>
      </c>
      <c r="C75" s="363" t="s">
        <v>477</v>
      </c>
      <c r="D75" s="377" t="s">
        <v>623</v>
      </c>
      <c r="E75" s="498" t="s">
        <v>48</v>
      </c>
      <c r="F75" s="498" t="s">
        <v>47</v>
      </c>
      <c r="G75" s="365">
        <v>7979043</v>
      </c>
      <c r="H75" s="377" t="s">
        <v>624</v>
      </c>
      <c r="I75" s="629" t="s">
        <v>69</v>
      </c>
      <c r="J75" s="365">
        <v>2022</v>
      </c>
      <c r="K75" s="363" t="s">
        <v>553</v>
      </c>
      <c r="L75" s="363" t="s">
        <v>686</v>
      </c>
      <c r="M75" s="320">
        <v>600</v>
      </c>
      <c r="N75" s="387"/>
      <c r="O75" s="387"/>
      <c r="P75" s="387">
        <v>600</v>
      </c>
      <c r="Q75" s="377" t="s">
        <v>687</v>
      </c>
      <c r="R75" s="377" t="s">
        <v>624</v>
      </c>
      <c r="S75" s="377" t="s">
        <v>622</v>
      </c>
      <c r="T75" s="377" t="s">
        <v>623</v>
      </c>
      <c r="U75" s="395"/>
      <c r="V75" s="395"/>
      <c r="W75" s="395"/>
      <c r="X75" s="395"/>
      <c r="Y75" s="122">
        <f t="shared" si="29"/>
        <v>3.3370000000000002</v>
      </c>
      <c r="Z75" s="122"/>
      <c r="AA75" s="122"/>
      <c r="AB75" s="319">
        <f t="shared" si="30"/>
        <v>3.3370000000000002</v>
      </c>
      <c r="AC75" s="319">
        <v>3.3370000000000002</v>
      </c>
      <c r="AD75" s="122"/>
      <c r="AE75" s="122"/>
      <c r="AF75" s="122">
        <f t="shared" si="31"/>
        <v>0</v>
      </c>
      <c r="AG75" s="122"/>
      <c r="AH75" s="122"/>
      <c r="AI75" s="122">
        <f t="shared" si="32"/>
        <v>0</v>
      </c>
      <c r="AJ75" s="122">
        <v>0</v>
      </c>
      <c r="AK75" s="122"/>
      <c r="AL75" s="122"/>
      <c r="AM75" s="122"/>
      <c r="AN75" s="122"/>
      <c r="AO75" s="122"/>
      <c r="AP75" s="122"/>
      <c r="AQ75" s="319"/>
      <c r="AR75" s="122"/>
      <c r="AS75" s="122"/>
      <c r="AT75" s="122"/>
      <c r="AU75" s="122">
        <f t="shared" si="33"/>
        <v>3.3370000000000002</v>
      </c>
      <c r="AV75" s="122"/>
      <c r="AW75" s="122"/>
      <c r="AX75" s="122">
        <f t="shared" si="34"/>
        <v>3.3370000000000002</v>
      </c>
      <c r="AY75" s="122">
        <v>3.3370000000000002</v>
      </c>
      <c r="AZ75" s="122"/>
      <c r="BA75" s="122"/>
      <c r="BB75" s="122"/>
      <c r="BC75" s="122"/>
      <c r="BD75" s="122"/>
      <c r="BE75" s="122"/>
      <c r="BF75" s="319"/>
      <c r="BG75" s="122"/>
      <c r="BH75" s="122"/>
      <c r="BI75" s="122"/>
      <c r="BJ75" s="122"/>
      <c r="BK75" s="122"/>
      <c r="BL75" s="122"/>
      <c r="BM75" s="319"/>
      <c r="BN75" s="122"/>
      <c r="BO75" s="122"/>
      <c r="BP75" s="122"/>
      <c r="BQ75" s="319"/>
      <c r="BR75" s="376"/>
      <c r="BS75" s="376"/>
      <c r="BT75" s="376"/>
      <c r="BU75" s="376"/>
      <c r="BV75" s="376"/>
      <c r="BW75" s="376"/>
      <c r="BX75" s="376"/>
      <c r="BY75" s="376"/>
      <c r="BZ75" s="376"/>
      <c r="CA75" s="376"/>
      <c r="CB75" s="367"/>
    </row>
    <row r="76" spans="1:80" ht="30.75" hidden="1" outlineLevel="1">
      <c r="A76" s="363">
        <v>21</v>
      </c>
      <c r="B76" s="604" t="s">
        <v>688</v>
      </c>
      <c r="C76" s="363" t="s">
        <v>477</v>
      </c>
      <c r="D76" s="377" t="s">
        <v>623</v>
      </c>
      <c r="E76" s="498" t="s">
        <v>48</v>
      </c>
      <c r="F76" s="498" t="s">
        <v>47</v>
      </c>
      <c r="G76" s="365">
        <v>7979042</v>
      </c>
      <c r="H76" s="377" t="s">
        <v>624</v>
      </c>
      <c r="I76" s="629" t="s">
        <v>69</v>
      </c>
      <c r="J76" s="365">
        <v>2022</v>
      </c>
      <c r="K76" s="363" t="s">
        <v>553</v>
      </c>
      <c r="L76" s="363" t="s">
        <v>689</v>
      </c>
      <c r="M76" s="320">
        <v>650</v>
      </c>
      <c r="N76" s="387"/>
      <c r="O76" s="387"/>
      <c r="P76" s="387">
        <v>650</v>
      </c>
      <c r="Q76" s="377" t="s">
        <v>690</v>
      </c>
      <c r="R76" s="377" t="s">
        <v>624</v>
      </c>
      <c r="S76" s="377" t="s">
        <v>622</v>
      </c>
      <c r="T76" s="377" t="s">
        <v>623</v>
      </c>
      <c r="U76" s="395"/>
      <c r="V76" s="395"/>
      <c r="W76" s="395"/>
      <c r="X76" s="395"/>
      <c r="Y76" s="122">
        <f t="shared" si="29"/>
        <v>3.6139999999999999</v>
      </c>
      <c r="Z76" s="122"/>
      <c r="AA76" s="122"/>
      <c r="AB76" s="319">
        <f t="shared" si="30"/>
        <v>3.6139999999999999</v>
      </c>
      <c r="AC76" s="319">
        <v>3.6139999999999999</v>
      </c>
      <c r="AD76" s="122"/>
      <c r="AE76" s="122"/>
      <c r="AF76" s="122">
        <f t="shared" si="31"/>
        <v>0</v>
      </c>
      <c r="AG76" s="122"/>
      <c r="AH76" s="122"/>
      <c r="AI76" s="122">
        <f t="shared" si="32"/>
        <v>0</v>
      </c>
      <c r="AJ76" s="122">
        <v>0</v>
      </c>
      <c r="AK76" s="122"/>
      <c r="AL76" s="122"/>
      <c r="AM76" s="122"/>
      <c r="AN76" s="122"/>
      <c r="AO76" s="122"/>
      <c r="AP76" s="122"/>
      <c r="AQ76" s="319"/>
      <c r="AR76" s="122"/>
      <c r="AS76" s="122"/>
      <c r="AT76" s="122"/>
      <c r="AU76" s="122">
        <f t="shared" si="33"/>
        <v>3.6139999999999999</v>
      </c>
      <c r="AV76" s="122"/>
      <c r="AW76" s="122"/>
      <c r="AX76" s="122">
        <f t="shared" si="34"/>
        <v>3.6139999999999999</v>
      </c>
      <c r="AY76" s="122">
        <v>3.6139999999999999</v>
      </c>
      <c r="AZ76" s="122"/>
      <c r="BA76" s="122"/>
      <c r="BB76" s="122"/>
      <c r="BC76" s="122"/>
      <c r="BD76" s="122"/>
      <c r="BE76" s="122"/>
      <c r="BF76" s="319"/>
      <c r="BG76" s="122"/>
      <c r="BH76" s="122"/>
      <c r="BI76" s="122"/>
      <c r="BJ76" s="122"/>
      <c r="BK76" s="122"/>
      <c r="BL76" s="122"/>
      <c r="BM76" s="319"/>
      <c r="BN76" s="122"/>
      <c r="BO76" s="122"/>
      <c r="BP76" s="122"/>
      <c r="BQ76" s="319"/>
      <c r="BR76" s="376"/>
      <c r="BS76" s="376"/>
      <c r="BT76" s="376"/>
      <c r="BU76" s="376"/>
      <c r="BV76" s="376"/>
      <c r="BW76" s="376"/>
      <c r="BX76" s="376"/>
      <c r="BY76" s="376"/>
      <c r="BZ76" s="376"/>
      <c r="CA76" s="376"/>
      <c r="CB76" s="367"/>
    </row>
    <row r="77" spans="1:80" ht="30.75" hidden="1" outlineLevel="1">
      <c r="A77" s="363">
        <v>22</v>
      </c>
      <c r="B77" s="604" t="s">
        <v>691</v>
      </c>
      <c r="C77" s="363" t="s">
        <v>477</v>
      </c>
      <c r="D77" s="377" t="s">
        <v>623</v>
      </c>
      <c r="E77" s="498" t="s">
        <v>48</v>
      </c>
      <c r="F77" s="498" t="s">
        <v>47</v>
      </c>
      <c r="G77" s="363">
        <v>7990782</v>
      </c>
      <c r="H77" s="377" t="s">
        <v>624</v>
      </c>
      <c r="I77" s="629">
        <v>2023</v>
      </c>
      <c r="J77" s="365">
        <v>2022</v>
      </c>
      <c r="K77" s="363" t="s">
        <v>606</v>
      </c>
      <c r="L77" s="363" t="s">
        <v>692</v>
      </c>
      <c r="M77" s="122">
        <v>968</v>
      </c>
      <c r="N77" s="387">
        <v>879</v>
      </c>
      <c r="O77" s="387"/>
      <c r="P77" s="387">
        <v>89</v>
      </c>
      <c r="Q77" s="377" t="s">
        <v>693</v>
      </c>
      <c r="R77" s="377" t="s">
        <v>624</v>
      </c>
      <c r="S77" s="377" t="s">
        <v>622</v>
      </c>
      <c r="T77" s="377" t="s">
        <v>623</v>
      </c>
      <c r="U77" s="395"/>
      <c r="V77" s="395"/>
      <c r="W77" s="395"/>
      <c r="X77" s="395"/>
      <c r="Y77" s="122">
        <f t="shared" si="29"/>
        <v>5.4660000000000002</v>
      </c>
      <c r="Z77" s="122"/>
      <c r="AA77" s="122"/>
      <c r="AB77" s="319">
        <f t="shared" si="30"/>
        <v>5.4660000000000002</v>
      </c>
      <c r="AC77" s="319">
        <v>5.4660000000000002</v>
      </c>
      <c r="AD77" s="122"/>
      <c r="AE77" s="122"/>
      <c r="AF77" s="122">
        <f t="shared" si="31"/>
        <v>0</v>
      </c>
      <c r="AG77" s="122"/>
      <c r="AH77" s="122"/>
      <c r="AI77" s="122">
        <f t="shared" si="32"/>
        <v>0</v>
      </c>
      <c r="AJ77" s="122">
        <v>0</v>
      </c>
      <c r="AK77" s="122"/>
      <c r="AL77" s="122"/>
      <c r="AM77" s="122"/>
      <c r="AN77" s="122"/>
      <c r="AO77" s="122"/>
      <c r="AP77" s="122"/>
      <c r="AQ77" s="319"/>
      <c r="AR77" s="122"/>
      <c r="AS77" s="122"/>
      <c r="AT77" s="122"/>
      <c r="AU77" s="122">
        <f t="shared" si="33"/>
        <v>5.4660000000000002</v>
      </c>
      <c r="AV77" s="122"/>
      <c r="AW77" s="122"/>
      <c r="AX77" s="122">
        <f t="shared" si="34"/>
        <v>5.4660000000000002</v>
      </c>
      <c r="AY77" s="122">
        <v>5.4660000000000002</v>
      </c>
      <c r="AZ77" s="122"/>
      <c r="BA77" s="122"/>
      <c r="BB77" s="122"/>
      <c r="BC77" s="122"/>
      <c r="BD77" s="122"/>
      <c r="BE77" s="122"/>
      <c r="BF77" s="319"/>
      <c r="BG77" s="122"/>
      <c r="BH77" s="122"/>
      <c r="BI77" s="122"/>
      <c r="BJ77" s="122"/>
      <c r="BK77" s="122"/>
      <c r="BL77" s="122"/>
      <c r="BM77" s="319"/>
      <c r="BN77" s="122"/>
      <c r="BO77" s="122"/>
      <c r="BP77" s="122"/>
      <c r="BQ77" s="319"/>
      <c r="BR77" s="376"/>
      <c r="BS77" s="376"/>
      <c r="BT77" s="376"/>
      <c r="BU77" s="376"/>
      <c r="BV77" s="376"/>
      <c r="BW77" s="376"/>
      <c r="BX77" s="376"/>
      <c r="BY77" s="376"/>
      <c r="BZ77" s="376"/>
      <c r="CA77" s="376"/>
      <c r="CB77" s="367"/>
    </row>
    <row r="78" spans="1:80" ht="33.75" hidden="1" customHeight="1" outlineLevel="1">
      <c r="A78" s="469" t="s">
        <v>45</v>
      </c>
      <c r="B78" s="608" t="s">
        <v>49</v>
      </c>
      <c r="C78" s="361"/>
      <c r="D78" s="390"/>
      <c r="E78" s="361"/>
      <c r="F78" s="361"/>
      <c r="G78" s="361"/>
      <c r="H78" s="390"/>
      <c r="I78" s="361"/>
      <c r="J78" s="361"/>
      <c r="K78" s="361"/>
      <c r="L78" s="361"/>
      <c r="M78" s="372">
        <f t="shared" ref="M78:AY78" si="41">SUM(M79:M79)</f>
        <v>2740</v>
      </c>
      <c r="N78" s="372">
        <f t="shared" si="41"/>
        <v>0</v>
      </c>
      <c r="O78" s="372">
        <f t="shared" si="41"/>
        <v>0</v>
      </c>
      <c r="P78" s="372">
        <f t="shared" si="41"/>
        <v>2740</v>
      </c>
      <c r="Q78" s="390">
        <f t="shared" si="41"/>
        <v>0</v>
      </c>
      <c r="R78" s="390">
        <f t="shared" si="41"/>
        <v>0</v>
      </c>
      <c r="S78" s="390">
        <f t="shared" si="41"/>
        <v>0</v>
      </c>
      <c r="T78" s="390">
        <f t="shared" si="41"/>
        <v>0</v>
      </c>
      <c r="U78" s="372">
        <f t="shared" si="41"/>
        <v>0</v>
      </c>
      <c r="V78" s="372">
        <f t="shared" si="41"/>
        <v>0</v>
      </c>
      <c r="W78" s="372">
        <f t="shared" si="41"/>
        <v>0</v>
      </c>
      <c r="X78" s="372">
        <f t="shared" si="41"/>
        <v>0</v>
      </c>
      <c r="Y78" s="372">
        <f t="shared" si="41"/>
        <v>2737</v>
      </c>
      <c r="Z78" s="372">
        <f t="shared" si="41"/>
        <v>0</v>
      </c>
      <c r="AA78" s="372">
        <f t="shared" si="41"/>
        <v>0</v>
      </c>
      <c r="AB78" s="372">
        <f t="shared" si="41"/>
        <v>2737</v>
      </c>
      <c r="AC78" s="372">
        <f t="shared" si="41"/>
        <v>2737</v>
      </c>
      <c r="AD78" s="372">
        <f t="shared" si="41"/>
        <v>0</v>
      </c>
      <c r="AE78" s="372">
        <f t="shared" si="41"/>
        <v>0</v>
      </c>
      <c r="AF78" s="372">
        <f t="shared" si="41"/>
        <v>1650</v>
      </c>
      <c r="AG78" s="372">
        <f t="shared" si="41"/>
        <v>0</v>
      </c>
      <c r="AH78" s="372">
        <f t="shared" si="41"/>
        <v>0</v>
      </c>
      <c r="AI78" s="372">
        <f t="shared" si="41"/>
        <v>1650</v>
      </c>
      <c r="AJ78" s="372">
        <f t="shared" si="41"/>
        <v>1650</v>
      </c>
      <c r="AK78" s="372">
        <f t="shared" si="41"/>
        <v>0</v>
      </c>
      <c r="AL78" s="372">
        <f t="shared" si="41"/>
        <v>0</v>
      </c>
      <c r="AM78" s="372">
        <f t="shared" si="41"/>
        <v>0</v>
      </c>
      <c r="AN78" s="372">
        <f t="shared" si="41"/>
        <v>0</v>
      </c>
      <c r="AO78" s="372">
        <f t="shared" si="41"/>
        <v>0</v>
      </c>
      <c r="AP78" s="372">
        <f t="shared" si="41"/>
        <v>0</v>
      </c>
      <c r="AQ78" s="372">
        <f t="shared" si="41"/>
        <v>0</v>
      </c>
      <c r="AR78" s="372">
        <f t="shared" si="41"/>
        <v>0</v>
      </c>
      <c r="AS78" s="372">
        <f t="shared" si="41"/>
        <v>0</v>
      </c>
      <c r="AT78" s="372">
        <f t="shared" si="41"/>
        <v>0</v>
      </c>
      <c r="AU78" s="372">
        <f t="shared" si="41"/>
        <v>1140</v>
      </c>
      <c r="AV78" s="372">
        <f t="shared" si="41"/>
        <v>0</v>
      </c>
      <c r="AW78" s="372">
        <f t="shared" si="41"/>
        <v>0</v>
      </c>
      <c r="AX78" s="372">
        <f t="shared" si="41"/>
        <v>1140</v>
      </c>
      <c r="AY78" s="372">
        <f t="shared" si="41"/>
        <v>1140</v>
      </c>
      <c r="AZ78" s="372">
        <f t="shared" ref="AZ78:CA78" si="42">SUM(AZ79:AZ79)</f>
        <v>0</v>
      </c>
      <c r="BA78" s="372">
        <f t="shared" si="42"/>
        <v>0</v>
      </c>
      <c r="BB78" s="372">
        <f t="shared" si="42"/>
        <v>0</v>
      </c>
      <c r="BC78" s="372">
        <f t="shared" si="42"/>
        <v>0</v>
      </c>
      <c r="BD78" s="372">
        <f t="shared" si="42"/>
        <v>0</v>
      </c>
      <c r="BE78" s="372">
        <f t="shared" si="42"/>
        <v>0</v>
      </c>
      <c r="BF78" s="372">
        <f t="shared" si="42"/>
        <v>0</v>
      </c>
      <c r="BG78" s="372">
        <f t="shared" si="42"/>
        <v>0</v>
      </c>
      <c r="BH78" s="372">
        <f t="shared" si="42"/>
        <v>0</v>
      </c>
      <c r="BI78" s="372">
        <f t="shared" si="42"/>
        <v>0</v>
      </c>
      <c r="BJ78" s="372">
        <f t="shared" si="42"/>
        <v>0</v>
      </c>
      <c r="BK78" s="372">
        <f t="shared" si="42"/>
        <v>0</v>
      </c>
      <c r="BL78" s="372">
        <f t="shared" si="42"/>
        <v>0</v>
      </c>
      <c r="BM78" s="372">
        <f t="shared" si="42"/>
        <v>0</v>
      </c>
      <c r="BN78" s="372">
        <f t="shared" si="42"/>
        <v>0</v>
      </c>
      <c r="BO78" s="372">
        <f t="shared" si="42"/>
        <v>0</v>
      </c>
      <c r="BP78" s="372">
        <f t="shared" si="42"/>
        <v>0</v>
      </c>
      <c r="BQ78" s="372">
        <f t="shared" si="42"/>
        <v>0</v>
      </c>
      <c r="BR78" s="372">
        <f t="shared" si="42"/>
        <v>0</v>
      </c>
      <c r="BS78" s="372">
        <f t="shared" si="42"/>
        <v>0</v>
      </c>
      <c r="BT78" s="372">
        <f t="shared" si="42"/>
        <v>0</v>
      </c>
      <c r="BU78" s="372">
        <f t="shared" si="42"/>
        <v>0</v>
      </c>
      <c r="BV78" s="372">
        <f t="shared" si="42"/>
        <v>0</v>
      </c>
      <c r="BW78" s="372">
        <f t="shared" si="42"/>
        <v>0</v>
      </c>
      <c r="BX78" s="372">
        <f t="shared" si="42"/>
        <v>0</v>
      </c>
      <c r="BY78" s="372">
        <f t="shared" si="42"/>
        <v>0</v>
      </c>
      <c r="BZ78" s="372">
        <f t="shared" si="42"/>
        <v>0</v>
      </c>
      <c r="CA78" s="372">
        <f t="shared" si="42"/>
        <v>0</v>
      </c>
      <c r="CB78" s="390"/>
    </row>
    <row r="79" spans="1:80" ht="30.75" hidden="1" outlineLevel="1">
      <c r="A79" s="381">
        <v>9</v>
      </c>
      <c r="B79" s="604" t="s">
        <v>628</v>
      </c>
      <c r="C79" s="363" t="s">
        <v>477</v>
      </c>
      <c r="D79" s="377" t="s">
        <v>623</v>
      </c>
      <c r="E79" s="498" t="s">
        <v>48</v>
      </c>
      <c r="F79" s="498" t="s">
        <v>91</v>
      </c>
      <c r="G79" s="498" t="s">
        <v>629</v>
      </c>
      <c r="H79" s="606" t="s">
        <v>624</v>
      </c>
      <c r="I79" s="606" t="s">
        <v>54</v>
      </c>
      <c r="J79" s="367">
        <v>2023</v>
      </c>
      <c r="K79" s="363" t="s">
        <v>694</v>
      </c>
      <c r="L79" s="363" t="s">
        <v>630</v>
      </c>
      <c r="M79" s="317">
        <v>2740</v>
      </c>
      <c r="N79" s="387"/>
      <c r="O79" s="387"/>
      <c r="P79" s="317">
        <v>2740</v>
      </c>
      <c r="Q79" s="377" t="s">
        <v>631</v>
      </c>
      <c r="R79" s="606" t="s">
        <v>624</v>
      </c>
      <c r="S79" s="377" t="s">
        <v>622</v>
      </c>
      <c r="T79" s="377" t="s">
        <v>623</v>
      </c>
      <c r="U79" s="395"/>
      <c r="V79" s="395"/>
      <c r="W79" s="395"/>
      <c r="X79" s="395"/>
      <c r="Y79" s="122">
        <f t="shared" ref="Y79" si="43">Z79+AA79+AB79</f>
        <v>2737</v>
      </c>
      <c r="Z79" s="122"/>
      <c r="AA79" s="122"/>
      <c r="AB79" s="319">
        <f t="shared" ref="AB79" si="44">AC79+AD79+AE79</f>
        <v>2737</v>
      </c>
      <c r="AC79" s="319">
        <v>2737</v>
      </c>
      <c r="AD79" s="122"/>
      <c r="AE79" s="122"/>
      <c r="AF79" s="122">
        <f t="shared" ref="AF79" si="45">AG79+AH79+AI79</f>
        <v>1650</v>
      </c>
      <c r="AG79" s="122"/>
      <c r="AH79" s="122"/>
      <c r="AI79" s="122">
        <f t="shared" ref="AI79" si="46">AJ79+AK79+AL79</f>
        <v>1650</v>
      </c>
      <c r="AJ79" s="122">
        <v>1650</v>
      </c>
      <c r="AK79" s="122"/>
      <c r="AL79" s="122"/>
      <c r="AM79" s="122"/>
      <c r="AN79" s="122"/>
      <c r="AO79" s="122"/>
      <c r="AP79" s="122"/>
      <c r="AQ79" s="122"/>
      <c r="AR79" s="319"/>
      <c r="AS79" s="319"/>
      <c r="AT79" s="319"/>
      <c r="AU79" s="122">
        <f t="shared" ref="AU79" si="47">AV79+AW79+AX79</f>
        <v>1140</v>
      </c>
      <c r="AV79" s="122"/>
      <c r="AW79" s="122"/>
      <c r="AX79" s="122">
        <f t="shared" ref="AX79" si="48">AY79+AZ79+BA79</f>
        <v>1140</v>
      </c>
      <c r="AY79" s="122">
        <v>1140</v>
      </c>
      <c r="AZ79" s="122"/>
      <c r="BA79" s="122"/>
      <c r="BB79" s="122"/>
      <c r="BC79" s="122"/>
      <c r="BD79" s="122"/>
      <c r="BE79" s="122"/>
      <c r="BF79" s="122"/>
      <c r="BG79" s="319"/>
      <c r="BH79" s="319"/>
      <c r="BI79" s="319"/>
      <c r="BJ79" s="319"/>
      <c r="BK79" s="319"/>
      <c r="BL79" s="319"/>
      <c r="BM79" s="122"/>
      <c r="BN79" s="319"/>
      <c r="BO79" s="319"/>
      <c r="BP79" s="319"/>
      <c r="BQ79" s="122"/>
      <c r="BR79" s="609"/>
      <c r="BS79" s="609"/>
      <c r="BT79" s="609"/>
      <c r="BU79" s="609"/>
      <c r="BV79" s="609"/>
      <c r="BW79" s="609"/>
      <c r="BX79" s="609"/>
      <c r="BY79" s="609"/>
      <c r="BZ79" s="609"/>
      <c r="CA79" s="609"/>
      <c r="CB79" s="367"/>
    </row>
    <row r="80" spans="1:80" ht="66.75" customHeight="1" collapsed="1">
      <c r="A80" s="54" t="s">
        <v>10</v>
      </c>
      <c r="B80" s="54" t="s">
        <v>1342</v>
      </c>
      <c r="C80" s="54"/>
      <c r="D80" s="54"/>
      <c r="E80" s="54"/>
      <c r="F80" s="54"/>
      <c r="G80" s="54"/>
      <c r="H80" s="54"/>
      <c r="I80" s="54"/>
      <c r="J80" s="54"/>
      <c r="K80" s="54"/>
      <c r="L80" s="54"/>
      <c r="M80" s="79"/>
      <c r="N80" s="79"/>
      <c r="O80" s="79"/>
      <c r="P80" s="79"/>
      <c r="Q80" s="79"/>
      <c r="R80" s="79"/>
      <c r="S80" s="79"/>
      <c r="T80" s="79"/>
      <c r="U80" s="79"/>
      <c r="V80" s="79"/>
      <c r="W80" s="79"/>
      <c r="X80" s="79"/>
      <c r="Y80" s="79">
        <v>24954</v>
      </c>
      <c r="Z80" s="79"/>
      <c r="AA80" s="79"/>
      <c r="AB80" s="79">
        <v>24954</v>
      </c>
      <c r="AC80" s="79">
        <v>0</v>
      </c>
      <c r="AD80" s="79">
        <v>24954</v>
      </c>
      <c r="AE80" s="79"/>
      <c r="AF80" s="79">
        <v>12922</v>
      </c>
      <c r="AG80" s="79"/>
      <c r="AH80" s="79"/>
      <c r="AI80" s="79">
        <v>12922</v>
      </c>
      <c r="AJ80" s="79">
        <v>0</v>
      </c>
      <c r="AK80" s="79">
        <v>12922</v>
      </c>
      <c r="AL80" s="79"/>
      <c r="AM80" s="79"/>
      <c r="AN80" s="79"/>
      <c r="AO80" s="79"/>
      <c r="AP80" s="79"/>
      <c r="AQ80" s="79"/>
      <c r="AR80" s="79"/>
      <c r="AS80" s="79"/>
      <c r="AT80" s="79"/>
      <c r="AU80" s="79">
        <v>12032</v>
      </c>
      <c r="AV80" s="79"/>
      <c r="AW80" s="79"/>
      <c r="AX80" s="79">
        <v>12032</v>
      </c>
      <c r="AY80" s="79">
        <v>0</v>
      </c>
      <c r="AZ80" s="79">
        <v>12032</v>
      </c>
      <c r="BA80" s="79"/>
      <c r="BB80" s="79"/>
      <c r="BC80" s="79"/>
      <c r="BD80" s="79"/>
      <c r="BE80" s="79"/>
      <c r="BF80" s="79"/>
      <c r="BG80" s="79"/>
      <c r="BH80" s="79"/>
      <c r="BI80" s="79"/>
      <c r="BJ80" s="79"/>
      <c r="BK80" s="79"/>
      <c r="BL80" s="79"/>
      <c r="BM80" s="79"/>
      <c r="BN80" s="79"/>
      <c r="BO80" s="79"/>
      <c r="BP80" s="79"/>
      <c r="BQ80" s="79"/>
      <c r="BR80" s="79"/>
      <c r="BS80" s="253">
        <v>439</v>
      </c>
      <c r="BT80" s="253"/>
      <c r="BU80" s="253"/>
      <c r="BV80" s="253"/>
      <c r="BW80" s="253"/>
      <c r="BX80" s="253"/>
      <c r="BY80" s="253"/>
      <c r="BZ80" s="253"/>
      <c r="CA80" s="253"/>
      <c r="CB80" s="54" t="s">
        <v>464</v>
      </c>
    </row>
    <row r="81" spans="1:83" ht="26.25" customHeight="1">
      <c r="A81" s="221" t="s">
        <v>48</v>
      </c>
      <c r="B81" s="221" t="s">
        <v>1337</v>
      </c>
      <c r="C81" s="221"/>
      <c r="D81" s="221"/>
      <c r="E81" s="221"/>
      <c r="F81" s="221"/>
      <c r="G81" s="221"/>
      <c r="H81" s="221"/>
      <c r="I81" s="221"/>
      <c r="J81" s="221"/>
      <c r="K81" s="221"/>
      <c r="L81" s="221"/>
      <c r="M81" s="222">
        <f>M82</f>
        <v>0</v>
      </c>
      <c r="N81" s="222">
        <f t="shared" ref="N81:BR81" si="49">N82</f>
        <v>0</v>
      </c>
      <c r="O81" s="222">
        <f t="shared" si="49"/>
        <v>0</v>
      </c>
      <c r="P81" s="222">
        <f t="shared" si="49"/>
        <v>0</v>
      </c>
      <c r="Q81" s="222">
        <f t="shared" si="49"/>
        <v>0</v>
      </c>
      <c r="R81" s="222">
        <f t="shared" si="49"/>
        <v>0</v>
      </c>
      <c r="S81" s="222">
        <f t="shared" si="49"/>
        <v>0</v>
      </c>
      <c r="T81" s="222">
        <f t="shared" si="49"/>
        <v>0</v>
      </c>
      <c r="U81" s="222">
        <f t="shared" si="49"/>
        <v>0</v>
      </c>
      <c r="V81" s="222">
        <f t="shared" si="49"/>
        <v>0</v>
      </c>
      <c r="W81" s="222">
        <f t="shared" si="49"/>
        <v>0</v>
      </c>
      <c r="X81" s="222">
        <f t="shared" si="49"/>
        <v>0</v>
      </c>
      <c r="Y81" s="222">
        <f t="shared" si="49"/>
        <v>110557.79800000001</v>
      </c>
      <c r="Z81" s="222">
        <f t="shared" si="49"/>
        <v>0</v>
      </c>
      <c r="AA81" s="222">
        <f t="shared" si="49"/>
        <v>0</v>
      </c>
      <c r="AB81" s="222">
        <f t="shared" si="49"/>
        <v>110557.79800000001</v>
      </c>
      <c r="AC81" s="222">
        <f t="shared" si="49"/>
        <v>381.16399999999999</v>
      </c>
      <c r="AD81" s="222">
        <f t="shared" si="49"/>
        <v>96632.634000000005</v>
      </c>
      <c r="AE81" s="222">
        <f t="shared" si="49"/>
        <v>13544</v>
      </c>
      <c r="AF81" s="222">
        <f t="shared" si="49"/>
        <v>0</v>
      </c>
      <c r="AG81" s="222">
        <f t="shared" si="49"/>
        <v>0</v>
      </c>
      <c r="AH81" s="222">
        <f t="shared" si="49"/>
        <v>0</v>
      </c>
      <c r="AI81" s="222">
        <f t="shared" si="49"/>
        <v>0</v>
      </c>
      <c r="AJ81" s="222">
        <f t="shared" si="49"/>
        <v>0</v>
      </c>
      <c r="AK81" s="222">
        <f t="shared" si="49"/>
        <v>0</v>
      </c>
      <c r="AL81" s="222">
        <f t="shared" si="49"/>
        <v>0</v>
      </c>
      <c r="AM81" s="222">
        <f t="shared" si="49"/>
        <v>0</v>
      </c>
      <c r="AN81" s="222">
        <f t="shared" si="49"/>
        <v>0</v>
      </c>
      <c r="AO81" s="222">
        <f t="shared" si="49"/>
        <v>0</v>
      </c>
      <c r="AP81" s="222">
        <f t="shared" si="49"/>
        <v>0</v>
      </c>
      <c r="AQ81" s="222">
        <f t="shared" si="49"/>
        <v>0</v>
      </c>
      <c r="AR81" s="222">
        <f t="shared" si="49"/>
        <v>0</v>
      </c>
      <c r="AS81" s="222">
        <f t="shared" si="49"/>
        <v>0</v>
      </c>
      <c r="AT81" s="222">
        <f t="shared" si="49"/>
        <v>0</v>
      </c>
      <c r="AU81" s="222">
        <f t="shared" si="49"/>
        <v>5381.1639999999998</v>
      </c>
      <c r="AV81" s="222">
        <f t="shared" si="49"/>
        <v>0</v>
      </c>
      <c r="AW81" s="222">
        <f t="shared" si="49"/>
        <v>0</v>
      </c>
      <c r="AX81" s="222">
        <f t="shared" si="49"/>
        <v>5381.1639999999998</v>
      </c>
      <c r="AY81" s="222">
        <f t="shared" si="49"/>
        <v>381.16399999999999</v>
      </c>
      <c r="AZ81" s="222">
        <f t="shared" si="49"/>
        <v>5000</v>
      </c>
      <c r="BA81" s="222">
        <f t="shared" si="49"/>
        <v>0</v>
      </c>
      <c r="BB81" s="222">
        <f t="shared" si="49"/>
        <v>0</v>
      </c>
      <c r="BC81" s="222">
        <f t="shared" si="49"/>
        <v>0</v>
      </c>
      <c r="BD81" s="222">
        <f t="shared" si="49"/>
        <v>0</v>
      </c>
      <c r="BE81" s="222">
        <f t="shared" si="49"/>
        <v>0</v>
      </c>
      <c r="BF81" s="222">
        <f t="shared" si="49"/>
        <v>0</v>
      </c>
      <c r="BG81" s="222">
        <f t="shared" si="49"/>
        <v>0</v>
      </c>
      <c r="BH81" s="222">
        <f t="shared" si="49"/>
        <v>0</v>
      </c>
      <c r="BI81" s="222">
        <f t="shared" si="49"/>
        <v>0</v>
      </c>
      <c r="BJ81" s="222">
        <f t="shared" si="49"/>
        <v>0</v>
      </c>
      <c r="BK81" s="222">
        <f t="shared" si="49"/>
        <v>0</v>
      </c>
      <c r="BL81" s="222">
        <f t="shared" si="49"/>
        <v>0</v>
      </c>
      <c r="BM81" s="222">
        <f t="shared" si="49"/>
        <v>0</v>
      </c>
      <c r="BN81" s="222">
        <f t="shared" si="49"/>
        <v>0</v>
      </c>
      <c r="BO81" s="222">
        <f t="shared" si="49"/>
        <v>0</v>
      </c>
      <c r="BP81" s="222">
        <f t="shared" si="49"/>
        <v>0</v>
      </c>
      <c r="BQ81" s="222">
        <f t="shared" si="49"/>
        <v>0</v>
      </c>
      <c r="BR81" s="222">
        <f t="shared" si="49"/>
        <v>0</v>
      </c>
      <c r="BS81" s="222"/>
      <c r="BT81" s="222"/>
      <c r="BU81" s="222"/>
      <c r="BV81" s="222"/>
      <c r="BW81" s="222"/>
      <c r="BX81" s="222"/>
      <c r="BY81" s="222"/>
      <c r="BZ81" s="222"/>
      <c r="CA81" s="222"/>
      <c r="CB81" s="222"/>
    </row>
    <row r="82" spans="1:83" ht="29.25" customHeight="1">
      <c r="A82" s="476"/>
      <c r="B82" s="610" t="s">
        <v>695</v>
      </c>
      <c r="C82" s="520"/>
      <c r="D82" s="520"/>
      <c r="E82" s="520"/>
      <c r="F82" s="520"/>
      <c r="G82" s="520"/>
      <c r="H82" s="519"/>
      <c r="I82" s="520"/>
      <c r="J82" s="520"/>
      <c r="K82" s="520"/>
      <c r="L82" s="520"/>
      <c r="M82" s="611"/>
      <c r="N82" s="611"/>
      <c r="O82" s="611"/>
      <c r="P82" s="611"/>
      <c r="Q82" s="519"/>
      <c r="R82" s="519"/>
      <c r="S82" s="519"/>
      <c r="T82" s="519"/>
      <c r="U82" s="611"/>
      <c r="V82" s="611"/>
      <c r="W82" s="611"/>
      <c r="X82" s="611"/>
      <c r="Y82" s="325">
        <v>110557.79800000001</v>
      </c>
      <c r="Z82" s="325">
        <v>0</v>
      </c>
      <c r="AA82" s="325">
        <v>0</v>
      </c>
      <c r="AB82" s="327">
        <v>110557.79800000001</v>
      </c>
      <c r="AC82" s="327">
        <v>381.16399999999999</v>
      </c>
      <c r="AD82" s="325">
        <v>96632.634000000005</v>
      </c>
      <c r="AE82" s="325">
        <v>13544</v>
      </c>
      <c r="AF82" s="325">
        <v>0</v>
      </c>
      <c r="AG82" s="325">
        <v>0</v>
      </c>
      <c r="AH82" s="325">
        <v>0</v>
      </c>
      <c r="AI82" s="325">
        <v>0</v>
      </c>
      <c r="AJ82" s="325">
        <v>0</v>
      </c>
      <c r="AK82" s="325">
        <v>0</v>
      </c>
      <c r="AL82" s="325">
        <v>0</v>
      </c>
      <c r="AM82" s="325">
        <v>0</v>
      </c>
      <c r="AN82" s="325">
        <v>0</v>
      </c>
      <c r="AO82" s="325">
        <v>0</v>
      </c>
      <c r="AP82" s="325">
        <v>0</v>
      </c>
      <c r="AQ82" s="325">
        <v>0</v>
      </c>
      <c r="AR82" s="325">
        <v>0</v>
      </c>
      <c r="AS82" s="325">
        <v>0</v>
      </c>
      <c r="AT82" s="325">
        <v>0</v>
      </c>
      <c r="AU82" s="325">
        <v>5381.1639999999998</v>
      </c>
      <c r="AV82" s="325">
        <v>0</v>
      </c>
      <c r="AW82" s="325">
        <v>0</v>
      </c>
      <c r="AX82" s="325">
        <v>5381.1639999999998</v>
      </c>
      <c r="AY82" s="325">
        <v>381.16399999999999</v>
      </c>
      <c r="AZ82" s="326">
        <v>5000</v>
      </c>
      <c r="BA82" s="325">
        <v>0</v>
      </c>
      <c r="BB82" s="325">
        <v>0</v>
      </c>
      <c r="BC82" s="325">
        <v>0</v>
      </c>
      <c r="BD82" s="325">
        <v>0</v>
      </c>
      <c r="BE82" s="327">
        <v>0</v>
      </c>
      <c r="BF82" s="327">
        <v>0</v>
      </c>
      <c r="BG82" s="327">
        <v>0</v>
      </c>
      <c r="BH82" s="326">
        <v>0</v>
      </c>
      <c r="BI82" s="327">
        <v>0</v>
      </c>
      <c r="BJ82" s="327">
        <v>0</v>
      </c>
      <c r="BK82" s="327">
        <v>0</v>
      </c>
      <c r="BL82" s="327">
        <v>0</v>
      </c>
      <c r="BM82" s="326">
        <v>0</v>
      </c>
      <c r="BN82" s="327">
        <v>0</v>
      </c>
      <c r="BO82" s="327">
        <v>0</v>
      </c>
      <c r="BP82" s="327">
        <v>0</v>
      </c>
      <c r="BQ82" s="326">
        <v>0</v>
      </c>
      <c r="BR82" s="612">
        <v>0</v>
      </c>
      <c r="BS82" s="612"/>
      <c r="BT82" s="612"/>
      <c r="BU82" s="612"/>
      <c r="BV82" s="612"/>
      <c r="BW82" s="612"/>
      <c r="BX82" s="612"/>
      <c r="BY82" s="612"/>
      <c r="BZ82" s="612"/>
      <c r="CA82" s="612"/>
      <c r="CB82" s="613"/>
    </row>
    <row r="83" spans="1:83" ht="12" customHeight="1">
      <c r="A83" s="614"/>
      <c r="B83" s="615"/>
      <c r="C83" s="616"/>
      <c r="D83" s="616"/>
      <c r="E83" s="616"/>
      <c r="F83" s="616"/>
      <c r="G83" s="616"/>
      <c r="H83" s="617"/>
      <c r="I83" s="616"/>
      <c r="J83" s="616"/>
      <c r="K83" s="616"/>
      <c r="L83" s="616"/>
      <c r="M83" s="618"/>
      <c r="N83" s="618"/>
      <c r="O83" s="618"/>
      <c r="P83" s="618"/>
      <c r="Q83" s="617"/>
      <c r="R83" s="617"/>
      <c r="S83" s="617"/>
      <c r="T83" s="617"/>
      <c r="U83" s="618"/>
      <c r="V83" s="618"/>
      <c r="W83" s="618"/>
      <c r="X83" s="618"/>
      <c r="Y83" s="202"/>
      <c r="Z83" s="202"/>
      <c r="AA83" s="202"/>
      <c r="AB83" s="204"/>
      <c r="AC83" s="204"/>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3"/>
      <c r="BA83" s="202"/>
      <c r="BB83" s="202"/>
      <c r="BC83" s="202"/>
      <c r="BD83" s="202"/>
      <c r="BE83" s="204"/>
      <c r="BF83" s="204"/>
      <c r="BG83" s="204"/>
      <c r="BH83" s="203"/>
      <c r="BI83" s="204"/>
      <c r="BJ83" s="204"/>
      <c r="BK83" s="204"/>
      <c r="BL83" s="204"/>
      <c r="BM83" s="203"/>
      <c r="BN83" s="204"/>
      <c r="BO83" s="204"/>
      <c r="BP83" s="204"/>
      <c r="BQ83" s="203"/>
      <c r="BR83" s="619"/>
      <c r="BS83" s="619"/>
      <c r="BT83" s="619"/>
      <c r="BU83" s="619"/>
      <c r="BV83" s="619"/>
      <c r="BW83" s="619"/>
      <c r="BX83" s="619"/>
      <c r="BY83" s="619"/>
      <c r="BZ83" s="619"/>
      <c r="CA83" s="619"/>
      <c r="CB83" s="620"/>
    </row>
    <row r="84" spans="1:83" ht="51" customHeight="1">
      <c r="A84" s="1171" t="s">
        <v>1374</v>
      </c>
      <c r="B84" s="1172"/>
      <c r="C84" s="1172"/>
      <c r="D84" s="1172"/>
      <c r="E84" s="1172"/>
      <c r="F84" s="1172"/>
      <c r="G84" s="1172"/>
      <c r="H84" s="1172"/>
      <c r="I84" s="1172"/>
      <c r="J84" s="1172"/>
      <c r="K84" s="1172"/>
      <c r="L84" s="1172"/>
      <c r="M84" s="1172"/>
      <c r="N84" s="1172"/>
      <c r="O84" s="1172"/>
      <c r="P84" s="1172"/>
      <c r="Q84" s="1172"/>
      <c r="R84" s="1172"/>
      <c r="S84" s="1172"/>
      <c r="T84" s="1172"/>
      <c r="U84" s="1172"/>
      <c r="V84" s="1172"/>
      <c r="W84" s="1172"/>
      <c r="X84" s="1172"/>
      <c r="Y84" s="1172"/>
      <c r="Z84" s="1172"/>
      <c r="AA84" s="1172"/>
      <c r="AB84" s="1172"/>
      <c r="AC84" s="1172"/>
      <c r="AD84" s="1172"/>
      <c r="AE84" s="1172"/>
      <c r="AF84" s="1172"/>
      <c r="AG84" s="1172"/>
      <c r="AH84" s="1172"/>
      <c r="AI84" s="1172"/>
      <c r="AJ84" s="1172"/>
      <c r="AK84" s="1172"/>
      <c r="AL84" s="1172"/>
      <c r="AM84" s="1172"/>
      <c r="AN84" s="1172"/>
      <c r="AO84" s="1172"/>
      <c r="AP84" s="1172"/>
      <c r="AQ84" s="1172"/>
      <c r="AR84" s="1172"/>
      <c r="AS84" s="1172"/>
      <c r="AT84" s="1172"/>
      <c r="AU84" s="1172"/>
      <c r="AV84" s="1172"/>
      <c r="AW84" s="1172"/>
      <c r="AX84" s="1172"/>
      <c r="AY84" s="1172"/>
      <c r="AZ84" s="1172"/>
      <c r="BA84" s="1172"/>
      <c r="BB84" s="1172"/>
      <c r="BC84" s="1172"/>
      <c r="BD84" s="1172"/>
      <c r="BE84" s="1172"/>
      <c r="BF84" s="1172"/>
      <c r="BG84" s="1172"/>
      <c r="BH84" s="1172"/>
      <c r="BI84" s="1172"/>
      <c r="BJ84" s="1172"/>
      <c r="BK84" s="1172"/>
      <c r="BL84" s="1172"/>
      <c r="BM84" s="1172"/>
      <c r="BN84" s="1172"/>
      <c r="BO84" s="1172"/>
      <c r="BP84" s="1172"/>
      <c r="BQ84" s="1172"/>
      <c r="BR84" s="1172"/>
      <c r="BS84" s="1172"/>
      <c r="BT84" s="1172"/>
      <c r="BU84" s="1172"/>
      <c r="BV84" s="1172"/>
      <c r="BW84" s="1172"/>
      <c r="BX84" s="1172"/>
      <c r="BY84" s="1172"/>
      <c r="BZ84" s="1172"/>
      <c r="CA84" s="1172"/>
      <c r="CB84" s="1172"/>
      <c r="CC84" s="1172"/>
      <c r="CD84" s="1172"/>
      <c r="CE84" s="1172"/>
    </row>
  </sheetData>
  <mergeCells count="101">
    <mergeCell ref="BT7:BW7"/>
    <mergeCell ref="BX7:CA7"/>
    <mergeCell ref="BT8:BT11"/>
    <mergeCell ref="BU8:BW8"/>
    <mergeCell ref="BX8:BX11"/>
    <mergeCell ref="BY8:CA8"/>
    <mergeCell ref="BU9:BU11"/>
    <mergeCell ref="BV9:BV11"/>
    <mergeCell ref="BW9:BW11"/>
    <mergeCell ref="BY9:BY11"/>
    <mergeCell ref="BZ9:BZ11"/>
    <mergeCell ref="CA9:CA11"/>
    <mergeCell ref="AZ6:CB6"/>
    <mergeCell ref="BS7:BS11"/>
    <mergeCell ref="A2:CB3"/>
    <mergeCell ref="A84:CE84"/>
    <mergeCell ref="F7:F11"/>
    <mergeCell ref="N9:P9"/>
    <mergeCell ref="N10:N11"/>
    <mergeCell ref="O10:O11"/>
    <mergeCell ref="P10:P11"/>
    <mergeCell ref="Y7:AE8"/>
    <mergeCell ref="AF7:AL8"/>
    <mergeCell ref="U9:U11"/>
    <mergeCell ref="V9:X9"/>
    <mergeCell ref="Y9:Y11"/>
    <mergeCell ref="Z9:Z11"/>
    <mergeCell ref="V10:V11"/>
    <mergeCell ref="BO9:BQ9"/>
    <mergeCell ref="AW10:AW11"/>
    <mergeCell ref="BC9:BI9"/>
    <mergeCell ref="BJ9:BJ11"/>
    <mergeCell ref="BD10:BD11"/>
    <mergeCell ref="AX10:AX11"/>
    <mergeCell ref="AY10:AY11"/>
    <mergeCell ref="BA10:BA11"/>
    <mergeCell ref="A1:CB1"/>
    <mergeCell ref="A4:CB4"/>
    <mergeCell ref="A5:CB5"/>
    <mergeCell ref="A7:A11"/>
    <mergeCell ref="B7:B11"/>
    <mergeCell ref="C7:C11"/>
    <mergeCell ref="D7:D11"/>
    <mergeCell ref="E7:E11"/>
    <mergeCell ref="G7:G11"/>
    <mergeCell ref="H7:H11"/>
    <mergeCell ref="I7:I11"/>
    <mergeCell ref="J7:J11"/>
    <mergeCell ref="K7:P8"/>
    <mergeCell ref="K9:K11"/>
    <mergeCell ref="L9:L11"/>
    <mergeCell ref="M9:M11"/>
    <mergeCell ref="AU7:BA8"/>
    <mergeCell ref="BJ7:BQ7"/>
    <mergeCell ref="BR7:BR11"/>
    <mergeCell ref="CB7:CB11"/>
    <mergeCell ref="BJ8:BM8"/>
    <mergeCell ref="BN8:BQ8"/>
    <mergeCell ref="BK9:BM9"/>
    <mergeCell ref="BN9:BN11"/>
    <mergeCell ref="Q7:Q11"/>
    <mergeCell ref="X10:X11"/>
    <mergeCell ref="W10:W11"/>
    <mergeCell ref="BC10:BC11"/>
    <mergeCell ref="BP10:BP11"/>
    <mergeCell ref="AN9:AT9"/>
    <mergeCell ref="AU9:AU11"/>
    <mergeCell ref="AV9:BA9"/>
    <mergeCell ref="BB9:BB11"/>
    <mergeCell ref="AA9:AA11"/>
    <mergeCell ref="AB9:AB11"/>
    <mergeCell ref="AC9:AE9"/>
    <mergeCell ref="AF9:AF11"/>
    <mergeCell ref="AG9:AL9"/>
    <mergeCell ref="AM9:AM11"/>
    <mergeCell ref="AC10:AC11"/>
    <mergeCell ref="AD10:AD11"/>
    <mergeCell ref="AE10:AE11"/>
    <mergeCell ref="AG10:AG11"/>
    <mergeCell ref="AH10:AH11"/>
    <mergeCell ref="AI10:AI11"/>
    <mergeCell ref="AJ10:AJ11"/>
    <mergeCell ref="AK10:AK11"/>
    <mergeCell ref="AL10:AL11"/>
    <mergeCell ref="BQ10:BQ11"/>
    <mergeCell ref="BE10:BE11"/>
    <mergeCell ref="BF10:BI10"/>
    <mergeCell ref="BK10:BK11"/>
    <mergeCell ref="BL10:BL11"/>
    <mergeCell ref="BM10:BM11"/>
    <mergeCell ref="BO10:BO11"/>
    <mergeCell ref="R7:R11"/>
    <mergeCell ref="S7:S11"/>
    <mergeCell ref="T7:T11"/>
    <mergeCell ref="U7:X8"/>
    <mergeCell ref="AN10:AN11"/>
    <mergeCell ref="AZ10:AZ11"/>
    <mergeCell ref="AO10:AO11"/>
    <mergeCell ref="AP10:AP11"/>
    <mergeCell ref="AQ10:AT10"/>
    <mergeCell ref="AV10:AV11"/>
  </mergeCells>
  <printOptions horizontalCentered="1"/>
  <pageMargins left="0.47244094488188981" right="0.19685039370078741" top="0.62992125984251968" bottom="0.47244094488188981" header="0.31496062992125984" footer="0.31496062992125984"/>
  <pageSetup paperSize="9" scale="45" orientation="landscape" r:id="rId1"/>
  <headerFooter>
    <oddHeader>&amp;R&amp;"Times New Roman,Bold Italic"&amp;12Kon Plông</oddHeader>
    <oddFooter>&amp;R&amp;P/&amp;N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zoomScaleNormal="100" workbookViewId="0">
      <pane xSplit="2" ySplit="7" topLeftCell="C8" activePane="bottomRight" state="frozen"/>
      <selection pane="topRight" activeCell="C1" sqref="C1"/>
      <selection pane="bottomLeft" activeCell="A8" sqref="A8"/>
      <selection pane="bottomRight" activeCell="J73" sqref="J73"/>
    </sheetView>
  </sheetViews>
  <sheetFormatPr defaultRowHeight="14.25"/>
  <cols>
    <col min="1" max="1" width="4.265625" customWidth="1"/>
    <col min="2" max="2" width="29.1328125" style="209" customWidth="1"/>
    <col min="3" max="3" width="11.3984375" customWidth="1"/>
    <col min="4" max="4" width="9" bestFit="1" customWidth="1"/>
    <col min="5" max="5" width="9.86328125" bestFit="1" customWidth="1"/>
    <col min="6" max="10" width="9" bestFit="1" customWidth="1"/>
    <col min="11" max="11" width="9" customWidth="1"/>
    <col min="12" max="15" width="9" bestFit="1" customWidth="1"/>
  </cols>
  <sheetData>
    <row r="1" spans="1:15" ht="30.6" customHeight="1">
      <c r="A1" s="959" t="s">
        <v>1489</v>
      </c>
      <c r="B1" s="959"/>
      <c r="C1" s="959"/>
      <c r="D1" s="959"/>
      <c r="E1" s="959"/>
      <c r="F1" s="959"/>
      <c r="G1" s="959"/>
      <c r="H1" s="959"/>
      <c r="I1" s="959"/>
      <c r="J1" s="959"/>
      <c r="K1" s="959"/>
      <c r="L1" s="959"/>
      <c r="M1" s="959"/>
      <c r="N1" s="959"/>
      <c r="O1" s="959"/>
    </row>
    <row r="2" spans="1:15" ht="14.45" customHeight="1">
      <c r="A2" s="960" t="s">
        <v>1385</v>
      </c>
      <c r="B2" s="960" t="s">
        <v>1487</v>
      </c>
      <c r="C2" s="957" t="s">
        <v>1483</v>
      </c>
      <c r="D2" s="957"/>
      <c r="E2" s="957"/>
      <c r="F2" s="957"/>
      <c r="G2" s="957" t="s">
        <v>1376</v>
      </c>
      <c r="H2" s="957"/>
      <c r="I2" s="957"/>
      <c r="J2" s="957"/>
      <c r="K2" s="963" t="s">
        <v>1075</v>
      </c>
      <c r="L2" s="957" t="s">
        <v>1377</v>
      </c>
      <c r="M2" s="957"/>
      <c r="N2" s="957"/>
      <c r="O2" s="957"/>
    </row>
    <row r="3" spans="1:15" ht="14.45" customHeight="1">
      <c r="A3" s="961"/>
      <c r="B3" s="961"/>
      <c r="C3" s="957"/>
      <c r="D3" s="957"/>
      <c r="E3" s="957"/>
      <c r="F3" s="957"/>
      <c r="G3" s="957"/>
      <c r="H3" s="957"/>
      <c r="I3" s="957"/>
      <c r="J3" s="957"/>
      <c r="K3" s="964"/>
      <c r="L3" s="957"/>
      <c r="M3" s="957"/>
      <c r="N3" s="957"/>
      <c r="O3" s="957"/>
    </row>
    <row r="4" spans="1:15" ht="19.350000000000001" customHeight="1">
      <c r="A4" s="961"/>
      <c r="B4" s="961"/>
      <c r="C4" s="957" t="s">
        <v>29</v>
      </c>
      <c r="D4" s="958" t="s">
        <v>42</v>
      </c>
      <c r="E4" s="958"/>
      <c r="F4" s="958"/>
      <c r="G4" s="957" t="s">
        <v>29</v>
      </c>
      <c r="H4" s="958" t="s">
        <v>42</v>
      </c>
      <c r="I4" s="958"/>
      <c r="J4" s="958"/>
      <c r="K4" s="964"/>
      <c r="L4" s="957" t="s">
        <v>29</v>
      </c>
      <c r="M4" s="958" t="s">
        <v>42</v>
      </c>
      <c r="N4" s="958"/>
      <c r="O4" s="958"/>
    </row>
    <row r="5" spans="1:15" ht="19.350000000000001" customHeight="1">
      <c r="A5" s="961"/>
      <c r="B5" s="961"/>
      <c r="C5" s="957"/>
      <c r="D5" s="958" t="s">
        <v>146</v>
      </c>
      <c r="E5" s="958" t="s">
        <v>147</v>
      </c>
      <c r="F5" s="958" t="s">
        <v>38</v>
      </c>
      <c r="G5" s="957"/>
      <c r="H5" s="958" t="s">
        <v>146</v>
      </c>
      <c r="I5" s="958" t="s">
        <v>147</v>
      </c>
      <c r="J5" s="958" t="s">
        <v>38</v>
      </c>
      <c r="K5" s="964"/>
      <c r="L5" s="957"/>
      <c r="M5" s="958" t="s">
        <v>146</v>
      </c>
      <c r="N5" s="958" t="s">
        <v>147</v>
      </c>
      <c r="O5" s="958" t="s">
        <v>38</v>
      </c>
    </row>
    <row r="6" spans="1:15" ht="19.350000000000001" customHeight="1">
      <c r="A6" s="961"/>
      <c r="B6" s="961"/>
      <c r="C6" s="957"/>
      <c r="D6" s="958"/>
      <c r="E6" s="958"/>
      <c r="F6" s="958"/>
      <c r="G6" s="957"/>
      <c r="H6" s="958"/>
      <c r="I6" s="958"/>
      <c r="J6" s="958"/>
      <c r="K6" s="964"/>
      <c r="L6" s="957"/>
      <c r="M6" s="958"/>
      <c r="N6" s="958"/>
      <c r="O6" s="958"/>
    </row>
    <row r="7" spans="1:15" ht="19.350000000000001" customHeight="1">
      <c r="A7" s="962"/>
      <c r="B7" s="962"/>
      <c r="C7" s="957"/>
      <c r="D7" s="958"/>
      <c r="E7" s="958"/>
      <c r="F7" s="958"/>
      <c r="G7" s="957"/>
      <c r="H7" s="958"/>
      <c r="I7" s="958"/>
      <c r="J7" s="958"/>
      <c r="K7" s="965"/>
      <c r="L7" s="957"/>
      <c r="M7" s="958"/>
      <c r="N7" s="958"/>
      <c r="O7" s="958"/>
    </row>
    <row r="8" spans="1:15" s="822" customFormat="1" ht="14.45" hidden="1" customHeight="1">
      <c r="A8" s="821" t="s">
        <v>12</v>
      </c>
      <c r="B8" s="823" t="s">
        <v>1484</v>
      </c>
      <c r="C8" s="821">
        <f t="shared" ref="C8:D8" si="0">SUM(C9:C15)</f>
        <v>211150.65099999998</v>
      </c>
      <c r="D8" s="821">
        <f t="shared" si="0"/>
        <v>77040</v>
      </c>
      <c r="E8" s="821">
        <f>SUM(E9:E15)</f>
        <v>148876</v>
      </c>
      <c r="F8" s="821">
        <f t="shared" ref="F8" si="1">SUM(F9:F15)</f>
        <v>5106.6509999999998</v>
      </c>
      <c r="G8" s="821">
        <f t="shared" ref="G8:H8" si="2">SUM(G9:G15)</f>
        <v>0</v>
      </c>
      <c r="H8" s="821">
        <f t="shared" si="2"/>
        <v>0</v>
      </c>
      <c r="I8" s="821">
        <f t="shared" ref="I8" si="3">SUM(I9:I15)</f>
        <v>0</v>
      </c>
      <c r="J8" s="821">
        <f t="shared" ref="J8:L8" si="4">SUM(J9:J15)</f>
        <v>0</v>
      </c>
      <c r="K8" s="836">
        <f>G8/C8</f>
        <v>0</v>
      </c>
      <c r="L8" s="821">
        <f t="shared" si="4"/>
        <v>0</v>
      </c>
      <c r="M8" s="821">
        <f t="shared" ref="M8" si="5">SUM(M9:M15)</f>
        <v>0</v>
      </c>
      <c r="N8" s="821">
        <f t="shared" ref="N8:O8" si="6">SUM(N9:N15)</f>
        <v>0</v>
      </c>
      <c r="O8" s="821">
        <f t="shared" si="6"/>
        <v>0</v>
      </c>
    </row>
    <row r="9" spans="1:15" s="826" customFormat="1" ht="15.6" hidden="1" customHeight="1">
      <c r="A9" s="820">
        <v>1</v>
      </c>
      <c r="B9" s="824" t="s">
        <v>885</v>
      </c>
      <c r="C9" s="825">
        <v>43900.23</v>
      </c>
      <c r="D9" s="825">
        <v>28413</v>
      </c>
      <c r="E9" s="825">
        <v>15487.230000000001</v>
      </c>
      <c r="F9" s="825">
        <v>0</v>
      </c>
      <c r="G9" s="820">
        <f>'3.13.Thành phố Kon Tum'!BY21</f>
        <v>0</v>
      </c>
      <c r="H9" s="820">
        <f>'3.13.Thành phố Kon Tum'!BZ21</f>
        <v>0</v>
      </c>
      <c r="I9" s="820">
        <f>'3.13.Thành phố Kon Tum'!CA21</f>
        <v>0</v>
      </c>
      <c r="J9" s="820">
        <f>'3.13.Thành phố Kon Tum'!CB21</f>
        <v>0</v>
      </c>
      <c r="K9" s="837">
        <f t="shared" ref="K9:K63" si="7">G9/C9</f>
        <v>0</v>
      </c>
      <c r="L9" s="820">
        <f>'3.13.Thành phố Kon Tum'!CC21</f>
        <v>0</v>
      </c>
      <c r="M9" s="820">
        <f>'3.13.Thành phố Kon Tum'!CD21</f>
        <v>0</v>
      </c>
      <c r="N9" s="820">
        <f>'3.13.Thành phố Kon Tum'!CE21</f>
        <v>0</v>
      </c>
      <c r="O9" s="820">
        <f>'3.13.Thành phố Kon Tum'!CF21</f>
        <v>0</v>
      </c>
    </row>
    <row r="10" spans="1:15" s="826" customFormat="1" ht="15.6" hidden="1" customHeight="1">
      <c r="A10" s="820">
        <v>2</v>
      </c>
      <c r="B10" s="824" t="s">
        <v>939</v>
      </c>
      <c r="C10" s="825">
        <v>5000</v>
      </c>
      <c r="D10" s="825">
        <v>0</v>
      </c>
      <c r="E10" s="825">
        <v>5000</v>
      </c>
      <c r="F10" s="825">
        <v>0</v>
      </c>
      <c r="G10" s="820">
        <f>'3.13.Thành phố Kon Tum'!BY38</f>
        <v>0</v>
      </c>
      <c r="H10" s="820">
        <f>'3.13.Thành phố Kon Tum'!BZ38</f>
        <v>0</v>
      </c>
      <c r="I10" s="820">
        <f>'3.13.Thành phố Kon Tum'!CA38</f>
        <v>0</v>
      </c>
      <c r="J10" s="820">
        <f>'3.13.Thành phố Kon Tum'!CB38</f>
        <v>0</v>
      </c>
      <c r="K10" s="837">
        <f t="shared" si="7"/>
        <v>0</v>
      </c>
      <c r="L10" s="820">
        <f>'3.13.Thành phố Kon Tum'!CC38</f>
        <v>0</v>
      </c>
      <c r="M10" s="820">
        <f>'3.13.Thành phố Kon Tum'!CD38</f>
        <v>0</v>
      </c>
      <c r="N10" s="820">
        <f>'3.13.Thành phố Kon Tum'!CE38</f>
        <v>0</v>
      </c>
      <c r="O10" s="820">
        <f>'3.13.Thành phố Kon Tum'!CF38</f>
        <v>0</v>
      </c>
    </row>
    <row r="11" spans="1:15" s="826" customFormat="1" hidden="1">
      <c r="A11" s="820">
        <v>3</v>
      </c>
      <c r="B11" s="824" t="s">
        <v>946</v>
      </c>
      <c r="C11" s="825">
        <v>102804</v>
      </c>
      <c r="D11" s="825">
        <v>35585</v>
      </c>
      <c r="E11" s="825">
        <v>65319</v>
      </c>
      <c r="F11" s="825">
        <v>1900</v>
      </c>
      <c r="G11" s="820">
        <f>'3.13.Thành phố Kon Tum'!BY41</f>
        <v>0</v>
      </c>
      <c r="H11" s="820">
        <f>'3.13.Thành phố Kon Tum'!BZ41</f>
        <v>0</v>
      </c>
      <c r="I11" s="820">
        <f>'3.13.Thành phố Kon Tum'!CA41</f>
        <v>0</v>
      </c>
      <c r="J11" s="820">
        <f>'3.13.Thành phố Kon Tum'!CB41</f>
        <v>0</v>
      </c>
      <c r="K11" s="837">
        <f t="shared" si="7"/>
        <v>0</v>
      </c>
      <c r="L11" s="820">
        <f>'3.13.Thành phố Kon Tum'!CC41</f>
        <v>0</v>
      </c>
      <c r="M11" s="820">
        <f>'3.13.Thành phố Kon Tum'!CD41</f>
        <v>0</v>
      </c>
      <c r="N11" s="820">
        <f>'3.13.Thành phố Kon Tum'!CE41</f>
        <v>0</v>
      </c>
      <c r="O11" s="820">
        <f>'3.13.Thành phố Kon Tum'!CF41</f>
        <v>0</v>
      </c>
    </row>
    <row r="12" spans="1:15" s="826" customFormat="1" hidden="1">
      <c r="A12" s="820">
        <v>4</v>
      </c>
      <c r="B12" s="824" t="s">
        <v>987</v>
      </c>
      <c r="C12" s="825">
        <v>39655.650999999998</v>
      </c>
      <c r="D12" s="825">
        <v>13042</v>
      </c>
      <c r="E12" s="825">
        <v>23407</v>
      </c>
      <c r="F12" s="825">
        <v>3206.6509999999998</v>
      </c>
      <c r="G12" s="820">
        <f>'3.13.Thành phố Kon Tum'!BY56</f>
        <v>0</v>
      </c>
      <c r="H12" s="820">
        <f>'3.13.Thành phố Kon Tum'!BZ56</f>
        <v>0</v>
      </c>
      <c r="I12" s="820">
        <f>'3.13.Thành phố Kon Tum'!CA56</f>
        <v>0</v>
      </c>
      <c r="J12" s="820">
        <f>'3.13.Thành phố Kon Tum'!CB56</f>
        <v>0</v>
      </c>
      <c r="K12" s="837">
        <f t="shared" si="7"/>
        <v>0</v>
      </c>
      <c r="L12" s="820">
        <f>'3.13.Thành phố Kon Tum'!CC56</f>
        <v>0</v>
      </c>
      <c r="M12" s="820">
        <f>'3.13.Thành phố Kon Tum'!CD56</f>
        <v>0</v>
      </c>
      <c r="N12" s="820">
        <f>'3.13.Thành phố Kon Tum'!CE56</f>
        <v>0</v>
      </c>
      <c r="O12" s="820">
        <f>'3.13.Thành phố Kon Tum'!CF56</f>
        <v>0</v>
      </c>
    </row>
    <row r="13" spans="1:15" s="826" customFormat="1" hidden="1">
      <c r="A13" s="820">
        <v>5</v>
      </c>
      <c r="B13" s="824" t="s">
        <v>1020</v>
      </c>
      <c r="C13" s="825">
        <v>7720.77</v>
      </c>
      <c r="D13" s="825">
        <v>0</v>
      </c>
      <c r="E13" s="825">
        <v>7720.77</v>
      </c>
      <c r="F13" s="825">
        <v>0</v>
      </c>
      <c r="G13" s="820">
        <f>'3.13.Thành phố Kon Tum'!BY69</f>
        <v>0</v>
      </c>
      <c r="H13" s="820">
        <f>'3.13.Thành phố Kon Tum'!BZ69</f>
        <v>0</v>
      </c>
      <c r="I13" s="820">
        <f>'3.13.Thành phố Kon Tum'!CA69</f>
        <v>0</v>
      </c>
      <c r="J13" s="820">
        <f>'3.13.Thành phố Kon Tum'!CB69</f>
        <v>0</v>
      </c>
      <c r="K13" s="837">
        <f t="shared" si="7"/>
        <v>0</v>
      </c>
      <c r="L13" s="820">
        <f>'3.13.Thành phố Kon Tum'!CC69</f>
        <v>0</v>
      </c>
      <c r="M13" s="820">
        <f>'3.13.Thành phố Kon Tum'!CD69</f>
        <v>0</v>
      </c>
      <c r="N13" s="820">
        <f>'3.13.Thành phố Kon Tum'!CE69</f>
        <v>0</v>
      </c>
      <c r="O13" s="820">
        <f>'3.13.Thành phố Kon Tum'!CF69</f>
        <v>0</v>
      </c>
    </row>
    <row r="14" spans="1:15" s="826" customFormat="1" hidden="1">
      <c r="A14" s="820">
        <v>6</v>
      </c>
      <c r="B14" s="824" t="s">
        <v>1033</v>
      </c>
      <c r="C14" s="825">
        <v>12070</v>
      </c>
      <c r="D14" s="825">
        <v>0</v>
      </c>
      <c r="E14" s="825">
        <v>12070</v>
      </c>
      <c r="F14" s="825">
        <v>0</v>
      </c>
      <c r="G14" s="820">
        <f>'3.13.Thành phố Kon Tum'!BY74</f>
        <v>0</v>
      </c>
      <c r="H14" s="820">
        <f>'3.13.Thành phố Kon Tum'!BZ74</f>
        <v>0</v>
      </c>
      <c r="I14" s="820">
        <f>'3.13.Thành phố Kon Tum'!CA74</f>
        <v>0</v>
      </c>
      <c r="J14" s="820">
        <f>'3.13.Thành phố Kon Tum'!CB74</f>
        <v>0</v>
      </c>
      <c r="K14" s="837">
        <f t="shared" si="7"/>
        <v>0</v>
      </c>
      <c r="L14" s="820">
        <f>'3.13.Thành phố Kon Tum'!CC74</f>
        <v>0</v>
      </c>
      <c r="M14" s="820">
        <f>'3.13.Thành phố Kon Tum'!CD74</f>
        <v>0</v>
      </c>
      <c r="N14" s="820">
        <f>'3.13.Thành phố Kon Tum'!CE74</f>
        <v>0</v>
      </c>
      <c r="O14" s="820">
        <f>'3.13.Thành phố Kon Tum'!CF74</f>
        <v>0</v>
      </c>
    </row>
    <row r="15" spans="1:15" s="826" customFormat="1" hidden="1">
      <c r="A15" s="820" t="s">
        <v>44</v>
      </c>
      <c r="B15" s="824" t="s">
        <v>1336</v>
      </c>
      <c r="C15" s="825"/>
      <c r="D15" s="825"/>
      <c r="E15" s="827">
        <v>19872</v>
      </c>
      <c r="F15" s="825"/>
      <c r="G15" s="820"/>
      <c r="H15" s="820"/>
      <c r="I15" s="820"/>
      <c r="J15" s="820"/>
      <c r="K15" s="837"/>
      <c r="L15" s="820"/>
      <c r="M15" s="820"/>
      <c r="N15" s="820"/>
      <c r="O15" s="820"/>
    </row>
    <row r="16" spans="1:15" s="822" customFormat="1" ht="14.45" hidden="1" customHeight="1">
      <c r="A16" s="821" t="s">
        <v>13</v>
      </c>
      <c r="B16" s="823" t="s">
        <v>1465</v>
      </c>
      <c r="C16" s="821">
        <f>SUM(C17:C21)</f>
        <v>48113.642</v>
      </c>
      <c r="D16" s="821">
        <f t="shared" ref="D16:G16" si="8">SUM(D17:D21)</f>
        <v>18317</v>
      </c>
      <c r="E16" s="821">
        <f t="shared" si="8"/>
        <v>17489.777743999999</v>
      </c>
      <c r="F16" s="821">
        <f t="shared" si="8"/>
        <v>12306.864256000001</v>
      </c>
      <c r="G16" s="821">
        <f t="shared" si="8"/>
        <v>0</v>
      </c>
      <c r="H16" s="821">
        <f t="shared" ref="H16" si="9">SUM(H17:H21)</f>
        <v>0</v>
      </c>
      <c r="I16" s="821">
        <f t="shared" ref="I16" si="10">SUM(I17:I21)</f>
        <v>0</v>
      </c>
      <c r="J16" s="821">
        <f t="shared" ref="J16" si="11">SUM(J17:J21)</f>
        <v>0</v>
      </c>
      <c r="K16" s="836">
        <f t="shared" si="7"/>
        <v>0</v>
      </c>
      <c r="L16" s="821">
        <f t="shared" ref="L16" si="12">SUM(L17:L21)</f>
        <v>0</v>
      </c>
      <c r="M16" s="821">
        <f t="shared" ref="M16" si="13">SUM(M17:M21)</f>
        <v>0</v>
      </c>
      <c r="N16" s="821">
        <f t="shared" ref="N16" si="14">SUM(N17:N21)</f>
        <v>0</v>
      </c>
      <c r="O16" s="821">
        <f t="shared" ref="O16" si="15">SUM(O17:O21)</f>
        <v>0</v>
      </c>
    </row>
    <row r="17" spans="1:15" s="826" customFormat="1" hidden="1">
      <c r="A17" s="820">
        <f>MAX(A14:A16)+1</f>
        <v>7</v>
      </c>
      <c r="B17" s="824" t="s">
        <v>1103</v>
      </c>
      <c r="C17" s="828">
        <v>3123.9430000000002</v>
      </c>
      <c r="D17" s="828">
        <v>1367</v>
      </c>
      <c r="E17" s="828">
        <v>1756.9430000000002</v>
      </c>
      <c r="F17" s="828">
        <v>0</v>
      </c>
      <c r="G17" s="820">
        <f>'3.14.Đăk Hà'!CT20</f>
        <v>0</v>
      </c>
      <c r="H17" s="820">
        <f>'3.14.Đăk Hà'!CU20</f>
        <v>0</v>
      </c>
      <c r="I17" s="820">
        <f>'3.14.Đăk Hà'!CV20</f>
        <v>0</v>
      </c>
      <c r="J17" s="820">
        <f>'3.14.Đăk Hà'!CW20</f>
        <v>0</v>
      </c>
      <c r="K17" s="837">
        <f t="shared" si="7"/>
        <v>0</v>
      </c>
      <c r="L17" s="820">
        <f>'3.14.Đăk Hà'!CX20</f>
        <v>0</v>
      </c>
      <c r="M17" s="820">
        <f>'3.14.Đăk Hà'!CY20</f>
        <v>0</v>
      </c>
      <c r="N17" s="820">
        <f>'3.14.Đăk Hà'!CZ20</f>
        <v>0</v>
      </c>
      <c r="O17" s="820">
        <f>'3.14.Đăk Hà'!DA20</f>
        <v>0</v>
      </c>
    </row>
    <row r="18" spans="1:15" s="826" customFormat="1" hidden="1">
      <c r="A18" s="820">
        <f t="shared" ref="A18:A25" si="16">MAX(A16:A17)+1</f>
        <v>8</v>
      </c>
      <c r="B18" s="824" t="s">
        <v>156</v>
      </c>
      <c r="C18" s="828">
        <v>40428.504000000001</v>
      </c>
      <c r="D18" s="828">
        <v>14143</v>
      </c>
      <c r="E18" s="828">
        <v>13978.639744</v>
      </c>
      <c r="F18" s="828">
        <v>12306.864256000001</v>
      </c>
      <c r="G18" s="820">
        <f>'3.14.Đăk Hà'!CT24</f>
        <v>0</v>
      </c>
      <c r="H18" s="820">
        <f>'3.14.Đăk Hà'!CU24</f>
        <v>0</v>
      </c>
      <c r="I18" s="820">
        <f>'3.14.Đăk Hà'!CV24</f>
        <v>0</v>
      </c>
      <c r="J18" s="820">
        <f>'3.14.Đăk Hà'!CW24</f>
        <v>0</v>
      </c>
      <c r="K18" s="837">
        <f t="shared" si="7"/>
        <v>0</v>
      </c>
      <c r="L18" s="820">
        <f>'3.14.Đăk Hà'!CX24</f>
        <v>0</v>
      </c>
      <c r="M18" s="820">
        <f>'3.14.Đăk Hà'!CY24</f>
        <v>0</v>
      </c>
      <c r="N18" s="820">
        <f>'3.14.Đăk Hà'!CZ24</f>
        <v>0</v>
      </c>
      <c r="O18" s="820">
        <f>'3.14.Đăk Hà'!DA24</f>
        <v>0</v>
      </c>
    </row>
    <row r="19" spans="1:15" s="826" customFormat="1" hidden="1">
      <c r="A19" s="820">
        <f t="shared" si="16"/>
        <v>9</v>
      </c>
      <c r="B19" s="824" t="s">
        <v>1171</v>
      </c>
      <c r="C19" s="828">
        <v>1213.6849999999999</v>
      </c>
      <c r="D19" s="828">
        <v>0</v>
      </c>
      <c r="E19" s="828">
        <v>1213.6849999999999</v>
      </c>
      <c r="F19" s="828">
        <v>0</v>
      </c>
      <c r="G19" s="820">
        <f>'3.14.Đăk Hà'!CT34</f>
        <v>0</v>
      </c>
      <c r="H19" s="820">
        <f>'3.14.Đăk Hà'!CU34</f>
        <v>0</v>
      </c>
      <c r="I19" s="820">
        <f>'3.14.Đăk Hà'!CV34</f>
        <v>0</v>
      </c>
      <c r="J19" s="820">
        <f>'3.14.Đăk Hà'!CW34</f>
        <v>0</v>
      </c>
      <c r="K19" s="837">
        <f t="shared" si="7"/>
        <v>0</v>
      </c>
      <c r="L19" s="820">
        <f>'3.14.Đăk Hà'!CX34</f>
        <v>0</v>
      </c>
      <c r="M19" s="820">
        <f>'3.14.Đăk Hà'!CY34</f>
        <v>0</v>
      </c>
      <c r="N19" s="820">
        <f>'3.14.Đăk Hà'!CZ34</f>
        <v>0</v>
      </c>
      <c r="O19" s="820">
        <f>'3.14.Đăk Hà'!DA34</f>
        <v>0</v>
      </c>
    </row>
    <row r="20" spans="1:15" s="826" customFormat="1" hidden="1">
      <c r="A20" s="820">
        <f t="shared" si="16"/>
        <v>10</v>
      </c>
      <c r="B20" s="824" t="s">
        <v>1198</v>
      </c>
      <c r="C20" s="828">
        <v>1318.855</v>
      </c>
      <c r="D20" s="828">
        <v>1043</v>
      </c>
      <c r="E20" s="828">
        <v>275.85500000000002</v>
      </c>
      <c r="F20" s="828">
        <v>0</v>
      </c>
      <c r="G20" s="820">
        <f>'3.14.Đăk Hà'!CT44</f>
        <v>0</v>
      </c>
      <c r="H20" s="820">
        <f>'3.14.Đăk Hà'!CU44</f>
        <v>0</v>
      </c>
      <c r="I20" s="820">
        <f>'3.14.Đăk Hà'!CV44</f>
        <v>0</v>
      </c>
      <c r="J20" s="820">
        <f>'3.14.Đăk Hà'!CW44</f>
        <v>0</v>
      </c>
      <c r="K20" s="837">
        <f t="shared" si="7"/>
        <v>0</v>
      </c>
      <c r="L20" s="820">
        <f>'3.14.Đăk Hà'!CX44</f>
        <v>0</v>
      </c>
      <c r="M20" s="820">
        <f>'3.14.Đăk Hà'!CY44</f>
        <v>0</v>
      </c>
      <c r="N20" s="820">
        <f>'3.14.Đăk Hà'!CZ44</f>
        <v>0</v>
      </c>
      <c r="O20" s="820">
        <f>'3.14.Đăk Hà'!DA44</f>
        <v>0</v>
      </c>
    </row>
    <row r="21" spans="1:15" s="826" customFormat="1" hidden="1">
      <c r="A21" s="820">
        <f t="shared" si="16"/>
        <v>11</v>
      </c>
      <c r="B21" s="824" t="s">
        <v>1211</v>
      </c>
      <c r="C21" s="828">
        <v>2028.655</v>
      </c>
      <c r="D21" s="828">
        <v>1764</v>
      </c>
      <c r="E21" s="828">
        <v>264.65499999999997</v>
      </c>
      <c r="F21" s="828">
        <v>0</v>
      </c>
      <c r="G21" s="820">
        <f>'3.14.Đăk Hà'!CT49</f>
        <v>0</v>
      </c>
      <c r="H21" s="820">
        <f>'3.14.Đăk Hà'!CU49</f>
        <v>0</v>
      </c>
      <c r="I21" s="820">
        <f>'3.14.Đăk Hà'!CV49</f>
        <v>0</v>
      </c>
      <c r="J21" s="820">
        <f>'3.14.Đăk Hà'!CW49</f>
        <v>0</v>
      </c>
      <c r="K21" s="837">
        <f t="shared" si="7"/>
        <v>0</v>
      </c>
      <c r="L21" s="820">
        <f>'3.14.Đăk Hà'!CX49</f>
        <v>0</v>
      </c>
      <c r="M21" s="820">
        <f>'3.14.Đăk Hà'!CY49</f>
        <v>0</v>
      </c>
      <c r="N21" s="820">
        <f>'3.14.Đăk Hà'!CZ49</f>
        <v>0</v>
      </c>
      <c r="O21" s="820">
        <f>'3.14.Đăk Hà'!DA49</f>
        <v>0</v>
      </c>
    </row>
    <row r="22" spans="1:15" s="822" customFormat="1" ht="14.45" hidden="1" customHeight="1">
      <c r="A22" s="821" t="s">
        <v>14</v>
      </c>
      <c r="B22" s="823" t="s">
        <v>3</v>
      </c>
      <c r="C22" s="821">
        <f>SUM(C23:C26)</f>
        <v>36460.195</v>
      </c>
      <c r="D22" s="821">
        <f t="shared" ref="D22:O22" si="17">SUM(D23:D26)</f>
        <v>20730</v>
      </c>
      <c r="E22" s="821">
        <f t="shared" si="17"/>
        <v>14325.768</v>
      </c>
      <c r="F22" s="821">
        <f t="shared" si="17"/>
        <v>8094.4269999999997</v>
      </c>
      <c r="G22" s="821">
        <f t="shared" si="17"/>
        <v>0</v>
      </c>
      <c r="H22" s="821">
        <f t="shared" si="17"/>
        <v>0</v>
      </c>
      <c r="I22" s="821">
        <f t="shared" si="17"/>
        <v>0</v>
      </c>
      <c r="J22" s="821">
        <f t="shared" si="17"/>
        <v>0</v>
      </c>
      <c r="K22" s="836">
        <f t="shared" si="7"/>
        <v>0</v>
      </c>
      <c r="L22" s="821">
        <f t="shared" si="17"/>
        <v>0</v>
      </c>
      <c r="M22" s="821">
        <f t="shared" si="17"/>
        <v>0</v>
      </c>
      <c r="N22" s="821">
        <f t="shared" si="17"/>
        <v>0</v>
      </c>
      <c r="O22" s="821">
        <f t="shared" si="17"/>
        <v>0</v>
      </c>
    </row>
    <row r="23" spans="1:15" s="826" customFormat="1" hidden="1">
      <c r="A23" s="820">
        <f t="shared" si="16"/>
        <v>12</v>
      </c>
      <c r="B23" s="824" t="s">
        <v>359</v>
      </c>
      <c r="C23" s="825">
        <v>1280</v>
      </c>
      <c r="D23" s="825">
        <v>1280</v>
      </c>
      <c r="E23" s="825">
        <v>0</v>
      </c>
      <c r="F23" s="825">
        <v>0</v>
      </c>
      <c r="G23" s="820">
        <f>'3.15.Đăk Tô'!CD18</f>
        <v>0</v>
      </c>
      <c r="H23" s="820">
        <f>'3.15.Đăk Tô'!CE18</f>
        <v>0</v>
      </c>
      <c r="I23" s="820">
        <f>'3.15.Đăk Tô'!CF18</f>
        <v>0</v>
      </c>
      <c r="J23" s="820">
        <f>'3.15.Đăk Tô'!CG18</f>
        <v>0</v>
      </c>
      <c r="K23" s="837">
        <f t="shared" si="7"/>
        <v>0</v>
      </c>
      <c r="L23" s="820">
        <f>'3.15.Đăk Tô'!CH18</f>
        <v>0</v>
      </c>
      <c r="M23" s="820">
        <f>'3.15.Đăk Tô'!CI18</f>
        <v>0</v>
      </c>
      <c r="N23" s="820">
        <f>'3.15.Đăk Tô'!CJ18</f>
        <v>0</v>
      </c>
      <c r="O23" s="820">
        <f>'3.15.Đăk Tô'!CK18</f>
        <v>0</v>
      </c>
    </row>
    <row r="24" spans="1:15" s="826" customFormat="1" hidden="1">
      <c r="A24" s="820">
        <f t="shared" si="16"/>
        <v>13</v>
      </c>
      <c r="B24" s="824" t="s">
        <v>358</v>
      </c>
      <c r="C24" s="825">
        <v>31660.186999999998</v>
      </c>
      <c r="D24" s="825">
        <v>18670</v>
      </c>
      <c r="E24" s="825">
        <v>7264.26</v>
      </c>
      <c r="F24" s="825">
        <v>5725.9269999999997</v>
      </c>
      <c r="G24" s="820">
        <f>'3.15.Đăk Tô'!CD21</f>
        <v>0</v>
      </c>
      <c r="H24" s="820">
        <f>'3.15.Đăk Tô'!CE21</f>
        <v>0</v>
      </c>
      <c r="I24" s="820">
        <f>'3.15.Đăk Tô'!CF21</f>
        <v>0</v>
      </c>
      <c r="J24" s="820">
        <f>'3.15.Đăk Tô'!CG21</f>
        <v>0</v>
      </c>
      <c r="K24" s="837">
        <f t="shared" si="7"/>
        <v>0</v>
      </c>
      <c r="L24" s="820">
        <f>'3.15.Đăk Tô'!CH21</f>
        <v>0</v>
      </c>
      <c r="M24" s="820">
        <f>'3.15.Đăk Tô'!CI21</f>
        <v>0</v>
      </c>
      <c r="N24" s="820">
        <f>'3.15.Đăk Tô'!CJ21</f>
        <v>0</v>
      </c>
      <c r="O24" s="820">
        <f>'3.15.Đăk Tô'!CK21</f>
        <v>0</v>
      </c>
    </row>
    <row r="25" spans="1:15" s="826" customFormat="1" hidden="1">
      <c r="A25" s="820">
        <f t="shared" si="16"/>
        <v>14</v>
      </c>
      <c r="B25" s="824" t="s">
        <v>436</v>
      </c>
      <c r="C25" s="825">
        <v>3520.0079999999998</v>
      </c>
      <c r="D25" s="825">
        <v>780</v>
      </c>
      <c r="E25" s="825">
        <v>371.50799999999998</v>
      </c>
      <c r="F25" s="825">
        <v>2368.5</v>
      </c>
      <c r="G25" s="820">
        <f>'3.15.Đăk Tô'!CD36</f>
        <v>0</v>
      </c>
      <c r="H25" s="820">
        <f>'3.15.Đăk Tô'!CE36</f>
        <v>0</v>
      </c>
      <c r="I25" s="820">
        <f>'3.15.Đăk Tô'!CF36</f>
        <v>0</v>
      </c>
      <c r="J25" s="820">
        <f>'3.15.Đăk Tô'!CG36</f>
        <v>0</v>
      </c>
      <c r="K25" s="837">
        <f t="shared" si="7"/>
        <v>0</v>
      </c>
      <c r="L25" s="820">
        <f>'3.15.Đăk Tô'!CH36</f>
        <v>0</v>
      </c>
      <c r="M25" s="820">
        <f>'3.15.Đăk Tô'!CI36</f>
        <v>0</v>
      </c>
      <c r="N25" s="820">
        <f>'3.15.Đăk Tô'!CJ36</f>
        <v>0</v>
      </c>
      <c r="O25" s="820">
        <f>'3.15.Đăk Tô'!CK36</f>
        <v>0</v>
      </c>
    </row>
    <row r="26" spans="1:15" s="826" customFormat="1" hidden="1">
      <c r="A26" s="820" t="s">
        <v>44</v>
      </c>
      <c r="B26" s="824" t="s">
        <v>1336</v>
      </c>
      <c r="C26" s="820"/>
      <c r="D26" s="820"/>
      <c r="E26" s="820">
        <v>6690</v>
      </c>
      <c r="F26" s="820"/>
      <c r="G26" s="820"/>
      <c r="H26" s="820"/>
      <c r="I26" s="820"/>
      <c r="J26" s="820"/>
      <c r="K26" s="837"/>
      <c r="L26" s="820"/>
      <c r="M26" s="820"/>
      <c r="N26" s="820"/>
      <c r="O26" s="820"/>
    </row>
    <row r="27" spans="1:15" s="822" customFormat="1" ht="14.45" hidden="1" customHeight="1">
      <c r="A27" s="821" t="s">
        <v>56</v>
      </c>
      <c r="B27" s="823" t="s">
        <v>1468</v>
      </c>
      <c r="C27" s="821">
        <f>SUM(C28:C31)</f>
        <v>12787.386326999998</v>
      </c>
      <c r="D27" s="821">
        <f t="shared" ref="D27:O27" si="18">SUM(D28:D31)</f>
        <v>10460</v>
      </c>
      <c r="E27" s="821">
        <f t="shared" si="18"/>
        <v>0</v>
      </c>
      <c r="F27" s="821">
        <f t="shared" si="18"/>
        <v>2327.3863270000002</v>
      </c>
      <c r="G27" s="821">
        <f t="shared" si="18"/>
        <v>2361.5445829999999</v>
      </c>
      <c r="H27" s="821">
        <f t="shared" si="18"/>
        <v>2361.5445829999999</v>
      </c>
      <c r="I27" s="821">
        <f t="shared" si="18"/>
        <v>0</v>
      </c>
      <c r="J27" s="821">
        <f t="shared" si="18"/>
        <v>0</v>
      </c>
      <c r="K27" s="836">
        <f t="shared" si="7"/>
        <v>0.18467765989158422</v>
      </c>
      <c r="L27" s="821">
        <f t="shared" si="18"/>
        <v>5819</v>
      </c>
      <c r="M27" s="821">
        <f t="shared" si="18"/>
        <v>5219</v>
      </c>
      <c r="N27" s="821">
        <f t="shared" si="18"/>
        <v>0</v>
      </c>
      <c r="O27" s="821">
        <f t="shared" si="18"/>
        <v>600</v>
      </c>
    </row>
    <row r="28" spans="1:15" s="826" customFormat="1">
      <c r="A28" s="820">
        <v>1</v>
      </c>
      <c r="B28" s="829" t="s">
        <v>157</v>
      </c>
      <c r="C28" s="820">
        <v>8407.9680689999986</v>
      </c>
      <c r="D28" s="820">
        <v>7807.9680689999996</v>
      </c>
      <c r="E28" s="820">
        <v>0</v>
      </c>
      <c r="F28" s="820">
        <v>600</v>
      </c>
      <c r="G28" s="820">
        <f>'3.16.Tu Mơ Rông'!BS20</f>
        <v>2361.5445829999999</v>
      </c>
      <c r="H28" s="820">
        <f>'3.16.Tu Mơ Rông'!BT20</f>
        <v>2361.5445829999999</v>
      </c>
      <c r="I28" s="820">
        <f>'3.16.Tu Mơ Rông'!BU20</f>
        <v>0</v>
      </c>
      <c r="J28" s="820">
        <f>'3.16.Tu Mơ Rông'!BV20</f>
        <v>0</v>
      </c>
      <c r="K28" s="837">
        <f t="shared" si="7"/>
        <v>0.2808698324755734</v>
      </c>
      <c r="L28" s="820">
        <f>'3.16.Tu Mơ Rông'!BW20</f>
        <v>5819</v>
      </c>
      <c r="M28" s="820">
        <f>'3.16.Tu Mơ Rông'!BX20</f>
        <v>5219</v>
      </c>
      <c r="N28" s="820">
        <f>'3.16.Tu Mơ Rông'!BY20</f>
        <v>0</v>
      </c>
      <c r="O28" s="820">
        <f>'3.16.Tu Mơ Rông'!BZ20</f>
        <v>600</v>
      </c>
    </row>
    <row r="29" spans="1:15" s="826" customFormat="1">
      <c r="A29" s="820">
        <f t="shared" ref="A29:A42" si="19">MAX(A27:A28)+1</f>
        <v>2</v>
      </c>
      <c r="B29" s="829" t="s">
        <v>192</v>
      </c>
      <c r="C29" s="820">
        <v>756.13400000000001</v>
      </c>
      <c r="D29" s="820">
        <v>756.13400000000001</v>
      </c>
      <c r="E29" s="820">
        <v>0</v>
      </c>
      <c r="F29" s="820">
        <v>0</v>
      </c>
      <c r="G29" s="820">
        <f>'3.16.Tu Mơ Rông'!BS31</f>
        <v>0</v>
      </c>
      <c r="H29" s="820">
        <f>'3.16.Tu Mơ Rông'!BT31</f>
        <v>0</v>
      </c>
      <c r="I29" s="820">
        <f>'3.16.Tu Mơ Rông'!BU31</f>
        <v>0</v>
      </c>
      <c r="J29" s="820">
        <f>'3.16.Tu Mơ Rông'!BV31</f>
        <v>0</v>
      </c>
      <c r="K29" s="837">
        <f t="shared" si="7"/>
        <v>0</v>
      </c>
      <c r="L29" s="820">
        <f>'3.16.Tu Mơ Rông'!BW31</f>
        <v>0</v>
      </c>
      <c r="M29" s="820">
        <f>'3.16.Tu Mơ Rông'!BX31</f>
        <v>0</v>
      </c>
      <c r="N29" s="820">
        <f>'3.16.Tu Mơ Rông'!BY31</f>
        <v>0</v>
      </c>
      <c r="O29" s="820">
        <f>'3.16.Tu Mơ Rông'!BZ31</f>
        <v>0</v>
      </c>
    </row>
    <row r="30" spans="1:15" s="826" customFormat="1">
      <c r="A30" s="820">
        <f t="shared" si="19"/>
        <v>3</v>
      </c>
      <c r="B30" s="829" t="s">
        <v>199</v>
      </c>
      <c r="C30" s="820">
        <v>991.83903100000009</v>
      </c>
      <c r="D30" s="820">
        <v>991.83903100000009</v>
      </c>
      <c r="E30" s="820">
        <v>0</v>
      </c>
      <c r="F30" s="820">
        <v>0</v>
      </c>
      <c r="G30" s="820">
        <f>'3.16.Tu Mơ Rông'!BS42</f>
        <v>0</v>
      </c>
      <c r="H30" s="820">
        <f>'3.16.Tu Mơ Rông'!BT42</f>
        <v>0</v>
      </c>
      <c r="I30" s="820">
        <f>'3.16.Tu Mơ Rông'!BU42</f>
        <v>0</v>
      </c>
      <c r="J30" s="820">
        <f>'3.16.Tu Mơ Rông'!BV42</f>
        <v>0</v>
      </c>
      <c r="K30" s="837">
        <f t="shared" si="7"/>
        <v>0</v>
      </c>
      <c r="L30" s="820">
        <f>'3.16.Tu Mơ Rông'!BW42</f>
        <v>0</v>
      </c>
      <c r="M30" s="820">
        <f>'3.16.Tu Mơ Rông'!BX42</f>
        <v>0</v>
      </c>
      <c r="N30" s="820">
        <f>'3.16.Tu Mơ Rông'!BY42</f>
        <v>0</v>
      </c>
      <c r="O30" s="820">
        <f>'3.16.Tu Mơ Rông'!BZ42</f>
        <v>0</v>
      </c>
    </row>
    <row r="31" spans="1:15" s="826" customFormat="1">
      <c r="A31" s="820">
        <f t="shared" si="19"/>
        <v>4</v>
      </c>
      <c r="B31" s="829" t="s">
        <v>1488</v>
      </c>
      <c r="C31" s="820">
        <v>2631.4452270000002</v>
      </c>
      <c r="D31" s="820">
        <v>904.05889999999999</v>
      </c>
      <c r="E31" s="820">
        <v>0</v>
      </c>
      <c r="F31" s="820">
        <v>1727.3863269999999</v>
      </c>
      <c r="G31" s="820">
        <f>'3.16.Tu Mơ Rông'!BS50</f>
        <v>0</v>
      </c>
      <c r="H31" s="820">
        <f>'3.16.Tu Mơ Rông'!BT50</f>
        <v>0</v>
      </c>
      <c r="I31" s="820">
        <f>'3.16.Tu Mơ Rông'!BU50</f>
        <v>0</v>
      </c>
      <c r="J31" s="820">
        <f>'3.16.Tu Mơ Rông'!BV50</f>
        <v>0</v>
      </c>
      <c r="K31" s="837">
        <f t="shared" si="7"/>
        <v>0</v>
      </c>
      <c r="L31" s="820">
        <f>'3.16.Tu Mơ Rông'!BW50</f>
        <v>0</v>
      </c>
      <c r="M31" s="820">
        <f>'3.16.Tu Mơ Rông'!BX50</f>
        <v>0</v>
      </c>
      <c r="N31" s="820">
        <f>'3.16.Tu Mơ Rông'!BY50</f>
        <v>0</v>
      </c>
      <c r="O31" s="820">
        <f>'3.16.Tu Mơ Rông'!BZ50</f>
        <v>0</v>
      </c>
    </row>
    <row r="32" spans="1:15" s="822" customFormat="1" ht="14.45" hidden="1" customHeight="1">
      <c r="A32" s="821" t="s">
        <v>57</v>
      </c>
      <c r="B32" s="823" t="s">
        <v>4</v>
      </c>
      <c r="C32" s="821">
        <f>SUM(C33:C35)</f>
        <v>49308.037000000004</v>
      </c>
      <c r="D32" s="821">
        <f t="shared" ref="D32:O32" si="20">SUM(D33:D35)</f>
        <v>10406</v>
      </c>
      <c r="E32" s="821">
        <f t="shared" si="20"/>
        <v>22169.52</v>
      </c>
      <c r="F32" s="821">
        <f t="shared" si="20"/>
        <v>16732.517</v>
      </c>
      <c r="G32" s="821">
        <f t="shared" si="20"/>
        <v>0</v>
      </c>
      <c r="H32" s="821">
        <f t="shared" si="20"/>
        <v>0</v>
      </c>
      <c r="I32" s="821">
        <f t="shared" si="20"/>
        <v>0</v>
      </c>
      <c r="J32" s="821">
        <f t="shared" si="20"/>
        <v>0</v>
      </c>
      <c r="K32" s="836">
        <f t="shared" si="7"/>
        <v>0</v>
      </c>
      <c r="L32" s="821">
        <f t="shared" si="20"/>
        <v>0</v>
      </c>
      <c r="M32" s="821">
        <f t="shared" si="20"/>
        <v>0</v>
      </c>
      <c r="N32" s="821">
        <f t="shared" si="20"/>
        <v>0</v>
      </c>
      <c r="O32" s="821">
        <f t="shared" si="20"/>
        <v>0</v>
      </c>
    </row>
    <row r="33" spans="1:15" s="826" customFormat="1" hidden="1">
      <c r="A33" s="820">
        <f t="shared" si="19"/>
        <v>5</v>
      </c>
      <c r="B33" s="830" t="s">
        <v>781</v>
      </c>
      <c r="C33" s="831">
        <v>43826.409</v>
      </c>
      <c r="D33" s="831">
        <v>5970</v>
      </c>
      <c r="E33" s="831">
        <v>21123.892</v>
      </c>
      <c r="F33" s="831">
        <v>16732.517</v>
      </c>
      <c r="G33" s="820">
        <f>'3.17.Ngọc Hồi'!CC18</f>
        <v>0</v>
      </c>
      <c r="H33" s="820">
        <f>'3.17.Ngọc Hồi'!CD18</f>
        <v>0</v>
      </c>
      <c r="I33" s="820">
        <f>'3.17.Ngọc Hồi'!CE18</f>
        <v>0</v>
      </c>
      <c r="J33" s="820">
        <f>'3.17.Ngọc Hồi'!CF18</f>
        <v>0</v>
      </c>
      <c r="K33" s="837">
        <f t="shared" si="7"/>
        <v>0</v>
      </c>
      <c r="L33" s="820">
        <f>'3.17.Ngọc Hồi'!CG18</f>
        <v>0</v>
      </c>
      <c r="M33" s="820">
        <f>'3.17.Ngọc Hồi'!CH18</f>
        <v>0</v>
      </c>
      <c r="N33" s="820">
        <f>'3.17.Ngọc Hồi'!CI18</f>
        <v>0</v>
      </c>
      <c r="O33" s="820">
        <f>'3.17.Ngọc Hồi'!CJ18</f>
        <v>0</v>
      </c>
    </row>
    <row r="34" spans="1:15" s="826" customFormat="1" hidden="1">
      <c r="A34" s="820">
        <f t="shared" si="19"/>
        <v>6</v>
      </c>
      <c r="B34" s="830" t="s">
        <v>809</v>
      </c>
      <c r="C34" s="831">
        <v>5119.7730000000001</v>
      </c>
      <c r="D34" s="831">
        <v>4076</v>
      </c>
      <c r="E34" s="831">
        <v>1043.7729999999999</v>
      </c>
      <c r="F34" s="831">
        <v>0</v>
      </c>
      <c r="G34" s="820">
        <f>'3.17.Ngọc Hồi'!CC31</f>
        <v>0</v>
      </c>
      <c r="H34" s="820">
        <f>'3.17.Ngọc Hồi'!CD31</f>
        <v>0</v>
      </c>
      <c r="I34" s="820">
        <f>'3.17.Ngọc Hồi'!CE31</f>
        <v>0</v>
      </c>
      <c r="J34" s="820">
        <f>'3.17.Ngọc Hồi'!CF31</f>
        <v>0</v>
      </c>
      <c r="K34" s="837">
        <f t="shared" si="7"/>
        <v>0</v>
      </c>
      <c r="L34" s="820">
        <f>'3.17.Ngọc Hồi'!CG31</f>
        <v>0</v>
      </c>
      <c r="M34" s="820">
        <f>'3.17.Ngọc Hồi'!CH31</f>
        <v>0</v>
      </c>
      <c r="N34" s="820">
        <f>'3.17.Ngọc Hồi'!CI31</f>
        <v>0</v>
      </c>
      <c r="O34" s="820">
        <f>'3.17.Ngọc Hồi'!CJ31</f>
        <v>0</v>
      </c>
    </row>
    <row r="35" spans="1:15" s="826" customFormat="1" hidden="1">
      <c r="A35" s="820">
        <f t="shared" si="19"/>
        <v>7</v>
      </c>
      <c r="B35" s="830" t="s">
        <v>775</v>
      </c>
      <c r="C35" s="831">
        <v>361.85500000000002</v>
      </c>
      <c r="D35" s="831">
        <v>360</v>
      </c>
      <c r="E35" s="831">
        <v>1.855</v>
      </c>
      <c r="F35" s="831">
        <v>0</v>
      </c>
      <c r="G35" s="820">
        <f>'3.17.Ngọc Hồi'!CC38</f>
        <v>0</v>
      </c>
      <c r="H35" s="820">
        <f>'3.17.Ngọc Hồi'!CD38</f>
        <v>0</v>
      </c>
      <c r="I35" s="820">
        <f>'3.17.Ngọc Hồi'!CE38</f>
        <v>0</v>
      </c>
      <c r="J35" s="820">
        <f>'3.17.Ngọc Hồi'!CF38</f>
        <v>0</v>
      </c>
      <c r="K35" s="837">
        <f t="shared" si="7"/>
        <v>0</v>
      </c>
      <c r="L35" s="820">
        <f>'3.17.Ngọc Hồi'!CG38</f>
        <v>0</v>
      </c>
      <c r="M35" s="820">
        <f>'3.17.Ngọc Hồi'!CH38</f>
        <v>0</v>
      </c>
      <c r="N35" s="820">
        <f>'3.17.Ngọc Hồi'!CI38</f>
        <v>0</v>
      </c>
      <c r="O35" s="820">
        <f>'3.17.Ngọc Hồi'!CJ38</f>
        <v>0</v>
      </c>
    </row>
    <row r="36" spans="1:15" s="822" customFormat="1" ht="14.45" hidden="1" customHeight="1">
      <c r="A36" s="821" t="s">
        <v>58</v>
      </c>
      <c r="B36" s="823" t="s">
        <v>1472</v>
      </c>
      <c r="C36" s="821">
        <f>SUM(C37:C43)</f>
        <v>22774</v>
      </c>
      <c r="D36" s="821">
        <f t="shared" ref="D36:O36" si="21">SUM(D37:D43)</f>
        <v>10800</v>
      </c>
      <c r="E36" s="821">
        <f t="shared" si="21"/>
        <v>2670</v>
      </c>
      <c r="F36" s="821">
        <f t="shared" si="21"/>
        <v>9304</v>
      </c>
      <c r="G36" s="821">
        <f t="shared" si="21"/>
        <v>0</v>
      </c>
      <c r="H36" s="821">
        <f t="shared" si="21"/>
        <v>0</v>
      </c>
      <c r="I36" s="821">
        <f t="shared" si="21"/>
        <v>0</v>
      </c>
      <c r="J36" s="821">
        <f t="shared" si="21"/>
        <v>0</v>
      </c>
      <c r="K36" s="836">
        <f t="shared" si="7"/>
        <v>0</v>
      </c>
      <c r="L36" s="821">
        <f t="shared" si="21"/>
        <v>0</v>
      </c>
      <c r="M36" s="821">
        <f t="shared" si="21"/>
        <v>0</v>
      </c>
      <c r="N36" s="821">
        <f t="shared" si="21"/>
        <v>0</v>
      </c>
      <c r="O36" s="821">
        <f t="shared" si="21"/>
        <v>0</v>
      </c>
    </row>
    <row r="37" spans="1:15" s="826" customFormat="1" hidden="1">
      <c r="A37" s="820">
        <f t="shared" si="19"/>
        <v>8</v>
      </c>
      <c r="B37" s="830" t="s">
        <v>90</v>
      </c>
      <c r="C37" s="832">
        <v>2000</v>
      </c>
      <c r="D37" s="832">
        <v>0</v>
      </c>
      <c r="E37" s="832">
        <v>0</v>
      </c>
      <c r="F37" s="832">
        <v>2000</v>
      </c>
      <c r="G37" s="820">
        <f>'3.18.Đăk Glei'!BW17</f>
        <v>0</v>
      </c>
      <c r="H37" s="820">
        <f>'3.18.Đăk Glei'!BX17</f>
        <v>0</v>
      </c>
      <c r="I37" s="820">
        <f>'3.18.Đăk Glei'!BY17</f>
        <v>0</v>
      </c>
      <c r="J37" s="820">
        <f>'3.18.Đăk Glei'!BZ17</f>
        <v>0</v>
      </c>
      <c r="K37" s="837">
        <f t="shared" si="7"/>
        <v>0</v>
      </c>
      <c r="L37" s="820">
        <f>'3.18.Đăk Glei'!CA17</f>
        <v>0</v>
      </c>
      <c r="M37" s="820">
        <f>'3.18.Đăk Glei'!CB17</f>
        <v>0</v>
      </c>
      <c r="N37" s="820">
        <f>'3.18.Đăk Glei'!CC17</f>
        <v>0</v>
      </c>
      <c r="O37" s="820">
        <f>'3.18.Đăk Glei'!CD17</f>
        <v>0</v>
      </c>
    </row>
    <row r="38" spans="1:15" s="826" customFormat="1" hidden="1">
      <c r="A38" s="820">
        <f t="shared" si="19"/>
        <v>9</v>
      </c>
      <c r="B38" s="830" t="s">
        <v>96</v>
      </c>
      <c r="C38" s="832">
        <v>15334</v>
      </c>
      <c r="D38" s="832">
        <v>8030</v>
      </c>
      <c r="E38" s="832">
        <v>0</v>
      </c>
      <c r="F38" s="832">
        <v>7304</v>
      </c>
      <c r="G38" s="820">
        <f>'3.18.Đăk Glei'!BW20</f>
        <v>0</v>
      </c>
      <c r="H38" s="820">
        <f>'3.18.Đăk Glei'!BX20</f>
        <v>0</v>
      </c>
      <c r="I38" s="820">
        <f>'3.18.Đăk Glei'!BY20</f>
        <v>0</v>
      </c>
      <c r="J38" s="820">
        <f>'3.18.Đăk Glei'!BZ20</f>
        <v>0</v>
      </c>
      <c r="K38" s="837">
        <f t="shared" si="7"/>
        <v>0</v>
      </c>
      <c r="L38" s="820">
        <f>'3.18.Đăk Glei'!CA20</f>
        <v>0</v>
      </c>
      <c r="M38" s="820">
        <f>'3.18.Đăk Glei'!CB20</f>
        <v>0</v>
      </c>
      <c r="N38" s="820">
        <f>'3.18.Đăk Glei'!CC20</f>
        <v>0</v>
      </c>
      <c r="O38" s="820">
        <f>'3.18.Đăk Glei'!CD20</f>
        <v>0</v>
      </c>
    </row>
    <row r="39" spans="1:15" s="826" customFormat="1" hidden="1">
      <c r="A39" s="820">
        <f t="shared" si="19"/>
        <v>10</v>
      </c>
      <c r="B39" s="830" t="s">
        <v>127</v>
      </c>
      <c r="C39" s="832">
        <v>270</v>
      </c>
      <c r="D39" s="832">
        <v>270</v>
      </c>
      <c r="E39" s="832">
        <v>0</v>
      </c>
      <c r="F39" s="832">
        <v>0</v>
      </c>
      <c r="G39" s="820">
        <f>'3.18.Đăk Glei'!BW29</f>
        <v>0</v>
      </c>
      <c r="H39" s="820">
        <f>'3.18.Đăk Glei'!BX29</f>
        <v>0</v>
      </c>
      <c r="I39" s="820">
        <f>'3.18.Đăk Glei'!BY29</f>
        <v>0</v>
      </c>
      <c r="J39" s="820">
        <f>'3.18.Đăk Glei'!BZ29</f>
        <v>0</v>
      </c>
      <c r="K39" s="837">
        <f t="shared" si="7"/>
        <v>0</v>
      </c>
      <c r="L39" s="820">
        <f>'3.18.Đăk Glei'!CA29</f>
        <v>0</v>
      </c>
      <c r="M39" s="820">
        <f>'3.18.Đăk Glei'!CB29</f>
        <v>0</v>
      </c>
      <c r="N39" s="820">
        <f>'3.18.Đăk Glei'!CC29</f>
        <v>0</v>
      </c>
      <c r="O39" s="820">
        <f>'3.18.Đăk Glei'!CD29</f>
        <v>0</v>
      </c>
    </row>
    <row r="40" spans="1:15" s="826" customFormat="1" hidden="1">
      <c r="A40" s="820">
        <f t="shared" si="19"/>
        <v>11</v>
      </c>
      <c r="B40" s="830" t="s">
        <v>132</v>
      </c>
      <c r="C40" s="832">
        <v>2000</v>
      </c>
      <c r="D40" s="832">
        <v>1500</v>
      </c>
      <c r="E40" s="832">
        <v>500</v>
      </c>
      <c r="F40" s="832">
        <v>0</v>
      </c>
      <c r="G40" s="820">
        <f>'3.18.Đăk Glei'!BW33</f>
        <v>0</v>
      </c>
      <c r="H40" s="820">
        <f>'3.18.Đăk Glei'!BX33</f>
        <v>0</v>
      </c>
      <c r="I40" s="820">
        <f>'3.18.Đăk Glei'!BY33</f>
        <v>0</v>
      </c>
      <c r="J40" s="820">
        <f>'3.18.Đăk Glei'!BZ33</f>
        <v>0</v>
      </c>
      <c r="K40" s="837">
        <f t="shared" si="7"/>
        <v>0</v>
      </c>
      <c r="L40" s="820">
        <f>'3.18.Đăk Glei'!CA33</f>
        <v>0</v>
      </c>
      <c r="M40" s="820">
        <f>'3.18.Đăk Glei'!CB33</f>
        <v>0</v>
      </c>
      <c r="N40" s="820">
        <f>'3.18.Đăk Glei'!CC33</f>
        <v>0</v>
      </c>
      <c r="O40" s="820">
        <f>'3.18.Đăk Glei'!CD33</f>
        <v>0</v>
      </c>
    </row>
    <row r="41" spans="1:15" s="826" customFormat="1" hidden="1">
      <c r="A41" s="820">
        <f t="shared" si="19"/>
        <v>12</v>
      </c>
      <c r="B41" s="830" t="s">
        <v>135</v>
      </c>
      <c r="C41" s="832"/>
      <c r="D41" s="832"/>
      <c r="E41" s="832"/>
      <c r="F41" s="832"/>
      <c r="G41" s="820">
        <f>'3.18.Đăk Glei'!BW37</f>
        <v>0</v>
      </c>
      <c r="H41" s="820">
        <f>'3.18.Đăk Glei'!BX37</f>
        <v>0</v>
      </c>
      <c r="I41" s="820">
        <f>'3.18.Đăk Glei'!BY37</f>
        <v>0</v>
      </c>
      <c r="J41" s="820">
        <f>'3.18.Đăk Glei'!BZ37</f>
        <v>0</v>
      </c>
      <c r="K41" s="837"/>
      <c r="L41" s="820">
        <f>'3.18.Đăk Glei'!CA37</f>
        <v>0</v>
      </c>
      <c r="M41" s="820">
        <f>'3.18.Đăk Glei'!CB37</f>
        <v>0</v>
      </c>
      <c r="N41" s="820">
        <f>'3.18.Đăk Glei'!CC37</f>
        <v>0</v>
      </c>
      <c r="O41" s="820">
        <f>'3.18.Đăk Glei'!CD37</f>
        <v>0</v>
      </c>
    </row>
    <row r="42" spans="1:15" s="826" customFormat="1" hidden="1">
      <c r="A42" s="820">
        <f t="shared" si="19"/>
        <v>13</v>
      </c>
      <c r="B42" s="830" t="s">
        <v>141</v>
      </c>
      <c r="C42" s="832">
        <v>1000</v>
      </c>
      <c r="D42" s="832">
        <v>1000</v>
      </c>
      <c r="E42" s="832">
        <v>0</v>
      </c>
      <c r="F42" s="832">
        <v>0</v>
      </c>
      <c r="G42" s="820">
        <f>'3.18.Đăk Glei'!BW39</f>
        <v>0</v>
      </c>
      <c r="H42" s="820">
        <f>'3.18.Đăk Glei'!BX39</f>
        <v>0</v>
      </c>
      <c r="I42" s="820">
        <f>'3.18.Đăk Glei'!BY39</f>
        <v>0</v>
      </c>
      <c r="J42" s="820">
        <f>'3.18.Đăk Glei'!BZ39</f>
        <v>0</v>
      </c>
      <c r="K42" s="837">
        <f t="shared" si="7"/>
        <v>0</v>
      </c>
      <c r="L42" s="820">
        <f>'3.18.Đăk Glei'!CA39</f>
        <v>0</v>
      </c>
      <c r="M42" s="820">
        <f>'3.18.Đăk Glei'!CB39</f>
        <v>0</v>
      </c>
      <c r="N42" s="820">
        <f>'3.18.Đăk Glei'!CC39</f>
        <v>0</v>
      </c>
      <c r="O42" s="820">
        <f>'3.18.Đăk Glei'!CD39</f>
        <v>0</v>
      </c>
    </row>
    <row r="43" spans="1:15" s="826" customFormat="1" hidden="1">
      <c r="A43" s="820"/>
      <c r="B43" s="830" t="s">
        <v>1336</v>
      </c>
      <c r="C43" s="832">
        <v>2170</v>
      </c>
      <c r="D43" s="832"/>
      <c r="E43" s="832">
        <v>2170</v>
      </c>
      <c r="F43" s="832"/>
      <c r="G43" s="820">
        <f>'3.18.Đăk Glei'!BW42</f>
        <v>0</v>
      </c>
      <c r="H43" s="820">
        <f>'3.18.Đăk Glei'!BX42</f>
        <v>0</v>
      </c>
      <c r="I43" s="820">
        <f>'3.18.Đăk Glei'!BY42</f>
        <v>0</v>
      </c>
      <c r="J43" s="820">
        <f>'3.18.Đăk Glei'!BZ42</f>
        <v>0</v>
      </c>
      <c r="K43" s="837">
        <f t="shared" si="7"/>
        <v>0</v>
      </c>
      <c r="L43" s="820">
        <f>'3.18.Đăk Glei'!CA42</f>
        <v>0</v>
      </c>
      <c r="M43" s="820">
        <f>'3.18.Đăk Glei'!CB42</f>
        <v>0</v>
      </c>
      <c r="N43" s="820">
        <f>'3.18.Đăk Glei'!CC42</f>
        <v>0</v>
      </c>
      <c r="O43" s="820">
        <f>'3.18.Đăk Glei'!CD42</f>
        <v>0</v>
      </c>
    </row>
    <row r="44" spans="1:15" s="822" customFormat="1" ht="14.45" hidden="1" customHeight="1">
      <c r="A44" s="821" t="s">
        <v>1320</v>
      </c>
      <c r="B44" s="823" t="s">
        <v>1474</v>
      </c>
      <c r="C44" s="821">
        <f>SUM(C45:C50)</f>
        <v>175100.364252</v>
      </c>
      <c r="D44" s="821">
        <f t="shared" ref="D44:O44" si="22">SUM(D45:D50)</f>
        <v>10497</v>
      </c>
      <c r="E44" s="821">
        <f t="shared" si="22"/>
        <v>144678.53425199998</v>
      </c>
      <c r="F44" s="821">
        <f t="shared" si="22"/>
        <v>19924.830000000002</v>
      </c>
      <c r="G44" s="821">
        <f t="shared" si="22"/>
        <v>0</v>
      </c>
      <c r="H44" s="821">
        <f t="shared" si="22"/>
        <v>0</v>
      </c>
      <c r="I44" s="821">
        <f t="shared" si="22"/>
        <v>0</v>
      </c>
      <c r="J44" s="821">
        <f t="shared" si="22"/>
        <v>0</v>
      </c>
      <c r="K44" s="836">
        <f t="shared" si="7"/>
        <v>0</v>
      </c>
      <c r="L44" s="821">
        <f t="shared" si="22"/>
        <v>0</v>
      </c>
      <c r="M44" s="821">
        <f t="shared" si="22"/>
        <v>0</v>
      </c>
      <c r="N44" s="821">
        <f t="shared" si="22"/>
        <v>0</v>
      </c>
      <c r="O44" s="821">
        <f t="shared" si="22"/>
        <v>0</v>
      </c>
    </row>
    <row r="45" spans="1:15" s="826" customFormat="1" hidden="1">
      <c r="A45" s="820">
        <f>MAX(A42:A44)+1</f>
        <v>14</v>
      </c>
      <c r="B45" s="824" t="s">
        <v>703</v>
      </c>
      <c r="C45" s="827">
        <v>101182.149252</v>
      </c>
      <c r="D45" s="827">
        <v>7832</v>
      </c>
      <c r="E45" s="827">
        <v>87944.319252000001</v>
      </c>
      <c r="F45" s="827">
        <v>5405.83</v>
      </c>
      <c r="G45" s="820">
        <f>'3.19.Sa Thầy'!BX18</f>
        <v>0</v>
      </c>
      <c r="H45" s="820">
        <f>'3.19.Sa Thầy'!BY18</f>
        <v>0</v>
      </c>
      <c r="I45" s="820">
        <f>'3.19.Sa Thầy'!BZ18</f>
        <v>0</v>
      </c>
      <c r="J45" s="820">
        <f>'3.19.Sa Thầy'!CA18</f>
        <v>0</v>
      </c>
      <c r="K45" s="837">
        <f t="shared" si="7"/>
        <v>0</v>
      </c>
      <c r="L45" s="820">
        <f>'3.19.Sa Thầy'!CB18</f>
        <v>0</v>
      </c>
      <c r="M45" s="820">
        <f>'3.19.Sa Thầy'!CC18</f>
        <v>0</v>
      </c>
      <c r="N45" s="820">
        <f>'3.19.Sa Thầy'!CD18</f>
        <v>0</v>
      </c>
      <c r="O45" s="820">
        <f>'3.19.Sa Thầy'!CE18</f>
        <v>0</v>
      </c>
    </row>
    <row r="46" spans="1:15" s="826" customFormat="1" hidden="1">
      <c r="A46" s="820">
        <f t="shared" ref="A46:A49" si="23">MAX(A43:A45)+1</f>
        <v>15</v>
      </c>
      <c r="B46" s="824" t="s">
        <v>726</v>
      </c>
      <c r="C46" s="827">
        <v>7860</v>
      </c>
      <c r="D46" s="827">
        <v>0</v>
      </c>
      <c r="E46" s="827">
        <v>0</v>
      </c>
      <c r="F46" s="827">
        <v>7860</v>
      </c>
      <c r="G46" s="820">
        <f>'3.19.Sa Thầy'!BX24</f>
        <v>0</v>
      </c>
      <c r="H46" s="820">
        <f>'3.19.Sa Thầy'!BY24</f>
        <v>0</v>
      </c>
      <c r="I46" s="820">
        <f>'3.19.Sa Thầy'!BZ24</f>
        <v>0</v>
      </c>
      <c r="J46" s="820">
        <f>'3.19.Sa Thầy'!CA24</f>
        <v>0</v>
      </c>
      <c r="K46" s="837">
        <f t="shared" si="7"/>
        <v>0</v>
      </c>
      <c r="L46" s="820">
        <f>'3.19.Sa Thầy'!CB24</f>
        <v>0</v>
      </c>
      <c r="M46" s="820">
        <f>'3.19.Sa Thầy'!CC24</f>
        <v>0</v>
      </c>
      <c r="N46" s="820">
        <f>'3.19.Sa Thầy'!CD24</f>
        <v>0</v>
      </c>
      <c r="O46" s="820">
        <f>'3.19.Sa Thầy'!CE24</f>
        <v>0</v>
      </c>
    </row>
    <row r="47" spans="1:15" s="826" customFormat="1" hidden="1">
      <c r="A47" s="820">
        <f t="shared" si="23"/>
        <v>16</v>
      </c>
      <c r="B47" s="824" t="s">
        <v>739</v>
      </c>
      <c r="C47" s="827">
        <v>1725</v>
      </c>
      <c r="D47" s="827">
        <v>1725</v>
      </c>
      <c r="E47" s="827">
        <v>0</v>
      </c>
      <c r="F47" s="827">
        <v>0</v>
      </c>
      <c r="G47" s="820">
        <f>'3.19.Sa Thầy'!BX29</f>
        <v>0</v>
      </c>
      <c r="H47" s="820">
        <f>'3.19.Sa Thầy'!BY29</f>
        <v>0</v>
      </c>
      <c r="I47" s="820">
        <f>'3.19.Sa Thầy'!BZ29</f>
        <v>0</v>
      </c>
      <c r="J47" s="820">
        <f>'3.19.Sa Thầy'!CA29</f>
        <v>0</v>
      </c>
      <c r="K47" s="837">
        <f t="shared" si="7"/>
        <v>0</v>
      </c>
      <c r="L47" s="820">
        <f>'3.19.Sa Thầy'!CB29</f>
        <v>0</v>
      </c>
      <c r="M47" s="820">
        <f>'3.19.Sa Thầy'!CC29</f>
        <v>0</v>
      </c>
      <c r="N47" s="820">
        <f>'3.19.Sa Thầy'!CD29</f>
        <v>0</v>
      </c>
      <c r="O47" s="820">
        <f>'3.19.Sa Thầy'!CE29</f>
        <v>0</v>
      </c>
    </row>
    <row r="48" spans="1:15" s="826" customFormat="1" hidden="1">
      <c r="A48" s="820">
        <f t="shared" si="23"/>
        <v>17</v>
      </c>
      <c r="B48" s="824" t="s">
        <v>752</v>
      </c>
      <c r="C48" s="827">
        <v>53182.214999999997</v>
      </c>
      <c r="D48" s="827">
        <v>0</v>
      </c>
      <c r="E48" s="827">
        <v>46523.214999999997</v>
      </c>
      <c r="F48" s="827">
        <v>6659</v>
      </c>
      <c r="G48" s="820">
        <f>'3.19.Sa Thầy'!BX34</f>
        <v>0</v>
      </c>
      <c r="H48" s="820">
        <f>'3.19.Sa Thầy'!BY34</f>
        <v>0</v>
      </c>
      <c r="I48" s="820">
        <f>'3.19.Sa Thầy'!BZ34</f>
        <v>0</v>
      </c>
      <c r="J48" s="820">
        <f>'3.19.Sa Thầy'!CA34</f>
        <v>0</v>
      </c>
      <c r="K48" s="837">
        <f t="shared" si="7"/>
        <v>0</v>
      </c>
      <c r="L48" s="820">
        <f>'3.19.Sa Thầy'!CB34</f>
        <v>0</v>
      </c>
      <c r="M48" s="820">
        <f>'3.19.Sa Thầy'!CC34</f>
        <v>0</v>
      </c>
      <c r="N48" s="820">
        <f>'3.19.Sa Thầy'!CD34</f>
        <v>0</v>
      </c>
      <c r="O48" s="820">
        <f>'3.19.Sa Thầy'!CE34</f>
        <v>0</v>
      </c>
    </row>
    <row r="49" spans="1:15" s="826" customFormat="1" hidden="1">
      <c r="A49" s="820">
        <f t="shared" si="23"/>
        <v>18</v>
      </c>
      <c r="B49" s="824" t="s">
        <v>759</v>
      </c>
      <c r="C49" s="827">
        <v>940</v>
      </c>
      <c r="D49" s="827">
        <v>940</v>
      </c>
      <c r="E49" s="827">
        <v>0</v>
      </c>
      <c r="F49" s="827">
        <v>0</v>
      </c>
      <c r="G49" s="820">
        <f>'3.19.Sa Thầy'!BX37</f>
        <v>0</v>
      </c>
      <c r="H49" s="820">
        <f>'3.19.Sa Thầy'!BY37</f>
        <v>0</v>
      </c>
      <c r="I49" s="820">
        <f>'3.19.Sa Thầy'!BZ37</f>
        <v>0</v>
      </c>
      <c r="J49" s="820">
        <f>'3.19.Sa Thầy'!CA37</f>
        <v>0</v>
      </c>
      <c r="K49" s="837">
        <f t="shared" si="7"/>
        <v>0</v>
      </c>
      <c r="L49" s="820">
        <f>'3.19.Sa Thầy'!CB37</f>
        <v>0</v>
      </c>
      <c r="M49" s="820">
        <f>'3.19.Sa Thầy'!CC37</f>
        <v>0</v>
      </c>
      <c r="N49" s="820">
        <f>'3.19.Sa Thầy'!CD37</f>
        <v>0</v>
      </c>
      <c r="O49" s="820">
        <f>'3.19.Sa Thầy'!CE37</f>
        <v>0</v>
      </c>
    </row>
    <row r="50" spans="1:15" s="826" customFormat="1" hidden="1">
      <c r="A50" s="820"/>
      <c r="B50" s="824" t="s">
        <v>1336</v>
      </c>
      <c r="C50" s="827">
        <v>10211</v>
      </c>
      <c r="D50" s="827">
        <v>0</v>
      </c>
      <c r="E50" s="827">
        <v>10211</v>
      </c>
      <c r="F50" s="827"/>
      <c r="G50" s="820"/>
      <c r="H50" s="820"/>
      <c r="I50" s="820"/>
      <c r="J50" s="820"/>
      <c r="K50" s="837">
        <f t="shared" si="7"/>
        <v>0</v>
      </c>
      <c r="L50" s="820"/>
      <c r="M50" s="820"/>
      <c r="N50" s="820"/>
      <c r="O50" s="820"/>
    </row>
    <row r="51" spans="1:15" s="822" customFormat="1" ht="14.45" hidden="1" customHeight="1">
      <c r="A51" s="821" t="s">
        <v>1485</v>
      </c>
      <c r="B51" s="823" t="s">
        <v>1476</v>
      </c>
      <c r="C51" s="821">
        <f>SUM(C52:C54)</f>
        <v>921.19</v>
      </c>
      <c r="D51" s="821">
        <f t="shared" ref="D51:O51" si="24">SUM(D52:D54)</f>
        <v>321.19</v>
      </c>
      <c r="E51" s="821">
        <f t="shared" si="24"/>
        <v>600</v>
      </c>
      <c r="F51" s="821">
        <f t="shared" si="24"/>
        <v>0</v>
      </c>
      <c r="G51" s="821">
        <f t="shared" si="24"/>
        <v>0</v>
      </c>
      <c r="H51" s="821">
        <f t="shared" si="24"/>
        <v>0</v>
      </c>
      <c r="I51" s="821">
        <f t="shared" si="24"/>
        <v>0</v>
      </c>
      <c r="J51" s="821">
        <f t="shared" si="24"/>
        <v>0</v>
      </c>
      <c r="K51" s="836">
        <f t="shared" si="7"/>
        <v>0</v>
      </c>
      <c r="L51" s="821">
        <f t="shared" si="24"/>
        <v>0</v>
      </c>
      <c r="M51" s="821">
        <f t="shared" si="24"/>
        <v>0</v>
      </c>
      <c r="N51" s="821">
        <f t="shared" si="24"/>
        <v>0</v>
      </c>
      <c r="O51" s="821">
        <f t="shared" si="24"/>
        <v>0</v>
      </c>
    </row>
    <row r="52" spans="1:15" s="826" customFormat="1" hidden="1">
      <c r="A52" s="820">
        <f t="shared" ref="A52:A53" si="25">MAX(A49:A51)+1</f>
        <v>19</v>
      </c>
      <c r="B52" s="824" t="s">
        <v>232</v>
      </c>
      <c r="C52" s="833">
        <v>421.19</v>
      </c>
      <c r="D52" s="833">
        <v>321.19</v>
      </c>
      <c r="E52" s="833">
        <v>100</v>
      </c>
      <c r="F52" s="833">
        <v>0</v>
      </c>
      <c r="G52" s="820">
        <f>'3.20.Ia HDrai'!BW32</f>
        <v>0</v>
      </c>
      <c r="H52" s="820">
        <f>'3.20.Ia HDrai'!BX32</f>
        <v>0</v>
      </c>
      <c r="I52" s="820">
        <f>'3.20.Ia HDrai'!BY32</f>
        <v>0</v>
      </c>
      <c r="J52" s="820">
        <f>'3.20.Ia HDrai'!BZ32</f>
        <v>0</v>
      </c>
      <c r="K52" s="837">
        <f t="shared" si="7"/>
        <v>0</v>
      </c>
      <c r="L52" s="820">
        <f>'3.20.Ia HDrai'!CA32</f>
        <v>0</v>
      </c>
      <c r="M52" s="820">
        <f>'3.20.Ia HDrai'!CB32</f>
        <v>0</v>
      </c>
      <c r="N52" s="820">
        <f>'3.20.Ia HDrai'!CC32</f>
        <v>0</v>
      </c>
      <c r="O52" s="820">
        <f>'3.20.Ia HDrai'!CD32</f>
        <v>0</v>
      </c>
    </row>
    <row r="53" spans="1:15" s="826" customFormat="1" hidden="1">
      <c r="A53" s="820">
        <f t="shared" si="25"/>
        <v>20</v>
      </c>
      <c r="B53" s="824" t="s">
        <v>244</v>
      </c>
      <c r="C53" s="820"/>
      <c r="D53" s="820"/>
      <c r="E53" s="820"/>
      <c r="F53" s="820"/>
      <c r="G53" s="820"/>
      <c r="H53" s="820"/>
      <c r="I53" s="820"/>
      <c r="J53" s="820"/>
      <c r="K53" s="837"/>
      <c r="L53" s="820"/>
      <c r="M53" s="820"/>
      <c r="N53" s="820"/>
      <c r="O53" s="820"/>
    </row>
    <row r="54" spans="1:15" s="826" customFormat="1" hidden="1">
      <c r="A54" s="820"/>
      <c r="B54" s="824" t="s">
        <v>1326</v>
      </c>
      <c r="C54" s="833">
        <v>500</v>
      </c>
      <c r="D54" s="833"/>
      <c r="E54" s="833">
        <v>500</v>
      </c>
      <c r="F54" s="833"/>
      <c r="G54" s="820"/>
      <c r="H54" s="820"/>
      <c r="I54" s="820"/>
      <c r="J54" s="820"/>
      <c r="K54" s="837">
        <f t="shared" si="7"/>
        <v>0</v>
      </c>
      <c r="L54" s="820"/>
      <c r="M54" s="820"/>
      <c r="N54" s="820"/>
      <c r="O54" s="820"/>
    </row>
    <row r="55" spans="1:15" s="822" customFormat="1" ht="14.45" hidden="1" customHeight="1">
      <c r="A55" s="821" t="s">
        <v>1486</v>
      </c>
      <c r="B55" s="823" t="s">
        <v>5</v>
      </c>
      <c r="C55" s="821">
        <f>SUM(C56:C59)</f>
        <v>13066.428836000001</v>
      </c>
      <c r="D55" s="821">
        <f t="shared" ref="D55:F55" si="26">SUM(D56:D59)</f>
        <v>8153.17</v>
      </c>
      <c r="E55" s="821">
        <f t="shared" si="26"/>
        <v>1407.4884809999999</v>
      </c>
      <c r="F55" s="821">
        <f t="shared" si="26"/>
        <v>3505.7703550000001</v>
      </c>
      <c r="G55" s="821">
        <f t="shared" ref="G55" si="27">SUM(G56:G59)</f>
        <v>0</v>
      </c>
      <c r="H55" s="821">
        <f t="shared" ref="H55" si="28">SUM(H56:H59)</f>
        <v>0</v>
      </c>
      <c r="I55" s="821">
        <f t="shared" ref="I55" si="29">SUM(I56:I59)</f>
        <v>0</v>
      </c>
      <c r="J55" s="821">
        <f t="shared" ref="J55" si="30">SUM(J56:J59)</f>
        <v>0</v>
      </c>
      <c r="K55" s="836">
        <f t="shared" si="7"/>
        <v>0</v>
      </c>
      <c r="L55" s="821">
        <f t="shared" ref="L55" si="31">SUM(L56:L59)</f>
        <v>0</v>
      </c>
      <c r="M55" s="821">
        <f t="shared" ref="M55" si="32">SUM(M56:M59)</f>
        <v>0</v>
      </c>
      <c r="N55" s="821">
        <f t="shared" ref="N55" si="33">SUM(N56:N59)</f>
        <v>0</v>
      </c>
      <c r="O55" s="821">
        <f t="shared" ref="O55" si="34">SUM(O56:O59)</f>
        <v>0</v>
      </c>
    </row>
    <row r="56" spans="1:15" s="826" customFormat="1" hidden="1">
      <c r="A56" s="820">
        <f t="shared" ref="A56:A58" si="35">MAX(A53:A55)+1</f>
        <v>21</v>
      </c>
      <c r="B56" s="830" t="s">
        <v>283</v>
      </c>
      <c r="C56" s="832">
        <v>2149.258836</v>
      </c>
      <c r="D56" s="832">
        <v>389</v>
      </c>
      <c r="E56" s="832">
        <v>367.48848099999998</v>
      </c>
      <c r="F56" s="832">
        <v>1392.7703550000001</v>
      </c>
      <c r="G56" s="820">
        <f>'3.21.Kon Rẫy'!BV18</f>
        <v>0</v>
      </c>
      <c r="H56" s="820">
        <f>'3.21.Kon Rẫy'!BW18</f>
        <v>0</v>
      </c>
      <c r="I56" s="820">
        <f>'3.21.Kon Rẫy'!BX18</f>
        <v>0</v>
      </c>
      <c r="J56" s="820">
        <f>'3.21.Kon Rẫy'!BY18</f>
        <v>0</v>
      </c>
      <c r="K56" s="837">
        <f t="shared" si="7"/>
        <v>0</v>
      </c>
      <c r="L56" s="820">
        <f>'3.21.Kon Rẫy'!BZ18</f>
        <v>0</v>
      </c>
      <c r="M56" s="820">
        <f>'3.21.Kon Rẫy'!CA18</f>
        <v>0</v>
      </c>
      <c r="N56" s="820">
        <f>'3.21.Kon Rẫy'!CB18</f>
        <v>0</v>
      </c>
      <c r="O56" s="820">
        <f>'3.21.Kon Rẫy'!CC18</f>
        <v>0</v>
      </c>
    </row>
    <row r="57" spans="1:15" s="826" customFormat="1" hidden="1">
      <c r="A57" s="820">
        <f t="shared" si="35"/>
        <v>22</v>
      </c>
      <c r="B57" s="834" t="s">
        <v>292</v>
      </c>
      <c r="C57" s="832">
        <v>9207.86</v>
      </c>
      <c r="D57" s="832">
        <v>6094.8600000000006</v>
      </c>
      <c r="E57" s="832">
        <v>1000</v>
      </c>
      <c r="F57" s="832">
        <v>2113</v>
      </c>
      <c r="G57" s="820">
        <f>'3.21.Kon Rẫy'!BV22</f>
        <v>0</v>
      </c>
      <c r="H57" s="820">
        <f>'3.21.Kon Rẫy'!BW22</f>
        <v>0</v>
      </c>
      <c r="I57" s="820">
        <f>'3.21.Kon Rẫy'!BX22</f>
        <v>0</v>
      </c>
      <c r="J57" s="820">
        <f>'3.21.Kon Rẫy'!BY22</f>
        <v>0</v>
      </c>
      <c r="K57" s="837">
        <f t="shared" si="7"/>
        <v>0</v>
      </c>
      <c r="L57" s="820">
        <f>'3.21.Kon Rẫy'!BZ22</f>
        <v>0</v>
      </c>
      <c r="M57" s="820">
        <f>'3.21.Kon Rẫy'!CA22</f>
        <v>0</v>
      </c>
      <c r="N57" s="820">
        <f>'3.21.Kon Rẫy'!CB22</f>
        <v>0</v>
      </c>
      <c r="O57" s="820">
        <f>'3.21.Kon Rẫy'!CC22</f>
        <v>0</v>
      </c>
    </row>
    <row r="58" spans="1:15" s="826" customFormat="1" hidden="1">
      <c r="A58" s="820">
        <f t="shared" si="35"/>
        <v>23</v>
      </c>
      <c r="B58" s="834" t="s">
        <v>315</v>
      </c>
      <c r="C58" s="832">
        <v>1669.31</v>
      </c>
      <c r="D58" s="832">
        <v>1669.31</v>
      </c>
      <c r="E58" s="832">
        <v>0</v>
      </c>
      <c r="F58" s="832">
        <v>0</v>
      </c>
      <c r="G58" s="820">
        <f>'3.21.Kon Rẫy'!BV30</f>
        <v>0</v>
      </c>
      <c r="H58" s="820">
        <f>'3.21.Kon Rẫy'!BW30</f>
        <v>0</v>
      </c>
      <c r="I58" s="820">
        <f>'3.21.Kon Rẫy'!BX30</f>
        <v>0</v>
      </c>
      <c r="J58" s="820">
        <f>'3.21.Kon Rẫy'!BY30</f>
        <v>0</v>
      </c>
      <c r="K58" s="837">
        <f t="shared" si="7"/>
        <v>0</v>
      </c>
      <c r="L58" s="820">
        <f>'3.21.Kon Rẫy'!BZ30</f>
        <v>0</v>
      </c>
      <c r="M58" s="820">
        <f>'3.21.Kon Rẫy'!CA30</f>
        <v>0</v>
      </c>
      <c r="N58" s="820">
        <f>'3.21.Kon Rẫy'!CB30</f>
        <v>0</v>
      </c>
      <c r="O58" s="820">
        <f>'3.21.Kon Rẫy'!CC30</f>
        <v>0</v>
      </c>
    </row>
    <row r="59" spans="1:15" s="826" customFormat="1" hidden="1">
      <c r="A59" s="820"/>
      <c r="B59" s="834" t="s">
        <v>1336</v>
      </c>
      <c r="C59" s="832">
        <v>40</v>
      </c>
      <c r="D59" s="832"/>
      <c r="E59" s="832">
        <v>40</v>
      </c>
      <c r="F59" s="832"/>
      <c r="G59" s="820"/>
      <c r="H59" s="820"/>
      <c r="I59" s="820"/>
      <c r="J59" s="820"/>
      <c r="K59" s="837">
        <f t="shared" si="7"/>
        <v>0</v>
      </c>
      <c r="L59" s="820"/>
      <c r="M59" s="820"/>
      <c r="N59" s="820"/>
      <c r="O59" s="820"/>
    </row>
    <row r="60" spans="1:15" s="822" customFormat="1" ht="14.45" hidden="1" customHeight="1">
      <c r="A60" s="821" t="s">
        <v>242</v>
      </c>
      <c r="B60" s="823" t="s">
        <v>1480</v>
      </c>
      <c r="C60" s="821">
        <f>SUM(C61:C63)</f>
        <v>199210.83599999998</v>
      </c>
      <c r="D60" s="821">
        <f t="shared" ref="D60:O60" si="36">SUM(D61:D63)</f>
        <v>50242.836000000003</v>
      </c>
      <c r="E60" s="821">
        <f t="shared" si="36"/>
        <v>148968</v>
      </c>
      <c r="F60" s="821">
        <f t="shared" si="36"/>
        <v>0</v>
      </c>
      <c r="G60" s="821">
        <f t="shared" si="36"/>
        <v>0</v>
      </c>
      <c r="H60" s="821">
        <f t="shared" si="36"/>
        <v>0</v>
      </c>
      <c r="I60" s="821">
        <f t="shared" si="36"/>
        <v>0</v>
      </c>
      <c r="J60" s="821">
        <f t="shared" si="36"/>
        <v>0</v>
      </c>
      <c r="K60" s="836">
        <f t="shared" si="7"/>
        <v>0</v>
      </c>
      <c r="L60" s="821">
        <f t="shared" si="36"/>
        <v>0</v>
      </c>
      <c r="M60" s="821">
        <f t="shared" si="36"/>
        <v>0</v>
      </c>
      <c r="N60" s="821">
        <f t="shared" si="36"/>
        <v>0</v>
      </c>
      <c r="O60" s="821">
        <f t="shared" si="36"/>
        <v>0</v>
      </c>
    </row>
    <row r="61" spans="1:15" s="826" customFormat="1" hidden="1">
      <c r="A61" s="820">
        <f t="shared" ref="A61:A63" si="37">MAX(A58:A60)+1</f>
        <v>24</v>
      </c>
      <c r="B61" s="824" t="s">
        <v>474</v>
      </c>
      <c r="C61" s="835">
        <v>196318.91699999999</v>
      </c>
      <c r="D61" s="835">
        <v>47350.917000000001</v>
      </c>
      <c r="E61" s="835">
        <v>148968</v>
      </c>
      <c r="F61" s="835">
        <v>0</v>
      </c>
      <c r="G61" s="820">
        <f>'3.22.Kon PLong'!BT15</f>
        <v>0</v>
      </c>
      <c r="H61" s="820">
        <f>'3.22.Kon PLong'!BU15</f>
        <v>0</v>
      </c>
      <c r="I61" s="820">
        <f>'3.22.Kon PLong'!BV15</f>
        <v>0</v>
      </c>
      <c r="J61" s="820">
        <f>'3.22.Kon PLong'!BW15</f>
        <v>0</v>
      </c>
      <c r="K61" s="837">
        <f t="shared" si="7"/>
        <v>0</v>
      </c>
      <c r="L61" s="820">
        <f>'3.22.Kon PLong'!BX15</f>
        <v>0</v>
      </c>
      <c r="M61" s="820">
        <f>'3.22.Kon PLong'!BY15</f>
        <v>0</v>
      </c>
      <c r="N61" s="820">
        <f>'3.22.Kon PLong'!BZ15</f>
        <v>0</v>
      </c>
      <c r="O61" s="820">
        <f>'3.22.Kon PLong'!CA15</f>
        <v>0</v>
      </c>
    </row>
    <row r="62" spans="1:15" s="826" customFormat="1" hidden="1">
      <c r="A62" s="820">
        <f t="shared" si="37"/>
        <v>25</v>
      </c>
      <c r="B62" s="824" t="s">
        <v>561</v>
      </c>
      <c r="C62" s="835">
        <v>1503.32</v>
      </c>
      <c r="D62" s="835">
        <v>1503.32</v>
      </c>
      <c r="E62" s="835">
        <v>0</v>
      </c>
      <c r="F62" s="835">
        <v>0</v>
      </c>
      <c r="G62" s="820">
        <f>'3.22.Kon PLong'!BT38</f>
        <v>0</v>
      </c>
      <c r="H62" s="820">
        <f>'3.22.Kon PLong'!BU38</f>
        <v>0</v>
      </c>
      <c r="I62" s="820">
        <f>'3.22.Kon PLong'!BV38</f>
        <v>0</v>
      </c>
      <c r="J62" s="820">
        <f>'3.22.Kon PLong'!BW38</f>
        <v>0</v>
      </c>
      <c r="K62" s="837">
        <f t="shared" si="7"/>
        <v>0</v>
      </c>
      <c r="L62" s="820">
        <f>'3.22.Kon PLong'!BX38</f>
        <v>0</v>
      </c>
      <c r="M62" s="820">
        <f>'3.22.Kon PLong'!BY38</f>
        <v>0</v>
      </c>
      <c r="N62" s="820">
        <f>'3.22.Kon PLong'!BZ38</f>
        <v>0</v>
      </c>
      <c r="O62" s="820">
        <f>'3.22.Kon PLong'!CA38</f>
        <v>0</v>
      </c>
    </row>
    <row r="63" spans="1:15" s="826" customFormat="1" hidden="1">
      <c r="A63" s="820">
        <f t="shared" si="37"/>
        <v>26</v>
      </c>
      <c r="B63" s="824" t="s">
        <v>622</v>
      </c>
      <c r="C63" s="835">
        <v>1388.5989999999999</v>
      </c>
      <c r="D63" s="835">
        <v>1388.5989999999999</v>
      </c>
      <c r="E63" s="835">
        <v>0</v>
      </c>
      <c r="F63" s="835">
        <v>0</v>
      </c>
      <c r="G63" s="820">
        <f>'3.22.Kon PLong'!BT56</f>
        <v>0</v>
      </c>
      <c r="H63" s="820">
        <f>'3.22.Kon PLong'!BU56</f>
        <v>0</v>
      </c>
      <c r="I63" s="820">
        <f>'3.22.Kon PLong'!BV56</f>
        <v>0</v>
      </c>
      <c r="J63" s="820">
        <f>'3.22.Kon PLong'!BW56</f>
        <v>0</v>
      </c>
      <c r="K63" s="837">
        <f t="shared" si="7"/>
        <v>0</v>
      </c>
      <c r="L63" s="820">
        <f>'3.22.Kon PLong'!BX56</f>
        <v>0</v>
      </c>
      <c r="M63" s="820">
        <f>'3.22.Kon PLong'!BY56</f>
        <v>0</v>
      </c>
      <c r="N63" s="820">
        <f>'3.22.Kon PLong'!BZ56</f>
        <v>0</v>
      </c>
      <c r="O63" s="820">
        <f>'3.22.Kon PLong'!CA56</f>
        <v>0</v>
      </c>
    </row>
    <row r="64" spans="1:15" hidden="1"/>
    <row r="65" hidden="1"/>
    <row r="66" hidden="1"/>
    <row r="67" hidden="1"/>
    <row r="68" hidden="1"/>
    <row r="69" hidden="1"/>
  </sheetData>
  <mergeCells count="22">
    <mergeCell ref="C4:C7"/>
    <mergeCell ref="D4:F4"/>
    <mergeCell ref="E5:E7"/>
    <mergeCell ref="C2:F3"/>
    <mergeCell ref="A1:O1"/>
    <mergeCell ref="B2:B7"/>
    <mergeCell ref="A2:A7"/>
    <mergeCell ref="K2:K7"/>
    <mergeCell ref="D5:D7"/>
    <mergeCell ref="F5:F7"/>
    <mergeCell ref="N5:N7"/>
    <mergeCell ref="O5:O7"/>
    <mergeCell ref="G2:J3"/>
    <mergeCell ref="L2:O3"/>
    <mergeCell ref="G4:G7"/>
    <mergeCell ref="H4:J4"/>
    <mergeCell ref="L4:L7"/>
    <mergeCell ref="M4:O4"/>
    <mergeCell ref="H5:H7"/>
    <mergeCell ref="I5:I7"/>
    <mergeCell ref="J5:J7"/>
    <mergeCell ref="M5:M7"/>
  </mergeCells>
  <pageMargins left="0.4" right="0.37" top="0.74803149606299213" bottom="0.74803149606299213" header="0.31496062992125984" footer="0.31496062992125984"/>
  <pageSetup paperSize="9" scale="6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91"/>
  <sheetViews>
    <sheetView showZeros="0" topLeftCell="A7" zoomScale="70" zoomScaleNormal="70" workbookViewId="0">
      <pane xSplit="2" ySplit="7" topLeftCell="M67" activePane="bottomRight" state="frozen"/>
      <selection activeCell="A7" sqref="A7"/>
      <selection pane="topRight" activeCell="C7" sqref="C7"/>
      <selection pane="bottomLeft" activeCell="A14" sqref="A14"/>
      <selection pane="bottomRight" activeCell="BA83" sqref="BA83"/>
    </sheetView>
  </sheetViews>
  <sheetFormatPr defaultColWidth="9" defaultRowHeight="15.4" outlineLevelRow="1"/>
  <cols>
    <col min="1" max="1" width="6" style="398" customWidth="1"/>
    <col min="2" max="2" width="52.86328125" style="399" customWidth="1"/>
    <col min="3" max="3" width="18.59765625" style="399" customWidth="1"/>
    <col min="4" max="4" width="17.73046875" style="399" customWidth="1"/>
    <col min="5" max="5" width="8.1328125" style="398" customWidth="1"/>
    <col min="6" max="6" width="12.1328125" style="398" hidden="1" customWidth="1"/>
    <col min="7" max="7" width="12.86328125" style="399" hidden="1" customWidth="1"/>
    <col min="8" max="8" width="12.86328125" style="399" customWidth="1"/>
    <col min="9" max="9" width="10.73046875" style="400" customWidth="1"/>
    <col min="10" max="10" width="11.1328125" style="400" hidden="1" customWidth="1"/>
    <col min="11" max="11" width="11.59765625" style="399" hidden="1" customWidth="1"/>
    <col min="12" max="12" width="15.265625" style="399" customWidth="1"/>
    <col min="13" max="13" width="13.86328125" style="399" customWidth="1"/>
    <col min="14" max="14" width="11.59765625" style="399" hidden="1" customWidth="1"/>
    <col min="15" max="15" width="14.3984375" style="399" hidden="1" customWidth="1"/>
    <col min="16" max="16" width="13.265625" style="399" customWidth="1"/>
    <col min="17" max="17" width="12.265625" style="400" hidden="1" customWidth="1"/>
    <col min="18" max="18" width="15.86328125" style="399" hidden="1" customWidth="1"/>
    <col min="19" max="19" width="21.3984375" style="400" hidden="1" customWidth="1"/>
    <col min="20" max="20" width="22.73046875" style="401" hidden="1" customWidth="1"/>
    <col min="21" max="21" width="12.265625" style="401" customWidth="1"/>
    <col min="22" max="23" width="12.265625" style="401" hidden="1" customWidth="1"/>
    <col min="24" max="24" width="12.265625" style="401" customWidth="1"/>
    <col min="25" max="25" width="12.86328125" style="401" hidden="1" customWidth="1"/>
    <col min="26" max="26" width="11.59765625" style="401" hidden="1" customWidth="1"/>
    <col min="27" max="27" width="10.59765625" style="401" hidden="1" customWidth="1"/>
    <col min="28" max="28" width="13" style="401" hidden="1" customWidth="1"/>
    <col min="29" max="29" width="13.59765625" style="401" hidden="1" customWidth="1"/>
    <col min="30" max="31" width="12.3984375" style="401" hidden="1" customWidth="1"/>
    <col min="32" max="32" width="13" style="401" hidden="1" customWidth="1"/>
    <col min="33" max="33" width="12" style="401" hidden="1" customWidth="1"/>
    <col min="34" max="34" width="14" style="401" hidden="1" customWidth="1"/>
    <col min="35" max="35" width="14.1328125" style="401" hidden="1" customWidth="1"/>
    <col min="36" max="36" width="12.73046875" style="401" hidden="1" customWidth="1"/>
    <col min="37" max="38" width="11.1328125" style="401" hidden="1" customWidth="1"/>
    <col min="39" max="39" width="14.1328125" style="401" hidden="1" customWidth="1"/>
    <col min="40" max="40" width="12.1328125" style="401" hidden="1" customWidth="1"/>
    <col min="41" max="41" width="12.265625" style="401" hidden="1" customWidth="1"/>
    <col min="42" max="43" width="12.86328125" style="401" hidden="1" customWidth="1"/>
    <col min="44" max="44" width="13.1328125" style="401" hidden="1" customWidth="1"/>
    <col min="45" max="45" width="14" style="401" hidden="1" customWidth="1"/>
    <col min="46" max="46" width="13.86328125" style="401" hidden="1" customWidth="1"/>
    <col min="47" max="47" width="12.3984375" style="401" hidden="1" customWidth="1"/>
    <col min="48" max="48" width="12.1328125" style="401" customWidth="1"/>
    <col min="49" max="49" width="12.3984375" style="401" hidden="1" customWidth="1"/>
    <col min="50" max="50" width="12.86328125" style="401" hidden="1" customWidth="1"/>
    <col min="51" max="51" width="11.73046875" style="401" hidden="1" customWidth="1"/>
    <col min="52" max="52" width="11.73046875" style="401" customWidth="1"/>
    <col min="53" max="54" width="12" style="401" customWidth="1"/>
    <col min="55" max="55" width="13.73046875" style="401" hidden="1" customWidth="1"/>
    <col min="56" max="56" width="9.3984375" style="401" hidden="1" customWidth="1"/>
    <col min="57" max="57" width="9.73046875" style="401" hidden="1" customWidth="1"/>
    <col min="58" max="60" width="12.59765625" style="399" hidden="1" customWidth="1"/>
    <col min="61" max="61" width="13.3984375" style="399" hidden="1" customWidth="1"/>
    <col min="62" max="62" width="12.86328125" style="399" hidden="1" customWidth="1"/>
    <col min="63" max="63" width="11.86328125" style="333" hidden="1" customWidth="1"/>
    <col min="64" max="70" width="11.1328125" style="333" hidden="1" customWidth="1"/>
    <col min="71" max="71" width="11.59765625" style="333" hidden="1" customWidth="1"/>
    <col min="72" max="72" width="14.265625" style="333" hidden="1" customWidth="1"/>
    <col min="73" max="73" width="11.59765625" style="333" hidden="1" customWidth="1"/>
    <col min="74" max="74" width="14.1328125" style="333" hidden="1" customWidth="1"/>
    <col min="75" max="75" width="11.59765625" style="333" hidden="1" customWidth="1"/>
    <col min="76" max="76" width="13.265625" style="403" hidden="1" customWidth="1"/>
    <col min="77" max="84" width="13.265625" style="403" customWidth="1"/>
    <col min="85" max="85" width="15" style="333" customWidth="1"/>
    <col min="86" max="86" width="12.86328125" style="333" bestFit="1" customWidth="1"/>
    <col min="87" max="87" width="11.73046875" style="333" customWidth="1"/>
    <col min="88" max="96" width="9" style="333"/>
    <col min="97" max="97" width="12.86328125" style="333" bestFit="1" customWidth="1"/>
    <col min="98" max="16384" width="9" style="333"/>
  </cols>
  <sheetData>
    <row r="1" spans="1:97" ht="17.25">
      <c r="A1" s="966" t="s">
        <v>1347</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c r="CC1" s="966"/>
      <c r="CD1" s="966"/>
      <c r="CE1" s="966"/>
      <c r="CF1" s="966"/>
      <c r="CG1" s="966"/>
    </row>
    <row r="2" spans="1:97" ht="20.100000000000001" customHeight="1">
      <c r="A2" s="967" t="s">
        <v>1368</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c r="CG2" s="967"/>
    </row>
    <row r="3" spans="1:97" ht="6" customHeight="1">
      <c r="A3" s="967"/>
      <c r="B3" s="967"/>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row>
    <row r="4" spans="1:97" ht="20.25" customHeight="1">
      <c r="A4" s="967" t="s">
        <v>467</v>
      </c>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c r="AT4" s="967"/>
      <c r="AU4" s="967"/>
      <c r="AV4" s="967"/>
      <c r="AW4" s="967"/>
      <c r="AX4" s="967"/>
      <c r="AY4" s="967"/>
      <c r="AZ4" s="967"/>
      <c r="BA4" s="967"/>
      <c r="BB4" s="967"/>
      <c r="BC4" s="967"/>
      <c r="BD4" s="967"/>
      <c r="BE4" s="967"/>
      <c r="BF4" s="967"/>
      <c r="BG4" s="967"/>
      <c r="BH4" s="967"/>
      <c r="BI4" s="967"/>
      <c r="BJ4" s="967"/>
      <c r="BK4" s="967"/>
      <c r="BL4" s="967"/>
      <c r="BM4" s="967"/>
      <c r="BN4" s="967"/>
      <c r="BO4" s="967"/>
      <c r="BP4" s="967"/>
      <c r="BQ4" s="967"/>
      <c r="BR4" s="967"/>
      <c r="BS4" s="967"/>
      <c r="BT4" s="967"/>
      <c r="BU4" s="967"/>
      <c r="BV4" s="967"/>
      <c r="BW4" s="967"/>
      <c r="BX4" s="967"/>
      <c r="BY4" s="967"/>
      <c r="BZ4" s="967"/>
      <c r="CA4" s="967"/>
      <c r="CB4" s="967"/>
      <c r="CC4" s="967"/>
      <c r="CD4" s="967"/>
      <c r="CE4" s="967"/>
      <c r="CF4" s="967"/>
      <c r="CG4" s="967"/>
    </row>
    <row r="5" spans="1:97" s="334" customFormat="1" ht="26.25" customHeight="1">
      <c r="A5" s="968" t="s">
        <v>1375</v>
      </c>
      <c r="B5" s="968"/>
      <c r="C5" s="968"/>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8"/>
      <c r="AM5" s="968"/>
      <c r="AN5" s="968"/>
      <c r="AO5" s="968"/>
      <c r="AP5" s="968"/>
      <c r="AQ5" s="968"/>
      <c r="AR5" s="968"/>
      <c r="AS5" s="968"/>
      <c r="AT5" s="968"/>
      <c r="AU5" s="968"/>
      <c r="AV5" s="968"/>
      <c r="AW5" s="968"/>
      <c r="AX5" s="968"/>
      <c r="AY5" s="968"/>
      <c r="AZ5" s="968"/>
      <c r="BA5" s="968"/>
      <c r="BB5" s="968"/>
      <c r="BC5" s="968"/>
      <c r="BD5" s="968"/>
      <c r="BE5" s="968"/>
      <c r="BF5" s="968"/>
      <c r="BG5" s="968"/>
      <c r="BH5" s="968"/>
      <c r="BI5" s="968"/>
      <c r="BJ5" s="968"/>
      <c r="BK5" s="968"/>
      <c r="BL5" s="968"/>
      <c r="BM5" s="968"/>
      <c r="BN5" s="968"/>
      <c r="BO5" s="968"/>
      <c r="BP5" s="968"/>
      <c r="BQ5" s="968"/>
      <c r="BR5" s="968"/>
      <c r="BS5" s="968"/>
      <c r="BT5" s="968"/>
      <c r="BU5" s="968"/>
      <c r="BV5" s="968"/>
      <c r="BW5" s="968"/>
      <c r="BX5" s="968"/>
      <c r="BY5" s="968"/>
      <c r="BZ5" s="968"/>
      <c r="CA5" s="968"/>
      <c r="CB5" s="968"/>
      <c r="CC5" s="968"/>
      <c r="CD5" s="968"/>
      <c r="CE5" s="968"/>
      <c r="CF5" s="968"/>
      <c r="CG5" s="968"/>
      <c r="CH5" s="333"/>
      <c r="CI5" s="333"/>
      <c r="CJ5" s="333"/>
      <c r="CK5" s="333"/>
    </row>
    <row r="6" spans="1:97" ht="17.649999999999999">
      <c r="A6" s="335"/>
      <c r="B6" s="336"/>
      <c r="C6" s="336"/>
      <c r="D6" s="336"/>
      <c r="E6" s="335"/>
      <c r="F6" s="335"/>
      <c r="G6" s="336"/>
      <c r="H6" s="336"/>
      <c r="I6" s="337"/>
      <c r="J6" s="337"/>
      <c r="K6" s="336"/>
      <c r="L6" s="338"/>
      <c r="M6" s="338"/>
      <c r="N6" s="338"/>
      <c r="O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c r="AZ6" s="338"/>
      <c r="BA6" s="1006" t="s">
        <v>468</v>
      </c>
      <c r="BB6" s="1006"/>
      <c r="BC6" s="1006"/>
      <c r="BD6" s="1006"/>
      <c r="BE6" s="1006"/>
      <c r="BF6" s="1006"/>
      <c r="BG6" s="1006"/>
      <c r="BH6" s="1006"/>
      <c r="BI6" s="1006"/>
      <c r="BJ6" s="1006"/>
      <c r="BK6" s="1006"/>
      <c r="BL6" s="1006"/>
      <c r="BM6" s="1006"/>
      <c r="BN6" s="1006"/>
      <c r="BO6" s="1006"/>
      <c r="BP6" s="1006"/>
      <c r="BQ6" s="1006"/>
      <c r="BR6" s="1006"/>
      <c r="BS6" s="1006"/>
      <c r="BT6" s="1006"/>
      <c r="BU6" s="1006"/>
      <c r="BV6" s="1006"/>
      <c r="BW6" s="1006"/>
      <c r="BX6" s="1006"/>
      <c r="BY6" s="1006"/>
      <c r="BZ6" s="1006"/>
      <c r="CA6" s="1006"/>
      <c r="CB6" s="1006"/>
      <c r="CC6" s="1006"/>
      <c r="CD6" s="1006"/>
      <c r="CE6" s="1006"/>
      <c r="CF6" s="1006"/>
      <c r="CG6" s="1006"/>
      <c r="CH6" s="334"/>
      <c r="CI6" s="334"/>
      <c r="CJ6" s="334"/>
      <c r="CK6" s="334"/>
      <c r="CL6" s="334"/>
      <c r="CM6" s="334"/>
      <c r="CN6" s="334"/>
      <c r="CO6" s="334"/>
      <c r="CP6" s="334"/>
    </row>
    <row r="7" spans="1:97" s="340" customFormat="1" ht="22.5" customHeight="1">
      <c r="A7" s="969" t="s">
        <v>16</v>
      </c>
      <c r="B7" s="969" t="s">
        <v>144</v>
      </c>
      <c r="C7" s="969" t="s">
        <v>17</v>
      </c>
      <c r="D7" s="970" t="s">
        <v>1365</v>
      </c>
      <c r="E7" s="970" t="s">
        <v>18</v>
      </c>
      <c r="F7" s="970" t="s">
        <v>19</v>
      </c>
      <c r="G7" s="969" t="s">
        <v>20</v>
      </c>
      <c r="H7" s="969" t="s">
        <v>469</v>
      </c>
      <c r="I7" s="970" t="s">
        <v>23</v>
      </c>
      <c r="J7" s="970" t="s">
        <v>24</v>
      </c>
      <c r="K7" s="973" t="s">
        <v>697</v>
      </c>
      <c r="L7" s="974"/>
      <c r="M7" s="974"/>
      <c r="N7" s="974"/>
      <c r="O7" s="974"/>
      <c r="P7" s="975"/>
      <c r="Q7" s="970" t="s">
        <v>25</v>
      </c>
      <c r="R7" s="969" t="s">
        <v>470</v>
      </c>
      <c r="S7" s="969" t="s">
        <v>22</v>
      </c>
      <c r="T7" s="970" t="s">
        <v>351</v>
      </c>
      <c r="U7" s="973" t="s">
        <v>26</v>
      </c>
      <c r="V7" s="974"/>
      <c r="W7" s="974"/>
      <c r="X7" s="975"/>
      <c r="Y7" s="973" t="s">
        <v>27</v>
      </c>
      <c r="Z7" s="974"/>
      <c r="AA7" s="974"/>
      <c r="AB7" s="974"/>
      <c r="AC7" s="974"/>
      <c r="AD7" s="974"/>
      <c r="AE7" s="975"/>
      <c r="AF7" s="973" t="s">
        <v>698</v>
      </c>
      <c r="AG7" s="974"/>
      <c r="AH7" s="974"/>
      <c r="AI7" s="974"/>
      <c r="AJ7" s="974"/>
      <c r="AK7" s="974"/>
      <c r="AL7" s="975"/>
      <c r="AM7" s="339"/>
      <c r="AN7" s="339"/>
      <c r="AO7" s="339"/>
      <c r="AP7" s="339"/>
      <c r="AQ7" s="339"/>
      <c r="AR7" s="339"/>
      <c r="AS7" s="339"/>
      <c r="AT7" s="339"/>
      <c r="AU7" s="339"/>
      <c r="AV7" s="989" t="s">
        <v>6</v>
      </c>
      <c r="AW7" s="990"/>
      <c r="AX7" s="990"/>
      <c r="AY7" s="990"/>
      <c r="AZ7" s="990"/>
      <c r="BA7" s="990"/>
      <c r="BB7" s="991"/>
      <c r="BC7" s="339"/>
      <c r="BD7" s="339"/>
      <c r="BE7" s="339"/>
      <c r="BF7" s="339"/>
      <c r="BG7" s="339"/>
      <c r="BH7" s="339"/>
      <c r="BI7" s="339"/>
      <c r="BJ7" s="339"/>
      <c r="BK7" s="339"/>
      <c r="BL7" s="995" t="s">
        <v>28</v>
      </c>
      <c r="BM7" s="996"/>
      <c r="BN7" s="996"/>
      <c r="BO7" s="996"/>
      <c r="BP7" s="996"/>
      <c r="BQ7" s="996"/>
      <c r="BR7" s="996"/>
      <c r="BS7" s="996"/>
      <c r="BT7" s="973" t="s">
        <v>226</v>
      </c>
      <c r="BU7" s="974"/>
      <c r="BV7" s="974"/>
      <c r="BW7" s="975"/>
      <c r="BX7" s="1007" t="s">
        <v>1358</v>
      </c>
      <c r="BY7" s="1000" t="s">
        <v>1376</v>
      </c>
      <c r="BZ7" s="1001"/>
      <c r="CA7" s="1001"/>
      <c r="CB7" s="1002"/>
      <c r="CC7" s="1000" t="s">
        <v>1377</v>
      </c>
      <c r="CD7" s="1001"/>
      <c r="CE7" s="1001"/>
      <c r="CF7" s="1002"/>
      <c r="CG7" s="970" t="s">
        <v>0</v>
      </c>
      <c r="CH7" s="333"/>
      <c r="CI7" s="333"/>
      <c r="CJ7" s="333"/>
      <c r="CK7" s="333"/>
    </row>
    <row r="8" spans="1:97" s="340" customFormat="1" ht="21" customHeight="1">
      <c r="A8" s="969"/>
      <c r="B8" s="969"/>
      <c r="C8" s="969"/>
      <c r="D8" s="971"/>
      <c r="E8" s="971"/>
      <c r="F8" s="971"/>
      <c r="G8" s="969"/>
      <c r="H8" s="969"/>
      <c r="I8" s="971"/>
      <c r="J8" s="971"/>
      <c r="K8" s="986"/>
      <c r="L8" s="987"/>
      <c r="M8" s="987"/>
      <c r="N8" s="987"/>
      <c r="O8" s="987"/>
      <c r="P8" s="988"/>
      <c r="Q8" s="971"/>
      <c r="R8" s="969"/>
      <c r="S8" s="969"/>
      <c r="T8" s="971"/>
      <c r="U8" s="986"/>
      <c r="V8" s="987"/>
      <c r="W8" s="987"/>
      <c r="X8" s="988"/>
      <c r="Y8" s="976"/>
      <c r="Z8" s="977"/>
      <c r="AA8" s="977"/>
      <c r="AB8" s="977"/>
      <c r="AC8" s="977"/>
      <c r="AD8" s="977"/>
      <c r="AE8" s="978"/>
      <c r="AF8" s="986"/>
      <c r="AG8" s="987"/>
      <c r="AH8" s="987"/>
      <c r="AI8" s="987"/>
      <c r="AJ8" s="987"/>
      <c r="AK8" s="987"/>
      <c r="AL8" s="988"/>
      <c r="AM8" s="341" t="s">
        <v>63</v>
      </c>
      <c r="AN8" s="342"/>
      <c r="AO8" s="342"/>
      <c r="AP8" s="342"/>
      <c r="AQ8" s="342"/>
      <c r="AR8" s="342"/>
      <c r="AS8" s="342"/>
      <c r="AT8" s="342"/>
      <c r="AU8" s="342"/>
      <c r="AV8" s="992"/>
      <c r="AW8" s="993"/>
      <c r="AX8" s="993"/>
      <c r="AY8" s="993"/>
      <c r="AZ8" s="993"/>
      <c r="BA8" s="993"/>
      <c r="BB8" s="994"/>
      <c r="BC8" s="341" t="s">
        <v>80</v>
      </c>
      <c r="BD8" s="342"/>
      <c r="BE8" s="342"/>
      <c r="BF8" s="342"/>
      <c r="BG8" s="342"/>
      <c r="BH8" s="342"/>
      <c r="BI8" s="342"/>
      <c r="BJ8" s="342"/>
      <c r="BK8" s="342"/>
      <c r="BL8" s="973" t="s">
        <v>30</v>
      </c>
      <c r="BM8" s="974"/>
      <c r="BN8" s="974"/>
      <c r="BO8" s="975"/>
      <c r="BP8" s="995" t="s">
        <v>80</v>
      </c>
      <c r="BQ8" s="996"/>
      <c r="BR8" s="996"/>
      <c r="BS8" s="996"/>
      <c r="BT8" s="986"/>
      <c r="BU8" s="987"/>
      <c r="BV8" s="987"/>
      <c r="BW8" s="988"/>
      <c r="BX8" s="1008"/>
      <c r="BY8" s="1003"/>
      <c r="BZ8" s="1004"/>
      <c r="CA8" s="1004"/>
      <c r="CB8" s="1005"/>
      <c r="CC8" s="1003"/>
      <c r="CD8" s="1004"/>
      <c r="CE8" s="1004"/>
      <c r="CF8" s="1005"/>
      <c r="CG8" s="971"/>
      <c r="CH8" s="333"/>
      <c r="CI8" s="333"/>
      <c r="CJ8" s="333"/>
      <c r="CK8" s="333"/>
    </row>
    <row r="9" spans="1:97" s="340" customFormat="1" ht="30" customHeight="1">
      <c r="A9" s="969"/>
      <c r="B9" s="969"/>
      <c r="C9" s="969"/>
      <c r="D9" s="971"/>
      <c r="E9" s="971"/>
      <c r="F9" s="971"/>
      <c r="G9" s="969"/>
      <c r="H9" s="969"/>
      <c r="I9" s="971"/>
      <c r="J9" s="971"/>
      <c r="K9" s="970" t="s">
        <v>31</v>
      </c>
      <c r="L9" s="969" t="s">
        <v>32</v>
      </c>
      <c r="M9" s="969" t="s">
        <v>33</v>
      </c>
      <c r="N9" s="969" t="s">
        <v>472</v>
      </c>
      <c r="O9" s="969"/>
      <c r="P9" s="969"/>
      <c r="Q9" s="971"/>
      <c r="R9" s="969"/>
      <c r="S9" s="969"/>
      <c r="T9" s="971"/>
      <c r="U9" s="970" t="s">
        <v>2</v>
      </c>
      <c r="V9" s="969" t="s">
        <v>42</v>
      </c>
      <c r="W9" s="969"/>
      <c r="X9" s="969"/>
      <c r="Y9" s="969" t="s">
        <v>2</v>
      </c>
      <c r="Z9" s="969" t="s">
        <v>34</v>
      </c>
      <c r="AA9" s="969" t="s">
        <v>35</v>
      </c>
      <c r="AB9" s="969" t="s">
        <v>41</v>
      </c>
      <c r="AC9" s="982" t="s">
        <v>42</v>
      </c>
      <c r="AD9" s="982"/>
      <c r="AE9" s="983"/>
      <c r="AF9" s="970" t="s">
        <v>2</v>
      </c>
      <c r="AG9" s="969" t="s">
        <v>34</v>
      </c>
      <c r="AH9" s="969" t="s">
        <v>35</v>
      </c>
      <c r="AI9" s="969" t="s">
        <v>41</v>
      </c>
      <c r="AJ9" s="982" t="s">
        <v>42</v>
      </c>
      <c r="AK9" s="982"/>
      <c r="AL9" s="983"/>
      <c r="AM9" s="343"/>
      <c r="AN9" s="344"/>
      <c r="AO9" s="344"/>
      <c r="AP9" s="344"/>
      <c r="AQ9" s="344"/>
      <c r="AR9" s="344"/>
      <c r="AS9" s="344"/>
      <c r="AT9" s="344"/>
      <c r="AU9" s="344"/>
      <c r="AV9" s="969" t="s">
        <v>29</v>
      </c>
      <c r="AW9" s="969" t="s">
        <v>34</v>
      </c>
      <c r="AX9" s="969" t="s">
        <v>35</v>
      </c>
      <c r="AY9" s="970" t="s">
        <v>41</v>
      </c>
      <c r="AZ9" s="997" t="s">
        <v>42</v>
      </c>
      <c r="BA9" s="998"/>
      <c r="BB9" s="999"/>
      <c r="BC9" s="343"/>
      <c r="BD9" s="344"/>
      <c r="BE9" s="344"/>
      <c r="BF9" s="344"/>
      <c r="BG9" s="344"/>
      <c r="BH9" s="344"/>
      <c r="BI9" s="344"/>
      <c r="BJ9" s="344"/>
      <c r="BK9" s="344"/>
      <c r="BL9" s="345"/>
      <c r="BM9" s="346"/>
      <c r="BN9" s="346"/>
      <c r="BO9" s="347"/>
      <c r="BP9" s="343"/>
      <c r="BQ9" s="344"/>
      <c r="BR9" s="344"/>
      <c r="BS9" s="344"/>
      <c r="BT9" s="348"/>
      <c r="BU9" s="349"/>
      <c r="BV9" s="349"/>
      <c r="BW9" s="350"/>
      <c r="BX9" s="1008"/>
      <c r="BY9" s="969" t="s">
        <v>29</v>
      </c>
      <c r="BZ9" s="997" t="s">
        <v>42</v>
      </c>
      <c r="CA9" s="998"/>
      <c r="CB9" s="999"/>
      <c r="CC9" s="969" t="s">
        <v>29</v>
      </c>
      <c r="CD9" s="997" t="s">
        <v>42</v>
      </c>
      <c r="CE9" s="998"/>
      <c r="CF9" s="999"/>
      <c r="CG9" s="971"/>
    </row>
    <row r="10" spans="1:97" s="340" customFormat="1" ht="18.75" customHeight="1">
      <c r="A10" s="969"/>
      <c r="B10" s="969"/>
      <c r="C10" s="969"/>
      <c r="D10" s="971"/>
      <c r="E10" s="971"/>
      <c r="F10" s="971"/>
      <c r="G10" s="969"/>
      <c r="H10" s="969"/>
      <c r="I10" s="971"/>
      <c r="J10" s="971"/>
      <c r="K10" s="971"/>
      <c r="L10" s="969"/>
      <c r="M10" s="969"/>
      <c r="N10" s="969" t="s">
        <v>473</v>
      </c>
      <c r="O10" s="969" t="s">
        <v>72</v>
      </c>
      <c r="P10" s="969" t="s">
        <v>36</v>
      </c>
      <c r="Q10" s="971"/>
      <c r="R10" s="969"/>
      <c r="S10" s="969"/>
      <c r="T10" s="971"/>
      <c r="U10" s="971"/>
      <c r="V10" s="969" t="s">
        <v>64</v>
      </c>
      <c r="W10" s="969" t="s">
        <v>767</v>
      </c>
      <c r="X10" s="969" t="s">
        <v>36</v>
      </c>
      <c r="Y10" s="969"/>
      <c r="Z10" s="969"/>
      <c r="AA10" s="969"/>
      <c r="AB10" s="969"/>
      <c r="AC10" s="983" t="s">
        <v>146</v>
      </c>
      <c r="AD10" s="979" t="s">
        <v>147</v>
      </c>
      <c r="AE10" s="979" t="s">
        <v>38</v>
      </c>
      <c r="AF10" s="971"/>
      <c r="AG10" s="969"/>
      <c r="AH10" s="969"/>
      <c r="AI10" s="969"/>
      <c r="AJ10" s="983" t="s">
        <v>146</v>
      </c>
      <c r="AK10" s="979" t="s">
        <v>147</v>
      </c>
      <c r="AL10" s="979" t="s">
        <v>38</v>
      </c>
      <c r="AM10" s="969"/>
      <c r="AN10" s="970" t="s">
        <v>34</v>
      </c>
      <c r="AO10" s="970" t="s">
        <v>35</v>
      </c>
      <c r="AP10" s="970" t="s">
        <v>41</v>
      </c>
      <c r="AQ10" s="997" t="s">
        <v>42</v>
      </c>
      <c r="AR10" s="998"/>
      <c r="AS10" s="998"/>
      <c r="AT10" s="998"/>
      <c r="AU10" s="999"/>
      <c r="AV10" s="969"/>
      <c r="AW10" s="969"/>
      <c r="AX10" s="969"/>
      <c r="AY10" s="971"/>
      <c r="AZ10" s="979" t="s">
        <v>146</v>
      </c>
      <c r="BA10" s="979" t="s">
        <v>147</v>
      </c>
      <c r="BB10" s="979" t="s">
        <v>38</v>
      </c>
      <c r="BC10" s="969"/>
      <c r="BD10" s="970" t="s">
        <v>34</v>
      </c>
      <c r="BE10" s="970" t="s">
        <v>35</v>
      </c>
      <c r="BF10" s="970" t="s">
        <v>41</v>
      </c>
      <c r="BG10" s="997" t="s">
        <v>42</v>
      </c>
      <c r="BH10" s="998"/>
      <c r="BI10" s="998"/>
      <c r="BJ10" s="998"/>
      <c r="BK10" s="999"/>
      <c r="BL10" s="969"/>
      <c r="BM10" s="970" t="s">
        <v>34</v>
      </c>
      <c r="BN10" s="970" t="s">
        <v>35</v>
      </c>
      <c r="BO10" s="970" t="s">
        <v>39</v>
      </c>
      <c r="BP10" s="969"/>
      <c r="BQ10" s="970" t="s">
        <v>34</v>
      </c>
      <c r="BR10" s="970" t="s">
        <v>35</v>
      </c>
      <c r="BS10" s="970" t="s">
        <v>39</v>
      </c>
      <c r="BT10" s="969"/>
      <c r="BU10" s="970" t="s">
        <v>34</v>
      </c>
      <c r="BV10" s="970" t="s">
        <v>35</v>
      </c>
      <c r="BW10" s="970" t="s">
        <v>39</v>
      </c>
      <c r="BX10" s="1008"/>
      <c r="BY10" s="969"/>
      <c r="BZ10" s="979" t="s">
        <v>146</v>
      </c>
      <c r="CA10" s="979" t="s">
        <v>147</v>
      </c>
      <c r="CB10" s="979" t="s">
        <v>38</v>
      </c>
      <c r="CC10" s="969"/>
      <c r="CD10" s="979" t="s">
        <v>146</v>
      </c>
      <c r="CE10" s="979" t="s">
        <v>147</v>
      </c>
      <c r="CF10" s="979" t="s">
        <v>38</v>
      </c>
      <c r="CG10" s="971"/>
    </row>
    <row r="11" spans="1:97" s="340" customFormat="1" ht="18.75" customHeight="1">
      <c r="A11" s="969"/>
      <c r="B11" s="969"/>
      <c r="C11" s="969"/>
      <c r="D11" s="971"/>
      <c r="E11" s="971"/>
      <c r="F11" s="971"/>
      <c r="G11" s="969"/>
      <c r="H11" s="969"/>
      <c r="I11" s="971"/>
      <c r="J11" s="971"/>
      <c r="K11" s="971"/>
      <c r="L11" s="969"/>
      <c r="M11" s="969"/>
      <c r="N11" s="969"/>
      <c r="O11" s="969"/>
      <c r="P11" s="969"/>
      <c r="Q11" s="971"/>
      <c r="R11" s="969"/>
      <c r="S11" s="969"/>
      <c r="T11" s="971"/>
      <c r="U11" s="971"/>
      <c r="V11" s="969"/>
      <c r="W11" s="969"/>
      <c r="X11" s="969"/>
      <c r="Y11" s="969"/>
      <c r="Z11" s="969"/>
      <c r="AA11" s="969"/>
      <c r="AB11" s="969"/>
      <c r="AC11" s="984"/>
      <c r="AD11" s="980"/>
      <c r="AE11" s="980"/>
      <c r="AF11" s="971"/>
      <c r="AG11" s="969"/>
      <c r="AH11" s="969"/>
      <c r="AI11" s="969"/>
      <c r="AJ11" s="984"/>
      <c r="AK11" s="980"/>
      <c r="AL11" s="980"/>
      <c r="AM11" s="969"/>
      <c r="AN11" s="971"/>
      <c r="AO11" s="971"/>
      <c r="AP11" s="971"/>
      <c r="AQ11" s="979" t="s">
        <v>146</v>
      </c>
      <c r="AR11" s="997" t="s">
        <v>42</v>
      </c>
      <c r="AS11" s="999"/>
      <c r="AT11" s="1013" t="s">
        <v>43</v>
      </c>
      <c r="AU11" s="1013" t="s">
        <v>38</v>
      </c>
      <c r="AV11" s="969"/>
      <c r="AW11" s="969"/>
      <c r="AX11" s="969"/>
      <c r="AY11" s="971"/>
      <c r="AZ11" s="980"/>
      <c r="BA11" s="980"/>
      <c r="BB11" s="980"/>
      <c r="BC11" s="969"/>
      <c r="BD11" s="971"/>
      <c r="BE11" s="971"/>
      <c r="BF11" s="971"/>
      <c r="BG11" s="979" t="s">
        <v>146</v>
      </c>
      <c r="BH11" s="997" t="s">
        <v>42</v>
      </c>
      <c r="BI11" s="999"/>
      <c r="BJ11" s="979" t="s">
        <v>43</v>
      </c>
      <c r="BK11" s="979" t="s">
        <v>38</v>
      </c>
      <c r="BL11" s="969"/>
      <c r="BM11" s="971"/>
      <c r="BN11" s="971"/>
      <c r="BO11" s="971"/>
      <c r="BP11" s="969"/>
      <c r="BQ11" s="971"/>
      <c r="BR11" s="971"/>
      <c r="BS11" s="971"/>
      <c r="BT11" s="969"/>
      <c r="BU11" s="971"/>
      <c r="BV11" s="971"/>
      <c r="BW11" s="971"/>
      <c r="BX11" s="1008"/>
      <c r="BY11" s="969"/>
      <c r="BZ11" s="980"/>
      <c r="CA11" s="980"/>
      <c r="CB11" s="980"/>
      <c r="CC11" s="969"/>
      <c r="CD11" s="980"/>
      <c r="CE11" s="980"/>
      <c r="CF11" s="980"/>
      <c r="CG11" s="971"/>
    </row>
    <row r="12" spans="1:97" s="340" customFormat="1" ht="55.5" customHeight="1">
      <c r="A12" s="969"/>
      <c r="B12" s="969"/>
      <c r="C12" s="969"/>
      <c r="D12" s="972"/>
      <c r="E12" s="972"/>
      <c r="F12" s="972"/>
      <c r="G12" s="969"/>
      <c r="H12" s="969"/>
      <c r="I12" s="972"/>
      <c r="J12" s="972"/>
      <c r="K12" s="972"/>
      <c r="L12" s="969"/>
      <c r="M12" s="969"/>
      <c r="N12" s="969"/>
      <c r="O12" s="969"/>
      <c r="P12" s="969"/>
      <c r="Q12" s="972"/>
      <c r="R12" s="969"/>
      <c r="S12" s="969"/>
      <c r="T12" s="972"/>
      <c r="U12" s="972"/>
      <c r="V12" s="969"/>
      <c r="W12" s="969"/>
      <c r="X12" s="969"/>
      <c r="Y12" s="969"/>
      <c r="Z12" s="969"/>
      <c r="AA12" s="969"/>
      <c r="AB12" s="969"/>
      <c r="AC12" s="985"/>
      <c r="AD12" s="981"/>
      <c r="AE12" s="981"/>
      <c r="AF12" s="972"/>
      <c r="AG12" s="969"/>
      <c r="AH12" s="969"/>
      <c r="AI12" s="969"/>
      <c r="AJ12" s="985"/>
      <c r="AK12" s="981"/>
      <c r="AL12" s="981"/>
      <c r="AM12" s="969"/>
      <c r="AN12" s="972"/>
      <c r="AO12" s="972"/>
      <c r="AP12" s="972"/>
      <c r="AQ12" s="981"/>
      <c r="AR12" s="351" t="s">
        <v>85</v>
      </c>
      <c r="AS12" s="351" t="s">
        <v>86</v>
      </c>
      <c r="AT12" s="1013"/>
      <c r="AU12" s="1013"/>
      <c r="AV12" s="969"/>
      <c r="AW12" s="969"/>
      <c r="AX12" s="969"/>
      <c r="AY12" s="972"/>
      <c r="AZ12" s="981"/>
      <c r="BA12" s="981"/>
      <c r="BB12" s="981"/>
      <c r="BC12" s="969"/>
      <c r="BD12" s="972"/>
      <c r="BE12" s="972"/>
      <c r="BF12" s="972"/>
      <c r="BG12" s="981"/>
      <c r="BH12" s="351" t="s">
        <v>85</v>
      </c>
      <c r="BI12" s="351" t="s">
        <v>86</v>
      </c>
      <c r="BJ12" s="981"/>
      <c r="BK12" s="981"/>
      <c r="BL12" s="969"/>
      <c r="BM12" s="972"/>
      <c r="BN12" s="972"/>
      <c r="BO12" s="972"/>
      <c r="BP12" s="969"/>
      <c r="BQ12" s="972"/>
      <c r="BR12" s="972"/>
      <c r="BS12" s="972"/>
      <c r="BT12" s="969"/>
      <c r="BU12" s="972"/>
      <c r="BV12" s="972"/>
      <c r="BW12" s="972"/>
      <c r="BX12" s="1009"/>
      <c r="BY12" s="969"/>
      <c r="BZ12" s="981"/>
      <c r="CA12" s="981"/>
      <c r="CB12" s="981"/>
      <c r="CC12" s="969"/>
      <c r="CD12" s="981"/>
      <c r="CE12" s="981"/>
      <c r="CF12" s="981"/>
      <c r="CG12" s="972"/>
    </row>
    <row r="13" spans="1:97" s="356" customFormat="1" ht="18.75" hidden="1" customHeight="1">
      <c r="A13" s="352">
        <v>1</v>
      </c>
      <c r="B13" s="352">
        <v>2</v>
      </c>
      <c r="C13" s="352">
        <v>3</v>
      </c>
      <c r="D13" s="352"/>
      <c r="E13" s="352">
        <v>4</v>
      </c>
      <c r="F13" s="352">
        <v>5</v>
      </c>
      <c r="G13" s="352">
        <v>6</v>
      </c>
      <c r="H13" s="352">
        <v>16</v>
      </c>
      <c r="I13" s="352">
        <v>7</v>
      </c>
      <c r="J13" s="352">
        <v>8</v>
      </c>
      <c r="K13" s="352">
        <v>9</v>
      </c>
      <c r="L13" s="352">
        <v>10</v>
      </c>
      <c r="M13" s="352">
        <v>11</v>
      </c>
      <c r="N13" s="352">
        <v>12</v>
      </c>
      <c r="O13" s="352">
        <v>13</v>
      </c>
      <c r="P13" s="352">
        <v>14</v>
      </c>
      <c r="Q13" s="352">
        <v>15</v>
      </c>
      <c r="R13" s="352">
        <v>16</v>
      </c>
      <c r="S13" s="352">
        <v>17</v>
      </c>
      <c r="T13" s="352">
        <v>18</v>
      </c>
      <c r="U13" s="352">
        <v>19</v>
      </c>
      <c r="V13" s="352">
        <v>20</v>
      </c>
      <c r="W13" s="352">
        <v>21</v>
      </c>
      <c r="X13" s="352">
        <v>22</v>
      </c>
      <c r="Y13" s="352">
        <v>23</v>
      </c>
      <c r="Z13" s="352">
        <v>24</v>
      </c>
      <c r="AA13" s="352">
        <v>25</v>
      </c>
      <c r="AB13" s="352">
        <v>26</v>
      </c>
      <c r="AC13" s="352"/>
      <c r="AD13" s="352">
        <v>29</v>
      </c>
      <c r="AE13" s="352">
        <v>30</v>
      </c>
      <c r="AF13" s="352">
        <v>31</v>
      </c>
      <c r="AG13" s="352">
        <v>32</v>
      </c>
      <c r="AH13" s="352">
        <v>33</v>
      </c>
      <c r="AI13" s="352">
        <v>34</v>
      </c>
      <c r="AJ13" s="353"/>
      <c r="AK13" s="352">
        <v>37</v>
      </c>
      <c r="AL13" s="352">
        <v>38</v>
      </c>
      <c r="AM13" s="352">
        <v>39</v>
      </c>
      <c r="AN13" s="352">
        <v>40</v>
      </c>
      <c r="AO13" s="352">
        <v>41</v>
      </c>
      <c r="AP13" s="352">
        <v>42</v>
      </c>
      <c r="AQ13" s="352"/>
      <c r="AR13" s="352">
        <v>43</v>
      </c>
      <c r="AS13" s="352">
        <v>44</v>
      </c>
      <c r="AT13" s="352">
        <v>45</v>
      </c>
      <c r="AU13" s="352">
        <v>46</v>
      </c>
      <c r="AV13" s="352">
        <v>47</v>
      </c>
      <c r="AW13" s="352">
        <v>48</v>
      </c>
      <c r="AX13" s="352">
        <v>49</v>
      </c>
      <c r="AY13" s="352">
        <v>50</v>
      </c>
      <c r="AZ13" s="352"/>
      <c r="BA13" s="352">
        <v>53</v>
      </c>
      <c r="BB13" s="352">
        <v>54</v>
      </c>
      <c r="BC13" s="352">
        <v>55</v>
      </c>
      <c r="BD13" s="352">
        <v>56</v>
      </c>
      <c r="BE13" s="352">
        <v>57</v>
      </c>
      <c r="BF13" s="352">
        <v>58</v>
      </c>
      <c r="BG13" s="354"/>
      <c r="BH13" s="352">
        <v>59</v>
      </c>
      <c r="BI13" s="352">
        <v>60</v>
      </c>
      <c r="BJ13" s="352">
        <v>61</v>
      </c>
      <c r="BK13" s="352">
        <v>62</v>
      </c>
      <c r="BL13" s="352">
        <v>63</v>
      </c>
      <c r="BM13" s="352">
        <v>64</v>
      </c>
      <c r="BN13" s="352">
        <v>65</v>
      </c>
      <c r="BO13" s="352">
        <v>66</v>
      </c>
      <c r="BP13" s="352">
        <v>67</v>
      </c>
      <c r="BQ13" s="352">
        <v>68</v>
      </c>
      <c r="BR13" s="352">
        <v>69</v>
      </c>
      <c r="BS13" s="352">
        <v>70</v>
      </c>
      <c r="BT13" s="352">
        <v>71</v>
      </c>
      <c r="BU13" s="352">
        <v>72</v>
      </c>
      <c r="BV13" s="352">
        <v>73</v>
      </c>
      <c r="BW13" s="352">
        <v>74</v>
      </c>
      <c r="BX13" s="355"/>
      <c r="BY13" s="355"/>
      <c r="BZ13" s="355"/>
      <c r="CA13" s="355"/>
      <c r="CB13" s="355"/>
      <c r="CC13" s="355"/>
      <c r="CD13" s="355"/>
      <c r="CE13" s="355"/>
      <c r="CF13" s="355"/>
      <c r="CG13" s="352">
        <v>76</v>
      </c>
    </row>
    <row r="14" spans="1:97" s="408" customFormat="1" ht="18.75" customHeight="1">
      <c r="A14" s="404">
        <v>1</v>
      </c>
      <c r="B14" s="404">
        <v>2</v>
      </c>
      <c r="C14" s="404">
        <v>3</v>
      </c>
      <c r="D14" s="404">
        <v>4</v>
      </c>
      <c r="E14" s="404">
        <v>5</v>
      </c>
      <c r="F14" s="404"/>
      <c r="G14" s="404"/>
      <c r="H14" s="404">
        <v>6</v>
      </c>
      <c r="I14" s="404">
        <v>7</v>
      </c>
      <c r="J14" s="404"/>
      <c r="K14" s="404"/>
      <c r="L14" s="404">
        <v>8</v>
      </c>
      <c r="M14" s="404">
        <v>9</v>
      </c>
      <c r="N14" s="404"/>
      <c r="O14" s="404">
        <v>10</v>
      </c>
      <c r="P14" s="404">
        <v>10</v>
      </c>
      <c r="Q14" s="404"/>
      <c r="R14" s="404"/>
      <c r="S14" s="404"/>
      <c r="T14" s="404"/>
      <c r="U14" s="404">
        <v>11</v>
      </c>
      <c r="V14" s="404"/>
      <c r="W14" s="404"/>
      <c r="X14" s="404">
        <v>12</v>
      </c>
      <c r="Y14" s="404">
        <v>13</v>
      </c>
      <c r="Z14" s="404"/>
      <c r="AA14" s="404"/>
      <c r="AB14" s="404"/>
      <c r="AC14" s="404">
        <v>14</v>
      </c>
      <c r="AD14" s="404">
        <v>15</v>
      </c>
      <c r="AE14" s="404">
        <v>16</v>
      </c>
      <c r="AF14" s="404"/>
      <c r="AG14" s="404"/>
      <c r="AH14" s="404"/>
      <c r="AI14" s="404"/>
      <c r="AJ14" s="405"/>
      <c r="AK14" s="404"/>
      <c r="AL14" s="404"/>
      <c r="AM14" s="404"/>
      <c r="AN14" s="404"/>
      <c r="AO14" s="404"/>
      <c r="AP14" s="404"/>
      <c r="AQ14" s="404"/>
      <c r="AR14" s="404"/>
      <c r="AS14" s="404"/>
      <c r="AT14" s="404"/>
      <c r="AU14" s="404"/>
      <c r="AV14" s="404">
        <v>17</v>
      </c>
      <c r="AW14" s="404"/>
      <c r="AX14" s="404"/>
      <c r="AY14" s="404"/>
      <c r="AZ14" s="404">
        <v>18</v>
      </c>
      <c r="BA14" s="404">
        <v>19</v>
      </c>
      <c r="BB14" s="404">
        <v>20</v>
      </c>
      <c r="BC14" s="404"/>
      <c r="BD14" s="404"/>
      <c r="BE14" s="404"/>
      <c r="BF14" s="404"/>
      <c r="BG14" s="406"/>
      <c r="BH14" s="404"/>
      <c r="BI14" s="404"/>
      <c r="BJ14" s="404"/>
      <c r="BK14" s="404"/>
      <c r="BL14" s="404"/>
      <c r="BM14" s="404"/>
      <c r="BN14" s="404"/>
      <c r="BO14" s="404"/>
      <c r="BP14" s="404"/>
      <c r="BQ14" s="404"/>
      <c r="BR14" s="404"/>
      <c r="BS14" s="404"/>
      <c r="BT14" s="404"/>
      <c r="BU14" s="404"/>
      <c r="BV14" s="404"/>
      <c r="BW14" s="404"/>
      <c r="BX14" s="407">
        <v>21</v>
      </c>
      <c r="BY14" s="407"/>
      <c r="BZ14" s="407"/>
      <c r="CA14" s="407"/>
      <c r="CB14" s="407"/>
      <c r="CC14" s="407"/>
      <c r="CD14" s="407"/>
      <c r="CE14" s="407"/>
      <c r="CF14" s="407"/>
      <c r="CG14" s="404">
        <v>21</v>
      </c>
    </row>
    <row r="15" spans="1:97" s="360" customFormat="1" ht="28.5" customHeight="1">
      <c r="A15" s="357"/>
      <c r="B15" s="357" t="s">
        <v>7</v>
      </c>
      <c r="C15" s="357"/>
      <c r="D15" s="357"/>
      <c r="E15" s="357"/>
      <c r="F15" s="357"/>
      <c r="G15" s="357"/>
      <c r="H15" s="358"/>
      <c r="I15" s="357"/>
      <c r="J15" s="357"/>
      <c r="K15" s="357"/>
      <c r="L15" s="357"/>
      <c r="M15" s="358">
        <f t="shared" ref="M15:AR15" si="0">M16+M20+M85+M84</f>
        <v>2189507.1631670003</v>
      </c>
      <c r="N15" s="358">
        <f t="shared" si="0"/>
        <v>0</v>
      </c>
      <c r="O15" s="358">
        <f t="shared" si="0"/>
        <v>120020</v>
      </c>
      <c r="P15" s="358">
        <f t="shared" si="0"/>
        <v>1961587.3259999999</v>
      </c>
      <c r="Q15" s="358" t="e">
        <f t="shared" si="0"/>
        <v>#VALUE!</v>
      </c>
      <c r="R15" s="358" t="e">
        <f t="shared" si="0"/>
        <v>#VALUE!</v>
      </c>
      <c r="S15" s="358" t="e">
        <f t="shared" si="0"/>
        <v>#VALUE!</v>
      </c>
      <c r="T15" s="358" t="e">
        <f t="shared" si="0"/>
        <v>#VALUE!</v>
      </c>
      <c r="U15" s="358">
        <f t="shared" si="0"/>
        <v>79092.899999999994</v>
      </c>
      <c r="V15" s="358">
        <f t="shared" si="0"/>
        <v>0</v>
      </c>
      <c r="W15" s="358">
        <f t="shared" si="0"/>
        <v>75404</v>
      </c>
      <c r="X15" s="358">
        <f t="shared" si="0"/>
        <v>3688.9</v>
      </c>
      <c r="Y15" s="358">
        <f t="shared" si="0"/>
        <v>1107561.9310000001</v>
      </c>
      <c r="Z15" s="358">
        <f t="shared" si="0"/>
        <v>0</v>
      </c>
      <c r="AA15" s="358">
        <f t="shared" si="0"/>
        <v>0</v>
      </c>
      <c r="AB15" s="358">
        <f t="shared" si="0"/>
        <v>1107561.9310000001</v>
      </c>
      <c r="AC15" s="358">
        <f t="shared" si="0"/>
        <v>299125</v>
      </c>
      <c r="AD15" s="358">
        <f t="shared" si="0"/>
        <v>792604.99999999988</v>
      </c>
      <c r="AE15" s="358">
        <f t="shared" si="0"/>
        <v>15831.931</v>
      </c>
      <c r="AF15" s="358">
        <f t="shared" si="0"/>
        <v>495254.90479999996</v>
      </c>
      <c r="AG15" s="358">
        <f t="shared" si="0"/>
        <v>0</v>
      </c>
      <c r="AH15" s="358">
        <f t="shared" si="0"/>
        <v>0</v>
      </c>
      <c r="AI15" s="358">
        <f t="shared" si="0"/>
        <v>495254.90479999996</v>
      </c>
      <c r="AJ15" s="358">
        <f t="shared" si="0"/>
        <v>226940.38500000001</v>
      </c>
      <c r="AK15" s="358">
        <f t="shared" si="0"/>
        <v>243889.23979999998</v>
      </c>
      <c r="AL15" s="358">
        <f t="shared" si="0"/>
        <v>24425.279999999999</v>
      </c>
      <c r="AM15" s="358">
        <f t="shared" si="0"/>
        <v>346872.20316400001</v>
      </c>
      <c r="AN15" s="358">
        <f t="shared" si="0"/>
        <v>0</v>
      </c>
      <c r="AO15" s="358">
        <f t="shared" si="0"/>
        <v>14314.224982</v>
      </c>
      <c r="AP15" s="358">
        <f t="shared" si="0"/>
        <v>332557.97818200005</v>
      </c>
      <c r="AQ15" s="358">
        <f t="shared" si="0"/>
        <v>175659.35910999999</v>
      </c>
      <c r="AR15" s="358">
        <f t="shared" si="0"/>
        <v>175659.35910999999</v>
      </c>
      <c r="AS15" s="358">
        <f t="shared" ref="AS15:BX15" si="1">AS16+AS20+AS85+AS84</f>
        <v>0</v>
      </c>
      <c r="AT15" s="358">
        <f t="shared" si="1"/>
        <v>148068.52507200002</v>
      </c>
      <c r="AU15" s="358">
        <f t="shared" si="1"/>
        <v>8830.094000000001</v>
      </c>
      <c r="AV15" s="358">
        <f t="shared" si="1"/>
        <v>632968.65099999995</v>
      </c>
      <c r="AW15" s="358">
        <f t="shared" si="1"/>
        <v>0</v>
      </c>
      <c r="AX15" s="358">
        <f t="shared" si="1"/>
        <v>0</v>
      </c>
      <c r="AY15" s="358">
        <f t="shared" si="1"/>
        <v>632968.65099999995</v>
      </c>
      <c r="AZ15" s="358">
        <f t="shared" si="1"/>
        <v>77040</v>
      </c>
      <c r="BA15" s="358">
        <f t="shared" si="1"/>
        <v>549822</v>
      </c>
      <c r="BB15" s="358">
        <f t="shared" si="1"/>
        <v>6106.6509999999998</v>
      </c>
      <c r="BC15" s="358">
        <f t="shared" si="1"/>
        <v>119451.92637899998</v>
      </c>
      <c r="BD15" s="358">
        <f t="shared" si="1"/>
        <v>0</v>
      </c>
      <c r="BE15" s="358">
        <f t="shared" si="1"/>
        <v>0</v>
      </c>
      <c r="BF15" s="358">
        <f t="shared" si="1"/>
        <v>119451.92637899998</v>
      </c>
      <c r="BG15" s="358">
        <f t="shared" si="1"/>
        <v>57966.817300000002</v>
      </c>
      <c r="BH15" s="358">
        <f t="shared" si="1"/>
        <v>57966.817300000002</v>
      </c>
      <c r="BI15" s="358">
        <f t="shared" si="1"/>
        <v>0</v>
      </c>
      <c r="BJ15" s="358">
        <f t="shared" si="1"/>
        <v>59647.817545999998</v>
      </c>
      <c r="BK15" s="358">
        <f t="shared" si="1"/>
        <v>6034.3159999999998</v>
      </c>
      <c r="BL15" s="358">
        <f t="shared" si="1"/>
        <v>15308.918023999999</v>
      </c>
      <c r="BM15" s="358">
        <f t="shared" si="1"/>
        <v>0</v>
      </c>
      <c r="BN15" s="358">
        <f t="shared" si="1"/>
        <v>312.90480000000002</v>
      </c>
      <c r="BO15" s="358">
        <f t="shared" si="1"/>
        <v>14996.013223999998</v>
      </c>
      <c r="BP15" s="358">
        <f t="shared" si="1"/>
        <v>11778.239674999999</v>
      </c>
      <c r="BQ15" s="358">
        <f t="shared" si="1"/>
        <v>0</v>
      </c>
      <c r="BR15" s="358">
        <f t="shared" si="1"/>
        <v>312.90480000000002</v>
      </c>
      <c r="BS15" s="358">
        <f t="shared" si="1"/>
        <v>11465.334874999999</v>
      </c>
      <c r="BT15" s="358">
        <f t="shared" si="1"/>
        <v>1277931</v>
      </c>
      <c r="BU15" s="358">
        <f t="shared" si="1"/>
        <v>0</v>
      </c>
      <c r="BV15" s="358">
        <f t="shared" si="1"/>
        <v>1277931</v>
      </c>
      <c r="BW15" s="358">
        <f t="shared" si="1"/>
        <v>0</v>
      </c>
      <c r="BX15" s="358">
        <f t="shared" si="1"/>
        <v>53.894038999999999</v>
      </c>
      <c r="BY15" s="358">
        <f t="shared" ref="BY15:CF15" si="2">BY16+BY20+BY85+BY84</f>
        <v>0</v>
      </c>
      <c r="BZ15" s="358">
        <f t="shared" si="2"/>
        <v>0</v>
      </c>
      <c r="CA15" s="358">
        <f t="shared" si="2"/>
        <v>0</v>
      </c>
      <c r="CB15" s="358">
        <f t="shared" si="2"/>
        <v>0</v>
      </c>
      <c r="CC15" s="358">
        <f t="shared" si="2"/>
        <v>0</v>
      </c>
      <c r="CD15" s="358">
        <f t="shared" si="2"/>
        <v>0</v>
      </c>
      <c r="CE15" s="358">
        <f t="shared" si="2"/>
        <v>0</v>
      </c>
      <c r="CF15" s="358">
        <f t="shared" si="2"/>
        <v>0</v>
      </c>
      <c r="CG15" s="358"/>
      <c r="CH15" s="359"/>
      <c r="CI15" s="359"/>
      <c r="CS15" s="359"/>
    </row>
    <row r="16" spans="1:97" s="360" customFormat="1" ht="28.5" customHeight="1">
      <c r="A16" s="361" t="s">
        <v>11</v>
      </c>
      <c r="B16" s="361" t="s">
        <v>1339</v>
      </c>
      <c r="C16" s="361"/>
      <c r="D16" s="361"/>
      <c r="E16" s="361"/>
      <c r="F16" s="361"/>
      <c r="G16" s="361"/>
      <c r="H16" s="362"/>
      <c r="I16" s="361"/>
      <c r="J16" s="361"/>
      <c r="K16" s="361"/>
      <c r="L16" s="361"/>
      <c r="M16" s="362"/>
      <c r="N16" s="362"/>
      <c r="O16" s="362"/>
      <c r="P16" s="362"/>
      <c r="Q16" s="362"/>
      <c r="R16" s="362"/>
      <c r="S16" s="362"/>
      <c r="T16" s="362"/>
      <c r="U16" s="362"/>
      <c r="V16" s="362"/>
      <c r="W16" s="362"/>
      <c r="X16" s="362"/>
      <c r="Y16" s="362">
        <f>SUM(Y17:Y19)</f>
        <v>7000</v>
      </c>
      <c r="Z16" s="362">
        <f t="shared" ref="Z16:CG16" si="3">SUM(Z17:Z19)</f>
        <v>0</v>
      </c>
      <c r="AA16" s="362">
        <f t="shared" si="3"/>
        <v>0</v>
      </c>
      <c r="AB16" s="362">
        <f t="shared" si="3"/>
        <v>7000</v>
      </c>
      <c r="AC16" s="362">
        <f t="shared" si="3"/>
        <v>0</v>
      </c>
      <c r="AD16" s="362">
        <f t="shared" si="3"/>
        <v>5000</v>
      </c>
      <c r="AE16" s="362">
        <f t="shared" si="3"/>
        <v>2000</v>
      </c>
      <c r="AF16" s="362">
        <f t="shared" si="3"/>
        <v>4920.509</v>
      </c>
      <c r="AG16" s="362">
        <f t="shared" si="3"/>
        <v>0</v>
      </c>
      <c r="AH16" s="362">
        <f t="shared" si="3"/>
        <v>0</v>
      </c>
      <c r="AI16" s="362">
        <f t="shared" si="3"/>
        <v>4920.509</v>
      </c>
      <c r="AJ16" s="362">
        <f t="shared" si="3"/>
        <v>0</v>
      </c>
      <c r="AK16" s="362">
        <f t="shared" si="3"/>
        <v>4420.509</v>
      </c>
      <c r="AL16" s="362">
        <f t="shared" si="3"/>
        <v>500</v>
      </c>
      <c r="AM16" s="362">
        <f t="shared" si="3"/>
        <v>1495.375</v>
      </c>
      <c r="AN16" s="362">
        <f t="shared" si="3"/>
        <v>0</v>
      </c>
      <c r="AO16" s="362">
        <f t="shared" si="3"/>
        <v>0</v>
      </c>
      <c r="AP16" s="362">
        <f t="shared" si="3"/>
        <v>1495.375</v>
      </c>
      <c r="AQ16" s="362">
        <f t="shared" si="3"/>
        <v>0</v>
      </c>
      <c r="AR16" s="362">
        <f t="shared" si="3"/>
        <v>0</v>
      </c>
      <c r="AS16" s="362">
        <f t="shared" si="3"/>
        <v>0</v>
      </c>
      <c r="AT16" s="362">
        <f t="shared" si="3"/>
        <v>995.375</v>
      </c>
      <c r="AU16" s="362">
        <f t="shared" si="3"/>
        <v>500</v>
      </c>
      <c r="AV16" s="362">
        <f t="shared" si="3"/>
        <v>2000</v>
      </c>
      <c r="AW16" s="362">
        <f t="shared" si="3"/>
        <v>0</v>
      </c>
      <c r="AX16" s="362">
        <f t="shared" si="3"/>
        <v>0</v>
      </c>
      <c r="AY16" s="362">
        <f t="shared" si="3"/>
        <v>2000</v>
      </c>
      <c r="AZ16" s="362">
        <f t="shared" si="3"/>
        <v>0</v>
      </c>
      <c r="BA16" s="362">
        <f t="shared" si="3"/>
        <v>1000</v>
      </c>
      <c r="BB16" s="362">
        <f t="shared" si="3"/>
        <v>1000</v>
      </c>
      <c r="BC16" s="362">
        <f t="shared" ref="BC16:CF16" si="4">SUM(BC17:BC19)</f>
        <v>1000</v>
      </c>
      <c r="BD16" s="362">
        <f t="shared" si="4"/>
        <v>0</v>
      </c>
      <c r="BE16" s="362">
        <f t="shared" si="4"/>
        <v>0</v>
      </c>
      <c r="BF16" s="362">
        <f t="shared" si="4"/>
        <v>1000</v>
      </c>
      <c r="BG16" s="362">
        <f t="shared" si="4"/>
        <v>0</v>
      </c>
      <c r="BH16" s="362">
        <f t="shared" si="4"/>
        <v>0</v>
      </c>
      <c r="BI16" s="362">
        <f t="shared" si="4"/>
        <v>0</v>
      </c>
      <c r="BJ16" s="362">
        <f t="shared" si="4"/>
        <v>0</v>
      </c>
      <c r="BK16" s="362">
        <f t="shared" si="4"/>
        <v>1000</v>
      </c>
      <c r="BL16" s="362">
        <f t="shared" si="4"/>
        <v>0</v>
      </c>
      <c r="BM16" s="362">
        <f t="shared" si="4"/>
        <v>0</v>
      </c>
      <c r="BN16" s="362">
        <f t="shared" si="4"/>
        <v>0</v>
      </c>
      <c r="BO16" s="362">
        <f t="shared" si="4"/>
        <v>0</v>
      </c>
      <c r="BP16" s="362">
        <f t="shared" si="4"/>
        <v>0</v>
      </c>
      <c r="BQ16" s="362">
        <f t="shared" si="4"/>
        <v>0</v>
      </c>
      <c r="BR16" s="362">
        <f t="shared" si="4"/>
        <v>0</v>
      </c>
      <c r="BS16" s="362">
        <f t="shared" si="4"/>
        <v>0</v>
      </c>
      <c r="BT16" s="362">
        <f t="shared" si="4"/>
        <v>0</v>
      </c>
      <c r="BU16" s="362">
        <f t="shared" si="4"/>
        <v>0</v>
      </c>
      <c r="BV16" s="362">
        <f t="shared" si="4"/>
        <v>0</v>
      </c>
      <c r="BW16" s="362">
        <f t="shared" si="4"/>
        <v>0</v>
      </c>
      <c r="BX16" s="362">
        <f t="shared" si="4"/>
        <v>0</v>
      </c>
      <c r="BY16" s="362">
        <f t="shared" si="4"/>
        <v>0</v>
      </c>
      <c r="BZ16" s="362">
        <f t="shared" si="4"/>
        <v>0</v>
      </c>
      <c r="CA16" s="362">
        <f t="shared" si="4"/>
        <v>0</v>
      </c>
      <c r="CB16" s="362">
        <f t="shared" si="4"/>
        <v>0</v>
      </c>
      <c r="CC16" s="362">
        <f t="shared" si="4"/>
        <v>0</v>
      </c>
      <c r="CD16" s="362">
        <f t="shared" si="4"/>
        <v>0</v>
      </c>
      <c r="CE16" s="362">
        <f t="shared" si="4"/>
        <v>0</v>
      </c>
      <c r="CF16" s="362">
        <f t="shared" si="4"/>
        <v>0</v>
      </c>
      <c r="CG16" s="362">
        <f t="shared" si="3"/>
        <v>0</v>
      </c>
      <c r="CH16" s="359"/>
      <c r="CI16" s="359"/>
      <c r="CS16" s="359"/>
    </row>
    <row r="17" spans="1:97" ht="55.5" customHeight="1" outlineLevel="1">
      <c r="A17" s="363">
        <v>1</v>
      </c>
      <c r="B17" s="364" t="s">
        <v>880</v>
      </c>
      <c r="C17" s="363" t="s">
        <v>1323</v>
      </c>
      <c r="D17" s="363" t="s">
        <v>1324</v>
      </c>
      <c r="E17" s="365"/>
      <c r="F17" s="365"/>
      <c r="G17" s="119"/>
      <c r="H17" s="366"/>
      <c r="I17" s="363"/>
      <c r="J17" s="363"/>
      <c r="K17" s="367"/>
      <c r="L17" s="363"/>
      <c r="M17" s="368"/>
      <c r="N17" s="367"/>
      <c r="O17" s="367"/>
      <c r="P17" s="367"/>
      <c r="Q17" s="363"/>
      <c r="R17" s="366"/>
      <c r="S17" s="363"/>
      <c r="T17" s="364"/>
      <c r="U17" s="364"/>
      <c r="V17" s="364"/>
      <c r="W17" s="364"/>
      <c r="X17" s="364"/>
      <c r="Y17" s="120">
        <f t="shared" ref="Y17:Y18" si="5">SUM(Z17:AB17)</f>
        <v>500</v>
      </c>
      <c r="Z17" s="120"/>
      <c r="AA17" s="120"/>
      <c r="AB17" s="120">
        <f t="shared" ref="AB17:AB18" si="6">AC17+AD17+AE17</f>
        <v>500</v>
      </c>
      <c r="AC17" s="120"/>
      <c r="AD17" s="121"/>
      <c r="AE17" s="121">
        <v>500</v>
      </c>
      <c r="AF17" s="120">
        <f t="shared" ref="AF17:AF18" si="7">SUM(AG17:AI17)</f>
        <v>0</v>
      </c>
      <c r="AG17" s="120"/>
      <c r="AH17" s="120"/>
      <c r="AI17" s="120">
        <f t="shared" ref="AI17:AI18" si="8">SUM(AJ17:AL17)</f>
        <v>0</v>
      </c>
      <c r="AJ17" s="120"/>
      <c r="AK17" s="121">
        <v>0</v>
      </c>
      <c r="AL17" s="121"/>
      <c r="AM17" s="120">
        <f t="shared" ref="AM17:AM18" si="9">AN17+AO17+AP17</f>
        <v>0</v>
      </c>
      <c r="AN17" s="120"/>
      <c r="AO17" s="120"/>
      <c r="AP17" s="120">
        <f t="shared" ref="AP17:AP18" si="10">AQ17+AT17+AU17</f>
        <v>0</v>
      </c>
      <c r="AQ17" s="120"/>
      <c r="AR17" s="121"/>
      <c r="AS17" s="121"/>
      <c r="AT17" s="121">
        <v>0</v>
      </c>
      <c r="AU17" s="121"/>
      <c r="AV17" s="120">
        <f t="shared" ref="AV17:AV18" si="11">SUM(AW17:AY17)</f>
        <v>500</v>
      </c>
      <c r="AW17" s="120"/>
      <c r="AX17" s="120"/>
      <c r="AY17" s="120">
        <f t="shared" ref="AY17:AY18" si="12">SUM(AZ17:BB17)</f>
        <v>500</v>
      </c>
      <c r="AZ17" s="120"/>
      <c r="BA17" s="121"/>
      <c r="BB17" s="121">
        <v>500</v>
      </c>
      <c r="BC17" s="120">
        <f t="shared" ref="BC17:BC18" si="13">BD17+BE17+BF17</f>
        <v>500</v>
      </c>
      <c r="BD17" s="120"/>
      <c r="BE17" s="120"/>
      <c r="BF17" s="120">
        <f t="shared" ref="BF17:BF18" si="14">SUM(BH17:BK17)</f>
        <v>500</v>
      </c>
      <c r="BG17" s="120"/>
      <c r="BH17" s="125"/>
      <c r="BI17" s="125"/>
      <c r="BJ17" s="125"/>
      <c r="BK17" s="121">
        <v>500</v>
      </c>
      <c r="BL17" s="130"/>
      <c r="BM17" s="130"/>
      <c r="BN17" s="130"/>
      <c r="BO17" s="130"/>
      <c r="BP17" s="130"/>
      <c r="BQ17" s="130"/>
      <c r="BR17" s="130"/>
      <c r="BS17" s="130"/>
      <c r="BT17" s="130"/>
      <c r="BU17" s="130"/>
      <c r="BV17" s="130"/>
      <c r="BW17" s="130"/>
      <c r="BX17" s="195"/>
      <c r="BY17" s="195"/>
      <c r="BZ17" s="195"/>
      <c r="CA17" s="195"/>
      <c r="CB17" s="195"/>
      <c r="CC17" s="195"/>
      <c r="CD17" s="195"/>
      <c r="CE17" s="195"/>
      <c r="CF17" s="195"/>
      <c r="CG17" s="369"/>
      <c r="CH17" s="370"/>
      <c r="CR17" s="360"/>
      <c r="CS17" s="359"/>
    </row>
    <row r="18" spans="1:97" ht="30.75" outlineLevel="1">
      <c r="A18" s="363">
        <v>2</v>
      </c>
      <c r="B18" s="364" t="s">
        <v>881</v>
      </c>
      <c r="C18" s="371" t="s">
        <v>882</v>
      </c>
      <c r="D18" s="371" t="s">
        <v>883</v>
      </c>
      <c r="E18" s="365"/>
      <c r="F18" s="365"/>
      <c r="G18" s="119"/>
      <c r="H18" s="366"/>
      <c r="I18" s="363"/>
      <c r="J18" s="363"/>
      <c r="K18" s="367"/>
      <c r="L18" s="363"/>
      <c r="M18" s="368"/>
      <c r="N18" s="367"/>
      <c r="O18" s="367"/>
      <c r="P18" s="367"/>
      <c r="Q18" s="363"/>
      <c r="R18" s="366"/>
      <c r="S18" s="363"/>
      <c r="T18" s="364"/>
      <c r="U18" s="364"/>
      <c r="V18" s="364"/>
      <c r="W18" s="364"/>
      <c r="X18" s="364"/>
      <c r="Y18" s="120">
        <f t="shared" si="5"/>
        <v>1500</v>
      </c>
      <c r="Z18" s="120"/>
      <c r="AA18" s="120"/>
      <c r="AB18" s="120">
        <f t="shared" si="6"/>
        <v>1500</v>
      </c>
      <c r="AC18" s="120"/>
      <c r="AD18" s="121"/>
      <c r="AE18" s="121">
        <v>1500</v>
      </c>
      <c r="AF18" s="120">
        <f t="shared" si="7"/>
        <v>500</v>
      </c>
      <c r="AG18" s="120"/>
      <c r="AH18" s="120"/>
      <c r="AI18" s="120">
        <f t="shared" si="8"/>
        <v>500</v>
      </c>
      <c r="AJ18" s="120"/>
      <c r="AK18" s="121">
        <v>0</v>
      </c>
      <c r="AL18" s="121">
        <v>500</v>
      </c>
      <c r="AM18" s="120">
        <f t="shared" si="9"/>
        <v>500</v>
      </c>
      <c r="AN18" s="120"/>
      <c r="AO18" s="120"/>
      <c r="AP18" s="120">
        <f t="shared" si="10"/>
        <v>500</v>
      </c>
      <c r="AQ18" s="120"/>
      <c r="AR18" s="121"/>
      <c r="AS18" s="121"/>
      <c r="AT18" s="121">
        <v>0</v>
      </c>
      <c r="AU18" s="121">
        <v>500</v>
      </c>
      <c r="AV18" s="120">
        <f t="shared" si="11"/>
        <v>500</v>
      </c>
      <c r="AW18" s="120"/>
      <c r="AX18" s="120"/>
      <c r="AY18" s="120">
        <f t="shared" si="12"/>
        <v>500</v>
      </c>
      <c r="AZ18" s="120"/>
      <c r="BA18" s="121"/>
      <c r="BB18" s="121">
        <v>500</v>
      </c>
      <c r="BC18" s="120">
        <f t="shared" si="13"/>
        <v>500</v>
      </c>
      <c r="BD18" s="120"/>
      <c r="BE18" s="120"/>
      <c r="BF18" s="120">
        <f t="shared" si="14"/>
        <v>500</v>
      </c>
      <c r="BG18" s="120"/>
      <c r="BH18" s="125"/>
      <c r="BI18" s="125"/>
      <c r="BJ18" s="125"/>
      <c r="BK18" s="121">
        <v>500</v>
      </c>
      <c r="BL18" s="130"/>
      <c r="BM18" s="130"/>
      <c r="BN18" s="130"/>
      <c r="BO18" s="130"/>
      <c r="BP18" s="130"/>
      <c r="BQ18" s="130"/>
      <c r="BR18" s="130"/>
      <c r="BS18" s="130"/>
      <c r="BT18" s="130"/>
      <c r="BU18" s="130"/>
      <c r="BV18" s="130"/>
      <c r="BW18" s="130"/>
      <c r="BX18" s="195"/>
      <c r="BY18" s="195"/>
      <c r="BZ18" s="195"/>
      <c r="CA18" s="195"/>
      <c r="CB18" s="195"/>
      <c r="CC18" s="195"/>
      <c r="CD18" s="195"/>
      <c r="CE18" s="195"/>
      <c r="CF18" s="195"/>
      <c r="CG18" s="369"/>
    </row>
    <row r="19" spans="1:97" ht="30.75" outlineLevel="1">
      <c r="A19" s="363">
        <v>3</v>
      </c>
      <c r="B19" s="364" t="s">
        <v>884</v>
      </c>
      <c r="C19" s="371" t="s">
        <v>70</v>
      </c>
      <c r="D19" s="371" t="s">
        <v>279</v>
      </c>
      <c r="E19" s="365"/>
      <c r="F19" s="365"/>
      <c r="G19" s="119"/>
      <c r="H19" s="366"/>
      <c r="I19" s="363"/>
      <c r="J19" s="363"/>
      <c r="K19" s="367"/>
      <c r="L19" s="363"/>
      <c r="M19" s="368"/>
      <c r="N19" s="367"/>
      <c r="O19" s="367"/>
      <c r="P19" s="367"/>
      <c r="Q19" s="363"/>
      <c r="R19" s="366"/>
      <c r="S19" s="363"/>
      <c r="T19" s="364"/>
      <c r="U19" s="364"/>
      <c r="V19" s="364"/>
      <c r="W19" s="364"/>
      <c r="X19" s="364"/>
      <c r="Y19" s="120">
        <v>5000</v>
      </c>
      <c r="Z19" s="120"/>
      <c r="AA19" s="120"/>
      <c r="AB19" s="120">
        <v>5000</v>
      </c>
      <c r="AC19" s="120"/>
      <c r="AD19" s="121">
        <v>5000</v>
      </c>
      <c r="AE19" s="121"/>
      <c r="AF19" s="120">
        <v>4420.509</v>
      </c>
      <c r="AG19" s="120"/>
      <c r="AH19" s="120"/>
      <c r="AI19" s="120">
        <v>4420.509</v>
      </c>
      <c r="AJ19" s="120"/>
      <c r="AK19" s="121">
        <v>4420.509</v>
      </c>
      <c r="AL19" s="121"/>
      <c r="AM19" s="120">
        <v>995.375</v>
      </c>
      <c r="AN19" s="120"/>
      <c r="AO19" s="120"/>
      <c r="AP19" s="120">
        <v>995.375</v>
      </c>
      <c r="AQ19" s="120"/>
      <c r="AR19" s="121"/>
      <c r="AS19" s="121"/>
      <c r="AT19" s="121">
        <v>995.375</v>
      </c>
      <c r="AU19" s="121"/>
      <c r="AV19" s="120">
        <v>1000</v>
      </c>
      <c r="AW19" s="120"/>
      <c r="AX19" s="120"/>
      <c r="AY19" s="120">
        <v>1000</v>
      </c>
      <c r="AZ19" s="120"/>
      <c r="BA19" s="121">
        <v>1000</v>
      </c>
      <c r="BB19" s="121"/>
      <c r="BC19" s="120">
        <v>0</v>
      </c>
      <c r="BD19" s="120"/>
      <c r="BE19" s="120"/>
      <c r="BF19" s="120">
        <v>0</v>
      </c>
      <c r="BG19" s="120"/>
      <c r="BH19" s="125"/>
      <c r="BI19" s="125"/>
      <c r="BJ19" s="125"/>
      <c r="BK19" s="121"/>
      <c r="BL19" s="130"/>
      <c r="BM19" s="130"/>
      <c r="BN19" s="130"/>
      <c r="BO19" s="130"/>
      <c r="BP19" s="130"/>
      <c r="BQ19" s="130"/>
      <c r="BR19" s="130"/>
      <c r="BS19" s="130"/>
      <c r="BT19" s="130"/>
      <c r="BU19" s="130"/>
      <c r="BV19" s="130"/>
      <c r="BW19" s="130"/>
      <c r="BX19" s="195"/>
      <c r="BY19" s="195"/>
      <c r="BZ19" s="195"/>
      <c r="CA19" s="195"/>
      <c r="CB19" s="195"/>
      <c r="CC19" s="195"/>
      <c r="CD19" s="195"/>
      <c r="CE19" s="195"/>
      <c r="CF19" s="195"/>
      <c r="CG19" s="369"/>
    </row>
    <row r="20" spans="1:97" s="360" customFormat="1" ht="38.25" customHeight="1">
      <c r="A20" s="361" t="s">
        <v>10</v>
      </c>
      <c r="B20" s="361" t="s">
        <v>1359</v>
      </c>
      <c r="C20" s="361"/>
      <c r="D20" s="361"/>
      <c r="E20" s="361"/>
      <c r="F20" s="361"/>
      <c r="G20" s="361"/>
      <c r="H20" s="362"/>
      <c r="I20" s="361"/>
      <c r="J20" s="361"/>
      <c r="K20" s="361"/>
      <c r="L20" s="361"/>
      <c r="M20" s="362">
        <f t="shared" ref="M20:AR20" si="15">M21+M38+M41+M56+M69+M74+M83</f>
        <v>2189507.1631670003</v>
      </c>
      <c r="N20" s="362">
        <f t="shared" si="15"/>
        <v>0</v>
      </c>
      <c r="O20" s="362">
        <f t="shared" si="15"/>
        <v>120020</v>
      </c>
      <c r="P20" s="362">
        <f t="shared" si="15"/>
        <v>1961587.3259999999</v>
      </c>
      <c r="Q20" s="362" t="e">
        <f t="shared" si="15"/>
        <v>#VALUE!</v>
      </c>
      <c r="R20" s="362" t="e">
        <f t="shared" si="15"/>
        <v>#VALUE!</v>
      </c>
      <c r="S20" s="362" t="e">
        <f t="shared" si="15"/>
        <v>#VALUE!</v>
      </c>
      <c r="T20" s="362" t="e">
        <f t="shared" si="15"/>
        <v>#VALUE!</v>
      </c>
      <c r="U20" s="362">
        <f t="shared" si="15"/>
        <v>79092.899999999994</v>
      </c>
      <c r="V20" s="362">
        <f t="shared" si="15"/>
        <v>0</v>
      </c>
      <c r="W20" s="362">
        <f t="shared" si="15"/>
        <v>75404</v>
      </c>
      <c r="X20" s="362">
        <f t="shared" si="15"/>
        <v>3688.9</v>
      </c>
      <c r="Y20" s="362">
        <f t="shared" si="15"/>
        <v>1061162.236</v>
      </c>
      <c r="Z20" s="362">
        <f t="shared" si="15"/>
        <v>0</v>
      </c>
      <c r="AA20" s="362">
        <f t="shared" si="15"/>
        <v>0</v>
      </c>
      <c r="AB20" s="362">
        <f t="shared" si="15"/>
        <v>1061162.236</v>
      </c>
      <c r="AC20" s="362">
        <f t="shared" si="15"/>
        <v>299125</v>
      </c>
      <c r="AD20" s="362">
        <f t="shared" si="15"/>
        <v>748205.30499999993</v>
      </c>
      <c r="AE20" s="362">
        <f t="shared" si="15"/>
        <v>13831.931</v>
      </c>
      <c r="AF20" s="362">
        <f t="shared" si="15"/>
        <v>488159.39599999995</v>
      </c>
      <c r="AG20" s="362">
        <f t="shared" si="15"/>
        <v>0</v>
      </c>
      <c r="AH20" s="362">
        <f t="shared" si="15"/>
        <v>0</v>
      </c>
      <c r="AI20" s="362">
        <f t="shared" si="15"/>
        <v>488159.39599999995</v>
      </c>
      <c r="AJ20" s="362">
        <f t="shared" si="15"/>
        <v>226940.38500000001</v>
      </c>
      <c r="AK20" s="362">
        <f t="shared" si="15"/>
        <v>237293.731</v>
      </c>
      <c r="AL20" s="362">
        <f t="shared" si="15"/>
        <v>23925.279999999999</v>
      </c>
      <c r="AM20" s="362">
        <f t="shared" si="15"/>
        <v>344091.34104299999</v>
      </c>
      <c r="AN20" s="362">
        <f t="shared" si="15"/>
        <v>0</v>
      </c>
      <c r="AO20" s="362">
        <f t="shared" si="15"/>
        <v>14314.224982</v>
      </c>
      <c r="AP20" s="362">
        <f t="shared" si="15"/>
        <v>329777.11606100004</v>
      </c>
      <c r="AQ20" s="362">
        <f t="shared" si="15"/>
        <v>175659.35910999999</v>
      </c>
      <c r="AR20" s="362">
        <f t="shared" si="15"/>
        <v>175659.35910999999</v>
      </c>
      <c r="AS20" s="362">
        <f t="shared" ref="AS20:BX20" si="16">AS21+AS38+AS41+AS56+AS69+AS74+AS83</f>
        <v>0</v>
      </c>
      <c r="AT20" s="362">
        <f t="shared" si="16"/>
        <v>145787.66295100001</v>
      </c>
      <c r="AU20" s="362">
        <f t="shared" si="16"/>
        <v>8330.094000000001</v>
      </c>
      <c r="AV20" s="362">
        <f t="shared" si="16"/>
        <v>231022.65099999998</v>
      </c>
      <c r="AW20" s="362">
        <f t="shared" si="16"/>
        <v>0</v>
      </c>
      <c r="AX20" s="362">
        <f t="shared" si="16"/>
        <v>0</v>
      </c>
      <c r="AY20" s="362">
        <f t="shared" si="16"/>
        <v>231022.65099999998</v>
      </c>
      <c r="AZ20" s="362">
        <f t="shared" si="16"/>
        <v>77040</v>
      </c>
      <c r="BA20" s="362">
        <f t="shared" si="16"/>
        <v>148876</v>
      </c>
      <c r="BB20" s="362">
        <f t="shared" si="16"/>
        <v>5106.6509999999998</v>
      </c>
      <c r="BC20" s="362">
        <f t="shared" si="16"/>
        <v>118451.92637899998</v>
      </c>
      <c r="BD20" s="362">
        <f t="shared" si="16"/>
        <v>0</v>
      </c>
      <c r="BE20" s="362">
        <f t="shared" si="16"/>
        <v>0</v>
      </c>
      <c r="BF20" s="362">
        <f t="shared" si="16"/>
        <v>118451.92637899998</v>
      </c>
      <c r="BG20" s="362">
        <f t="shared" si="16"/>
        <v>57966.817300000002</v>
      </c>
      <c r="BH20" s="362">
        <f t="shared" si="16"/>
        <v>57966.817300000002</v>
      </c>
      <c r="BI20" s="362">
        <f t="shared" si="16"/>
        <v>0</v>
      </c>
      <c r="BJ20" s="362">
        <f t="shared" si="16"/>
        <v>59647.817545999998</v>
      </c>
      <c r="BK20" s="362">
        <f t="shared" si="16"/>
        <v>5034.3159999999998</v>
      </c>
      <c r="BL20" s="362">
        <f t="shared" si="16"/>
        <v>15308.918023999999</v>
      </c>
      <c r="BM20" s="362">
        <f t="shared" si="16"/>
        <v>0</v>
      </c>
      <c r="BN20" s="362">
        <f t="shared" si="16"/>
        <v>312.90480000000002</v>
      </c>
      <c r="BO20" s="362">
        <f t="shared" si="16"/>
        <v>14996.013223999998</v>
      </c>
      <c r="BP20" s="362">
        <f t="shared" si="16"/>
        <v>11778.239674999999</v>
      </c>
      <c r="BQ20" s="362">
        <f t="shared" si="16"/>
        <v>0</v>
      </c>
      <c r="BR20" s="362">
        <f t="shared" si="16"/>
        <v>312.90480000000002</v>
      </c>
      <c r="BS20" s="362">
        <f t="shared" si="16"/>
        <v>11465.334874999999</v>
      </c>
      <c r="BT20" s="362">
        <f t="shared" si="16"/>
        <v>1277931</v>
      </c>
      <c r="BU20" s="362">
        <f t="shared" si="16"/>
        <v>0</v>
      </c>
      <c r="BV20" s="362">
        <f t="shared" si="16"/>
        <v>1277931</v>
      </c>
      <c r="BW20" s="362">
        <f t="shared" si="16"/>
        <v>0</v>
      </c>
      <c r="BX20" s="362">
        <f t="shared" si="16"/>
        <v>0</v>
      </c>
      <c r="BY20" s="362">
        <f t="shared" ref="BY20:CF20" si="17">BY21+BY38+BY41+BY56+BY69+BY74+BY83</f>
        <v>0</v>
      </c>
      <c r="BZ20" s="362">
        <f t="shared" si="17"/>
        <v>0</v>
      </c>
      <c r="CA20" s="362">
        <f t="shared" si="17"/>
        <v>0</v>
      </c>
      <c r="CB20" s="362">
        <f t="shared" si="17"/>
        <v>0</v>
      </c>
      <c r="CC20" s="362">
        <f t="shared" si="17"/>
        <v>0</v>
      </c>
      <c r="CD20" s="362">
        <f t="shared" si="17"/>
        <v>0</v>
      </c>
      <c r="CE20" s="362">
        <f t="shared" si="17"/>
        <v>0</v>
      </c>
      <c r="CF20" s="362">
        <f t="shared" si="17"/>
        <v>0</v>
      </c>
      <c r="CG20" s="362" t="s">
        <v>1369</v>
      </c>
    </row>
    <row r="21" spans="1:97" s="360" customFormat="1" ht="28.5" customHeight="1">
      <c r="A21" s="361" t="s">
        <v>12</v>
      </c>
      <c r="B21" s="361" t="s">
        <v>885</v>
      </c>
      <c r="C21" s="361"/>
      <c r="D21" s="361"/>
      <c r="E21" s="361"/>
      <c r="F21" s="361"/>
      <c r="G21" s="361"/>
      <c r="H21" s="362">
        <f>H22+H25</f>
        <v>0</v>
      </c>
      <c r="I21" s="361"/>
      <c r="J21" s="361"/>
      <c r="K21" s="361"/>
      <c r="L21" s="361"/>
      <c r="M21" s="362">
        <f>M22+M25</f>
        <v>302647.016</v>
      </c>
      <c r="N21" s="362">
        <f t="shared" ref="N21:BY21" si="18">N22+N25</f>
        <v>0</v>
      </c>
      <c r="O21" s="362">
        <f t="shared" si="18"/>
        <v>80000</v>
      </c>
      <c r="P21" s="362">
        <f t="shared" si="18"/>
        <v>212421.93299999999</v>
      </c>
      <c r="Q21" s="362">
        <f t="shared" si="18"/>
        <v>0</v>
      </c>
      <c r="R21" s="362">
        <f t="shared" si="18"/>
        <v>0</v>
      </c>
      <c r="S21" s="362">
        <f t="shared" si="18"/>
        <v>0</v>
      </c>
      <c r="T21" s="362">
        <f t="shared" si="18"/>
        <v>0</v>
      </c>
      <c r="U21" s="362">
        <f t="shared" si="18"/>
        <v>3688.9</v>
      </c>
      <c r="V21" s="362">
        <f t="shared" si="18"/>
        <v>0</v>
      </c>
      <c r="W21" s="362">
        <f t="shared" si="18"/>
        <v>0</v>
      </c>
      <c r="X21" s="362">
        <f t="shared" si="18"/>
        <v>3688.9</v>
      </c>
      <c r="Y21" s="362">
        <f t="shared" si="18"/>
        <v>225803</v>
      </c>
      <c r="Z21" s="362">
        <f t="shared" si="18"/>
        <v>0</v>
      </c>
      <c r="AA21" s="362">
        <f t="shared" si="18"/>
        <v>0</v>
      </c>
      <c r="AB21" s="362">
        <f t="shared" si="18"/>
        <v>225803</v>
      </c>
      <c r="AC21" s="362">
        <f t="shared" si="18"/>
        <v>110520</v>
      </c>
      <c r="AD21" s="362">
        <f t="shared" si="18"/>
        <v>111694</v>
      </c>
      <c r="AE21" s="362">
        <f t="shared" si="18"/>
        <v>3589</v>
      </c>
      <c r="AF21" s="362">
        <f t="shared" si="18"/>
        <v>134612.06699999998</v>
      </c>
      <c r="AG21" s="362">
        <f t="shared" si="18"/>
        <v>0</v>
      </c>
      <c r="AH21" s="362">
        <f t="shared" si="18"/>
        <v>0</v>
      </c>
      <c r="AI21" s="362">
        <f t="shared" si="18"/>
        <v>134612.06699999998</v>
      </c>
      <c r="AJ21" s="362">
        <f t="shared" si="18"/>
        <v>82107.654999999999</v>
      </c>
      <c r="AK21" s="362">
        <f t="shared" si="18"/>
        <v>45915.411999999997</v>
      </c>
      <c r="AL21" s="362">
        <f t="shared" si="18"/>
        <v>6589</v>
      </c>
      <c r="AM21" s="362">
        <f t="shared" si="18"/>
        <v>77410.013462999996</v>
      </c>
      <c r="AN21" s="362">
        <f t="shared" si="18"/>
        <v>0</v>
      </c>
      <c r="AO21" s="362">
        <f t="shared" si="18"/>
        <v>2127</v>
      </c>
      <c r="AP21" s="362">
        <f t="shared" si="18"/>
        <v>75283.013462999996</v>
      </c>
      <c r="AQ21" s="362">
        <f t="shared" si="18"/>
        <v>39033.482099999994</v>
      </c>
      <c r="AR21" s="362">
        <f t="shared" si="18"/>
        <v>39033.482099999994</v>
      </c>
      <c r="AS21" s="362">
        <f t="shared" si="18"/>
        <v>0</v>
      </c>
      <c r="AT21" s="362">
        <f t="shared" si="18"/>
        <v>33055.717363000003</v>
      </c>
      <c r="AU21" s="362">
        <f t="shared" si="18"/>
        <v>3193.8139999999999</v>
      </c>
      <c r="AV21" s="362">
        <f t="shared" si="18"/>
        <v>43900.23</v>
      </c>
      <c r="AW21" s="362">
        <f t="shared" si="18"/>
        <v>0</v>
      </c>
      <c r="AX21" s="362">
        <f t="shared" si="18"/>
        <v>0</v>
      </c>
      <c r="AY21" s="362">
        <f t="shared" si="18"/>
        <v>43900.23</v>
      </c>
      <c r="AZ21" s="362">
        <f t="shared" si="18"/>
        <v>28413</v>
      </c>
      <c r="BA21" s="362">
        <f t="shared" si="18"/>
        <v>15487.230000000001</v>
      </c>
      <c r="BB21" s="362">
        <f t="shared" si="18"/>
        <v>0</v>
      </c>
      <c r="BC21" s="362">
        <f t="shared" si="18"/>
        <v>22951.781913999999</v>
      </c>
      <c r="BD21" s="362">
        <f t="shared" si="18"/>
        <v>0</v>
      </c>
      <c r="BE21" s="362">
        <f t="shared" si="18"/>
        <v>0</v>
      </c>
      <c r="BF21" s="362">
        <f t="shared" si="18"/>
        <v>22951.781913999999</v>
      </c>
      <c r="BG21" s="362">
        <f t="shared" si="18"/>
        <v>9609.6578000000009</v>
      </c>
      <c r="BH21" s="362">
        <f t="shared" si="18"/>
        <v>9609.6578000000009</v>
      </c>
      <c r="BI21" s="362">
        <f t="shared" si="18"/>
        <v>0</v>
      </c>
      <c r="BJ21" s="362">
        <f t="shared" si="18"/>
        <v>13342.124114</v>
      </c>
      <c r="BK21" s="362">
        <f t="shared" si="18"/>
        <v>0</v>
      </c>
      <c r="BL21" s="362">
        <f t="shared" si="18"/>
        <v>3341.1110000000003</v>
      </c>
      <c r="BM21" s="362">
        <f t="shared" si="18"/>
        <v>0</v>
      </c>
      <c r="BN21" s="362">
        <f t="shared" si="18"/>
        <v>0</v>
      </c>
      <c r="BO21" s="362">
        <f t="shared" si="18"/>
        <v>3341.1110000000003</v>
      </c>
      <c r="BP21" s="362">
        <f t="shared" si="18"/>
        <v>3268.1680000000001</v>
      </c>
      <c r="BQ21" s="362">
        <f t="shared" si="18"/>
        <v>0</v>
      </c>
      <c r="BR21" s="362">
        <f t="shared" si="18"/>
        <v>0</v>
      </c>
      <c r="BS21" s="362">
        <f t="shared" si="18"/>
        <v>3268.1680000000001</v>
      </c>
      <c r="BT21" s="362">
        <f t="shared" si="18"/>
        <v>11144</v>
      </c>
      <c r="BU21" s="362">
        <f t="shared" si="18"/>
        <v>0</v>
      </c>
      <c r="BV21" s="362">
        <f t="shared" si="18"/>
        <v>11144</v>
      </c>
      <c r="BW21" s="362">
        <f t="shared" si="18"/>
        <v>0</v>
      </c>
      <c r="BX21" s="362">
        <f t="shared" si="18"/>
        <v>0</v>
      </c>
      <c r="BY21" s="362">
        <f t="shared" si="18"/>
        <v>0</v>
      </c>
      <c r="BZ21" s="362">
        <f t="shared" ref="BZ21:CF21" si="19">BZ22+BZ25</f>
        <v>0</v>
      </c>
      <c r="CA21" s="362">
        <f t="shared" si="19"/>
        <v>0</v>
      </c>
      <c r="CB21" s="362">
        <f t="shared" si="19"/>
        <v>0</v>
      </c>
      <c r="CC21" s="362">
        <f t="shared" si="19"/>
        <v>0</v>
      </c>
      <c r="CD21" s="362">
        <f t="shared" si="19"/>
        <v>0</v>
      </c>
      <c r="CE21" s="362">
        <f t="shared" si="19"/>
        <v>0</v>
      </c>
      <c r="CF21" s="362">
        <f t="shared" si="19"/>
        <v>0</v>
      </c>
      <c r="CG21" s="362"/>
    </row>
    <row r="22" spans="1:97" s="360" customFormat="1" ht="28.5" customHeight="1" outlineLevel="1">
      <c r="A22" s="373" t="s">
        <v>45</v>
      </c>
      <c r="B22" s="361" t="s">
        <v>704</v>
      </c>
      <c r="C22" s="361"/>
      <c r="D22" s="361"/>
      <c r="E22" s="361"/>
      <c r="F22" s="361"/>
      <c r="G22" s="361"/>
      <c r="H22" s="362">
        <f>SUM(H23:H24)</f>
        <v>0</v>
      </c>
      <c r="I22" s="361"/>
      <c r="J22" s="361"/>
      <c r="K22" s="361"/>
      <c r="L22" s="361"/>
      <c r="M22" s="362">
        <f>SUM(M23:M24)</f>
        <v>31210</v>
      </c>
      <c r="N22" s="362">
        <f t="shared" ref="N22:BY22" si="20">SUM(N23:N24)</f>
        <v>0</v>
      </c>
      <c r="O22" s="362">
        <f t="shared" si="20"/>
        <v>0</v>
      </c>
      <c r="P22" s="362">
        <f t="shared" si="20"/>
        <v>31210</v>
      </c>
      <c r="Q22" s="362">
        <f t="shared" si="20"/>
        <v>0</v>
      </c>
      <c r="R22" s="362">
        <f t="shared" si="20"/>
        <v>0</v>
      </c>
      <c r="S22" s="362">
        <f t="shared" si="20"/>
        <v>0</v>
      </c>
      <c r="T22" s="362">
        <f t="shared" si="20"/>
        <v>0</v>
      </c>
      <c r="U22" s="362">
        <f t="shared" si="20"/>
        <v>3688.9</v>
      </c>
      <c r="V22" s="362">
        <f t="shared" si="20"/>
        <v>0</v>
      </c>
      <c r="W22" s="362">
        <f t="shared" si="20"/>
        <v>0</v>
      </c>
      <c r="X22" s="362">
        <f t="shared" si="20"/>
        <v>3688.9</v>
      </c>
      <c r="Y22" s="362">
        <f t="shared" si="20"/>
        <v>26212</v>
      </c>
      <c r="Z22" s="362">
        <f t="shared" si="20"/>
        <v>0</v>
      </c>
      <c r="AA22" s="362">
        <f t="shared" si="20"/>
        <v>0</v>
      </c>
      <c r="AB22" s="362">
        <f t="shared" si="20"/>
        <v>26212</v>
      </c>
      <c r="AC22" s="362">
        <f t="shared" si="20"/>
        <v>2903</v>
      </c>
      <c r="AD22" s="362">
        <f t="shared" si="20"/>
        <v>23309</v>
      </c>
      <c r="AE22" s="362">
        <f t="shared" si="20"/>
        <v>0</v>
      </c>
      <c r="AF22" s="362">
        <f t="shared" si="20"/>
        <v>21479.442999999999</v>
      </c>
      <c r="AG22" s="362">
        <f t="shared" si="20"/>
        <v>0</v>
      </c>
      <c r="AH22" s="362">
        <f t="shared" si="20"/>
        <v>0</v>
      </c>
      <c r="AI22" s="362">
        <f t="shared" si="20"/>
        <v>21479.442999999999</v>
      </c>
      <c r="AJ22" s="362">
        <f t="shared" si="20"/>
        <v>0</v>
      </c>
      <c r="AK22" s="362">
        <f t="shared" si="20"/>
        <v>21479.442999999999</v>
      </c>
      <c r="AL22" s="362">
        <f t="shared" si="20"/>
        <v>0</v>
      </c>
      <c r="AM22" s="362">
        <f t="shared" si="20"/>
        <v>17634.240363000001</v>
      </c>
      <c r="AN22" s="362">
        <f t="shared" si="20"/>
        <v>0</v>
      </c>
      <c r="AO22" s="362">
        <f t="shared" si="20"/>
        <v>0</v>
      </c>
      <c r="AP22" s="362">
        <f t="shared" si="20"/>
        <v>17634.240363000001</v>
      </c>
      <c r="AQ22" s="362">
        <f t="shared" si="20"/>
        <v>0</v>
      </c>
      <c r="AR22" s="362">
        <f t="shared" si="20"/>
        <v>0</v>
      </c>
      <c r="AS22" s="362">
        <f t="shared" si="20"/>
        <v>0</v>
      </c>
      <c r="AT22" s="362">
        <f t="shared" si="20"/>
        <v>17634.240363000001</v>
      </c>
      <c r="AU22" s="362">
        <f t="shared" si="20"/>
        <v>0</v>
      </c>
      <c r="AV22" s="362">
        <f t="shared" si="20"/>
        <v>6903</v>
      </c>
      <c r="AW22" s="362">
        <f t="shared" si="20"/>
        <v>0</v>
      </c>
      <c r="AX22" s="362">
        <f t="shared" si="20"/>
        <v>0</v>
      </c>
      <c r="AY22" s="362">
        <f t="shared" si="20"/>
        <v>6903</v>
      </c>
      <c r="AZ22" s="362">
        <f t="shared" si="20"/>
        <v>2903</v>
      </c>
      <c r="BA22" s="362">
        <f t="shared" si="20"/>
        <v>4000</v>
      </c>
      <c r="BB22" s="362">
        <f t="shared" si="20"/>
        <v>0</v>
      </c>
      <c r="BC22" s="362">
        <f t="shared" si="20"/>
        <v>6900</v>
      </c>
      <c r="BD22" s="362">
        <f t="shared" si="20"/>
        <v>0</v>
      </c>
      <c r="BE22" s="362">
        <f t="shared" si="20"/>
        <v>0</v>
      </c>
      <c r="BF22" s="362">
        <f t="shared" si="20"/>
        <v>6900</v>
      </c>
      <c r="BG22" s="362">
        <f t="shared" si="20"/>
        <v>2900</v>
      </c>
      <c r="BH22" s="362">
        <f t="shared" si="20"/>
        <v>2900</v>
      </c>
      <c r="BI22" s="362">
        <f t="shared" si="20"/>
        <v>0</v>
      </c>
      <c r="BJ22" s="362">
        <f t="shared" si="20"/>
        <v>4000</v>
      </c>
      <c r="BK22" s="362">
        <f t="shared" si="20"/>
        <v>0</v>
      </c>
      <c r="BL22" s="362">
        <f t="shared" si="20"/>
        <v>72.942999999999998</v>
      </c>
      <c r="BM22" s="362">
        <f t="shared" si="20"/>
        <v>0</v>
      </c>
      <c r="BN22" s="362">
        <f t="shared" si="20"/>
        <v>0</v>
      </c>
      <c r="BO22" s="362">
        <f t="shared" si="20"/>
        <v>72.942999999999998</v>
      </c>
      <c r="BP22" s="362">
        <f t="shared" si="20"/>
        <v>0</v>
      </c>
      <c r="BQ22" s="362">
        <f t="shared" si="20"/>
        <v>0</v>
      </c>
      <c r="BR22" s="362">
        <f t="shared" si="20"/>
        <v>0</v>
      </c>
      <c r="BS22" s="362">
        <f t="shared" si="20"/>
        <v>0</v>
      </c>
      <c r="BT22" s="362">
        <f t="shared" si="20"/>
        <v>0</v>
      </c>
      <c r="BU22" s="362">
        <f t="shared" si="20"/>
        <v>0</v>
      </c>
      <c r="BV22" s="362">
        <f t="shared" si="20"/>
        <v>0</v>
      </c>
      <c r="BW22" s="362">
        <f t="shared" si="20"/>
        <v>0</v>
      </c>
      <c r="BX22" s="362">
        <f t="shared" si="20"/>
        <v>0</v>
      </c>
      <c r="BY22" s="362">
        <f t="shared" si="20"/>
        <v>0</v>
      </c>
      <c r="BZ22" s="362">
        <f t="shared" ref="BZ22:CF22" si="21">SUM(BZ23:BZ24)</f>
        <v>0</v>
      </c>
      <c r="CA22" s="362">
        <f t="shared" si="21"/>
        <v>0</v>
      </c>
      <c r="CB22" s="362">
        <f t="shared" si="21"/>
        <v>0</v>
      </c>
      <c r="CC22" s="362">
        <f t="shared" si="21"/>
        <v>0</v>
      </c>
      <c r="CD22" s="362">
        <f t="shared" si="21"/>
        <v>0</v>
      </c>
      <c r="CE22" s="362">
        <f t="shared" si="21"/>
        <v>0</v>
      </c>
      <c r="CF22" s="362">
        <f t="shared" si="21"/>
        <v>0</v>
      </c>
      <c r="CG22" s="362">
        <f>SUM(CG23:CG24)</f>
        <v>0</v>
      </c>
    </row>
    <row r="23" spans="1:97" ht="46.15" outlineLevel="1">
      <c r="A23" s="363">
        <v>3</v>
      </c>
      <c r="B23" s="364" t="s">
        <v>891</v>
      </c>
      <c r="C23" s="371" t="s">
        <v>888</v>
      </c>
      <c r="D23" s="363" t="s">
        <v>889</v>
      </c>
      <c r="E23" s="363" t="s">
        <v>48</v>
      </c>
      <c r="F23" s="374" t="s">
        <v>47</v>
      </c>
      <c r="G23" s="128">
        <v>7775352</v>
      </c>
      <c r="H23" s="363" t="s">
        <v>892</v>
      </c>
      <c r="I23" s="363" t="s">
        <v>66</v>
      </c>
      <c r="J23" s="365">
        <v>2020</v>
      </c>
      <c r="K23" s="365"/>
      <c r="L23" s="363" t="s">
        <v>893</v>
      </c>
      <c r="M23" s="126">
        <v>26348</v>
      </c>
      <c r="N23" s="365"/>
      <c r="O23" s="365"/>
      <c r="P23" s="126">
        <v>26348</v>
      </c>
      <c r="Q23" s="363" t="s">
        <v>894</v>
      </c>
      <c r="R23" s="363" t="s">
        <v>892</v>
      </c>
      <c r="S23" s="365" t="s">
        <v>885</v>
      </c>
      <c r="T23" s="363" t="s">
        <v>889</v>
      </c>
      <c r="U23" s="120">
        <f t="shared" ref="U23:U37" si="22">V23+W23+X23</f>
        <v>3688.9</v>
      </c>
      <c r="V23" s="363"/>
      <c r="W23" s="363"/>
      <c r="X23" s="120">
        <v>3688.9</v>
      </c>
      <c r="Y23" s="120">
        <f t="shared" ref="Y23:Y37" si="23">SUM(Z23:AB23)</f>
        <v>21350</v>
      </c>
      <c r="Z23" s="120"/>
      <c r="AA23" s="120"/>
      <c r="AB23" s="120">
        <f t="shared" ref="AB23:AB24" si="24">AC23+AD23+AE23</f>
        <v>21350</v>
      </c>
      <c r="AC23" s="120">
        <v>0</v>
      </c>
      <c r="AD23" s="120">
        <v>21350</v>
      </c>
      <c r="AE23" s="120"/>
      <c r="AF23" s="120">
        <f t="shared" ref="AF23:AF37" si="25">SUM(AG23:AI23)</f>
        <v>20004.749</v>
      </c>
      <c r="AG23" s="120"/>
      <c r="AH23" s="120"/>
      <c r="AI23" s="120">
        <f t="shared" ref="AI23:AI37" si="26">SUM(AJ23:AL23)</f>
        <v>20004.749</v>
      </c>
      <c r="AJ23" s="120">
        <v>0</v>
      </c>
      <c r="AK23" s="120">
        <v>20004.749</v>
      </c>
      <c r="AL23" s="120"/>
      <c r="AM23" s="120">
        <v>16233.010379000001</v>
      </c>
      <c r="AN23" s="120"/>
      <c r="AO23" s="120"/>
      <c r="AP23" s="120">
        <v>16233.010379000001</v>
      </c>
      <c r="AQ23" s="120">
        <v>0</v>
      </c>
      <c r="AR23" s="120"/>
      <c r="AS23" s="120"/>
      <c r="AT23" s="120">
        <v>16233.010379000001</v>
      </c>
      <c r="AU23" s="120"/>
      <c r="AV23" s="120">
        <f t="shared" ref="AV23:AV37" si="27">SUM(AW23:AY23)</f>
        <v>4000</v>
      </c>
      <c r="AW23" s="120"/>
      <c r="AX23" s="120"/>
      <c r="AY23" s="120">
        <f t="shared" ref="AY23:AY37" si="28">SUM(AZ23:BB23)</f>
        <v>4000</v>
      </c>
      <c r="AZ23" s="120">
        <v>0</v>
      </c>
      <c r="BA23" s="120">
        <v>4000</v>
      </c>
      <c r="BB23" s="120"/>
      <c r="BC23" s="120">
        <v>4000</v>
      </c>
      <c r="BD23" s="120"/>
      <c r="BE23" s="120"/>
      <c r="BF23" s="120">
        <v>4000</v>
      </c>
      <c r="BG23" s="120">
        <v>0</v>
      </c>
      <c r="BH23" s="120"/>
      <c r="BI23" s="120"/>
      <c r="BJ23" s="120">
        <v>4000</v>
      </c>
      <c r="BK23" s="120"/>
      <c r="BL23" s="120"/>
      <c r="BM23" s="120"/>
      <c r="BN23" s="120"/>
      <c r="BO23" s="120"/>
      <c r="BP23" s="120"/>
      <c r="BQ23" s="120"/>
      <c r="BR23" s="120"/>
      <c r="BS23" s="120"/>
      <c r="BT23" s="120"/>
      <c r="BU23" s="120"/>
      <c r="BV23" s="120"/>
      <c r="BW23" s="120"/>
      <c r="BX23" s="193"/>
      <c r="BY23" s="193"/>
      <c r="BZ23" s="193"/>
      <c r="CA23" s="193"/>
      <c r="CB23" s="193"/>
      <c r="CC23" s="193"/>
      <c r="CD23" s="193"/>
      <c r="CE23" s="193"/>
      <c r="CF23" s="193"/>
      <c r="CG23" s="376"/>
    </row>
    <row r="24" spans="1:97" ht="69.75" customHeight="1" outlineLevel="1">
      <c r="A24" s="363">
        <v>5</v>
      </c>
      <c r="B24" s="364" t="s">
        <v>895</v>
      </c>
      <c r="C24" s="371" t="s">
        <v>888</v>
      </c>
      <c r="D24" s="363" t="s">
        <v>889</v>
      </c>
      <c r="E24" s="363" t="s">
        <v>48</v>
      </c>
      <c r="F24" s="374" t="s">
        <v>93</v>
      </c>
      <c r="G24" s="210">
        <v>7897129</v>
      </c>
      <c r="H24" s="363" t="s">
        <v>896</v>
      </c>
      <c r="I24" s="363" t="s">
        <v>69</v>
      </c>
      <c r="J24" s="365">
        <v>2022</v>
      </c>
      <c r="K24" s="365"/>
      <c r="L24" s="363" t="s">
        <v>897</v>
      </c>
      <c r="M24" s="126">
        <v>4862</v>
      </c>
      <c r="N24" s="365"/>
      <c r="O24" s="365"/>
      <c r="P24" s="126">
        <v>4862</v>
      </c>
      <c r="Q24" s="363" t="s">
        <v>898</v>
      </c>
      <c r="R24" s="363" t="s">
        <v>896</v>
      </c>
      <c r="S24" s="365" t="s">
        <v>885</v>
      </c>
      <c r="T24" s="363" t="s">
        <v>889</v>
      </c>
      <c r="U24" s="120">
        <f t="shared" si="22"/>
        <v>0</v>
      </c>
      <c r="V24" s="363"/>
      <c r="W24" s="363"/>
      <c r="X24" s="120"/>
      <c r="Y24" s="120">
        <f t="shared" si="23"/>
        <v>4862</v>
      </c>
      <c r="Z24" s="120"/>
      <c r="AA24" s="120"/>
      <c r="AB24" s="120">
        <f t="shared" si="24"/>
        <v>4862</v>
      </c>
      <c r="AC24" s="120">
        <v>2903</v>
      </c>
      <c r="AD24" s="120">
        <v>1959</v>
      </c>
      <c r="AE24" s="120"/>
      <c r="AF24" s="120">
        <f t="shared" si="25"/>
        <v>1474.694</v>
      </c>
      <c r="AG24" s="120"/>
      <c r="AH24" s="120"/>
      <c r="AI24" s="120">
        <f t="shared" si="26"/>
        <v>1474.694</v>
      </c>
      <c r="AJ24" s="120">
        <v>0</v>
      </c>
      <c r="AK24" s="120">
        <v>1474.694</v>
      </c>
      <c r="AL24" s="120"/>
      <c r="AM24" s="120">
        <v>1401.2299840000001</v>
      </c>
      <c r="AN24" s="120"/>
      <c r="AO24" s="120"/>
      <c r="AP24" s="120">
        <v>1401.2299840000001</v>
      </c>
      <c r="AQ24" s="120">
        <v>0</v>
      </c>
      <c r="AR24" s="120"/>
      <c r="AS24" s="120"/>
      <c r="AT24" s="120">
        <v>1401.2299840000001</v>
      </c>
      <c r="AU24" s="120"/>
      <c r="AV24" s="120">
        <f t="shared" si="27"/>
        <v>2903</v>
      </c>
      <c r="AW24" s="120"/>
      <c r="AX24" s="120"/>
      <c r="AY24" s="120">
        <f t="shared" si="28"/>
        <v>2903</v>
      </c>
      <c r="AZ24" s="120">
        <v>2903</v>
      </c>
      <c r="BA24" s="120">
        <v>0</v>
      </c>
      <c r="BB24" s="120"/>
      <c r="BC24" s="120">
        <v>2900</v>
      </c>
      <c r="BD24" s="120"/>
      <c r="BE24" s="120"/>
      <c r="BF24" s="120">
        <v>2900</v>
      </c>
      <c r="BG24" s="120">
        <v>2900</v>
      </c>
      <c r="BH24" s="120">
        <v>2900</v>
      </c>
      <c r="BI24" s="120"/>
      <c r="BJ24" s="120"/>
      <c r="BK24" s="120"/>
      <c r="BL24" s="120">
        <v>72.942999999999998</v>
      </c>
      <c r="BM24" s="120"/>
      <c r="BN24" s="120"/>
      <c r="BO24" s="120">
        <v>72.942999999999998</v>
      </c>
      <c r="BP24" s="120"/>
      <c r="BQ24" s="120"/>
      <c r="BR24" s="120"/>
      <c r="BS24" s="120"/>
      <c r="BT24" s="120"/>
      <c r="BU24" s="120"/>
      <c r="BV24" s="120"/>
      <c r="BW24" s="120"/>
      <c r="BX24" s="193"/>
      <c r="BY24" s="193"/>
      <c r="BZ24" s="193"/>
      <c r="CA24" s="193"/>
      <c r="CB24" s="193"/>
      <c r="CC24" s="193"/>
      <c r="CD24" s="193"/>
      <c r="CE24" s="193"/>
      <c r="CF24" s="193"/>
      <c r="CG24" s="376"/>
    </row>
    <row r="25" spans="1:97" s="360" customFormat="1" ht="28.5" customHeight="1" outlineLevel="1">
      <c r="A25" s="373" t="s">
        <v>45</v>
      </c>
      <c r="B25" s="361" t="s">
        <v>49</v>
      </c>
      <c r="C25" s="361"/>
      <c r="D25" s="361"/>
      <c r="E25" s="361"/>
      <c r="F25" s="361"/>
      <c r="G25" s="361"/>
      <c r="H25" s="362">
        <f>SUM(H26:H37)</f>
        <v>0</v>
      </c>
      <c r="I25" s="361"/>
      <c r="J25" s="361"/>
      <c r="K25" s="361"/>
      <c r="L25" s="361"/>
      <c r="M25" s="362">
        <f>SUM(M26:M37)</f>
        <v>271437.016</v>
      </c>
      <c r="N25" s="362">
        <f t="shared" ref="N25:BY25" si="29">SUM(N26:N37)</f>
        <v>0</v>
      </c>
      <c r="O25" s="362">
        <f t="shared" si="29"/>
        <v>80000</v>
      </c>
      <c r="P25" s="362">
        <f t="shared" si="29"/>
        <v>181211.93299999999</v>
      </c>
      <c r="Q25" s="362">
        <f t="shared" si="29"/>
        <v>0</v>
      </c>
      <c r="R25" s="362">
        <f t="shared" si="29"/>
        <v>0</v>
      </c>
      <c r="S25" s="362">
        <f t="shared" si="29"/>
        <v>0</v>
      </c>
      <c r="T25" s="362">
        <f t="shared" si="29"/>
        <v>0</v>
      </c>
      <c r="U25" s="362">
        <f t="shared" si="29"/>
        <v>0</v>
      </c>
      <c r="V25" s="362">
        <f t="shared" si="29"/>
        <v>0</v>
      </c>
      <c r="W25" s="362">
        <f t="shared" si="29"/>
        <v>0</v>
      </c>
      <c r="X25" s="362">
        <f t="shared" si="29"/>
        <v>0</v>
      </c>
      <c r="Y25" s="362">
        <f t="shared" si="29"/>
        <v>199591</v>
      </c>
      <c r="Z25" s="362">
        <f t="shared" si="29"/>
        <v>0</v>
      </c>
      <c r="AA25" s="362">
        <f t="shared" si="29"/>
        <v>0</v>
      </c>
      <c r="AB25" s="362">
        <f t="shared" si="29"/>
        <v>199591</v>
      </c>
      <c r="AC25" s="362">
        <f t="shared" si="29"/>
        <v>107617</v>
      </c>
      <c r="AD25" s="362">
        <f t="shared" si="29"/>
        <v>88385</v>
      </c>
      <c r="AE25" s="362">
        <f t="shared" si="29"/>
        <v>3589</v>
      </c>
      <c r="AF25" s="362">
        <f t="shared" si="29"/>
        <v>113132.624</v>
      </c>
      <c r="AG25" s="362">
        <f t="shared" si="29"/>
        <v>0</v>
      </c>
      <c r="AH25" s="362">
        <f t="shared" si="29"/>
        <v>0</v>
      </c>
      <c r="AI25" s="362">
        <f t="shared" si="29"/>
        <v>113132.624</v>
      </c>
      <c r="AJ25" s="362">
        <f t="shared" si="29"/>
        <v>82107.654999999999</v>
      </c>
      <c r="AK25" s="362">
        <f t="shared" si="29"/>
        <v>24435.969000000001</v>
      </c>
      <c r="AL25" s="362">
        <f t="shared" si="29"/>
        <v>6589</v>
      </c>
      <c r="AM25" s="362">
        <f t="shared" si="29"/>
        <v>59775.773099999991</v>
      </c>
      <c r="AN25" s="362">
        <f t="shared" si="29"/>
        <v>0</v>
      </c>
      <c r="AO25" s="362">
        <f t="shared" si="29"/>
        <v>2127</v>
      </c>
      <c r="AP25" s="362">
        <f t="shared" si="29"/>
        <v>57648.773099999991</v>
      </c>
      <c r="AQ25" s="362">
        <f t="shared" si="29"/>
        <v>39033.482099999994</v>
      </c>
      <c r="AR25" s="362">
        <f t="shared" si="29"/>
        <v>39033.482099999994</v>
      </c>
      <c r="AS25" s="362">
        <f t="shared" si="29"/>
        <v>0</v>
      </c>
      <c r="AT25" s="362">
        <f t="shared" si="29"/>
        <v>15421.477000000001</v>
      </c>
      <c r="AU25" s="362">
        <f t="shared" si="29"/>
        <v>3193.8139999999999</v>
      </c>
      <c r="AV25" s="362">
        <f t="shared" si="29"/>
        <v>36997.230000000003</v>
      </c>
      <c r="AW25" s="362">
        <f t="shared" si="29"/>
        <v>0</v>
      </c>
      <c r="AX25" s="362">
        <f t="shared" si="29"/>
        <v>0</v>
      </c>
      <c r="AY25" s="362">
        <f t="shared" si="29"/>
        <v>36997.230000000003</v>
      </c>
      <c r="AZ25" s="362">
        <f t="shared" si="29"/>
        <v>25510</v>
      </c>
      <c r="BA25" s="362">
        <f t="shared" si="29"/>
        <v>11487.230000000001</v>
      </c>
      <c r="BB25" s="362">
        <f t="shared" si="29"/>
        <v>0</v>
      </c>
      <c r="BC25" s="362">
        <f t="shared" si="29"/>
        <v>16051.781913999999</v>
      </c>
      <c r="BD25" s="362">
        <f t="shared" si="29"/>
        <v>0</v>
      </c>
      <c r="BE25" s="362">
        <f t="shared" si="29"/>
        <v>0</v>
      </c>
      <c r="BF25" s="362">
        <f t="shared" si="29"/>
        <v>16051.781913999999</v>
      </c>
      <c r="BG25" s="362">
        <f t="shared" si="29"/>
        <v>6709.6578</v>
      </c>
      <c r="BH25" s="362">
        <f t="shared" si="29"/>
        <v>6709.6578</v>
      </c>
      <c r="BI25" s="362">
        <f t="shared" si="29"/>
        <v>0</v>
      </c>
      <c r="BJ25" s="362">
        <f t="shared" si="29"/>
        <v>9342.1241140000002</v>
      </c>
      <c r="BK25" s="362">
        <f t="shared" si="29"/>
        <v>0</v>
      </c>
      <c r="BL25" s="362">
        <f t="shared" si="29"/>
        <v>3268.1680000000001</v>
      </c>
      <c r="BM25" s="362">
        <f t="shared" si="29"/>
        <v>0</v>
      </c>
      <c r="BN25" s="362">
        <f t="shared" si="29"/>
        <v>0</v>
      </c>
      <c r="BO25" s="362">
        <f t="shared" si="29"/>
        <v>3268.1680000000001</v>
      </c>
      <c r="BP25" s="362">
        <f t="shared" si="29"/>
        <v>3268.1680000000001</v>
      </c>
      <c r="BQ25" s="362">
        <f t="shared" si="29"/>
        <v>0</v>
      </c>
      <c r="BR25" s="362">
        <f t="shared" si="29"/>
        <v>0</v>
      </c>
      <c r="BS25" s="362">
        <f t="shared" si="29"/>
        <v>3268.1680000000001</v>
      </c>
      <c r="BT25" s="362">
        <f t="shared" si="29"/>
        <v>11144</v>
      </c>
      <c r="BU25" s="362">
        <f t="shared" si="29"/>
        <v>0</v>
      </c>
      <c r="BV25" s="362">
        <f t="shared" si="29"/>
        <v>11144</v>
      </c>
      <c r="BW25" s="362">
        <f t="shared" si="29"/>
        <v>0</v>
      </c>
      <c r="BX25" s="362">
        <f t="shared" si="29"/>
        <v>0</v>
      </c>
      <c r="BY25" s="362">
        <f t="shared" si="29"/>
        <v>0</v>
      </c>
      <c r="BZ25" s="362">
        <f t="shared" ref="BZ25:CF25" si="30">SUM(BZ26:BZ37)</f>
        <v>0</v>
      </c>
      <c r="CA25" s="362">
        <f t="shared" si="30"/>
        <v>0</v>
      </c>
      <c r="CB25" s="362">
        <f t="shared" si="30"/>
        <v>0</v>
      </c>
      <c r="CC25" s="362">
        <f t="shared" si="30"/>
        <v>0</v>
      </c>
      <c r="CD25" s="362">
        <f t="shared" si="30"/>
        <v>0</v>
      </c>
      <c r="CE25" s="362">
        <f t="shared" si="30"/>
        <v>0</v>
      </c>
      <c r="CF25" s="362">
        <f t="shared" si="30"/>
        <v>0</v>
      </c>
      <c r="CG25" s="362">
        <f>SUM(CG26:CG37)</f>
        <v>0</v>
      </c>
    </row>
    <row r="26" spans="1:97" ht="48" customHeight="1" outlineLevel="1">
      <c r="A26" s="363">
        <v>5</v>
      </c>
      <c r="B26" s="364" t="s">
        <v>901</v>
      </c>
      <c r="C26" s="363" t="s">
        <v>902</v>
      </c>
      <c r="D26" s="363" t="s">
        <v>889</v>
      </c>
      <c r="E26" s="363" t="s">
        <v>48</v>
      </c>
      <c r="F26" s="374" t="s">
        <v>47</v>
      </c>
      <c r="G26" s="121">
        <v>8119948</v>
      </c>
      <c r="H26" s="380" t="s">
        <v>890</v>
      </c>
      <c r="I26" s="363" t="s">
        <v>387</v>
      </c>
      <c r="J26" s="363"/>
      <c r="K26" s="365"/>
      <c r="L26" s="363" t="s">
        <v>903</v>
      </c>
      <c r="M26" s="382">
        <v>6208</v>
      </c>
      <c r="N26" s="365"/>
      <c r="O26" s="365"/>
      <c r="P26" s="382">
        <v>5898</v>
      </c>
      <c r="Q26" s="363"/>
      <c r="R26" s="380" t="s">
        <v>890</v>
      </c>
      <c r="S26" s="365" t="s">
        <v>885</v>
      </c>
      <c r="T26" s="363" t="s">
        <v>889</v>
      </c>
      <c r="U26" s="120">
        <f t="shared" si="22"/>
        <v>0</v>
      </c>
      <c r="V26" s="363"/>
      <c r="W26" s="363"/>
      <c r="X26" s="363"/>
      <c r="Y26" s="120">
        <f t="shared" si="23"/>
        <v>5898</v>
      </c>
      <c r="Z26" s="120"/>
      <c r="AA26" s="122"/>
      <c r="AB26" s="120">
        <f t="shared" ref="AB26:AB37" si="31">AC26+AD26+AE26</f>
        <v>5898</v>
      </c>
      <c r="AC26" s="120">
        <v>5674</v>
      </c>
      <c r="AD26" s="121">
        <v>224</v>
      </c>
      <c r="AE26" s="120"/>
      <c r="AF26" s="120">
        <f t="shared" si="25"/>
        <v>0</v>
      </c>
      <c r="AG26" s="120"/>
      <c r="AH26" s="120"/>
      <c r="AI26" s="120">
        <f t="shared" si="26"/>
        <v>0</v>
      </c>
      <c r="AJ26" s="120">
        <v>0</v>
      </c>
      <c r="AK26" s="120"/>
      <c r="AL26" s="120"/>
      <c r="AM26" s="120">
        <v>0</v>
      </c>
      <c r="AN26" s="120"/>
      <c r="AO26" s="120"/>
      <c r="AP26" s="120">
        <v>0</v>
      </c>
      <c r="AQ26" s="120">
        <v>0</v>
      </c>
      <c r="AR26" s="120">
        <v>0</v>
      </c>
      <c r="AS26" s="120"/>
      <c r="AT26" s="120"/>
      <c r="AU26" s="120"/>
      <c r="AV26" s="120">
        <f t="shared" si="27"/>
        <v>5674</v>
      </c>
      <c r="AW26" s="120"/>
      <c r="AX26" s="121"/>
      <c r="AY26" s="120">
        <f t="shared" si="28"/>
        <v>5674</v>
      </c>
      <c r="AZ26" s="120">
        <v>5674</v>
      </c>
      <c r="BA26" s="120"/>
      <c r="BB26" s="120"/>
      <c r="BC26" s="120">
        <v>5658.8069999999998</v>
      </c>
      <c r="BD26" s="120"/>
      <c r="BE26" s="121"/>
      <c r="BF26" s="120">
        <v>5658.8069999999998</v>
      </c>
      <c r="BG26" s="120">
        <v>5658.8069999999998</v>
      </c>
      <c r="BH26" s="120">
        <v>5658.8069999999998</v>
      </c>
      <c r="BI26" s="120"/>
      <c r="BJ26" s="120"/>
      <c r="BK26" s="120"/>
      <c r="BL26" s="120"/>
      <c r="BM26" s="120"/>
      <c r="BN26" s="120"/>
      <c r="BO26" s="120"/>
      <c r="BP26" s="120"/>
      <c r="BQ26" s="120"/>
      <c r="BR26" s="120"/>
      <c r="BS26" s="120"/>
      <c r="BT26" s="120"/>
      <c r="BU26" s="120"/>
      <c r="BV26" s="120"/>
      <c r="BW26" s="120"/>
      <c r="BX26" s="193"/>
      <c r="BY26" s="193"/>
      <c r="BZ26" s="193"/>
      <c r="CA26" s="193"/>
      <c r="CB26" s="193"/>
      <c r="CC26" s="193"/>
      <c r="CD26" s="193"/>
      <c r="CE26" s="193"/>
      <c r="CF26" s="193"/>
      <c r="CG26" s="379"/>
    </row>
    <row r="27" spans="1:97" ht="69.75" customHeight="1" outlineLevel="1">
      <c r="A27" s="363">
        <v>9</v>
      </c>
      <c r="B27" s="383" t="s">
        <v>906</v>
      </c>
      <c r="C27" s="371" t="s">
        <v>888</v>
      </c>
      <c r="D27" s="363" t="s">
        <v>889</v>
      </c>
      <c r="E27" s="365" t="s">
        <v>10</v>
      </c>
      <c r="F27" s="365" t="s">
        <v>905</v>
      </c>
      <c r="G27" s="119">
        <v>7987127</v>
      </c>
      <c r="H27" s="363" t="s">
        <v>904</v>
      </c>
      <c r="I27" s="363" t="s">
        <v>52</v>
      </c>
      <c r="J27" s="363">
        <v>2023</v>
      </c>
      <c r="K27" s="367"/>
      <c r="L27" s="379" t="s">
        <v>907</v>
      </c>
      <c r="M27" s="123">
        <v>119216</v>
      </c>
      <c r="N27" s="367"/>
      <c r="O27" s="367">
        <v>80000</v>
      </c>
      <c r="P27" s="123">
        <v>30363</v>
      </c>
      <c r="Q27" s="363"/>
      <c r="R27" s="363" t="s">
        <v>904</v>
      </c>
      <c r="S27" s="365" t="s">
        <v>885</v>
      </c>
      <c r="T27" s="363" t="s">
        <v>889</v>
      </c>
      <c r="U27" s="120">
        <f t="shared" si="22"/>
        <v>0</v>
      </c>
      <c r="V27" s="364"/>
      <c r="W27" s="364"/>
      <c r="X27" s="364"/>
      <c r="Y27" s="120">
        <f t="shared" si="23"/>
        <v>75926</v>
      </c>
      <c r="Z27" s="120"/>
      <c r="AA27" s="120"/>
      <c r="AB27" s="120">
        <f t="shared" si="31"/>
        <v>75926</v>
      </c>
      <c r="AC27" s="120">
        <v>56400</v>
      </c>
      <c r="AD27" s="121">
        <v>19526</v>
      </c>
      <c r="AE27" s="121"/>
      <c r="AF27" s="120">
        <f t="shared" si="25"/>
        <v>45845</v>
      </c>
      <c r="AG27" s="120"/>
      <c r="AH27" s="120"/>
      <c r="AI27" s="120">
        <f t="shared" si="26"/>
        <v>45845</v>
      </c>
      <c r="AJ27" s="120">
        <v>45845</v>
      </c>
      <c r="AK27" s="121">
        <v>0</v>
      </c>
      <c r="AL27" s="121"/>
      <c r="AM27" s="120">
        <v>0</v>
      </c>
      <c r="AN27" s="120"/>
      <c r="AO27" s="120"/>
      <c r="AP27" s="120">
        <v>0</v>
      </c>
      <c r="AQ27" s="120">
        <v>0</v>
      </c>
      <c r="AR27" s="120"/>
      <c r="AS27" s="121"/>
      <c r="AT27" s="121">
        <v>0</v>
      </c>
      <c r="AU27" s="121"/>
      <c r="AV27" s="120">
        <f t="shared" si="27"/>
        <v>10555</v>
      </c>
      <c r="AW27" s="120"/>
      <c r="AX27" s="120"/>
      <c r="AY27" s="120">
        <f t="shared" si="28"/>
        <v>10555</v>
      </c>
      <c r="AZ27" s="120">
        <v>10555</v>
      </c>
      <c r="BA27" s="121">
        <v>0</v>
      </c>
      <c r="BB27" s="121"/>
      <c r="BC27" s="120">
        <v>0</v>
      </c>
      <c r="BD27" s="120"/>
      <c r="BE27" s="120"/>
      <c r="BF27" s="120">
        <v>0</v>
      </c>
      <c r="BG27" s="120">
        <v>0</v>
      </c>
      <c r="BH27" s="125">
        <v>0</v>
      </c>
      <c r="BI27" s="120"/>
      <c r="BJ27" s="125"/>
      <c r="BK27" s="125"/>
      <c r="BL27" s="125"/>
      <c r="BM27" s="125"/>
      <c r="BN27" s="125"/>
      <c r="BO27" s="125"/>
      <c r="BP27" s="125"/>
      <c r="BQ27" s="125"/>
      <c r="BR27" s="125"/>
      <c r="BS27" s="125"/>
      <c r="BT27" s="125"/>
      <c r="BU27" s="125"/>
      <c r="BV27" s="125"/>
      <c r="BW27" s="125">
        <v>0</v>
      </c>
      <c r="BX27" s="194"/>
      <c r="BY27" s="194"/>
      <c r="BZ27" s="194"/>
      <c r="CA27" s="194"/>
      <c r="CB27" s="194"/>
      <c r="CC27" s="194"/>
      <c r="CD27" s="194"/>
      <c r="CE27" s="194"/>
      <c r="CF27" s="194"/>
      <c r="CG27" s="367"/>
    </row>
    <row r="28" spans="1:97" ht="66.75" customHeight="1" outlineLevel="1">
      <c r="A28" s="363">
        <v>12</v>
      </c>
      <c r="B28" s="364" t="s">
        <v>908</v>
      </c>
      <c r="C28" s="371" t="s">
        <v>888</v>
      </c>
      <c r="D28" s="363" t="s">
        <v>889</v>
      </c>
      <c r="E28" s="365" t="s">
        <v>48</v>
      </c>
      <c r="F28" s="363" t="s">
        <v>905</v>
      </c>
      <c r="G28" s="385">
        <v>8040400</v>
      </c>
      <c r="H28" s="380" t="s">
        <v>904</v>
      </c>
      <c r="I28" s="363" t="s">
        <v>52</v>
      </c>
      <c r="J28" s="363">
        <v>2023</v>
      </c>
      <c r="K28" s="367"/>
      <c r="L28" s="379" t="s">
        <v>909</v>
      </c>
      <c r="M28" s="211">
        <v>97149</v>
      </c>
      <c r="N28" s="367"/>
      <c r="O28" s="367"/>
      <c r="P28" s="211">
        <v>96087</v>
      </c>
      <c r="Q28" s="363"/>
      <c r="R28" s="384" t="s">
        <v>904</v>
      </c>
      <c r="S28" s="365" t="s">
        <v>885</v>
      </c>
      <c r="T28" s="363" t="s">
        <v>889</v>
      </c>
      <c r="U28" s="120">
        <f t="shared" si="22"/>
        <v>0</v>
      </c>
      <c r="V28" s="364"/>
      <c r="W28" s="364"/>
      <c r="X28" s="364"/>
      <c r="Y28" s="120">
        <f t="shared" si="23"/>
        <v>71869</v>
      </c>
      <c r="Z28" s="120"/>
      <c r="AA28" s="120"/>
      <c r="AB28" s="120">
        <f t="shared" si="31"/>
        <v>71869</v>
      </c>
      <c r="AC28" s="120">
        <v>44485</v>
      </c>
      <c r="AD28" s="121">
        <v>27384</v>
      </c>
      <c r="AE28" s="121"/>
      <c r="AF28" s="120">
        <f t="shared" si="25"/>
        <v>36262.654999999999</v>
      </c>
      <c r="AG28" s="120"/>
      <c r="AH28" s="122"/>
      <c r="AI28" s="120">
        <f t="shared" si="26"/>
        <v>36262.654999999999</v>
      </c>
      <c r="AJ28" s="120">
        <v>36262.654999999999</v>
      </c>
      <c r="AK28" s="121">
        <v>0</v>
      </c>
      <c r="AL28" s="121"/>
      <c r="AM28" s="120">
        <v>39033.482099999994</v>
      </c>
      <c r="AN28" s="120"/>
      <c r="AO28" s="121"/>
      <c r="AP28" s="120">
        <v>39033.482099999994</v>
      </c>
      <c r="AQ28" s="120">
        <v>39033.482099999994</v>
      </c>
      <c r="AR28" s="121">
        <v>39033.482099999994</v>
      </c>
      <c r="AS28" s="121"/>
      <c r="AT28" s="121">
        <v>0</v>
      </c>
      <c r="AU28" s="121"/>
      <c r="AV28" s="120">
        <f t="shared" si="27"/>
        <v>8223</v>
      </c>
      <c r="AW28" s="120"/>
      <c r="AX28" s="121"/>
      <c r="AY28" s="120">
        <f t="shared" si="28"/>
        <v>8223</v>
      </c>
      <c r="AZ28" s="120">
        <v>8223</v>
      </c>
      <c r="BA28" s="121">
        <v>0</v>
      </c>
      <c r="BB28" s="121"/>
      <c r="BC28" s="120">
        <v>0</v>
      </c>
      <c r="BD28" s="120"/>
      <c r="BE28" s="120"/>
      <c r="BF28" s="120">
        <v>0</v>
      </c>
      <c r="BG28" s="120">
        <v>0</v>
      </c>
      <c r="BH28" s="125">
        <v>0</v>
      </c>
      <c r="BI28" s="120"/>
      <c r="BJ28" s="125"/>
      <c r="BK28" s="125"/>
      <c r="BL28" s="125">
        <v>2000</v>
      </c>
      <c r="BM28" s="125"/>
      <c r="BN28" s="125"/>
      <c r="BO28" s="125">
        <v>2000</v>
      </c>
      <c r="BP28" s="125">
        <v>2000</v>
      </c>
      <c r="BQ28" s="125"/>
      <c r="BR28" s="125"/>
      <c r="BS28" s="125">
        <v>2000</v>
      </c>
      <c r="BT28" s="125">
        <v>0</v>
      </c>
      <c r="BU28" s="125">
        <v>0</v>
      </c>
      <c r="BV28" s="125">
        <v>0</v>
      </c>
      <c r="BW28" s="125">
        <v>0</v>
      </c>
      <c r="BX28" s="194"/>
      <c r="BY28" s="194"/>
      <c r="BZ28" s="194"/>
      <c r="CA28" s="194"/>
      <c r="CB28" s="194"/>
      <c r="CC28" s="194"/>
      <c r="CD28" s="194"/>
      <c r="CE28" s="194"/>
      <c r="CF28" s="194"/>
      <c r="CG28" s="379"/>
    </row>
    <row r="29" spans="1:97" ht="36.75" customHeight="1" outlineLevel="1">
      <c r="A29" s="363">
        <v>15</v>
      </c>
      <c r="B29" s="386" t="s">
        <v>910</v>
      </c>
      <c r="C29" s="371" t="s">
        <v>888</v>
      </c>
      <c r="D29" s="363" t="s">
        <v>889</v>
      </c>
      <c r="E29" s="365" t="s">
        <v>48</v>
      </c>
      <c r="F29" s="363" t="s">
        <v>887</v>
      </c>
      <c r="G29" s="127">
        <v>7912215</v>
      </c>
      <c r="H29" s="212" t="s">
        <v>896</v>
      </c>
      <c r="I29" s="363" t="s">
        <v>67</v>
      </c>
      <c r="J29" s="365">
        <v>2021</v>
      </c>
      <c r="K29" s="367"/>
      <c r="L29" s="363" t="s">
        <v>911</v>
      </c>
      <c r="M29" s="126">
        <v>11000</v>
      </c>
      <c r="N29" s="367"/>
      <c r="O29" s="367"/>
      <c r="P29" s="126">
        <v>11000</v>
      </c>
      <c r="Q29" s="363" t="s">
        <v>912</v>
      </c>
      <c r="R29" s="212" t="s">
        <v>896</v>
      </c>
      <c r="S29" s="365" t="s">
        <v>885</v>
      </c>
      <c r="T29" s="363" t="s">
        <v>889</v>
      </c>
      <c r="U29" s="120">
        <f t="shared" si="22"/>
        <v>0</v>
      </c>
      <c r="V29" s="364"/>
      <c r="W29" s="364"/>
      <c r="X29" s="364"/>
      <c r="Y29" s="120">
        <f t="shared" si="23"/>
        <v>10500</v>
      </c>
      <c r="Z29" s="120"/>
      <c r="AA29" s="120"/>
      <c r="AB29" s="120">
        <f t="shared" si="31"/>
        <v>10500</v>
      </c>
      <c r="AC29" s="120">
        <v>0</v>
      </c>
      <c r="AD29" s="121">
        <v>8711</v>
      </c>
      <c r="AE29" s="121">
        <v>1789</v>
      </c>
      <c r="AF29" s="120">
        <f t="shared" si="25"/>
        <v>10491.969000000001</v>
      </c>
      <c r="AG29" s="120"/>
      <c r="AH29" s="120"/>
      <c r="AI29" s="120">
        <f t="shared" si="26"/>
        <v>10491.969000000001</v>
      </c>
      <c r="AJ29" s="120">
        <v>0</v>
      </c>
      <c r="AK29" s="121">
        <v>8702.969000000001</v>
      </c>
      <c r="AL29" s="121">
        <v>1789</v>
      </c>
      <c r="AM29" s="120">
        <v>6878.9690000000001</v>
      </c>
      <c r="AN29" s="120"/>
      <c r="AO29" s="120"/>
      <c r="AP29" s="120">
        <v>6878.9690000000001</v>
      </c>
      <c r="AQ29" s="120">
        <v>0</v>
      </c>
      <c r="AR29" s="120"/>
      <c r="AS29" s="121"/>
      <c r="AT29" s="121">
        <v>5089.9690000000001</v>
      </c>
      <c r="AU29" s="121">
        <v>1789</v>
      </c>
      <c r="AV29" s="120">
        <f t="shared" si="27"/>
        <v>3613</v>
      </c>
      <c r="AW29" s="120"/>
      <c r="AX29" s="120"/>
      <c r="AY29" s="120">
        <f t="shared" si="28"/>
        <v>3613</v>
      </c>
      <c r="AZ29" s="120">
        <v>0</v>
      </c>
      <c r="BA29" s="121">
        <v>3613</v>
      </c>
      <c r="BB29" s="121"/>
      <c r="BC29" s="120">
        <v>3612.1149999999998</v>
      </c>
      <c r="BD29" s="120"/>
      <c r="BE29" s="120"/>
      <c r="BF29" s="120">
        <v>3612.1149999999998</v>
      </c>
      <c r="BG29" s="120">
        <v>0</v>
      </c>
      <c r="BH29" s="125">
        <v>0</v>
      </c>
      <c r="BI29" s="120"/>
      <c r="BJ29" s="125">
        <v>3612.1149999999998</v>
      </c>
      <c r="BK29" s="125"/>
      <c r="BL29" s="125"/>
      <c r="BM29" s="125"/>
      <c r="BN29" s="125"/>
      <c r="BO29" s="125"/>
      <c r="BP29" s="125"/>
      <c r="BQ29" s="125"/>
      <c r="BR29" s="125"/>
      <c r="BS29" s="125"/>
      <c r="BT29" s="125">
        <v>0</v>
      </c>
      <c r="BU29" s="125">
        <v>0</v>
      </c>
      <c r="BV29" s="125">
        <v>0</v>
      </c>
      <c r="BW29" s="125">
        <v>0</v>
      </c>
      <c r="BX29" s="194"/>
      <c r="BY29" s="194"/>
      <c r="BZ29" s="194"/>
      <c r="CA29" s="194"/>
      <c r="CB29" s="194"/>
      <c r="CC29" s="194"/>
      <c r="CD29" s="194"/>
      <c r="CE29" s="194"/>
      <c r="CF29" s="194"/>
      <c r="CG29" s="367"/>
    </row>
    <row r="30" spans="1:97" ht="84.75" customHeight="1" outlineLevel="1">
      <c r="A30" s="363">
        <v>19</v>
      </c>
      <c r="B30" s="378" t="s">
        <v>914</v>
      </c>
      <c r="C30" s="363" t="s">
        <v>888</v>
      </c>
      <c r="D30" s="363" t="s">
        <v>889</v>
      </c>
      <c r="E30" s="365" t="s">
        <v>48</v>
      </c>
      <c r="F30" s="363" t="s">
        <v>534</v>
      </c>
      <c r="G30" s="127">
        <v>7937941</v>
      </c>
      <c r="H30" s="380" t="s">
        <v>896</v>
      </c>
      <c r="I30" s="363" t="s">
        <v>69</v>
      </c>
      <c r="J30" s="365">
        <v>2022</v>
      </c>
      <c r="K30" s="367"/>
      <c r="L30" s="363" t="s">
        <v>916</v>
      </c>
      <c r="M30" s="387">
        <v>6200</v>
      </c>
      <c r="N30" s="367"/>
      <c r="O30" s="367"/>
      <c r="P30" s="387">
        <v>6200</v>
      </c>
      <c r="Q30" s="363" t="s">
        <v>917</v>
      </c>
      <c r="R30" s="380" t="s">
        <v>896</v>
      </c>
      <c r="S30" s="365" t="s">
        <v>885</v>
      </c>
      <c r="T30" s="365" t="s">
        <v>885</v>
      </c>
      <c r="U30" s="120">
        <f>V30+W30+X30</f>
        <v>0</v>
      </c>
      <c r="V30" s="364"/>
      <c r="W30" s="364"/>
      <c r="X30" s="364"/>
      <c r="Y30" s="120">
        <f>SUM(Z30:AB30)</f>
        <v>5244</v>
      </c>
      <c r="Z30" s="120"/>
      <c r="AA30" s="120"/>
      <c r="AB30" s="120">
        <f>AC30+AD30+AE30</f>
        <v>5244</v>
      </c>
      <c r="AC30" s="120">
        <v>0</v>
      </c>
      <c r="AD30" s="121">
        <v>5244</v>
      </c>
      <c r="AE30" s="121"/>
      <c r="AF30" s="120">
        <f>SUM(AG30:AI30)</f>
        <v>3244</v>
      </c>
      <c r="AG30" s="120"/>
      <c r="AH30" s="120"/>
      <c r="AI30" s="120">
        <f>SUM(AJ30:AL30)</f>
        <v>3244</v>
      </c>
      <c r="AJ30" s="120">
        <v>0</v>
      </c>
      <c r="AK30" s="121">
        <v>3244</v>
      </c>
      <c r="AL30" s="121"/>
      <c r="AM30" s="120">
        <v>3243.3809999999999</v>
      </c>
      <c r="AN30" s="120"/>
      <c r="AO30" s="120"/>
      <c r="AP30" s="120">
        <v>3243.3809999999999</v>
      </c>
      <c r="AQ30" s="120">
        <v>0</v>
      </c>
      <c r="AR30" s="120"/>
      <c r="AS30" s="121"/>
      <c r="AT30" s="121">
        <v>3243.3809999999999</v>
      </c>
      <c r="AU30" s="121"/>
      <c r="AV30" s="120">
        <f>SUM(AW30:AY30)</f>
        <v>2000</v>
      </c>
      <c r="AW30" s="120"/>
      <c r="AX30" s="120"/>
      <c r="AY30" s="120">
        <f>SUM(AZ30:BB30)</f>
        <v>2000</v>
      </c>
      <c r="AZ30" s="120">
        <v>0</v>
      </c>
      <c r="BA30" s="121">
        <v>2000</v>
      </c>
      <c r="BB30" s="121"/>
      <c r="BC30" s="120">
        <v>2000</v>
      </c>
      <c r="BD30" s="120"/>
      <c r="BE30" s="120"/>
      <c r="BF30" s="120">
        <v>2000</v>
      </c>
      <c r="BG30" s="120">
        <v>0</v>
      </c>
      <c r="BH30" s="125">
        <v>0</v>
      </c>
      <c r="BI30" s="120"/>
      <c r="BJ30" s="121">
        <v>2000</v>
      </c>
      <c r="BK30" s="125"/>
      <c r="BL30" s="125"/>
      <c r="BM30" s="125"/>
      <c r="BN30" s="125"/>
      <c r="BO30" s="125"/>
      <c r="BP30" s="125"/>
      <c r="BQ30" s="125"/>
      <c r="BR30" s="125"/>
      <c r="BS30" s="125"/>
      <c r="BT30" s="125"/>
      <c r="BU30" s="125"/>
      <c r="BV30" s="125"/>
      <c r="BW30" s="125"/>
      <c r="BX30" s="194"/>
      <c r="BY30" s="194"/>
      <c r="BZ30" s="194"/>
      <c r="CA30" s="194"/>
      <c r="CB30" s="194"/>
      <c r="CC30" s="194"/>
      <c r="CD30" s="194"/>
      <c r="CE30" s="194"/>
      <c r="CF30" s="194"/>
      <c r="CG30" s="364"/>
    </row>
    <row r="31" spans="1:97" ht="69.75" customHeight="1" outlineLevel="1">
      <c r="A31" s="363">
        <v>21</v>
      </c>
      <c r="B31" s="364" t="s">
        <v>918</v>
      </c>
      <c r="C31" s="363" t="s">
        <v>888</v>
      </c>
      <c r="D31" s="363" t="s">
        <v>889</v>
      </c>
      <c r="E31" s="365" t="s">
        <v>48</v>
      </c>
      <c r="F31" s="365" t="s">
        <v>93</v>
      </c>
      <c r="G31" s="127">
        <v>7935828</v>
      </c>
      <c r="H31" s="380" t="s">
        <v>896</v>
      </c>
      <c r="I31" s="363" t="s">
        <v>67</v>
      </c>
      <c r="J31" s="365">
        <v>2021</v>
      </c>
      <c r="K31" s="367"/>
      <c r="L31" s="363" t="s">
        <v>919</v>
      </c>
      <c r="M31" s="387">
        <v>8226</v>
      </c>
      <c r="N31" s="367"/>
      <c r="O31" s="367"/>
      <c r="P31" s="387">
        <v>8226</v>
      </c>
      <c r="Q31" s="363" t="s">
        <v>920</v>
      </c>
      <c r="R31" s="380" t="s">
        <v>896</v>
      </c>
      <c r="S31" s="365" t="s">
        <v>885</v>
      </c>
      <c r="T31" s="363" t="s">
        <v>889</v>
      </c>
      <c r="U31" s="120">
        <f t="shared" si="22"/>
        <v>0</v>
      </c>
      <c r="V31" s="364"/>
      <c r="W31" s="364"/>
      <c r="X31" s="364"/>
      <c r="Y31" s="120">
        <f t="shared" si="23"/>
        <v>6989</v>
      </c>
      <c r="Z31" s="120"/>
      <c r="AA31" s="120"/>
      <c r="AB31" s="120">
        <f t="shared" si="31"/>
        <v>6989</v>
      </c>
      <c r="AC31" s="120">
        <v>0</v>
      </c>
      <c r="AD31" s="121">
        <v>6989</v>
      </c>
      <c r="AE31" s="121"/>
      <c r="AF31" s="120">
        <f t="shared" si="25"/>
        <v>6989</v>
      </c>
      <c r="AG31" s="120"/>
      <c r="AH31" s="120"/>
      <c r="AI31" s="120">
        <f t="shared" si="26"/>
        <v>6989</v>
      </c>
      <c r="AJ31" s="120">
        <v>0</v>
      </c>
      <c r="AK31" s="121">
        <v>6989</v>
      </c>
      <c r="AL31" s="121"/>
      <c r="AM31" s="120">
        <v>5988.1270000000004</v>
      </c>
      <c r="AN31" s="120"/>
      <c r="AO31" s="120"/>
      <c r="AP31" s="120">
        <v>5988.1270000000004</v>
      </c>
      <c r="AQ31" s="120">
        <v>0</v>
      </c>
      <c r="AR31" s="120"/>
      <c r="AS31" s="121"/>
      <c r="AT31" s="121">
        <v>5988.1270000000004</v>
      </c>
      <c r="AU31" s="121"/>
      <c r="AV31" s="120">
        <f t="shared" si="27"/>
        <v>1000</v>
      </c>
      <c r="AW31" s="120"/>
      <c r="AX31" s="120"/>
      <c r="AY31" s="120">
        <f t="shared" si="28"/>
        <v>1000</v>
      </c>
      <c r="AZ31" s="120">
        <v>0</v>
      </c>
      <c r="BA31" s="121">
        <v>1000</v>
      </c>
      <c r="BB31" s="121"/>
      <c r="BC31" s="120">
        <v>1000</v>
      </c>
      <c r="BD31" s="120"/>
      <c r="BE31" s="120"/>
      <c r="BF31" s="120">
        <v>1000</v>
      </c>
      <c r="BG31" s="120">
        <v>0</v>
      </c>
      <c r="BH31" s="125">
        <v>0</v>
      </c>
      <c r="BI31" s="120"/>
      <c r="BJ31" s="125">
        <v>1000</v>
      </c>
      <c r="BK31" s="125"/>
      <c r="BL31" s="125"/>
      <c r="BM31" s="125"/>
      <c r="BN31" s="125"/>
      <c r="BO31" s="125"/>
      <c r="BP31" s="125"/>
      <c r="BQ31" s="125"/>
      <c r="BR31" s="125"/>
      <c r="BS31" s="125"/>
      <c r="BT31" s="125">
        <v>0</v>
      </c>
      <c r="BU31" s="125"/>
      <c r="BV31" s="125"/>
      <c r="BW31" s="125"/>
      <c r="BX31" s="194"/>
      <c r="BY31" s="194"/>
      <c r="BZ31" s="194"/>
      <c r="CA31" s="194"/>
      <c r="CB31" s="194"/>
      <c r="CC31" s="194"/>
      <c r="CD31" s="194"/>
      <c r="CE31" s="194"/>
      <c r="CF31" s="194"/>
      <c r="CG31" s="367"/>
    </row>
    <row r="32" spans="1:97" ht="30.75" outlineLevel="1">
      <c r="A32" s="363">
        <v>25</v>
      </c>
      <c r="B32" s="364" t="s">
        <v>921</v>
      </c>
      <c r="C32" s="363" t="s">
        <v>888</v>
      </c>
      <c r="D32" s="363" t="s">
        <v>889</v>
      </c>
      <c r="E32" s="365" t="s">
        <v>48</v>
      </c>
      <c r="F32" s="365" t="s">
        <v>71</v>
      </c>
      <c r="G32" s="128">
        <v>7986356</v>
      </c>
      <c r="H32" s="380" t="s">
        <v>899</v>
      </c>
      <c r="I32" s="363" t="s">
        <v>69</v>
      </c>
      <c r="J32" s="365">
        <v>2022</v>
      </c>
      <c r="K32" s="367"/>
      <c r="L32" s="379" t="s">
        <v>922</v>
      </c>
      <c r="M32" s="382">
        <v>1226</v>
      </c>
      <c r="N32" s="367"/>
      <c r="O32" s="367"/>
      <c r="P32" s="382">
        <v>1226</v>
      </c>
      <c r="Q32" s="363" t="s">
        <v>923</v>
      </c>
      <c r="R32" s="380" t="s">
        <v>899</v>
      </c>
      <c r="S32" s="365" t="s">
        <v>885</v>
      </c>
      <c r="T32" s="363" t="s">
        <v>889</v>
      </c>
      <c r="U32" s="120">
        <f t="shared" si="22"/>
        <v>0</v>
      </c>
      <c r="V32" s="364"/>
      <c r="W32" s="364"/>
      <c r="X32" s="364"/>
      <c r="Y32" s="120">
        <f t="shared" si="23"/>
        <v>1211</v>
      </c>
      <c r="Z32" s="120"/>
      <c r="AA32" s="120"/>
      <c r="AB32" s="120">
        <f t="shared" si="31"/>
        <v>1211</v>
      </c>
      <c r="AC32" s="120">
        <v>0</v>
      </c>
      <c r="AD32" s="121">
        <v>611</v>
      </c>
      <c r="AE32" s="121">
        <v>600</v>
      </c>
      <c r="AF32" s="120">
        <f t="shared" si="25"/>
        <v>1200</v>
      </c>
      <c r="AG32" s="120"/>
      <c r="AH32" s="120"/>
      <c r="AI32" s="120">
        <f t="shared" si="26"/>
        <v>1200</v>
      </c>
      <c r="AJ32" s="120">
        <v>0</v>
      </c>
      <c r="AK32" s="121">
        <v>600</v>
      </c>
      <c r="AL32" s="121">
        <v>600</v>
      </c>
      <c r="AM32" s="120">
        <v>1200</v>
      </c>
      <c r="AN32" s="120"/>
      <c r="AO32" s="120"/>
      <c r="AP32" s="120">
        <v>1200</v>
      </c>
      <c r="AQ32" s="120">
        <v>0</v>
      </c>
      <c r="AR32" s="120"/>
      <c r="AS32" s="121"/>
      <c r="AT32" s="121">
        <v>600</v>
      </c>
      <c r="AU32" s="121">
        <v>600</v>
      </c>
      <c r="AV32" s="120">
        <f t="shared" si="27"/>
        <v>10.218</v>
      </c>
      <c r="AW32" s="120"/>
      <c r="AX32" s="120"/>
      <c r="AY32" s="120">
        <f t="shared" si="28"/>
        <v>10.218</v>
      </c>
      <c r="AZ32" s="120">
        <v>0</v>
      </c>
      <c r="BA32" s="121">
        <v>10.218</v>
      </c>
      <c r="BB32" s="121"/>
      <c r="BC32" s="120">
        <v>10.218</v>
      </c>
      <c r="BD32" s="120"/>
      <c r="BE32" s="120"/>
      <c r="BF32" s="120">
        <v>10.218</v>
      </c>
      <c r="BG32" s="120">
        <v>0</v>
      </c>
      <c r="BH32" s="125">
        <v>0</v>
      </c>
      <c r="BI32" s="120"/>
      <c r="BJ32" s="125">
        <v>10.218</v>
      </c>
      <c r="BK32" s="125"/>
      <c r="BL32" s="125"/>
      <c r="BM32" s="125"/>
      <c r="BN32" s="125"/>
      <c r="BO32" s="125"/>
      <c r="BP32" s="125"/>
      <c r="BQ32" s="125"/>
      <c r="BR32" s="125"/>
      <c r="BS32" s="125"/>
      <c r="BT32" s="125">
        <v>0</v>
      </c>
      <c r="BU32" s="125"/>
      <c r="BV32" s="125"/>
      <c r="BW32" s="125"/>
      <c r="BX32" s="194"/>
      <c r="BY32" s="194"/>
      <c r="BZ32" s="194"/>
      <c r="CA32" s="194"/>
      <c r="CB32" s="194"/>
      <c r="CC32" s="194"/>
      <c r="CD32" s="194"/>
      <c r="CE32" s="194"/>
      <c r="CF32" s="194"/>
      <c r="CG32" s="367"/>
    </row>
    <row r="33" spans="1:85" ht="64.5" customHeight="1" outlineLevel="1">
      <c r="A33" s="363">
        <v>26</v>
      </c>
      <c r="B33" s="364" t="s">
        <v>924</v>
      </c>
      <c r="C33" s="363" t="s">
        <v>902</v>
      </c>
      <c r="D33" s="363" t="s">
        <v>889</v>
      </c>
      <c r="E33" s="365"/>
      <c r="F33" s="365" t="s">
        <v>93</v>
      </c>
      <c r="G33" s="128">
        <v>8119949</v>
      </c>
      <c r="H33" s="380" t="s">
        <v>904</v>
      </c>
      <c r="I33" s="363" t="s">
        <v>387</v>
      </c>
      <c r="J33" s="363"/>
      <c r="K33" s="367"/>
      <c r="L33" s="379" t="s">
        <v>925</v>
      </c>
      <c r="M33" s="382">
        <v>1139.933</v>
      </c>
      <c r="N33" s="367"/>
      <c r="O33" s="367"/>
      <c r="P33" s="382">
        <v>1139.933</v>
      </c>
      <c r="Q33" s="363"/>
      <c r="R33" s="380" t="s">
        <v>904</v>
      </c>
      <c r="S33" s="365" t="s">
        <v>885</v>
      </c>
      <c r="T33" s="363" t="s">
        <v>889</v>
      </c>
      <c r="U33" s="120">
        <f t="shared" si="22"/>
        <v>0</v>
      </c>
      <c r="V33" s="364"/>
      <c r="W33" s="364"/>
      <c r="X33" s="364"/>
      <c r="Y33" s="120">
        <f t="shared" si="23"/>
        <v>1140</v>
      </c>
      <c r="Z33" s="120"/>
      <c r="AA33" s="122"/>
      <c r="AB33" s="120">
        <f t="shared" si="31"/>
        <v>1140</v>
      </c>
      <c r="AC33" s="120">
        <v>1058</v>
      </c>
      <c r="AD33" s="121">
        <v>82</v>
      </c>
      <c r="AE33" s="121"/>
      <c r="AF33" s="120">
        <f t="shared" si="25"/>
        <v>0</v>
      </c>
      <c r="AG33" s="120"/>
      <c r="AH33" s="120"/>
      <c r="AI33" s="120">
        <f t="shared" si="26"/>
        <v>0</v>
      </c>
      <c r="AJ33" s="120">
        <v>0</v>
      </c>
      <c r="AK33" s="121">
        <v>0</v>
      </c>
      <c r="AL33" s="121"/>
      <c r="AM33" s="120">
        <v>0</v>
      </c>
      <c r="AN33" s="120"/>
      <c r="AO33" s="120"/>
      <c r="AP33" s="120">
        <v>0</v>
      </c>
      <c r="AQ33" s="120">
        <v>0</v>
      </c>
      <c r="AR33" s="120"/>
      <c r="AS33" s="121"/>
      <c r="AT33" s="121">
        <v>0</v>
      </c>
      <c r="AU33" s="121"/>
      <c r="AV33" s="120">
        <f t="shared" si="27"/>
        <v>1058</v>
      </c>
      <c r="AW33" s="120"/>
      <c r="AX33" s="121"/>
      <c r="AY33" s="120">
        <f t="shared" si="28"/>
        <v>1058</v>
      </c>
      <c r="AZ33" s="120">
        <v>1058</v>
      </c>
      <c r="BA33" s="121">
        <v>0</v>
      </c>
      <c r="BB33" s="121"/>
      <c r="BC33" s="120">
        <v>1050.8507999999999</v>
      </c>
      <c r="BD33" s="120"/>
      <c r="BE33" s="121"/>
      <c r="BF33" s="120">
        <v>1050.8507999999999</v>
      </c>
      <c r="BG33" s="120">
        <v>1050.8507999999999</v>
      </c>
      <c r="BH33" s="125">
        <v>1050.8507999999999</v>
      </c>
      <c r="BI33" s="120"/>
      <c r="BJ33" s="125"/>
      <c r="BK33" s="125"/>
      <c r="BL33" s="125"/>
      <c r="BM33" s="125"/>
      <c r="BN33" s="125"/>
      <c r="BO33" s="125"/>
      <c r="BP33" s="125"/>
      <c r="BQ33" s="125"/>
      <c r="BR33" s="125"/>
      <c r="BS33" s="125"/>
      <c r="BT33" s="125"/>
      <c r="BU33" s="125"/>
      <c r="BV33" s="125"/>
      <c r="BW33" s="125"/>
      <c r="BX33" s="194"/>
      <c r="BY33" s="194"/>
      <c r="BZ33" s="194"/>
      <c r="CA33" s="194"/>
      <c r="CB33" s="194"/>
      <c r="CC33" s="194"/>
      <c r="CD33" s="194"/>
      <c r="CE33" s="194"/>
      <c r="CF33" s="194"/>
      <c r="CG33" s="379"/>
    </row>
    <row r="34" spans="1:85" ht="36.75" customHeight="1" outlineLevel="1">
      <c r="A34" s="363">
        <v>27</v>
      </c>
      <c r="B34" s="388" t="s">
        <v>926</v>
      </c>
      <c r="C34" s="363" t="s">
        <v>888</v>
      </c>
      <c r="D34" s="363" t="s">
        <v>889</v>
      </c>
      <c r="E34" s="365" t="s">
        <v>48</v>
      </c>
      <c r="F34" s="365" t="s">
        <v>71</v>
      </c>
      <c r="G34" s="128">
        <v>8037460</v>
      </c>
      <c r="H34" s="380" t="s">
        <v>896</v>
      </c>
      <c r="I34" s="363" t="s">
        <v>75</v>
      </c>
      <c r="J34" s="365">
        <v>2024</v>
      </c>
      <c r="K34" s="367"/>
      <c r="L34" s="379" t="s">
        <v>927</v>
      </c>
      <c r="M34" s="382">
        <v>4200</v>
      </c>
      <c r="N34" s="367"/>
      <c r="O34" s="367"/>
      <c r="P34" s="382">
        <v>4200</v>
      </c>
      <c r="Q34" s="363"/>
      <c r="R34" s="380" t="s">
        <v>896</v>
      </c>
      <c r="S34" s="365" t="s">
        <v>885</v>
      </c>
      <c r="T34" s="363" t="s">
        <v>889</v>
      </c>
      <c r="U34" s="120">
        <f t="shared" si="22"/>
        <v>0</v>
      </c>
      <c r="V34" s="364"/>
      <c r="W34" s="364"/>
      <c r="X34" s="364"/>
      <c r="Y34" s="120">
        <f t="shared" si="23"/>
        <v>4200</v>
      </c>
      <c r="Z34" s="120"/>
      <c r="AA34" s="121"/>
      <c r="AB34" s="120">
        <f t="shared" si="31"/>
        <v>4200</v>
      </c>
      <c r="AC34" s="120">
        <v>0</v>
      </c>
      <c r="AD34" s="121">
        <v>4200</v>
      </c>
      <c r="AE34" s="121"/>
      <c r="AF34" s="120">
        <f t="shared" si="25"/>
        <v>4000</v>
      </c>
      <c r="AG34" s="120"/>
      <c r="AH34" s="120"/>
      <c r="AI34" s="120">
        <f t="shared" si="26"/>
        <v>4000</v>
      </c>
      <c r="AJ34" s="120">
        <v>0</v>
      </c>
      <c r="AK34" s="121">
        <v>1000</v>
      </c>
      <c r="AL34" s="121">
        <v>3000</v>
      </c>
      <c r="AM34" s="120">
        <v>2127</v>
      </c>
      <c r="AN34" s="120"/>
      <c r="AO34" s="120">
        <v>2127</v>
      </c>
      <c r="AP34" s="120">
        <v>0</v>
      </c>
      <c r="AQ34" s="120">
        <v>0</v>
      </c>
      <c r="AR34" s="120"/>
      <c r="AS34" s="121"/>
      <c r="AT34" s="121">
        <v>0</v>
      </c>
      <c r="AU34" s="121"/>
      <c r="AV34" s="120">
        <f t="shared" si="27"/>
        <v>1000</v>
      </c>
      <c r="AW34" s="120"/>
      <c r="AX34" s="120"/>
      <c r="AY34" s="120">
        <f t="shared" si="28"/>
        <v>1000</v>
      </c>
      <c r="AZ34" s="120">
        <v>0</v>
      </c>
      <c r="BA34" s="121">
        <v>1000</v>
      </c>
      <c r="BB34" s="121"/>
      <c r="BC34" s="120">
        <v>398.42599999999999</v>
      </c>
      <c r="BD34" s="120"/>
      <c r="BE34" s="120"/>
      <c r="BF34" s="120">
        <v>398.42599999999999</v>
      </c>
      <c r="BG34" s="120">
        <v>0</v>
      </c>
      <c r="BH34" s="125">
        <v>0</v>
      </c>
      <c r="BI34" s="120"/>
      <c r="BJ34" s="125">
        <v>398.42599999999999</v>
      </c>
      <c r="BK34" s="125"/>
      <c r="BL34" s="125">
        <v>873</v>
      </c>
      <c r="BM34" s="125"/>
      <c r="BN34" s="125"/>
      <c r="BO34" s="125">
        <v>873</v>
      </c>
      <c r="BP34" s="125">
        <v>873</v>
      </c>
      <c r="BQ34" s="125"/>
      <c r="BR34" s="125"/>
      <c r="BS34" s="125">
        <v>873</v>
      </c>
      <c r="BT34" s="125">
        <v>0</v>
      </c>
      <c r="BU34" s="125">
        <v>0</v>
      </c>
      <c r="BV34" s="125">
        <v>0</v>
      </c>
      <c r="BW34" s="125">
        <v>0</v>
      </c>
      <c r="BX34" s="194"/>
      <c r="BY34" s="194"/>
      <c r="BZ34" s="194"/>
      <c r="CA34" s="194"/>
      <c r="CB34" s="194"/>
      <c r="CC34" s="194"/>
      <c r="CD34" s="194"/>
      <c r="CE34" s="194"/>
      <c r="CF34" s="194"/>
      <c r="CG34" s="367"/>
    </row>
    <row r="35" spans="1:85" ht="51" customHeight="1" outlineLevel="1">
      <c r="A35" s="363">
        <v>28</v>
      </c>
      <c r="B35" s="364" t="s">
        <v>928</v>
      </c>
      <c r="C35" s="363" t="s">
        <v>888</v>
      </c>
      <c r="D35" s="363" t="s">
        <v>889</v>
      </c>
      <c r="E35" s="365" t="s">
        <v>48</v>
      </c>
      <c r="F35" s="365" t="s">
        <v>929</v>
      </c>
      <c r="G35" s="126">
        <v>8135521</v>
      </c>
      <c r="H35" s="380" t="s">
        <v>890</v>
      </c>
      <c r="I35" s="363" t="s">
        <v>75</v>
      </c>
      <c r="J35" s="365">
        <v>2024</v>
      </c>
      <c r="K35" s="367"/>
      <c r="L35" s="363" t="s">
        <v>930</v>
      </c>
      <c r="M35" s="119">
        <v>2522.0830000000001</v>
      </c>
      <c r="N35" s="367"/>
      <c r="O35" s="367"/>
      <c r="P35" s="119">
        <v>2522</v>
      </c>
      <c r="Q35" s="363"/>
      <c r="R35" s="380" t="s">
        <v>890</v>
      </c>
      <c r="S35" s="365" t="s">
        <v>885</v>
      </c>
      <c r="T35" s="363" t="s">
        <v>889</v>
      </c>
      <c r="U35" s="120">
        <f t="shared" si="22"/>
        <v>0</v>
      </c>
      <c r="V35" s="364"/>
      <c r="W35" s="364"/>
      <c r="X35" s="364"/>
      <c r="Y35" s="120">
        <f t="shared" si="23"/>
        <v>2522</v>
      </c>
      <c r="Z35" s="120"/>
      <c r="AA35" s="120"/>
      <c r="AB35" s="120">
        <f t="shared" si="31"/>
        <v>2522</v>
      </c>
      <c r="AC35" s="120">
        <v>0</v>
      </c>
      <c r="AD35" s="121">
        <v>1322</v>
      </c>
      <c r="AE35" s="121">
        <v>1200</v>
      </c>
      <c r="AF35" s="120">
        <f t="shared" si="25"/>
        <v>2508</v>
      </c>
      <c r="AG35" s="120"/>
      <c r="AH35" s="120"/>
      <c r="AI35" s="120">
        <f t="shared" si="26"/>
        <v>2508</v>
      </c>
      <c r="AJ35" s="120">
        <v>0</v>
      </c>
      <c r="AK35" s="121">
        <v>1308</v>
      </c>
      <c r="AL35" s="121">
        <v>1200</v>
      </c>
      <c r="AM35" s="120">
        <v>804.81399999999996</v>
      </c>
      <c r="AN35" s="120"/>
      <c r="AO35" s="120"/>
      <c r="AP35" s="120">
        <v>804.81399999999996</v>
      </c>
      <c r="AQ35" s="120">
        <v>0</v>
      </c>
      <c r="AR35" s="120"/>
      <c r="AS35" s="121"/>
      <c r="AT35" s="121">
        <v>0</v>
      </c>
      <c r="AU35" s="121">
        <v>804.81399999999996</v>
      </c>
      <c r="AV35" s="120">
        <f t="shared" si="27"/>
        <v>1308</v>
      </c>
      <c r="AW35" s="120"/>
      <c r="AX35" s="120"/>
      <c r="AY35" s="120">
        <f t="shared" si="28"/>
        <v>1308</v>
      </c>
      <c r="AZ35" s="120">
        <v>0</v>
      </c>
      <c r="BA35" s="121">
        <v>1308</v>
      </c>
      <c r="BB35" s="121"/>
      <c r="BC35" s="120">
        <v>1021.444</v>
      </c>
      <c r="BD35" s="120"/>
      <c r="BE35" s="120"/>
      <c r="BF35" s="120">
        <v>1021.444</v>
      </c>
      <c r="BG35" s="120">
        <v>0</v>
      </c>
      <c r="BH35" s="125">
        <v>0</v>
      </c>
      <c r="BI35" s="120"/>
      <c r="BJ35" s="125">
        <v>1021.444</v>
      </c>
      <c r="BK35" s="125"/>
      <c r="BL35" s="125">
        <v>395.16800000000001</v>
      </c>
      <c r="BM35" s="125"/>
      <c r="BN35" s="125"/>
      <c r="BO35" s="125">
        <v>395.16800000000001</v>
      </c>
      <c r="BP35" s="125">
        <v>395.16800000000001</v>
      </c>
      <c r="BQ35" s="125"/>
      <c r="BR35" s="125"/>
      <c r="BS35" s="125">
        <v>395.16800000000001</v>
      </c>
      <c r="BT35" s="125">
        <v>0</v>
      </c>
      <c r="BU35" s="125">
        <v>0</v>
      </c>
      <c r="BV35" s="125">
        <v>0</v>
      </c>
      <c r="BW35" s="125">
        <v>0</v>
      </c>
      <c r="BX35" s="194"/>
      <c r="BY35" s="194"/>
      <c r="BZ35" s="194"/>
      <c r="CA35" s="194"/>
      <c r="CB35" s="194"/>
      <c r="CC35" s="194"/>
      <c r="CD35" s="194"/>
      <c r="CE35" s="194"/>
      <c r="CF35" s="194"/>
      <c r="CG35" s="367"/>
    </row>
    <row r="36" spans="1:85" ht="30.75" outlineLevel="1">
      <c r="A36" s="363">
        <v>29</v>
      </c>
      <c r="B36" s="383" t="s">
        <v>931</v>
      </c>
      <c r="C36" s="363" t="s">
        <v>932</v>
      </c>
      <c r="D36" s="363" t="s">
        <v>889</v>
      </c>
      <c r="E36" s="365" t="s">
        <v>48</v>
      </c>
      <c r="F36" s="365" t="s">
        <v>93</v>
      </c>
      <c r="G36" s="128">
        <v>7996722</v>
      </c>
      <c r="H36" s="380" t="s">
        <v>900</v>
      </c>
      <c r="I36" s="363" t="s">
        <v>54</v>
      </c>
      <c r="J36" s="363"/>
      <c r="K36" s="367"/>
      <c r="L36" s="363" t="s">
        <v>933</v>
      </c>
      <c r="M36" s="129">
        <v>2092</v>
      </c>
      <c r="N36" s="367"/>
      <c r="O36" s="367"/>
      <c r="P36" s="129">
        <v>2092</v>
      </c>
      <c r="Q36" s="363"/>
      <c r="R36" s="380" t="s">
        <v>900</v>
      </c>
      <c r="S36" s="365" t="s">
        <v>885</v>
      </c>
      <c r="T36" s="363" t="s">
        <v>889</v>
      </c>
      <c r="U36" s="120">
        <f t="shared" si="22"/>
        <v>0</v>
      </c>
      <c r="V36" s="364"/>
      <c r="W36" s="364"/>
      <c r="X36" s="364"/>
      <c r="Y36" s="120">
        <f t="shared" si="23"/>
        <v>2092</v>
      </c>
      <c r="Z36" s="120"/>
      <c r="AA36" s="120"/>
      <c r="AB36" s="120">
        <f t="shared" si="31"/>
        <v>2092</v>
      </c>
      <c r="AC36" s="120">
        <v>0</v>
      </c>
      <c r="AD36" s="121">
        <v>2092</v>
      </c>
      <c r="AE36" s="121"/>
      <c r="AF36" s="120">
        <f t="shared" si="25"/>
        <v>2092</v>
      </c>
      <c r="AG36" s="120"/>
      <c r="AH36" s="120"/>
      <c r="AI36" s="120">
        <f t="shared" si="26"/>
        <v>2092</v>
      </c>
      <c r="AJ36" s="120">
        <v>0</v>
      </c>
      <c r="AK36" s="121">
        <v>2092</v>
      </c>
      <c r="AL36" s="121"/>
      <c r="AM36" s="120">
        <v>500</v>
      </c>
      <c r="AN36" s="120"/>
      <c r="AO36" s="120"/>
      <c r="AP36" s="120">
        <v>500</v>
      </c>
      <c r="AQ36" s="120">
        <v>0</v>
      </c>
      <c r="AR36" s="120"/>
      <c r="AS36" s="121"/>
      <c r="AT36" s="121">
        <v>500</v>
      </c>
      <c r="AU36" s="121"/>
      <c r="AV36" s="120">
        <f t="shared" si="27"/>
        <v>2092</v>
      </c>
      <c r="AW36" s="120"/>
      <c r="AX36" s="120"/>
      <c r="AY36" s="120">
        <f t="shared" si="28"/>
        <v>2092</v>
      </c>
      <c r="AZ36" s="120">
        <v>0</v>
      </c>
      <c r="BA36" s="121">
        <v>2092</v>
      </c>
      <c r="BB36" s="121"/>
      <c r="BC36" s="120">
        <v>1299.921114</v>
      </c>
      <c r="BD36" s="120"/>
      <c r="BE36" s="120"/>
      <c r="BF36" s="120">
        <v>1299.921114</v>
      </c>
      <c r="BG36" s="120">
        <v>0</v>
      </c>
      <c r="BH36" s="125">
        <v>0</v>
      </c>
      <c r="BI36" s="120"/>
      <c r="BJ36" s="125">
        <v>1299.921114</v>
      </c>
      <c r="BK36" s="125"/>
      <c r="BL36" s="125">
        <v>0</v>
      </c>
      <c r="BM36" s="125"/>
      <c r="BN36" s="125"/>
      <c r="BO36" s="125"/>
      <c r="BP36" s="125">
        <v>0</v>
      </c>
      <c r="BQ36" s="125"/>
      <c r="BR36" s="125"/>
      <c r="BS36" s="125"/>
      <c r="BT36" s="125"/>
      <c r="BU36" s="125"/>
      <c r="BV36" s="125"/>
      <c r="BW36" s="125"/>
      <c r="BX36" s="194"/>
      <c r="BY36" s="194"/>
      <c r="BZ36" s="194"/>
      <c r="CA36" s="194"/>
      <c r="CB36" s="194"/>
      <c r="CC36" s="194"/>
      <c r="CD36" s="194"/>
      <c r="CE36" s="194"/>
      <c r="CF36" s="194"/>
      <c r="CG36" s="367"/>
    </row>
    <row r="37" spans="1:85" ht="46.15" outlineLevel="1">
      <c r="A37" s="363">
        <v>44</v>
      </c>
      <c r="B37" s="378" t="s">
        <v>937</v>
      </c>
      <c r="C37" s="371" t="s">
        <v>888</v>
      </c>
      <c r="D37" s="363" t="s">
        <v>889</v>
      </c>
      <c r="E37" s="363" t="s">
        <v>48</v>
      </c>
      <c r="F37" s="374" t="s">
        <v>934</v>
      </c>
      <c r="G37" s="119">
        <v>7918936</v>
      </c>
      <c r="H37" s="363" t="s">
        <v>896</v>
      </c>
      <c r="I37" s="363" t="s">
        <v>935</v>
      </c>
      <c r="J37" s="363" t="s">
        <v>936</v>
      </c>
      <c r="K37" s="365"/>
      <c r="L37" s="379" t="s">
        <v>938</v>
      </c>
      <c r="M37" s="123">
        <v>12258</v>
      </c>
      <c r="N37" s="365"/>
      <c r="O37" s="365"/>
      <c r="P37" s="123">
        <v>12258</v>
      </c>
      <c r="Q37" s="363"/>
      <c r="R37" s="363" t="s">
        <v>896</v>
      </c>
      <c r="S37" s="365" t="s">
        <v>885</v>
      </c>
      <c r="T37" s="363" t="s">
        <v>889</v>
      </c>
      <c r="U37" s="120">
        <f t="shared" si="22"/>
        <v>0</v>
      </c>
      <c r="V37" s="363"/>
      <c r="W37" s="363"/>
      <c r="X37" s="363"/>
      <c r="Y37" s="120">
        <f t="shared" si="23"/>
        <v>12000</v>
      </c>
      <c r="Z37" s="120"/>
      <c r="AA37" s="120"/>
      <c r="AB37" s="120">
        <f t="shared" si="31"/>
        <v>12000</v>
      </c>
      <c r="AC37" s="120">
        <v>0</v>
      </c>
      <c r="AD37" s="120">
        <v>12000</v>
      </c>
      <c r="AE37" s="120"/>
      <c r="AF37" s="120">
        <f t="shared" si="25"/>
        <v>500</v>
      </c>
      <c r="AG37" s="120"/>
      <c r="AH37" s="120"/>
      <c r="AI37" s="120">
        <f t="shared" si="26"/>
        <v>500</v>
      </c>
      <c r="AJ37" s="120">
        <v>0</v>
      </c>
      <c r="AK37" s="120">
        <v>500</v>
      </c>
      <c r="AL37" s="120"/>
      <c r="AM37" s="120">
        <v>0</v>
      </c>
      <c r="AN37" s="120"/>
      <c r="AO37" s="120"/>
      <c r="AP37" s="120">
        <v>0</v>
      </c>
      <c r="AQ37" s="120">
        <v>0</v>
      </c>
      <c r="AR37" s="120"/>
      <c r="AS37" s="120"/>
      <c r="AT37" s="120">
        <v>0</v>
      </c>
      <c r="AU37" s="120"/>
      <c r="AV37" s="120">
        <f t="shared" si="27"/>
        <v>464.012</v>
      </c>
      <c r="AW37" s="120"/>
      <c r="AX37" s="120"/>
      <c r="AY37" s="120">
        <f t="shared" si="28"/>
        <v>464.012</v>
      </c>
      <c r="AZ37" s="120">
        <v>0</v>
      </c>
      <c r="BA37" s="120">
        <v>464.012</v>
      </c>
      <c r="BB37" s="120"/>
      <c r="BC37" s="120">
        <v>0</v>
      </c>
      <c r="BD37" s="120"/>
      <c r="BE37" s="120"/>
      <c r="BF37" s="120">
        <v>0</v>
      </c>
      <c r="BG37" s="120">
        <v>0</v>
      </c>
      <c r="BH37" s="120"/>
      <c r="BI37" s="120"/>
      <c r="BJ37" s="120"/>
      <c r="BK37" s="120"/>
      <c r="BL37" s="120"/>
      <c r="BM37" s="120"/>
      <c r="BN37" s="120"/>
      <c r="BO37" s="120"/>
      <c r="BP37" s="120"/>
      <c r="BQ37" s="120"/>
      <c r="BR37" s="120"/>
      <c r="BS37" s="120"/>
      <c r="BT37" s="120">
        <v>11144</v>
      </c>
      <c r="BU37" s="120"/>
      <c r="BV37" s="120">
        <v>11144</v>
      </c>
      <c r="BW37" s="120"/>
      <c r="BX37" s="193"/>
      <c r="BY37" s="193"/>
      <c r="BZ37" s="193"/>
      <c r="CA37" s="193"/>
      <c r="CB37" s="193"/>
      <c r="CC37" s="193"/>
      <c r="CD37" s="193"/>
      <c r="CE37" s="193"/>
      <c r="CF37" s="193"/>
      <c r="CG37" s="376"/>
    </row>
    <row r="38" spans="1:85" s="360" customFormat="1" ht="28.5" customHeight="1">
      <c r="A38" s="361" t="s">
        <v>13</v>
      </c>
      <c r="B38" s="361" t="s">
        <v>939</v>
      </c>
      <c r="C38" s="361"/>
      <c r="D38" s="361"/>
      <c r="E38" s="361"/>
      <c r="F38" s="361"/>
      <c r="G38" s="361"/>
      <c r="H38" s="362" t="e">
        <f>#REF!+H39</f>
        <v>#REF!</v>
      </c>
      <c r="I38" s="361"/>
      <c r="J38" s="362"/>
      <c r="K38" s="362"/>
      <c r="L38" s="362"/>
      <c r="M38" s="362">
        <f>M39</f>
        <v>409268</v>
      </c>
      <c r="N38" s="362">
        <f t="shared" ref="N38:BY38" si="32">N39</f>
        <v>0</v>
      </c>
      <c r="O38" s="362">
        <f t="shared" si="32"/>
        <v>0</v>
      </c>
      <c r="P38" s="362">
        <f t="shared" si="32"/>
        <v>409268</v>
      </c>
      <c r="Q38" s="362">
        <f t="shared" si="32"/>
        <v>0</v>
      </c>
      <c r="R38" s="362">
        <f t="shared" si="32"/>
        <v>0</v>
      </c>
      <c r="S38" s="362">
        <f t="shared" si="32"/>
        <v>0</v>
      </c>
      <c r="T38" s="362">
        <f t="shared" si="32"/>
        <v>0</v>
      </c>
      <c r="U38" s="362">
        <f t="shared" si="32"/>
        <v>0</v>
      </c>
      <c r="V38" s="362">
        <f t="shared" si="32"/>
        <v>0</v>
      </c>
      <c r="W38" s="362">
        <f t="shared" si="32"/>
        <v>0</v>
      </c>
      <c r="X38" s="362">
        <f t="shared" si="32"/>
        <v>0</v>
      </c>
      <c r="Y38" s="362">
        <f t="shared" si="32"/>
        <v>60000</v>
      </c>
      <c r="Z38" s="362">
        <f t="shared" si="32"/>
        <v>0</v>
      </c>
      <c r="AA38" s="362">
        <f t="shared" si="32"/>
        <v>0</v>
      </c>
      <c r="AB38" s="362">
        <f t="shared" si="32"/>
        <v>60000</v>
      </c>
      <c r="AC38" s="362">
        <f t="shared" si="32"/>
        <v>0</v>
      </c>
      <c r="AD38" s="362">
        <f t="shared" si="32"/>
        <v>60000</v>
      </c>
      <c r="AE38" s="362">
        <f t="shared" si="32"/>
        <v>0</v>
      </c>
      <c r="AF38" s="362">
        <f t="shared" si="32"/>
        <v>14745</v>
      </c>
      <c r="AG38" s="362">
        <f t="shared" si="32"/>
        <v>0</v>
      </c>
      <c r="AH38" s="362">
        <f t="shared" si="32"/>
        <v>0</v>
      </c>
      <c r="AI38" s="362">
        <f t="shared" si="32"/>
        <v>14745</v>
      </c>
      <c r="AJ38" s="362">
        <f t="shared" si="32"/>
        <v>0</v>
      </c>
      <c r="AK38" s="362">
        <f t="shared" si="32"/>
        <v>14745</v>
      </c>
      <c r="AL38" s="362">
        <f t="shared" si="32"/>
        <v>0</v>
      </c>
      <c r="AM38" s="362">
        <f t="shared" si="32"/>
        <v>8044.7298160000009</v>
      </c>
      <c r="AN38" s="362">
        <f t="shared" si="32"/>
        <v>0</v>
      </c>
      <c r="AO38" s="362">
        <f t="shared" si="32"/>
        <v>0</v>
      </c>
      <c r="AP38" s="362">
        <f t="shared" si="32"/>
        <v>8044.7298160000009</v>
      </c>
      <c r="AQ38" s="362">
        <f t="shared" si="32"/>
        <v>0</v>
      </c>
      <c r="AR38" s="362">
        <f t="shared" si="32"/>
        <v>0</v>
      </c>
      <c r="AS38" s="362">
        <f t="shared" si="32"/>
        <v>0</v>
      </c>
      <c r="AT38" s="362">
        <f t="shared" si="32"/>
        <v>8044.7298160000009</v>
      </c>
      <c r="AU38" s="362">
        <f t="shared" si="32"/>
        <v>0</v>
      </c>
      <c r="AV38" s="362">
        <f t="shared" si="32"/>
        <v>5000</v>
      </c>
      <c r="AW38" s="362">
        <f t="shared" si="32"/>
        <v>0</v>
      </c>
      <c r="AX38" s="362">
        <f t="shared" si="32"/>
        <v>0</v>
      </c>
      <c r="AY38" s="362">
        <f t="shared" si="32"/>
        <v>5000</v>
      </c>
      <c r="AZ38" s="362">
        <f t="shared" si="32"/>
        <v>0</v>
      </c>
      <c r="BA38" s="362">
        <f t="shared" si="32"/>
        <v>5000</v>
      </c>
      <c r="BB38" s="362">
        <f t="shared" si="32"/>
        <v>0</v>
      </c>
      <c r="BC38" s="362">
        <f t="shared" si="32"/>
        <v>2889.7765939999999</v>
      </c>
      <c r="BD38" s="362">
        <f t="shared" si="32"/>
        <v>0</v>
      </c>
      <c r="BE38" s="362">
        <f t="shared" si="32"/>
        <v>0</v>
      </c>
      <c r="BF38" s="362">
        <f t="shared" si="32"/>
        <v>2889.7765939999999</v>
      </c>
      <c r="BG38" s="362">
        <f t="shared" si="32"/>
        <v>0</v>
      </c>
      <c r="BH38" s="362">
        <f t="shared" si="32"/>
        <v>0</v>
      </c>
      <c r="BI38" s="362">
        <f t="shared" si="32"/>
        <v>0</v>
      </c>
      <c r="BJ38" s="362">
        <f t="shared" si="32"/>
        <v>2889.7765939999999</v>
      </c>
      <c r="BK38" s="362">
        <f t="shared" si="32"/>
        <v>0</v>
      </c>
      <c r="BL38" s="362">
        <f t="shared" si="32"/>
        <v>1700.2695839999999</v>
      </c>
      <c r="BM38" s="362">
        <f t="shared" si="32"/>
        <v>0</v>
      </c>
      <c r="BN38" s="362">
        <f t="shared" si="32"/>
        <v>0</v>
      </c>
      <c r="BO38" s="362">
        <f t="shared" si="32"/>
        <v>1700.2695839999999</v>
      </c>
      <c r="BP38" s="362">
        <f t="shared" si="32"/>
        <v>61.278193999999999</v>
      </c>
      <c r="BQ38" s="362">
        <f t="shared" si="32"/>
        <v>0</v>
      </c>
      <c r="BR38" s="362">
        <f t="shared" si="32"/>
        <v>0</v>
      </c>
      <c r="BS38" s="362">
        <f t="shared" si="32"/>
        <v>61.278193999999999</v>
      </c>
      <c r="BT38" s="362">
        <f t="shared" si="32"/>
        <v>394523</v>
      </c>
      <c r="BU38" s="362">
        <f t="shared" si="32"/>
        <v>0</v>
      </c>
      <c r="BV38" s="362">
        <f t="shared" si="32"/>
        <v>394523</v>
      </c>
      <c r="BW38" s="362">
        <f t="shared" si="32"/>
        <v>0</v>
      </c>
      <c r="BX38" s="362">
        <f t="shared" si="32"/>
        <v>0</v>
      </c>
      <c r="BY38" s="362">
        <f t="shared" si="32"/>
        <v>0</v>
      </c>
      <c r="BZ38" s="362">
        <f t="shared" ref="BZ38:CF38" si="33">BZ39</f>
        <v>0</v>
      </c>
      <c r="CA38" s="362">
        <f t="shared" si="33"/>
        <v>0</v>
      </c>
      <c r="CB38" s="362">
        <f t="shared" si="33"/>
        <v>0</v>
      </c>
      <c r="CC38" s="362">
        <f t="shared" si="33"/>
        <v>0</v>
      </c>
      <c r="CD38" s="362">
        <f t="shared" si="33"/>
        <v>0</v>
      </c>
      <c r="CE38" s="362">
        <f t="shared" si="33"/>
        <v>0</v>
      </c>
      <c r="CF38" s="362">
        <f t="shared" si="33"/>
        <v>0</v>
      </c>
      <c r="CG38" s="362"/>
    </row>
    <row r="39" spans="1:85" s="360" customFormat="1" ht="28.5" customHeight="1" outlineLevel="1">
      <c r="A39" s="373" t="s">
        <v>45</v>
      </c>
      <c r="B39" s="361" t="s">
        <v>49</v>
      </c>
      <c r="C39" s="361"/>
      <c r="D39" s="361"/>
      <c r="E39" s="361"/>
      <c r="F39" s="361"/>
      <c r="G39" s="361"/>
      <c r="H39" s="362">
        <f>SUM(H40:H40)</f>
        <v>0</v>
      </c>
      <c r="I39" s="361"/>
      <c r="J39" s="362"/>
      <c r="K39" s="362"/>
      <c r="L39" s="362"/>
      <c r="M39" s="362">
        <f>SUM(M40:M40)</f>
        <v>409268</v>
      </c>
      <c r="N39" s="362">
        <f t="shared" ref="N39:BY39" si="34">SUM(N40:N40)</f>
        <v>0</v>
      </c>
      <c r="O39" s="362">
        <f t="shared" si="34"/>
        <v>0</v>
      </c>
      <c r="P39" s="362">
        <f t="shared" si="34"/>
        <v>409268</v>
      </c>
      <c r="Q39" s="362">
        <f t="shared" si="34"/>
        <v>0</v>
      </c>
      <c r="R39" s="362">
        <f t="shared" si="34"/>
        <v>0</v>
      </c>
      <c r="S39" s="362">
        <f t="shared" si="34"/>
        <v>0</v>
      </c>
      <c r="T39" s="362">
        <f t="shared" si="34"/>
        <v>0</v>
      </c>
      <c r="U39" s="362">
        <f t="shared" si="34"/>
        <v>0</v>
      </c>
      <c r="V39" s="362">
        <f t="shared" si="34"/>
        <v>0</v>
      </c>
      <c r="W39" s="362">
        <f t="shared" si="34"/>
        <v>0</v>
      </c>
      <c r="X39" s="362">
        <f t="shared" si="34"/>
        <v>0</v>
      </c>
      <c r="Y39" s="362">
        <f t="shared" si="34"/>
        <v>60000</v>
      </c>
      <c r="Z39" s="362">
        <f t="shared" si="34"/>
        <v>0</v>
      </c>
      <c r="AA39" s="362">
        <f t="shared" si="34"/>
        <v>0</v>
      </c>
      <c r="AB39" s="362">
        <f t="shared" si="34"/>
        <v>60000</v>
      </c>
      <c r="AC39" s="362">
        <f t="shared" si="34"/>
        <v>0</v>
      </c>
      <c r="AD39" s="362">
        <f t="shared" si="34"/>
        <v>60000</v>
      </c>
      <c r="AE39" s="362">
        <f t="shared" si="34"/>
        <v>0</v>
      </c>
      <c r="AF39" s="362">
        <f t="shared" si="34"/>
        <v>14745</v>
      </c>
      <c r="AG39" s="362">
        <f t="shared" si="34"/>
        <v>0</v>
      </c>
      <c r="AH39" s="362">
        <f t="shared" si="34"/>
        <v>0</v>
      </c>
      <c r="AI39" s="362">
        <f t="shared" si="34"/>
        <v>14745</v>
      </c>
      <c r="AJ39" s="362">
        <f t="shared" si="34"/>
        <v>0</v>
      </c>
      <c r="AK39" s="362">
        <f t="shared" si="34"/>
        <v>14745</v>
      </c>
      <c r="AL39" s="362">
        <f t="shared" si="34"/>
        <v>0</v>
      </c>
      <c r="AM39" s="362">
        <f t="shared" si="34"/>
        <v>8044.7298160000009</v>
      </c>
      <c r="AN39" s="362">
        <f t="shared" si="34"/>
        <v>0</v>
      </c>
      <c r="AO39" s="362">
        <f t="shared" si="34"/>
        <v>0</v>
      </c>
      <c r="AP39" s="362">
        <f t="shared" si="34"/>
        <v>8044.7298160000009</v>
      </c>
      <c r="AQ39" s="362">
        <f t="shared" si="34"/>
        <v>0</v>
      </c>
      <c r="AR39" s="362">
        <f t="shared" si="34"/>
        <v>0</v>
      </c>
      <c r="AS39" s="362">
        <f t="shared" si="34"/>
        <v>0</v>
      </c>
      <c r="AT39" s="362">
        <f t="shared" si="34"/>
        <v>8044.7298160000009</v>
      </c>
      <c r="AU39" s="362">
        <f t="shared" si="34"/>
        <v>0</v>
      </c>
      <c r="AV39" s="362">
        <f t="shared" si="34"/>
        <v>5000</v>
      </c>
      <c r="AW39" s="362">
        <f t="shared" si="34"/>
        <v>0</v>
      </c>
      <c r="AX39" s="362">
        <f t="shared" si="34"/>
        <v>0</v>
      </c>
      <c r="AY39" s="362">
        <f t="shared" si="34"/>
        <v>5000</v>
      </c>
      <c r="AZ39" s="362">
        <f t="shared" si="34"/>
        <v>0</v>
      </c>
      <c r="BA39" s="362">
        <f t="shared" si="34"/>
        <v>5000</v>
      </c>
      <c r="BB39" s="362">
        <f t="shared" si="34"/>
        <v>0</v>
      </c>
      <c r="BC39" s="362">
        <f t="shared" si="34"/>
        <v>2889.7765939999999</v>
      </c>
      <c r="BD39" s="362">
        <f t="shared" si="34"/>
        <v>0</v>
      </c>
      <c r="BE39" s="362">
        <f t="shared" si="34"/>
        <v>0</v>
      </c>
      <c r="BF39" s="362">
        <f t="shared" si="34"/>
        <v>2889.7765939999999</v>
      </c>
      <c r="BG39" s="362">
        <f t="shared" si="34"/>
        <v>0</v>
      </c>
      <c r="BH39" s="362">
        <f t="shared" si="34"/>
        <v>0</v>
      </c>
      <c r="BI39" s="362">
        <f t="shared" si="34"/>
        <v>0</v>
      </c>
      <c r="BJ39" s="362">
        <f t="shared" si="34"/>
        <v>2889.7765939999999</v>
      </c>
      <c r="BK39" s="362">
        <f t="shared" si="34"/>
        <v>0</v>
      </c>
      <c r="BL39" s="362">
        <f t="shared" si="34"/>
        <v>1700.2695839999999</v>
      </c>
      <c r="BM39" s="362">
        <f t="shared" si="34"/>
        <v>0</v>
      </c>
      <c r="BN39" s="362">
        <f t="shared" si="34"/>
        <v>0</v>
      </c>
      <c r="BO39" s="362">
        <f t="shared" si="34"/>
        <v>1700.2695839999999</v>
      </c>
      <c r="BP39" s="362">
        <f t="shared" si="34"/>
        <v>61.278193999999999</v>
      </c>
      <c r="BQ39" s="362">
        <f t="shared" si="34"/>
        <v>0</v>
      </c>
      <c r="BR39" s="362">
        <f t="shared" si="34"/>
        <v>0</v>
      </c>
      <c r="BS39" s="362">
        <f t="shared" si="34"/>
        <v>61.278193999999999</v>
      </c>
      <c r="BT39" s="362">
        <f t="shared" si="34"/>
        <v>394523</v>
      </c>
      <c r="BU39" s="362">
        <f t="shared" si="34"/>
        <v>0</v>
      </c>
      <c r="BV39" s="362">
        <f t="shared" si="34"/>
        <v>394523</v>
      </c>
      <c r="BW39" s="362">
        <f t="shared" si="34"/>
        <v>0</v>
      </c>
      <c r="BX39" s="362">
        <f t="shared" si="34"/>
        <v>0</v>
      </c>
      <c r="BY39" s="362">
        <f t="shared" si="34"/>
        <v>0</v>
      </c>
      <c r="BZ39" s="362">
        <f t="shared" ref="BZ39:CF39" si="35">SUM(BZ40:BZ40)</f>
        <v>0</v>
      </c>
      <c r="CA39" s="362">
        <f t="shared" si="35"/>
        <v>0</v>
      </c>
      <c r="CB39" s="362">
        <f t="shared" si="35"/>
        <v>0</v>
      </c>
      <c r="CC39" s="362">
        <f t="shared" si="35"/>
        <v>0</v>
      </c>
      <c r="CD39" s="362">
        <f t="shared" si="35"/>
        <v>0</v>
      </c>
      <c r="CE39" s="362">
        <f t="shared" si="35"/>
        <v>0</v>
      </c>
      <c r="CF39" s="362">
        <f t="shared" si="35"/>
        <v>0</v>
      </c>
      <c r="CG39" s="362">
        <f>SUM(CG40:CG40)</f>
        <v>0</v>
      </c>
    </row>
    <row r="40" spans="1:85" ht="76.900000000000006" outlineLevel="1">
      <c r="A40" s="363">
        <v>4</v>
      </c>
      <c r="B40" s="388" t="s">
        <v>942</v>
      </c>
      <c r="C40" s="371" t="s">
        <v>888</v>
      </c>
      <c r="D40" s="363" t="s">
        <v>940</v>
      </c>
      <c r="E40" s="365" t="s">
        <v>10</v>
      </c>
      <c r="F40" s="363" t="s">
        <v>941</v>
      </c>
      <c r="G40" s="119">
        <v>7841644</v>
      </c>
      <c r="H40" s="363" t="s">
        <v>943</v>
      </c>
      <c r="I40" s="363" t="s">
        <v>944</v>
      </c>
      <c r="J40" s="365" t="s">
        <v>936</v>
      </c>
      <c r="K40" s="367"/>
      <c r="L40" s="363" t="s">
        <v>945</v>
      </c>
      <c r="M40" s="126">
        <v>409268</v>
      </c>
      <c r="N40" s="367"/>
      <c r="O40" s="367"/>
      <c r="P40" s="126">
        <v>409268</v>
      </c>
      <c r="Q40" s="363"/>
      <c r="R40" s="363" t="s">
        <v>943</v>
      </c>
      <c r="S40" s="363" t="s">
        <v>939</v>
      </c>
      <c r="T40" s="364" t="s">
        <v>940</v>
      </c>
      <c r="U40" s="120">
        <f t="shared" ref="U40" si="36">V40+W40+X40</f>
        <v>0</v>
      </c>
      <c r="V40" s="364"/>
      <c r="W40" s="364"/>
      <c r="X40" s="364"/>
      <c r="Y40" s="120">
        <f t="shared" ref="Y40:Y55" si="37">SUM(Z40:AB40)</f>
        <v>60000</v>
      </c>
      <c r="Z40" s="120"/>
      <c r="AA40" s="120"/>
      <c r="AB40" s="120">
        <f t="shared" ref="AB40" si="38">AC40+AD40+AE40</f>
        <v>60000</v>
      </c>
      <c r="AC40" s="120">
        <v>0</v>
      </c>
      <c r="AD40" s="121">
        <v>60000</v>
      </c>
      <c r="AE40" s="121"/>
      <c r="AF40" s="120">
        <f t="shared" ref="AF40:AF55" si="39">SUM(AG40:AI40)</f>
        <v>14745</v>
      </c>
      <c r="AG40" s="120"/>
      <c r="AH40" s="120"/>
      <c r="AI40" s="120">
        <f t="shared" ref="AI40:AI55" si="40">SUM(AJ40:AL40)</f>
        <v>14745</v>
      </c>
      <c r="AJ40" s="120">
        <v>0</v>
      </c>
      <c r="AK40" s="121">
        <v>14745</v>
      </c>
      <c r="AL40" s="121"/>
      <c r="AM40" s="120">
        <v>8044.7298160000009</v>
      </c>
      <c r="AN40" s="120"/>
      <c r="AO40" s="120"/>
      <c r="AP40" s="120">
        <v>8044.7298160000009</v>
      </c>
      <c r="AQ40" s="120">
        <v>0</v>
      </c>
      <c r="AR40" s="120"/>
      <c r="AS40" s="121"/>
      <c r="AT40" s="121">
        <v>8044.7298160000009</v>
      </c>
      <c r="AU40" s="121"/>
      <c r="AV40" s="120">
        <f t="shared" ref="AV40:AV55" si="41">SUM(AW40:AY40)</f>
        <v>5000</v>
      </c>
      <c r="AW40" s="120"/>
      <c r="AX40" s="120"/>
      <c r="AY40" s="120">
        <f t="shared" ref="AY40:AY55" si="42">SUM(AZ40:BB40)</f>
        <v>5000</v>
      </c>
      <c r="AZ40" s="120">
        <v>0</v>
      </c>
      <c r="BA40" s="121">
        <v>5000</v>
      </c>
      <c r="BB40" s="121"/>
      <c r="BC40" s="120">
        <v>2889.7765939999999</v>
      </c>
      <c r="BD40" s="120"/>
      <c r="BE40" s="120"/>
      <c r="BF40" s="120">
        <v>2889.7765939999999</v>
      </c>
      <c r="BG40" s="120">
        <v>0</v>
      </c>
      <c r="BH40" s="125">
        <v>0</v>
      </c>
      <c r="BI40" s="120"/>
      <c r="BJ40" s="125">
        <v>2889.7765939999999</v>
      </c>
      <c r="BK40" s="125"/>
      <c r="BL40" s="125">
        <v>1700.2695839999999</v>
      </c>
      <c r="BM40" s="125"/>
      <c r="BN40" s="125"/>
      <c r="BO40" s="126">
        <v>1700.2695839999999</v>
      </c>
      <c r="BP40" s="125">
        <v>61.278193999999999</v>
      </c>
      <c r="BQ40" s="125"/>
      <c r="BR40" s="125"/>
      <c r="BS40" s="125">
        <v>61.278193999999999</v>
      </c>
      <c r="BT40" s="125">
        <v>394523</v>
      </c>
      <c r="BU40" s="125"/>
      <c r="BV40" s="125">
        <v>394523</v>
      </c>
      <c r="BW40" s="125"/>
      <c r="BX40" s="194"/>
      <c r="BY40" s="194"/>
      <c r="BZ40" s="194"/>
      <c r="CA40" s="194"/>
      <c r="CB40" s="194"/>
      <c r="CC40" s="194"/>
      <c r="CD40" s="194"/>
      <c r="CE40" s="194"/>
      <c r="CF40" s="194"/>
      <c r="CG40" s="367"/>
    </row>
    <row r="41" spans="1:85" s="360" customFormat="1" ht="28.5" customHeight="1">
      <c r="A41" s="361" t="s">
        <v>14</v>
      </c>
      <c r="B41" s="361" t="s">
        <v>946</v>
      </c>
      <c r="C41" s="361"/>
      <c r="D41" s="361"/>
      <c r="E41" s="361"/>
      <c r="F41" s="361"/>
      <c r="G41" s="361"/>
      <c r="H41" s="362"/>
      <c r="I41" s="361"/>
      <c r="J41" s="362"/>
      <c r="K41" s="362"/>
      <c r="L41" s="362"/>
      <c r="M41" s="362">
        <f>M42+M44</f>
        <v>1133107.355</v>
      </c>
      <c r="N41" s="362">
        <f t="shared" ref="N41:BY41" si="43">N42+N44</f>
        <v>0</v>
      </c>
      <c r="O41" s="362">
        <f t="shared" si="43"/>
        <v>36320</v>
      </c>
      <c r="P41" s="362">
        <f t="shared" si="43"/>
        <v>1030552.355</v>
      </c>
      <c r="Q41" s="362" t="e">
        <f t="shared" si="43"/>
        <v>#VALUE!</v>
      </c>
      <c r="R41" s="362" t="e">
        <f t="shared" si="43"/>
        <v>#VALUE!</v>
      </c>
      <c r="S41" s="362" t="e">
        <f t="shared" si="43"/>
        <v>#VALUE!</v>
      </c>
      <c r="T41" s="362" t="e">
        <f t="shared" si="43"/>
        <v>#VALUE!</v>
      </c>
      <c r="U41" s="362">
        <f t="shared" si="43"/>
        <v>75404</v>
      </c>
      <c r="V41" s="362">
        <f t="shared" si="43"/>
        <v>0</v>
      </c>
      <c r="W41" s="362">
        <f t="shared" si="43"/>
        <v>75404</v>
      </c>
      <c r="X41" s="362">
        <f t="shared" si="43"/>
        <v>0</v>
      </c>
      <c r="Y41" s="362">
        <f t="shared" si="43"/>
        <v>441199.58500000002</v>
      </c>
      <c r="Z41" s="362">
        <f t="shared" si="43"/>
        <v>0</v>
      </c>
      <c r="AA41" s="362">
        <f t="shared" si="43"/>
        <v>0</v>
      </c>
      <c r="AB41" s="362">
        <f t="shared" si="43"/>
        <v>441199.58500000002</v>
      </c>
      <c r="AC41" s="362">
        <f t="shared" si="43"/>
        <v>145450</v>
      </c>
      <c r="AD41" s="362">
        <f t="shared" si="43"/>
        <v>290816.30499999999</v>
      </c>
      <c r="AE41" s="362">
        <f t="shared" si="43"/>
        <v>4933.2800000000007</v>
      </c>
      <c r="AF41" s="362">
        <f t="shared" si="43"/>
        <v>181795.65</v>
      </c>
      <c r="AG41" s="362">
        <f t="shared" si="43"/>
        <v>0</v>
      </c>
      <c r="AH41" s="362">
        <f t="shared" si="43"/>
        <v>0</v>
      </c>
      <c r="AI41" s="362">
        <f t="shared" si="43"/>
        <v>181795.65</v>
      </c>
      <c r="AJ41" s="362">
        <f t="shared" si="43"/>
        <v>109631.73</v>
      </c>
      <c r="AK41" s="362">
        <f t="shared" si="43"/>
        <v>65130.64</v>
      </c>
      <c r="AL41" s="362">
        <f t="shared" si="43"/>
        <v>7033.28</v>
      </c>
      <c r="AM41" s="362">
        <f t="shared" si="43"/>
        <v>151235.18415300001</v>
      </c>
      <c r="AN41" s="362">
        <f t="shared" si="43"/>
        <v>0</v>
      </c>
      <c r="AO41" s="362">
        <f t="shared" si="43"/>
        <v>4000</v>
      </c>
      <c r="AP41" s="362">
        <f t="shared" si="43"/>
        <v>147235.18415300001</v>
      </c>
      <c r="AQ41" s="362">
        <f t="shared" si="43"/>
        <v>106876.28091</v>
      </c>
      <c r="AR41" s="362">
        <f t="shared" si="43"/>
        <v>106876.28091</v>
      </c>
      <c r="AS41" s="362">
        <f t="shared" si="43"/>
        <v>0</v>
      </c>
      <c r="AT41" s="362">
        <f t="shared" si="43"/>
        <v>37325.623243000002</v>
      </c>
      <c r="AU41" s="362">
        <f t="shared" si="43"/>
        <v>3033.28</v>
      </c>
      <c r="AV41" s="362">
        <f t="shared" si="43"/>
        <v>102804</v>
      </c>
      <c r="AW41" s="362">
        <f t="shared" si="43"/>
        <v>0</v>
      </c>
      <c r="AX41" s="362">
        <f t="shared" si="43"/>
        <v>0</v>
      </c>
      <c r="AY41" s="362">
        <f t="shared" si="43"/>
        <v>102804</v>
      </c>
      <c r="AZ41" s="362">
        <f t="shared" si="43"/>
        <v>35585</v>
      </c>
      <c r="BA41" s="362">
        <f t="shared" si="43"/>
        <v>65319</v>
      </c>
      <c r="BB41" s="362">
        <f t="shared" si="43"/>
        <v>1900</v>
      </c>
      <c r="BC41" s="362">
        <f t="shared" si="43"/>
        <v>64027.359912000007</v>
      </c>
      <c r="BD41" s="362">
        <f t="shared" si="43"/>
        <v>0</v>
      </c>
      <c r="BE41" s="362">
        <f t="shared" si="43"/>
        <v>0</v>
      </c>
      <c r="BF41" s="362">
        <f t="shared" si="43"/>
        <v>64027.359912000007</v>
      </c>
      <c r="BG41" s="362">
        <f t="shared" si="43"/>
        <v>35577.982900000003</v>
      </c>
      <c r="BH41" s="362">
        <f t="shared" si="43"/>
        <v>35577.982900000003</v>
      </c>
      <c r="BI41" s="362">
        <f t="shared" si="43"/>
        <v>0</v>
      </c>
      <c r="BJ41" s="362">
        <f t="shared" si="43"/>
        <v>27818.736478999999</v>
      </c>
      <c r="BK41" s="362">
        <f t="shared" si="43"/>
        <v>1827.665</v>
      </c>
      <c r="BL41" s="362">
        <f t="shared" si="43"/>
        <v>7751.3789360000001</v>
      </c>
      <c r="BM41" s="362">
        <f t="shared" si="43"/>
        <v>0</v>
      </c>
      <c r="BN41" s="362">
        <f t="shared" si="43"/>
        <v>312.90480000000002</v>
      </c>
      <c r="BO41" s="362">
        <f t="shared" si="43"/>
        <v>7438.4741359999998</v>
      </c>
      <c r="BP41" s="362">
        <f t="shared" si="43"/>
        <v>6820.555985</v>
      </c>
      <c r="BQ41" s="362">
        <f t="shared" si="43"/>
        <v>0</v>
      </c>
      <c r="BR41" s="362">
        <f t="shared" si="43"/>
        <v>312.90480000000002</v>
      </c>
      <c r="BS41" s="362">
        <f t="shared" si="43"/>
        <v>6507.6511849999997</v>
      </c>
      <c r="BT41" s="362">
        <f t="shared" si="43"/>
        <v>688622</v>
      </c>
      <c r="BU41" s="362">
        <f t="shared" si="43"/>
        <v>0</v>
      </c>
      <c r="BV41" s="362">
        <f t="shared" si="43"/>
        <v>688622</v>
      </c>
      <c r="BW41" s="362">
        <f t="shared" si="43"/>
        <v>0</v>
      </c>
      <c r="BX41" s="362">
        <f t="shared" si="43"/>
        <v>0</v>
      </c>
      <c r="BY41" s="362">
        <f t="shared" si="43"/>
        <v>0</v>
      </c>
      <c r="BZ41" s="362">
        <f t="shared" ref="BZ41:CF41" si="44">BZ42+BZ44</f>
        <v>0</v>
      </c>
      <c r="CA41" s="362">
        <f t="shared" si="44"/>
        <v>0</v>
      </c>
      <c r="CB41" s="362">
        <f t="shared" si="44"/>
        <v>0</v>
      </c>
      <c r="CC41" s="362">
        <f t="shared" si="44"/>
        <v>0</v>
      </c>
      <c r="CD41" s="362">
        <f t="shared" si="44"/>
        <v>0</v>
      </c>
      <c r="CE41" s="362">
        <f t="shared" si="44"/>
        <v>0</v>
      </c>
      <c r="CF41" s="362">
        <f t="shared" si="44"/>
        <v>0</v>
      </c>
      <c r="CG41" s="362"/>
    </row>
    <row r="42" spans="1:85" s="360" customFormat="1" ht="33.75" customHeight="1" outlineLevel="1">
      <c r="A42" s="361" t="s">
        <v>44</v>
      </c>
      <c r="B42" s="391" t="s">
        <v>46</v>
      </c>
      <c r="C42" s="361"/>
      <c r="D42" s="361"/>
      <c r="E42" s="361"/>
      <c r="F42" s="361"/>
      <c r="G42" s="361"/>
      <c r="H42" s="362"/>
      <c r="I42" s="361"/>
      <c r="J42" s="362"/>
      <c r="K42" s="362"/>
      <c r="L42" s="362"/>
      <c r="M42" s="362">
        <f>M43</f>
        <v>102010</v>
      </c>
      <c r="N42" s="362">
        <f t="shared" ref="N42:BY42" si="45">N43</f>
        <v>0</v>
      </c>
      <c r="O42" s="362">
        <f t="shared" si="45"/>
        <v>0</v>
      </c>
      <c r="P42" s="362">
        <f t="shared" si="45"/>
        <v>102010</v>
      </c>
      <c r="Q42" s="362" t="str">
        <f t="shared" si="45"/>
        <v>19-26/1/2024</v>
      </c>
      <c r="R42" s="362" t="str">
        <f t="shared" si="45"/>
        <v>Phường Duy Tân</v>
      </c>
      <c r="S42" s="362" t="str">
        <f t="shared" si="45"/>
        <v>Phường Đăk Cấm</v>
      </c>
      <c r="T42" s="362" t="str">
        <f t="shared" si="45"/>
        <v>UBND Phường Đăk Cấm</v>
      </c>
      <c r="U42" s="362">
        <f t="shared" si="45"/>
        <v>75404</v>
      </c>
      <c r="V42" s="362">
        <f t="shared" si="45"/>
        <v>0</v>
      </c>
      <c r="W42" s="362">
        <f t="shared" si="45"/>
        <v>75404</v>
      </c>
      <c r="X42" s="362">
        <f t="shared" si="45"/>
        <v>0</v>
      </c>
      <c r="Y42" s="362">
        <f t="shared" si="45"/>
        <v>1721.3050000000001</v>
      </c>
      <c r="Z42" s="362">
        <f t="shared" si="45"/>
        <v>0</v>
      </c>
      <c r="AA42" s="362">
        <f t="shared" si="45"/>
        <v>0</v>
      </c>
      <c r="AB42" s="362">
        <f t="shared" si="45"/>
        <v>1721.3050000000001</v>
      </c>
      <c r="AC42" s="362">
        <f t="shared" si="45"/>
        <v>1565</v>
      </c>
      <c r="AD42" s="362">
        <f t="shared" si="45"/>
        <v>156.30500000000001</v>
      </c>
      <c r="AE42" s="362">
        <f t="shared" si="45"/>
        <v>0</v>
      </c>
      <c r="AF42" s="362">
        <f t="shared" si="45"/>
        <v>156.30500000000001</v>
      </c>
      <c r="AG42" s="362">
        <f t="shared" si="45"/>
        <v>0</v>
      </c>
      <c r="AH42" s="362">
        <f t="shared" si="45"/>
        <v>0</v>
      </c>
      <c r="AI42" s="362">
        <f t="shared" si="45"/>
        <v>156.30500000000001</v>
      </c>
      <c r="AJ42" s="362">
        <f t="shared" si="45"/>
        <v>0</v>
      </c>
      <c r="AK42" s="362">
        <f t="shared" si="45"/>
        <v>156.30500000000001</v>
      </c>
      <c r="AL42" s="362">
        <f t="shared" si="45"/>
        <v>0</v>
      </c>
      <c r="AM42" s="362">
        <f t="shared" si="45"/>
        <v>156.30500000000001</v>
      </c>
      <c r="AN42" s="362">
        <f t="shared" si="45"/>
        <v>0</v>
      </c>
      <c r="AO42" s="362">
        <f t="shared" si="45"/>
        <v>0</v>
      </c>
      <c r="AP42" s="362">
        <f t="shared" si="45"/>
        <v>156.30500000000001</v>
      </c>
      <c r="AQ42" s="362">
        <f t="shared" si="45"/>
        <v>0</v>
      </c>
      <c r="AR42" s="362">
        <f t="shared" si="45"/>
        <v>0</v>
      </c>
      <c r="AS42" s="362">
        <f t="shared" si="45"/>
        <v>0</v>
      </c>
      <c r="AT42" s="362">
        <f t="shared" si="45"/>
        <v>156.30500000000001</v>
      </c>
      <c r="AU42" s="362">
        <f t="shared" si="45"/>
        <v>0</v>
      </c>
      <c r="AV42" s="362">
        <f t="shared" si="45"/>
        <v>1565</v>
      </c>
      <c r="AW42" s="362">
        <f t="shared" si="45"/>
        <v>0</v>
      </c>
      <c r="AX42" s="362">
        <f t="shared" si="45"/>
        <v>0</v>
      </c>
      <c r="AY42" s="362">
        <f t="shared" si="45"/>
        <v>1565</v>
      </c>
      <c r="AZ42" s="362">
        <f t="shared" si="45"/>
        <v>1565</v>
      </c>
      <c r="BA42" s="362">
        <f t="shared" si="45"/>
        <v>0</v>
      </c>
      <c r="BB42" s="362">
        <f t="shared" si="45"/>
        <v>0</v>
      </c>
      <c r="BC42" s="362">
        <f t="shared" si="45"/>
        <v>1565</v>
      </c>
      <c r="BD42" s="362">
        <f t="shared" si="45"/>
        <v>0</v>
      </c>
      <c r="BE42" s="362">
        <f t="shared" si="45"/>
        <v>0</v>
      </c>
      <c r="BF42" s="362">
        <f t="shared" si="45"/>
        <v>1565</v>
      </c>
      <c r="BG42" s="362">
        <f t="shared" si="45"/>
        <v>1565</v>
      </c>
      <c r="BH42" s="362">
        <f t="shared" si="45"/>
        <v>1565</v>
      </c>
      <c r="BI42" s="362">
        <f t="shared" si="45"/>
        <v>0</v>
      </c>
      <c r="BJ42" s="362">
        <f t="shared" si="45"/>
        <v>0</v>
      </c>
      <c r="BK42" s="362">
        <f t="shared" si="45"/>
        <v>0</v>
      </c>
      <c r="BL42" s="362">
        <f t="shared" si="45"/>
        <v>0</v>
      </c>
      <c r="BM42" s="362">
        <f t="shared" si="45"/>
        <v>0</v>
      </c>
      <c r="BN42" s="362">
        <f t="shared" si="45"/>
        <v>0</v>
      </c>
      <c r="BO42" s="362">
        <f t="shared" si="45"/>
        <v>0</v>
      </c>
      <c r="BP42" s="362">
        <f t="shared" si="45"/>
        <v>0</v>
      </c>
      <c r="BQ42" s="362">
        <f t="shared" si="45"/>
        <v>0</v>
      </c>
      <c r="BR42" s="362">
        <f t="shared" si="45"/>
        <v>0</v>
      </c>
      <c r="BS42" s="362">
        <f t="shared" si="45"/>
        <v>0</v>
      </c>
      <c r="BT42" s="362">
        <f t="shared" si="45"/>
        <v>1908</v>
      </c>
      <c r="BU42" s="362">
        <f t="shared" si="45"/>
        <v>0</v>
      </c>
      <c r="BV42" s="362">
        <f t="shared" si="45"/>
        <v>1908</v>
      </c>
      <c r="BW42" s="362">
        <f t="shared" si="45"/>
        <v>0</v>
      </c>
      <c r="BX42" s="362">
        <f t="shared" si="45"/>
        <v>0</v>
      </c>
      <c r="BY42" s="362">
        <f t="shared" si="45"/>
        <v>0</v>
      </c>
      <c r="BZ42" s="362">
        <f t="shared" ref="BZ42:CF42" si="46">BZ43</f>
        <v>0</v>
      </c>
      <c r="CA42" s="362">
        <f t="shared" si="46"/>
        <v>0</v>
      </c>
      <c r="CB42" s="362">
        <f t="shared" si="46"/>
        <v>0</v>
      </c>
      <c r="CC42" s="362">
        <f t="shared" si="46"/>
        <v>0</v>
      </c>
      <c r="CD42" s="362">
        <f t="shared" si="46"/>
        <v>0</v>
      </c>
      <c r="CE42" s="362">
        <f t="shared" si="46"/>
        <v>0</v>
      </c>
      <c r="CF42" s="362">
        <f t="shared" si="46"/>
        <v>0</v>
      </c>
      <c r="CG42" s="362"/>
    </row>
    <row r="43" spans="1:85" ht="46.15" outlineLevel="1">
      <c r="A43" s="363">
        <v>2</v>
      </c>
      <c r="B43" s="364" t="s">
        <v>947</v>
      </c>
      <c r="C43" s="371" t="s">
        <v>888</v>
      </c>
      <c r="D43" s="363" t="s">
        <v>915</v>
      </c>
      <c r="E43" s="363" t="s">
        <v>48</v>
      </c>
      <c r="F43" s="374" t="s">
        <v>420</v>
      </c>
      <c r="G43" s="120">
        <v>7216849</v>
      </c>
      <c r="H43" s="366" t="s">
        <v>913</v>
      </c>
      <c r="I43" s="363" t="s">
        <v>948</v>
      </c>
      <c r="J43" s="365">
        <v>2011</v>
      </c>
      <c r="K43" s="365"/>
      <c r="L43" s="363" t="s">
        <v>949</v>
      </c>
      <c r="M43" s="121">
        <v>102010</v>
      </c>
      <c r="N43" s="365"/>
      <c r="O43" s="365"/>
      <c r="P43" s="121">
        <v>102010</v>
      </c>
      <c r="Q43" s="363" t="s">
        <v>950</v>
      </c>
      <c r="R43" s="375" t="s">
        <v>951</v>
      </c>
      <c r="S43" s="365" t="s">
        <v>946</v>
      </c>
      <c r="T43" s="363" t="s">
        <v>915</v>
      </c>
      <c r="U43" s="120">
        <f t="shared" ref="U43:U55" si="47">V43+W43+X43</f>
        <v>75404</v>
      </c>
      <c r="V43" s="120"/>
      <c r="W43" s="120">
        <v>75404</v>
      </c>
      <c r="X43" s="363"/>
      <c r="Y43" s="120">
        <f t="shared" si="37"/>
        <v>1721.3050000000001</v>
      </c>
      <c r="Z43" s="120"/>
      <c r="AA43" s="120"/>
      <c r="AB43" s="120">
        <f>AC43+AD43+AE43</f>
        <v>1721.3050000000001</v>
      </c>
      <c r="AC43" s="120">
        <v>1565</v>
      </c>
      <c r="AD43" s="121">
        <v>156.30500000000001</v>
      </c>
      <c r="AE43" s="120"/>
      <c r="AF43" s="120">
        <f t="shared" si="39"/>
        <v>156.30500000000001</v>
      </c>
      <c r="AG43" s="120"/>
      <c r="AH43" s="120"/>
      <c r="AI43" s="120">
        <f t="shared" si="40"/>
        <v>156.30500000000001</v>
      </c>
      <c r="AJ43" s="120">
        <v>0</v>
      </c>
      <c r="AK43" s="121">
        <v>156.30500000000001</v>
      </c>
      <c r="AL43" s="120"/>
      <c r="AM43" s="120">
        <v>156.30500000000001</v>
      </c>
      <c r="AN43" s="120"/>
      <c r="AO43" s="120"/>
      <c r="AP43" s="120">
        <v>156.30500000000001</v>
      </c>
      <c r="AQ43" s="120">
        <v>0</v>
      </c>
      <c r="AR43" s="120">
        <v>0</v>
      </c>
      <c r="AS43" s="120"/>
      <c r="AT43" s="121">
        <v>156.30500000000001</v>
      </c>
      <c r="AU43" s="120"/>
      <c r="AV43" s="120">
        <f t="shared" si="41"/>
        <v>1565</v>
      </c>
      <c r="AW43" s="120"/>
      <c r="AX43" s="120"/>
      <c r="AY43" s="120">
        <f t="shared" si="42"/>
        <v>1565</v>
      </c>
      <c r="AZ43" s="120">
        <v>1565</v>
      </c>
      <c r="BA43" s="120"/>
      <c r="BB43" s="120"/>
      <c r="BC43" s="120">
        <v>1565</v>
      </c>
      <c r="BD43" s="120"/>
      <c r="BE43" s="120"/>
      <c r="BF43" s="120">
        <v>1565</v>
      </c>
      <c r="BG43" s="120">
        <v>1565</v>
      </c>
      <c r="BH43" s="120">
        <v>1565</v>
      </c>
      <c r="BI43" s="120"/>
      <c r="BJ43" s="120"/>
      <c r="BK43" s="120"/>
      <c r="BL43" s="120"/>
      <c r="BM43" s="120"/>
      <c r="BN43" s="120"/>
      <c r="BO43" s="120"/>
      <c r="BP43" s="120"/>
      <c r="BQ43" s="120"/>
      <c r="BR43" s="120"/>
      <c r="BS43" s="120"/>
      <c r="BT43" s="120">
        <v>1908</v>
      </c>
      <c r="BU43" s="120"/>
      <c r="BV43" s="120">
        <v>1908</v>
      </c>
      <c r="BW43" s="120"/>
      <c r="BX43" s="193"/>
      <c r="BY43" s="193"/>
      <c r="BZ43" s="193"/>
      <c r="CA43" s="193"/>
      <c r="CB43" s="193"/>
      <c r="CC43" s="193"/>
      <c r="CD43" s="193"/>
      <c r="CE43" s="193"/>
      <c r="CF43" s="193"/>
      <c r="CG43" s="378"/>
    </row>
    <row r="44" spans="1:85" s="392" customFormat="1" ht="46.5" customHeight="1" outlineLevel="1">
      <c r="A44" s="373" t="s">
        <v>45</v>
      </c>
      <c r="B44" s="391" t="s">
        <v>49</v>
      </c>
      <c r="C44" s="361"/>
      <c r="D44" s="361"/>
      <c r="E44" s="361"/>
      <c r="F44" s="361"/>
      <c r="G44" s="361"/>
      <c r="H44" s="362">
        <f>SUM(H45:H55)</f>
        <v>0</v>
      </c>
      <c r="I44" s="361"/>
      <c r="J44" s="362"/>
      <c r="K44" s="362"/>
      <c r="L44" s="362"/>
      <c r="M44" s="362">
        <f t="shared" ref="M44:AR44" si="48">SUM(M45:M55)</f>
        <v>1031097.355</v>
      </c>
      <c r="N44" s="362">
        <f t="shared" si="48"/>
        <v>0</v>
      </c>
      <c r="O44" s="362">
        <f t="shared" si="48"/>
        <v>36320</v>
      </c>
      <c r="P44" s="362">
        <f t="shared" si="48"/>
        <v>928542.35499999998</v>
      </c>
      <c r="Q44" s="362">
        <f t="shared" si="48"/>
        <v>0</v>
      </c>
      <c r="R44" s="362">
        <f t="shared" si="48"/>
        <v>0</v>
      </c>
      <c r="S44" s="362">
        <f t="shared" si="48"/>
        <v>0</v>
      </c>
      <c r="T44" s="362">
        <f t="shared" si="48"/>
        <v>0</v>
      </c>
      <c r="U44" s="362">
        <f t="shared" si="48"/>
        <v>0</v>
      </c>
      <c r="V44" s="362">
        <f t="shared" si="48"/>
        <v>0</v>
      </c>
      <c r="W44" s="362">
        <f t="shared" si="48"/>
        <v>0</v>
      </c>
      <c r="X44" s="362">
        <f t="shared" si="48"/>
        <v>0</v>
      </c>
      <c r="Y44" s="362">
        <f t="shared" si="48"/>
        <v>439478.28</v>
      </c>
      <c r="Z44" s="362">
        <f t="shared" si="48"/>
        <v>0</v>
      </c>
      <c r="AA44" s="362">
        <f t="shared" si="48"/>
        <v>0</v>
      </c>
      <c r="AB44" s="362">
        <f t="shared" si="48"/>
        <v>439478.28</v>
      </c>
      <c r="AC44" s="362">
        <f t="shared" si="48"/>
        <v>143885</v>
      </c>
      <c r="AD44" s="362">
        <f t="shared" si="48"/>
        <v>290660</v>
      </c>
      <c r="AE44" s="362">
        <f t="shared" si="48"/>
        <v>4933.2800000000007</v>
      </c>
      <c r="AF44" s="362">
        <f t="shared" si="48"/>
        <v>181639.345</v>
      </c>
      <c r="AG44" s="362">
        <f t="shared" si="48"/>
        <v>0</v>
      </c>
      <c r="AH44" s="362">
        <f t="shared" si="48"/>
        <v>0</v>
      </c>
      <c r="AI44" s="362">
        <f t="shared" si="48"/>
        <v>181639.345</v>
      </c>
      <c r="AJ44" s="362">
        <f t="shared" si="48"/>
        <v>109631.73</v>
      </c>
      <c r="AK44" s="362">
        <f t="shared" si="48"/>
        <v>64974.334999999999</v>
      </c>
      <c r="AL44" s="362">
        <f t="shared" si="48"/>
        <v>7033.28</v>
      </c>
      <c r="AM44" s="362">
        <f t="shared" si="48"/>
        <v>151078.87915300002</v>
      </c>
      <c r="AN44" s="362">
        <f t="shared" si="48"/>
        <v>0</v>
      </c>
      <c r="AO44" s="362">
        <f t="shared" si="48"/>
        <v>4000</v>
      </c>
      <c r="AP44" s="362">
        <f t="shared" si="48"/>
        <v>147078.87915300002</v>
      </c>
      <c r="AQ44" s="362">
        <f t="shared" si="48"/>
        <v>106876.28091</v>
      </c>
      <c r="AR44" s="362">
        <f t="shared" si="48"/>
        <v>106876.28091</v>
      </c>
      <c r="AS44" s="362">
        <f t="shared" ref="AS44:BW44" si="49">SUM(AS45:AS55)</f>
        <v>0</v>
      </c>
      <c r="AT44" s="362">
        <f t="shared" si="49"/>
        <v>37169.318243000002</v>
      </c>
      <c r="AU44" s="362">
        <f t="shared" si="49"/>
        <v>3033.28</v>
      </c>
      <c r="AV44" s="362">
        <f t="shared" si="49"/>
        <v>101239</v>
      </c>
      <c r="AW44" s="362">
        <f t="shared" si="49"/>
        <v>0</v>
      </c>
      <c r="AX44" s="362">
        <f t="shared" si="49"/>
        <v>0</v>
      </c>
      <c r="AY44" s="362">
        <f t="shared" si="49"/>
        <v>101239</v>
      </c>
      <c r="AZ44" s="362">
        <f t="shared" si="49"/>
        <v>34020</v>
      </c>
      <c r="BA44" s="362">
        <f t="shared" si="49"/>
        <v>65319</v>
      </c>
      <c r="BB44" s="362">
        <f t="shared" si="49"/>
        <v>1900</v>
      </c>
      <c r="BC44" s="362">
        <f t="shared" si="49"/>
        <v>62462.359912000007</v>
      </c>
      <c r="BD44" s="362">
        <f t="shared" si="49"/>
        <v>0</v>
      </c>
      <c r="BE44" s="362">
        <f t="shared" si="49"/>
        <v>0</v>
      </c>
      <c r="BF44" s="362">
        <f t="shared" si="49"/>
        <v>62462.359912000007</v>
      </c>
      <c r="BG44" s="362">
        <f t="shared" si="49"/>
        <v>34012.982900000003</v>
      </c>
      <c r="BH44" s="362">
        <f t="shared" si="49"/>
        <v>34012.982900000003</v>
      </c>
      <c r="BI44" s="362">
        <f t="shared" si="49"/>
        <v>0</v>
      </c>
      <c r="BJ44" s="362">
        <f t="shared" si="49"/>
        <v>27818.736478999999</v>
      </c>
      <c r="BK44" s="362">
        <f t="shared" si="49"/>
        <v>1827.665</v>
      </c>
      <c r="BL44" s="362">
        <f t="shared" si="49"/>
        <v>7751.3789360000001</v>
      </c>
      <c r="BM44" s="362">
        <f t="shared" si="49"/>
        <v>0</v>
      </c>
      <c r="BN44" s="362">
        <f t="shared" si="49"/>
        <v>312.90480000000002</v>
      </c>
      <c r="BO44" s="362">
        <f t="shared" si="49"/>
        <v>7438.4741359999998</v>
      </c>
      <c r="BP44" s="362">
        <f t="shared" si="49"/>
        <v>6820.555985</v>
      </c>
      <c r="BQ44" s="362">
        <f t="shared" si="49"/>
        <v>0</v>
      </c>
      <c r="BR44" s="362">
        <f t="shared" si="49"/>
        <v>312.90480000000002</v>
      </c>
      <c r="BS44" s="362">
        <f t="shared" si="49"/>
        <v>6507.6511849999997</v>
      </c>
      <c r="BT44" s="362">
        <f t="shared" si="49"/>
        <v>686714</v>
      </c>
      <c r="BU44" s="362">
        <f t="shared" si="49"/>
        <v>0</v>
      </c>
      <c r="BV44" s="362">
        <f t="shared" si="49"/>
        <v>686714</v>
      </c>
      <c r="BW44" s="362">
        <f t="shared" si="49"/>
        <v>0</v>
      </c>
      <c r="BX44" s="390"/>
      <c r="BY44" s="390"/>
      <c r="BZ44" s="390"/>
      <c r="CA44" s="390"/>
      <c r="CB44" s="390"/>
      <c r="CC44" s="390"/>
      <c r="CD44" s="390"/>
      <c r="CE44" s="390"/>
      <c r="CF44" s="390"/>
      <c r="CG44" s="362">
        <f>SUM(CG45:CG55)</f>
        <v>0</v>
      </c>
    </row>
    <row r="45" spans="1:85" ht="30.75" outlineLevel="1">
      <c r="A45" s="363">
        <v>1</v>
      </c>
      <c r="B45" s="378" t="s">
        <v>953</v>
      </c>
      <c r="C45" s="371" t="s">
        <v>886</v>
      </c>
      <c r="D45" s="363" t="s">
        <v>915</v>
      </c>
      <c r="E45" s="363" t="s">
        <v>48</v>
      </c>
      <c r="F45" s="374" t="s">
        <v>47</v>
      </c>
      <c r="G45" s="120">
        <v>7920776</v>
      </c>
      <c r="H45" s="363" t="s">
        <v>913</v>
      </c>
      <c r="I45" s="363" t="s">
        <v>75</v>
      </c>
      <c r="J45" s="365">
        <v>2024</v>
      </c>
      <c r="K45" s="365"/>
      <c r="L45" s="363" t="s">
        <v>954</v>
      </c>
      <c r="M45" s="122">
        <v>3630.355</v>
      </c>
      <c r="N45" s="365"/>
      <c r="O45" s="365"/>
      <c r="P45" s="122">
        <v>3630.355</v>
      </c>
      <c r="Q45" s="363" t="s">
        <v>955</v>
      </c>
      <c r="R45" s="363" t="s">
        <v>913</v>
      </c>
      <c r="S45" s="365" t="s">
        <v>946</v>
      </c>
      <c r="T45" s="363" t="s">
        <v>915</v>
      </c>
      <c r="U45" s="120">
        <f t="shared" si="47"/>
        <v>0</v>
      </c>
      <c r="V45" s="363"/>
      <c r="W45" s="363"/>
      <c r="X45" s="363"/>
      <c r="Y45" s="120">
        <f t="shared" si="37"/>
        <v>3618</v>
      </c>
      <c r="Z45" s="120"/>
      <c r="AA45" s="120"/>
      <c r="AB45" s="120">
        <f t="shared" ref="AB45:AB55" si="50">AC45+AD45+AE45</f>
        <v>3618</v>
      </c>
      <c r="AC45" s="120">
        <v>3618</v>
      </c>
      <c r="AD45" s="120"/>
      <c r="AE45" s="120"/>
      <c r="AF45" s="120">
        <f t="shared" si="39"/>
        <v>2300</v>
      </c>
      <c r="AG45" s="120"/>
      <c r="AH45" s="120"/>
      <c r="AI45" s="120">
        <f t="shared" si="40"/>
        <v>2300</v>
      </c>
      <c r="AJ45" s="120">
        <v>2300</v>
      </c>
      <c r="AK45" s="120"/>
      <c r="AL45" s="120"/>
      <c r="AM45" s="120">
        <v>2300</v>
      </c>
      <c r="AN45" s="120"/>
      <c r="AO45" s="120"/>
      <c r="AP45" s="120">
        <v>2300</v>
      </c>
      <c r="AQ45" s="120">
        <v>2300</v>
      </c>
      <c r="AR45" s="120">
        <v>2300</v>
      </c>
      <c r="AS45" s="120"/>
      <c r="AT45" s="120"/>
      <c r="AU45" s="120"/>
      <c r="AV45" s="120">
        <f t="shared" si="41"/>
        <v>1085</v>
      </c>
      <c r="AW45" s="120"/>
      <c r="AX45" s="120"/>
      <c r="AY45" s="120">
        <f t="shared" si="42"/>
        <v>1085</v>
      </c>
      <c r="AZ45" s="120">
        <v>1085</v>
      </c>
      <c r="BA45" s="120"/>
      <c r="BB45" s="120"/>
      <c r="BC45" s="120">
        <v>1083.1289999999999</v>
      </c>
      <c r="BD45" s="120"/>
      <c r="BE45" s="120"/>
      <c r="BF45" s="120">
        <v>1083.1289999999999</v>
      </c>
      <c r="BG45" s="120">
        <v>1083.1289999999999</v>
      </c>
      <c r="BH45" s="120">
        <v>1083.1289999999999</v>
      </c>
      <c r="BI45" s="120"/>
      <c r="BJ45" s="120"/>
      <c r="BK45" s="120"/>
      <c r="BL45" s="120"/>
      <c r="BM45" s="120"/>
      <c r="BN45" s="120"/>
      <c r="BO45" s="120"/>
      <c r="BP45" s="120"/>
      <c r="BQ45" s="120"/>
      <c r="BR45" s="120"/>
      <c r="BS45" s="120"/>
      <c r="BT45" s="120"/>
      <c r="BU45" s="120"/>
      <c r="BV45" s="120"/>
      <c r="BW45" s="120"/>
      <c r="BX45" s="193"/>
      <c r="BY45" s="193"/>
      <c r="BZ45" s="193"/>
      <c r="CA45" s="193"/>
      <c r="CB45" s="193"/>
      <c r="CC45" s="193"/>
      <c r="CD45" s="193"/>
      <c r="CE45" s="193"/>
      <c r="CF45" s="193"/>
      <c r="CG45" s="376"/>
    </row>
    <row r="46" spans="1:85" ht="30.75" outlineLevel="1">
      <c r="A46" s="363">
        <v>4</v>
      </c>
      <c r="B46" s="383" t="s">
        <v>956</v>
      </c>
      <c r="C46" s="371" t="s">
        <v>888</v>
      </c>
      <c r="D46" s="363" t="s">
        <v>915</v>
      </c>
      <c r="E46" s="365" t="s">
        <v>10</v>
      </c>
      <c r="F46" s="363" t="s">
        <v>957</v>
      </c>
      <c r="G46" s="119">
        <v>7894825</v>
      </c>
      <c r="H46" s="366" t="s">
        <v>913</v>
      </c>
      <c r="I46" s="363" t="s">
        <v>958</v>
      </c>
      <c r="J46" s="365">
        <v>2021</v>
      </c>
      <c r="K46" s="367"/>
      <c r="L46" s="379" t="s">
        <v>959</v>
      </c>
      <c r="M46" s="123">
        <v>129774</v>
      </c>
      <c r="N46" s="367"/>
      <c r="O46" s="367"/>
      <c r="P46" s="123">
        <v>96191</v>
      </c>
      <c r="Q46" s="363"/>
      <c r="R46" s="380" t="s">
        <v>951</v>
      </c>
      <c r="S46" s="365" t="s">
        <v>946</v>
      </c>
      <c r="T46" s="363" t="s">
        <v>915</v>
      </c>
      <c r="U46" s="120">
        <f t="shared" si="47"/>
        <v>0</v>
      </c>
      <c r="V46" s="364"/>
      <c r="W46" s="364"/>
      <c r="X46" s="364"/>
      <c r="Y46" s="120">
        <f t="shared" si="37"/>
        <v>108932</v>
      </c>
      <c r="Z46" s="120"/>
      <c r="AA46" s="122"/>
      <c r="AB46" s="120">
        <f t="shared" si="50"/>
        <v>108932</v>
      </c>
      <c r="AC46" s="120">
        <v>81241</v>
      </c>
      <c r="AD46" s="121">
        <v>27691</v>
      </c>
      <c r="AE46" s="121"/>
      <c r="AF46" s="120">
        <f t="shared" si="39"/>
        <v>91410.73</v>
      </c>
      <c r="AG46" s="120"/>
      <c r="AH46" s="122"/>
      <c r="AI46" s="120">
        <f t="shared" si="40"/>
        <v>91410.73</v>
      </c>
      <c r="AJ46" s="120">
        <v>81240.73</v>
      </c>
      <c r="AK46" s="121">
        <v>10170</v>
      </c>
      <c r="AL46" s="121"/>
      <c r="AM46" s="120">
        <v>86700.573741</v>
      </c>
      <c r="AN46" s="120"/>
      <c r="AO46" s="121"/>
      <c r="AP46" s="120">
        <v>86700.573741</v>
      </c>
      <c r="AQ46" s="120">
        <v>81240.729183000003</v>
      </c>
      <c r="AR46" s="121">
        <v>81240.729183000003</v>
      </c>
      <c r="AS46" s="121"/>
      <c r="AT46" s="121">
        <v>5459.8445579999998</v>
      </c>
      <c r="AU46" s="121"/>
      <c r="AV46" s="120">
        <f t="shared" si="41"/>
        <v>4710</v>
      </c>
      <c r="AW46" s="120"/>
      <c r="AX46" s="120"/>
      <c r="AY46" s="120">
        <f t="shared" si="42"/>
        <v>4710</v>
      </c>
      <c r="AZ46" s="120">
        <v>0</v>
      </c>
      <c r="BA46" s="121">
        <v>4710</v>
      </c>
      <c r="BB46" s="121"/>
      <c r="BC46" s="120">
        <v>0</v>
      </c>
      <c r="BD46" s="120"/>
      <c r="BE46" s="120"/>
      <c r="BF46" s="120">
        <v>0</v>
      </c>
      <c r="BG46" s="120">
        <v>0</v>
      </c>
      <c r="BH46" s="125">
        <v>0</v>
      </c>
      <c r="BI46" s="120"/>
      <c r="BJ46" s="125"/>
      <c r="BK46" s="125"/>
      <c r="BL46" s="125">
        <v>6425.6906419999996</v>
      </c>
      <c r="BM46" s="125"/>
      <c r="BN46" s="125"/>
      <c r="BO46" s="125">
        <v>6425.6906419999996</v>
      </c>
      <c r="BP46" s="125">
        <v>6425.6906419999996</v>
      </c>
      <c r="BQ46" s="125">
        <v>0</v>
      </c>
      <c r="BR46" s="125"/>
      <c r="BS46" s="125">
        <v>6425.6906419999996</v>
      </c>
      <c r="BT46" s="125">
        <v>11231</v>
      </c>
      <c r="BU46" s="125"/>
      <c r="BV46" s="125">
        <v>11231</v>
      </c>
      <c r="BW46" s="125"/>
      <c r="BX46" s="194"/>
      <c r="BY46" s="194"/>
      <c r="BZ46" s="194"/>
      <c r="CA46" s="194"/>
      <c r="CB46" s="194"/>
      <c r="CC46" s="194"/>
      <c r="CD46" s="194"/>
      <c r="CE46" s="194"/>
      <c r="CF46" s="194"/>
      <c r="CG46" s="379"/>
    </row>
    <row r="47" spans="1:85" ht="46.15" outlineLevel="1">
      <c r="A47" s="363">
        <v>7</v>
      </c>
      <c r="B47" s="378" t="s">
        <v>960</v>
      </c>
      <c r="C47" s="363" t="s">
        <v>888</v>
      </c>
      <c r="D47" s="363" t="s">
        <v>915</v>
      </c>
      <c r="E47" s="365" t="s">
        <v>48</v>
      </c>
      <c r="F47" s="363" t="s">
        <v>905</v>
      </c>
      <c r="G47" s="385">
        <v>7937945</v>
      </c>
      <c r="H47" s="380" t="s">
        <v>913</v>
      </c>
      <c r="I47" s="363" t="s">
        <v>961</v>
      </c>
      <c r="J47" s="363"/>
      <c r="K47" s="367"/>
      <c r="L47" s="363" t="s">
        <v>962</v>
      </c>
      <c r="M47" s="387">
        <v>10940</v>
      </c>
      <c r="N47" s="367"/>
      <c r="O47" s="367"/>
      <c r="P47" s="387">
        <v>10940</v>
      </c>
      <c r="Q47" s="363"/>
      <c r="R47" s="380" t="s">
        <v>913</v>
      </c>
      <c r="S47" s="365" t="s">
        <v>946</v>
      </c>
      <c r="T47" s="363" t="s">
        <v>915</v>
      </c>
      <c r="U47" s="120">
        <f t="shared" si="47"/>
        <v>0</v>
      </c>
      <c r="V47" s="364"/>
      <c r="W47" s="364"/>
      <c r="X47" s="364"/>
      <c r="Y47" s="120">
        <f t="shared" si="37"/>
        <v>10940</v>
      </c>
      <c r="Z47" s="120"/>
      <c r="AA47" s="122"/>
      <c r="AB47" s="120">
        <f t="shared" si="50"/>
        <v>10940</v>
      </c>
      <c r="AC47" s="120">
        <v>9611</v>
      </c>
      <c r="AD47" s="121">
        <v>1329</v>
      </c>
      <c r="AE47" s="121"/>
      <c r="AF47" s="120">
        <f t="shared" si="39"/>
        <v>61</v>
      </c>
      <c r="AG47" s="120"/>
      <c r="AH47" s="120"/>
      <c r="AI47" s="120">
        <f t="shared" si="40"/>
        <v>61</v>
      </c>
      <c r="AJ47" s="120">
        <v>0</v>
      </c>
      <c r="AK47" s="121">
        <v>61</v>
      </c>
      <c r="AL47" s="121"/>
      <c r="AM47" s="120">
        <v>0</v>
      </c>
      <c r="AN47" s="120"/>
      <c r="AO47" s="120"/>
      <c r="AP47" s="120">
        <v>0</v>
      </c>
      <c r="AQ47" s="120">
        <v>0</v>
      </c>
      <c r="AR47" s="120"/>
      <c r="AS47" s="121"/>
      <c r="AT47" s="121">
        <v>0</v>
      </c>
      <c r="AU47" s="121"/>
      <c r="AV47" s="120">
        <f t="shared" si="41"/>
        <v>9672</v>
      </c>
      <c r="AW47" s="120"/>
      <c r="AX47" s="121"/>
      <c r="AY47" s="120">
        <f t="shared" si="42"/>
        <v>9672</v>
      </c>
      <c r="AZ47" s="120">
        <v>9611</v>
      </c>
      <c r="BA47" s="121">
        <v>61</v>
      </c>
      <c r="BB47" s="121"/>
      <c r="BC47" s="120">
        <v>9654.0054330000003</v>
      </c>
      <c r="BD47" s="120"/>
      <c r="BE47" s="121"/>
      <c r="BF47" s="120">
        <v>9654.0054330000003</v>
      </c>
      <c r="BG47" s="120">
        <v>9610.8294330000008</v>
      </c>
      <c r="BH47" s="125">
        <v>9610.8294330000008</v>
      </c>
      <c r="BI47" s="120"/>
      <c r="BJ47" s="125">
        <v>43.176000000000002</v>
      </c>
      <c r="BK47" s="125"/>
      <c r="BL47" s="125"/>
      <c r="BM47" s="125"/>
      <c r="BN47" s="125"/>
      <c r="BO47" s="125"/>
      <c r="BP47" s="125"/>
      <c r="BQ47" s="125"/>
      <c r="BR47" s="125"/>
      <c r="BS47" s="125"/>
      <c r="BT47" s="393">
        <v>1268</v>
      </c>
      <c r="BU47" s="125"/>
      <c r="BV47" s="393">
        <v>1268</v>
      </c>
      <c r="BW47" s="125"/>
      <c r="BX47" s="194"/>
      <c r="BY47" s="194"/>
      <c r="BZ47" s="194"/>
      <c r="CA47" s="194"/>
      <c r="CB47" s="194"/>
      <c r="CC47" s="194"/>
      <c r="CD47" s="194"/>
      <c r="CE47" s="194"/>
      <c r="CF47" s="194"/>
      <c r="CG47" s="379"/>
    </row>
    <row r="48" spans="1:85" ht="30.75" outlineLevel="1">
      <c r="A48" s="363">
        <v>9</v>
      </c>
      <c r="B48" s="383" t="s">
        <v>963</v>
      </c>
      <c r="C48" s="371" t="s">
        <v>888</v>
      </c>
      <c r="D48" s="363" t="s">
        <v>964</v>
      </c>
      <c r="E48" s="365" t="s">
        <v>48</v>
      </c>
      <c r="F48" s="365" t="s">
        <v>93</v>
      </c>
      <c r="G48" s="119">
        <v>7894824</v>
      </c>
      <c r="H48" s="380" t="s">
        <v>904</v>
      </c>
      <c r="I48" s="363" t="s">
        <v>67</v>
      </c>
      <c r="J48" s="365">
        <v>2021</v>
      </c>
      <c r="K48" s="367"/>
      <c r="L48" s="379" t="s">
        <v>965</v>
      </c>
      <c r="M48" s="123">
        <v>8800</v>
      </c>
      <c r="N48" s="367"/>
      <c r="O48" s="123">
        <v>4000</v>
      </c>
      <c r="P48" s="123">
        <v>8800</v>
      </c>
      <c r="Q48" s="363" t="s">
        <v>966</v>
      </c>
      <c r="R48" s="380" t="s">
        <v>904</v>
      </c>
      <c r="S48" s="365" t="s">
        <v>946</v>
      </c>
      <c r="T48" s="363" t="s">
        <v>915</v>
      </c>
      <c r="U48" s="120">
        <f t="shared" si="47"/>
        <v>0</v>
      </c>
      <c r="V48" s="364"/>
      <c r="W48" s="364"/>
      <c r="X48" s="364"/>
      <c r="Y48" s="120">
        <f t="shared" si="37"/>
        <v>6644</v>
      </c>
      <c r="Z48" s="120"/>
      <c r="AA48" s="121"/>
      <c r="AB48" s="120">
        <f t="shared" si="50"/>
        <v>6644</v>
      </c>
      <c r="AC48" s="120">
        <v>0</v>
      </c>
      <c r="AD48" s="121">
        <v>6644</v>
      </c>
      <c r="AE48" s="121"/>
      <c r="AF48" s="120">
        <f t="shared" si="39"/>
        <v>6644</v>
      </c>
      <c r="AG48" s="120"/>
      <c r="AH48" s="122"/>
      <c r="AI48" s="120">
        <f t="shared" si="40"/>
        <v>6644</v>
      </c>
      <c r="AJ48" s="120">
        <v>0</v>
      </c>
      <c r="AK48" s="121">
        <v>2644</v>
      </c>
      <c r="AL48" s="122">
        <v>4000</v>
      </c>
      <c r="AM48" s="120">
        <v>4645</v>
      </c>
      <c r="AN48" s="120"/>
      <c r="AO48" s="121">
        <v>4000</v>
      </c>
      <c r="AP48" s="120">
        <v>645</v>
      </c>
      <c r="AQ48" s="120">
        <v>0</v>
      </c>
      <c r="AR48" s="121"/>
      <c r="AS48" s="121"/>
      <c r="AT48" s="121">
        <v>645</v>
      </c>
      <c r="AU48" s="121"/>
      <c r="AV48" s="120">
        <f t="shared" si="41"/>
        <v>1999</v>
      </c>
      <c r="AW48" s="120"/>
      <c r="AX48" s="120"/>
      <c r="AY48" s="120">
        <f t="shared" si="42"/>
        <v>1999</v>
      </c>
      <c r="AZ48" s="120">
        <v>0</v>
      </c>
      <c r="BA48" s="121">
        <v>1999</v>
      </c>
      <c r="BB48" s="121"/>
      <c r="BC48" s="120">
        <v>1998.72</v>
      </c>
      <c r="BD48" s="120"/>
      <c r="BE48" s="120"/>
      <c r="BF48" s="120">
        <v>1998.72</v>
      </c>
      <c r="BG48" s="120">
        <v>0</v>
      </c>
      <c r="BH48" s="125">
        <v>0</v>
      </c>
      <c r="BI48" s="120"/>
      <c r="BJ48" s="125">
        <v>1998.72</v>
      </c>
      <c r="BK48" s="125"/>
      <c r="BL48" s="125"/>
      <c r="BM48" s="125"/>
      <c r="BN48" s="125"/>
      <c r="BO48" s="125"/>
      <c r="BP48" s="125"/>
      <c r="BQ48" s="125"/>
      <c r="BR48" s="125"/>
      <c r="BS48" s="125"/>
      <c r="BT48" s="125">
        <v>0</v>
      </c>
      <c r="BU48" s="125">
        <v>0</v>
      </c>
      <c r="BV48" s="125">
        <v>0</v>
      </c>
      <c r="BW48" s="125">
        <v>0</v>
      </c>
      <c r="BX48" s="194"/>
      <c r="BY48" s="194"/>
      <c r="BZ48" s="194"/>
      <c r="CA48" s="194"/>
      <c r="CB48" s="194"/>
      <c r="CC48" s="194"/>
      <c r="CD48" s="194"/>
      <c r="CE48" s="194"/>
      <c r="CF48" s="194"/>
      <c r="CG48" s="364"/>
    </row>
    <row r="49" spans="1:85" ht="61.5" outlineLevel="1">
      <c r="A49" s="363">
        <v>10</v>
      </c>
      <c r="B49" s="364" t="s">
        <v>967</v>
      </c>
      <c r="C49" s="363" t="s">
        <v>888</v>
      </c>
      <c r="D49" s="363" t="s">
        <v>915</v>
      </c>
      <c r="E49" s="365" t="s">
        <v>10</v>
      </c>
      <c r="F49" s="374" t="s">
        <v>73</v>
      </c>
      <c r="G49" s="128">
        <v>7961755</v>
      </c>
      <c r="H49" s="380" t="s">
        <v>968</v>
      </c>
      <c r="I49" s="363" t="s">
        <v>74</v>
      </c>
      <c r="J49" s="365">
        <v>2022</v>
      </c>
      <c r="K49" s="367"/>
      <c r="L49" s="379" t="s">
        <v>969</v>
      </c>
      <c r="M49" s="129">
        <v>105400</v>
      </c>
      <c r="N49" s="367"/>
      <c r="O49" s="367"/>
      <c r="P49" s="129">
        <v>75400</v>
      </c>
      <c r="Q49" s="363"/>
      <c r="R49" s="380" t="s">
        <v>968</v>
      </c>
      <c r="S49" s="365" t="s">
        <v>946</v>
      </c>
      <c r="T49" s="363" t="s">
        <v>915</v>
      </c>
      <c r="U49" s="120">
        <f t="shared" si="47"/>
        <v>0</v>
      </c>
      <c r="V49" s="364"/>
      <c r="W49" s="364"/>
      <c r="X49" s="364"/>
      <c r="Y49" s="120">
        <f t="shared" si="37"/>
        <v>60322</v>
      </c>
      <c r="Z49" s="120"/>
      <c r="AA49" s="122"/>
      <c r="AB49" s="120">
        <f t="shared" si="50"/>
        <v>60322</v>
      </c>
      <c r="AC49" s="120">
        <v>41722</v>
      </c>
      <c r="AD49" s="121">
        <v>18600</v>
      </c>
      <c r="AE49" s="121"/>
      <c r="AF49" s="120">
        <f t="shared" si="39"/>
        <v>30877.722000000002</v>
      </c>
      <c r="AG49" s="120"/>
      <c r="AH49" s="122"/>
      <c r="AI49" s="120">
        <f t="shared" si="40"/>
        <v>30877.722000000002</v>
      </c>
      <c r="AJ49" s="120">
        <v>19600</v>
      </c>
      <c r="AK49" s="121">
        <v>11277.722</v>
      </c>
      <c r="AL49" s="121"/>
      <c r="AM49" s="120">
        <v>18808.17136</v>
      </c>
      <c r="AN49" s="120"/>
      <c r="AO49" s="121"/>
      <c r="AP49" s="120">
        <v>18808.17136</v>
      </c>
      <c r="AQ49" s="120">
        <v>15924.899160000001</v>
      </c>
      <c r="AR49" s="120">
        <v>15924.899160000001</v>
      </c>
      <c r="AS49" s="121"/>
      <c r="AT49" s="121">
        <v>2883.2721999999999</v>
      </c>
      <c r="AU49" s="121"/>
      <c r="AV49" s="120">
        <f t="shared" si="41"/>
        <v>30515</v>
      </c>
      <c r="AW49" s="120"/>
      <c r="AX49" s="121"/>
      <c r="AY49" s="120">
        <f t="shared" si="42"/>
        <v>30515</v>
      </c>
      <c r="AZ49" s="120">
        <v>22122</v>
      </c>
      <c r="BA49" s="121">
        <v>8393</v>
      </c>
      <c r="BB49" s="121"/>
      <c r="BC49" s="120">
        <v>22122</v>
      </c>
      <c r="BD49" s="120"/>
      <c r="BE49" s="121"/>
      <c r="BF49" s="120">
        <v>22122</v>
      </c>
      <c r="BG49" s="120">
        <v>22122</v>
      </c>
      <c r="BH49" s="125">
        <v>22122</v>
      </c>
      <c r="BI49" s="120"/>
      <c r="BJ49" s="125"/>
      <c r="BK49" s="125"/>
      <c r="BL49" s="125"/>
      <c r="BM49" s="125"/>
      <c r="BN49" s="125"/>
      <c r="BO49" s="125"/>
      <c r="BP49" s="125"/>
      <c r="BQ49" s="125"/>
      <c r="BR49" s="125"/>
      <c r="BS49" s="125"/>
      <c r="BT49" s="125">
        <v>55000</v>
      </c>
      <c r="BU49" s="125"/>
      <c r="BV49" s="125">
        <v>55000</v>
      </c>
      <c r="BW49" s="125"/>
      <c r="BX49" s="194"/>
      <c r="BY49" s="194"/>
      <c r="BZ49" s="194"/>
      <c r="CA49" s="194"/>
      <c r="CB49" s="194"/>
      <c r="CC49" s="194"/>
      <c r="CD49" s="194"/>
      <c r="CE49" s="194"/>
      <c r="CF49" s="194"/>
      <c r="CG49" s="379"/>
    </row>
    <row r="50" spans="1:85" ht="46.15" outlineLevel="1">
      <c r="A50" s="363">
        <v>12</v>
      </c>
      <c r="B50" s="378" t="s">
        <v>970</v>
      </c>
      <c r="C50" s="371" t="s">
        <v>888</v>
      </c>
      <c r="D50" s="363" t="s">
        <v>915</v>
      </c>
      <c r="E50" s="365" t="s">
        <v>10</v>
      </c>
      <c r="F50" s="363" t="s">
        <v>941</v>
      </c>
      <c r="G50" s="127">
        <v>7747703</v>
      </c>
      <c r="H50" s="366" t="s">
        <v>952</v>
      </c>
      <c r="I50" s="363" t="s">
        <v>944</v>
      </c>
      <c r="J50" s="365" t="s">
        <v>936</v>
      </c>
      <c r="K50" s="367"/>
      <c r="L50" s="363" t="s">
        <v>971</v>
      </c>
      <c r="M50" s="123">
        <v>102889</v>
      </c>
      <c r="N50" s="367"/>
      <c r="O50" s="367"/>
      <c r="P50" s="126">
        <v>102889</v>
      </c>
      <c r="Q50" s="363"/>
      <c r="R50" s="366" t="s">
        <v>952</v>
      </c>
      <c r="S50" s="365" t="s">
        <v>946</v>
      </c>
      <c r="T50" s="363" t="s">
        <v>915</v>
      </c>
      <c r="U50" s="120">
        <f t="shared" si="47"/>
        <v>0</v>
      </c>
      <c r="V50" s="364"/>
      <c r="W50" s="364"/>
      <c r="X50" s="364"/>
      <c r="Y50" s="120">
        <f t="shared" si="37"/>
        <v>35000</v>
      </c>
      <c r="Z50" s="120"/>
      <c r="AA50" s="120"/>
      <c r="AB50" s="120">
        <f t="shared" si="50"/>
        <v>35000</v>
      </c>
      <c r="AC50" s="120">
        <v>0</v>
      </c>
      <c r="AD50" s="121">
        <v>35000</v>
      </c>
      <c r="AE50" s="121"/>
      <c r="AF50" s="120">
        <f t="shared" si="39"/>
        <v>8850</v>
      </c>
      <c r="AG50" s="120"/>
      <c r="AH50" s="120"/>
      <c r="AI50" s="120">
        <f t="shared" si="40"/>
        <v>8850</v>
      </c>
      <c r="AJ50" s="120">
        <v>0</v>
      </c>
      <c r="AK50" s="121">
        <v>8850</v>
      </c>
      <c r="AL50" s="121"/>
      <c r="AM50" s="120">
        <v>3839.6695300000001</v>
      </c>
      <c r="AN50" s="120"/>
      <c r="AO50" s="120"/>
      <c r="AP50" s="120">
        <v>3839.6695300000001</v>
      </c>
      <c r="AQ50" s="120">
        <v>0</v>
      </c>
      <c r="AR50" s="120"/>
      <c r="AS50" s="121"/>
      <c r="AT50" s="121">
        <v>3839.6695300000001</v>
      </c>
      <c r="AU50" s="121"/>
      <c r="AV50" s="120">
        <f t="shared" si="41"/>
        <v>5000</v>
      </c>
      <c r="AW50" s="120"/>
      <c r="AX50" s="120"/>
      <c r="AY50" s="120">
        <f t="shared" si="42"/>
        <v>5000</v>
      </c>
      <c r="AZ50" s="120">
        <v>0</v>
      </c>
      <c r="BA50" s="121">
        <v>5000</v>
      </c>
      <c r="BB50" s="121"/>
      <c r="BC50" s="120">
        <v>0</v>
      </c>
      <c r="BD50" s="120"/>
      <c r="BE50" s="120"/>
      <c r="BF50" s="120">
        <v>0</v>
      </c>
      <c r="BG50" s="120">
        <v>0</v>
      </c>
      <c r="BH50" s="125">
        <v>0</v>
      </c>
      <c r="BI50" s="120"/>
      <c r="BJ50" s="125"/>
      <c r="BK50" s="125"/>
      <c r="BL50" s="125">
        <v>10.33047</v>
      </c>
      <c r="BM50" s="125"/>
      <c r="BN50" s="125"/>
      <c r="BO50" s="121">
        <v>10.33047</v>
      </c>
      <c r="BP50" s="125">
        <v>10.33047</v>
      </c>
      <c r="BQ50" s="125"/>
      <c r="BR50" s="125"/>
      <c r="BS50" s="121">
        <v>10.33047</v>
      </c>
      <c r="BT50" s="121">
        <v>93943</v>
      </c>
      <c r="BU50" s="121"/>
      <c r="BV50" s="121">
        <v>93943</v>
      </c>
      <c r="BW50" s="121"/>
      <c r="BX50" s="394"/>
      <c r="BY50" s="394"/>
      <c r="BZ50" s="394"/>
      <c r="CA50" s="394"/>
      <c r="CB50" s="394"/>
      <c r="CC50" s="394"/>
      <c r="CD50" s="394"/>
      <c r="CE50" s="394"/>
      <c r="CF50" s="394"/>
      <c r="CG50" s="367"/>
    </row>
    <row r="51" spans="1:85" ht="46.15" outlineLevel="1">
      <c r="A51" s="363">
        <v>13</v>
      </c>
      <c r="B51" s="383" t="s">
        <v>972</v>
      </c>
      <c r="C51" s="371" t="s">
        <v>888</v>
      </c>
      <c r="D51" s="363" t="s">
        <v>915</v>
      </c>
      <c r="E51" s="365" t="s">
        <v>48</v>
      </c>
      <c r="F51" s="363" t="s">
        <v>941</v>
      </c>
      <c r="G51" s="127">
        <v>7894822</v>
      </c>
      <c r="H51" s="380" t="s">
        <v>913</v>
      </c>
      <c r="I51" s="363" t="s">
        <v>958</v>
      </c>
      <c r="J51" s="365">
        <v>2021</v>
      </c>
      <c r="K51" s="367"/>
      <c r="L51" s="363" t="s">
        <v>973</v>
      </c>
      <c r="M51" s="126">
        <v>30232</v>
      </c>
      <c r="N51" s="367"/>
      <c r="O51" s="367"/>
      <c r="P51" s="126">
        <v>30232</v>
      </c>
      <c r="Q51" s="363"/>
      <c r="R51" s="380" t="s">
        <v>913</v>
      </c>
      <c r="S51" s="365" t="s">
        <v>946</v>
      </c>
      <c r="T51" s="363" t="s">
        <v>915</v>
      </c>
      <c r="U51" s="120">
        <f t="shared" si="47"/>
        <v>0</v>
      </c>
      <c r="V51" s="364"/>
      <c r="W51" s="364"/>
      <c r="X51" s="364"/>
      <c r="Y51" s="120">
        <f t="shared" si="37"/>
        <v>20000</v>
      </c>
      <c r="Z51" s="120"/>
      <c r="AA51" s="120"/>
      <c r="AB51" s="120">
        <f t="shared" si="50"/>
        <v>20000</v>
      </c>
      <c r="AC51" s="120">
        <v>0</v>
      </c>
      <c r="AD51" s="121">
        <v>20000</v>
      </c>
      <c r="AE51" s="121"/>
      <c r="AF51" s="120">
        <f t="shared" si="39"/>
        <v>14718.612999999999</v>
      </c>
      <c r="AG51" s="120"/>
      <c r="AH51" s="120"/>
      <c r="AI51" s="120">
        <f t="shared" si="40"/>
        <v>14718.612999999999</v>
      </c>
      <c r="AJ51" s="120">
        <v>0</v>
      </c>
      <c r="AK51" s="121">
        <v>14718.612999999999</v>
      </c>
      <c r="AL51" s="121"/>
      <c r="AM51" s="120">
        <v>8766.5409849999996</v>
      </c>
      <c r="AN51" s="120"/>
      <c r="AO51" s="120"/>
      <c r="AP51" s="120">
        <v>8766.5409849999996</v>
      </c>
      <c r="AQ51" s="120">
        <v>0</v>
      </c>
      <c r="AR51" s="120"/>
      <c r="AS51" s="121"/>
      <c r="AT51" s="121">
        <v>8766.5409849999996</v>
      </c>
      <c r="AU51" s="121"/>
      <c r="AV51" s="120">
        <f t="shared" si="41"/>
        <v>4156</v>
      </c>
      <c r="AW51" s="120"/>
      <c r="AX51" s="120"/>
      <c r="AY51" s="120">
        <f t="shared" si="42"/>
        <v>4156</v>
      </c>
      <c r="AZ51" s="120">
        <v>0</v>
      </c>
      <c r="BA51" s="121">
        <v>4156</v>
      </c>
      <c r="BB51" s="121"/>
      <c r="BC51" s="120">
        <v>2442.317</v>
      </c>
      <c r="BD51" s="120"/>
      <c r="BE51" s="120"/>
      <c r="BF51" s="120">
        <v>2442.317</v>
      </c>
      <c r="BG51" s="120">
        <v>0</v>
      </c>
      <c r="BH51" s="125">
        <v>0</v>
      </c>
      <c r="BI51" s="120"/>
      <c r="BJ51" s="125">
        <v>2442.317</v>
      </c>
      <c r="BK51" s="125"/>
      <c r="BL51" s="125">
        <v>1002.453024</v>
      </c>
      <c r="BM51" s="125"/>
      <c r="BN51" s="125"/>
      <c r="BO51" s="126">
        <v>1002.453024</v>
      </c>
      <c r="BP51" s="125">
        <v>71.630073000000039</v>
      </c>
      <c r="BQ51" s="125"/>
      <c r="BR51" s="125"/>
      <c r="BS51" s="125">
        <v>71.630073000000039</v>
      </c>
      <c r="BT51" s="125">
        <v>15514</v>
      </c>
      <c r="BU51" s="125"/>
      <c r="BV51" s="125">
        <v>15514</v>
      </c>
      <c r="BW51" s="125"/>
      <c r="BX51" s="194"/>
      <c r="BY51" s="194"/>
      <c r="BZ51" s="194"/>
      <c r="CA51" s="194"/>
      <c r="CB51" s="194"/>
      <c r="CC51" s="194"/>
      <c r="CD51" s="194"/>
      <c r="CE51" s="194"/>
      <c r="CF51" s="194"/>
      <c r="CG51" s="367"/>
    </row>
    <row r="52" spans="1:85" ht="46.15" outlineLevel="1">
      <c r="A52" s="363">
        <v>14</v>
      </c>
      <c r="B52" s="364" t="s">
        <v>974</v>
      </c>
      <c r="C52" s="371" t="s">
        <v>888</v>
      </c>
      <c r="D52" s="363" t="s">
        <v>915</v>
      </c>
      <c r="E52" s="365" t="s">
        <v>10</v>
      </c>
      <c r="F52" s="365" t="s">
        <v>929</v>
      </c>
      <c r="G52" s="127">
        <v>7895336</v>
      </c>
      <c r="H52" s="375" t="s">
        <v>975</v>
      </c>
      <c r="I52" s="363">
        <v>2021</v>
      </c>
      <c r="J52" s="365">
        <v>2021</v>
      </c>
      <c r="K52" s="367"/>
      <c r="L52" s="363" t="s">
        <v>976</v>
      </c>
      <c r="M52" s="119">
        <v>176396</v>
      </c>
      <c r="N52" s="367"/>
      <c r="O52" s="367"/>
      <c r="P52" s="119">
        <v>176396</v>
      </c>
      <c r="Q52" s="363"/>
      <c r="R52" s="375" t="s">
        <v>975</v>
      </c>
      <c r="S52" s="365" t="s">
        <v>946</v>
      </c>
      <c r="T52" s="363" t="s">
        <v>915</v>
      </c>
      <c r="U52" s="120">
        <f t="shared" si="47"/>
        <v>0</v>
      </c>
      <c r="V52" s="364"/>
      <c r="W52" s="364"/>
      <c r="X52" s="364"/>
      <c r="Y52" s="120">
        <f t="shared" si="37"/>
        <v>176396</v>
      </c>
      <c r="Z52" s="120"/>
      <c r="AA52" s="120"/>
      <c r="AB52" s="120">
        <f t="shared" si="50"/>
        <v>176396</v>
      </c>
      <c r="AC52" s="120">
        <v>0</v>
      </c>
      <c r="AD52" s="121">
        <v>176396</v>
      </c>
      <c r="AE52" s="121"/>
      <c r="AF52" s="120">
        <f t="shared" si="39"/>
        <v>13487</v>
      </c>
      <c r="AG52" s="120"/>
      <c r="AH52" s="120"/>
      <c r="AI52" s="120">
        <f t="shared" si="40"/>
        <v>13487</v>
      </c>
      <c r="AJ52" s="120">
        <v>0</v>
      </c>
      <c r="AK52" s="121">
        <v>13487</v>
      </c>
      <c r="AL52" s="121"/>
      <c r="AM52" s="120">
        <v>12809.1103</v>
      </c>
      <c r="AN52" s="120"/>
      <c r="AO52" s="120"/>
      <c r="AP52" s="120">
        <v>12809.1103</v>
      </c>
      <c r="AQ52" s="120">
        <v>0</v>
      </c>
      <c r="AR52" s="121"/>
      <c r="AS52" s="121"/>
      <c r="AT52" s="121">
        <v>12809.1103</v>
      </c>
      <c r="AU52" s="121"/>
      <c r="AV52" s="120">
        <f t="shared" si="41"/>
        <v>40000</v>
      </c>
      <c r="AW52" s="120"/>
      <c r="AX52" s="120"/>
      <c r="AY52" s="120">
        <f t="shared" si="42"/>
        <v>40000</v>
      </c>
      <c r="AZ52" s="120">
        <v>0</v>
      </c>
      <c r="BA52" s="121">
        <v>40000</v>
      </c>
      <c r="BB52" s="121"/>
      <c r="BC52" s="120">
        <v>23334.523478999999</v>
      </c>
      <c r="BD52" s="120"/>
      <c r="BE52" s="120"/>
      <c r="BF52" s="120">
        <v>23334.523478999999</v>
      </c>
      <c r="BG52" s="120">
        <v>0</v>
      </c>
      <c r="BH52" s="125">
        <v>0</v>
      </c>
      <c r="BI52" s="120"/>
      <c r="BJ52" s="125">
        <v>23334.523478999999</v>
      </c>
      <c r="BK52" s="125"/>
      <c r="BL52" s="125"/>
      <c r="BM52" s="125"/>
      <c r="BN52" s="125"/>
      <c r="BO52" s="125"/>
      <c r="BP52" s="125"/>
      <c r="BQ52" s="125"/>
      <c r="BR52" s="125"/>
      <c r="BS52" s="125"/>
      <c r="BT52" s="125">
        <v>83200</v>
      </c>
      <c r="BU52" s="125"/>
      <c r="BV52" s="125">
        <v>83200</v>
      </c>
      <c r="BW52" s="125"/>
      <c r="BX52" s="194"/>
      <c r="BY52" s="194"/>
      <c r="BZ52" s="194"/>
      <c r="CA52" s="194"/>
      <c r="CB52" s="194"/>
      <c r="CC52" s="194"/>
      <c r="CD52" s="194"/>
      <c r="CE52" s="194"/>
      <c r="CF52" s="194"/>
      <c r="CG52" s="367"/>
    </row>
    <row r="53" spans="1:85" ht="92.25" outlineLevel="1">
      <c r="A53" s="363">
        <v>19</v>
      </c>
      <c r="B53" s="364" t="s">
        <v>977</v>
      </c>
      <c r="C53" s="371" t="s">
        <v>888</v>
      </c>
      <c r="D53" s="363" t="s">
        <v>915</v>
      </c>
      <c r="E53" s="365" t="s">
        <v>48</v>
      </c>
      <c r="F53" s="363" t="s">
        <v>978</v>
      </c>
      <c r="G53" s="210">
        <v>8098453</v>
      </c>
      <c r="H53" s="366" t="s">
        <v>952</v>
      </c>
      <c r="I53" s="363" t="s">
        <v>75</v>
      </c>
      <c r="J53" s="365">
        <v>2024</v>
      </c>
      <c r="K53" s="367"/>
      <c r="L53" s="389" t="s">
        <v>979</v>
      </c>
      <c r="M53" s="123">
        <v>4950</v>
      </c>
      <c r="N53" s="367"/>
      <c r="O53" s="367"/>
      <c r="P53" s="367"/>
      <c r="Q53" s="363"/>
      <c r="R53" s="366" t="s">
        <v>980</v>
      </c>
      <c r="S53" s="365" t="s">
        <v>946</v>
      </c>
      <c r="T53" s="363" t="s">
        <v>915</v>
      </c>
      <c r="U53" s="120">
        <f t="shared" si="47"/>
        <v>0</v>
      </c>
      <c r="V53" s="364"/>
      <c r="W53" s="364"/>
      <c r="X53" s="364"/>
      <c r="Y53" s="120">
        <f t="shared" si="37"/>
        <v>4933.2800000000007</v>
      </c>
      <c r="Z53" s="120"/>
      <c r="AA53" s="120"/>
      <c r="AB53" s="120">
        <f t="shared" si="50"/>
        <v>4933.2800000000007</v>
      </c>
      <c r="AC53" s="120">
        <v>0</v>
      </c>
      <c r="AD53" s="121"/>
      <c r="AE53" s="121">
        <v>4933.2800000000007</v>
      </c>
      <c r="AF53" s="120">
        <f t="shared" si="39"/>
        <v>3033.2799999999997</v>
      </c>
      <c r="AG53" s="120"/>
      <c r="AH53" s="120"/>
      <c r="AI53" s="120">
        <f t="shared" si="40"/>
        <v>3033.2799999999997</v>
      </c>
      <c r="AJ53" s="120">
        <v>0</v>
      </c>
      <c r="AK53" s="121"/>
      <c r="AL53" s="121">
        <v>3033.2799999999997</v>
      </c>
      <c r="AM53" s="120">
        <v>3033.28</v>
      </c>
      <c r="AN53" s="120"/>
      <c r="AO53" s="120"/>
      <c r="AP53" s="120">
        <v>3033.28</v>
      </c>
      <c r="AQ53" s="120">
        <v>0</v>
      </c>
      <c r="AR53" s="121"/>
      <c r="AS53" s="121"/>
      <c r="AT53" s="121"/>
      <c r="AU53" s="121">
        <v>3033.28</v>
      </c>
      <c r="AV53" s="120">
        <f t="shared" si="41"/>
        <v>1900</v>
      </c>
      <c r="AW53" s="120"/>
      <c r="AX53" s="120"/>
      <c r="AY53" s="120">
        <f t="shared" si="42"/>
        <v>1900</v>
      </c>
      <c r="AZ53" s="120">
        <v>0</v>
      </c>
      <c r="BA53" s="121"/>
      <c r="BB53" s="121">
        <v>1900</v>
      </c>
      <c r="BC53" s="120">
        <v>1827.665</v>
      </c>
      <c r="BD53" s="120"/>
      <c r="BE53" s="120"/>
      <c r="BF53" s="120">
        <v>1827.665</v>
      </c>
      <c r="BG53" s="120">
        <v>0</v>
      </c>
      <c r="BH53" s="125">
        <v>0</v>
      </c>
      <c r="BI53" s="120"/>
      <c r="BJ53" s="125"/>
      <c r="BK53" s="120">
        <v>1827.665</v>
      </c>
      <c r="BL53" s="130"/>
      <c r="BM53" s="130"/>
      <c r="BN53" s="130"/>
      <c r="BO53" s="130"/>
      <c r="BP53" s="130"/>
      <c r="BQ53" s="130"/>
      <c r="BR53" s="130"/>
      <c r="BS53" s="130"/>
      <c r="BT53" s="130">
        <v>0</v>
      </c>
      <c r="BU53" s="130"/>
      <c r="BV53" s="130">
        <v>0</v>
      </c>
      <c r="BW53" s="130"/>
      <c r="BX53" s="195"/>
      <c r="BY53" s="195"/>
      <c r="BZ53" s="195"/>
      <c r="CA53" s="195"/>
      <c r="CB53" s="195"/>
      <c r="CC53" s="195"/>
      <c r="CD53" s="195"/>
      <c r="CE53" s="195"/>
      <c r="CF53" s="195"/>
      <c r="CG53" s="369"/>
    </row>
    <row r="54" spans="1:85" ht="46.15" outlineLevel="1">
      <c r="A54" s="363">
        <v>20</v>
      </c>
      <c r="B54" s="378" t="s">
        <v>981</v>
      </c>
      <c r="C54" s="371" t="s">
        <v>888</v>
      </c>
      <c r="D54" s="363" t="s">
        <v>915</v>
      </c>
      <c r="E54" s="365" t="s">
        <v>48</v>
      </c>
      <c r="F54" s="363" t="s">
        <v>982</v>
      </c>
      <c r="G54" s="119">
        <v>7919921</v>
      </c>
      <c r="H54" s="363" t="s">
        <v>913</v>
      </c>
      <c r="I54" s="363" t="s">
        <v>52</v>
      </c>
      <c r="J54" s="365">
        <v>2023</v>
      </c>
      <c r="K54" s="367"/>
      <c r="L54" s="379" t="s">
        <v>983</v>
      </c>
      <c r="M54" s="123">
        <v>34022</v>
      </c>
      <c r="N54" s="367"/>
      <c r="O54" s="123">
        <v>32320</v>
      </c>
      <c r="P54" s="367"/>
      <c r="Q54" s="363" t="s">
        <v>984</v>
      </c>
      <c r="R54" s="363" t="s">
        <v>913</v>
      </c>
      <c r="S54" s="365" t="s">
        <v>946</v>
      </c>
      <c r="T54" s="363" t="s">
        <v>915</v>
      </c>
      <c r="U54" s="120">
        <f t="shared" si="47"/>
        <v>0</v>
      </c>
      <c r="V54" s="364"/>
      <c r="W54" s="364"/>
      <c r="X54" s="364"/>
      <c r="Y54" s="120">
        <f t="shared" si="37"/>
        <v>7693</v>
      </c>
      <c r="Z54" s="121"/>
      <c r="AA54" s="122"/>
      <c r="AB54" s="120">
        <f t="shared" si="50"/>
        <v>7693</v>
      </c>
      <c r="AC54" s="120">
        <v>7693</v>
      </c>
      <c r="AD54" s="121"/>
      <c r="AE54" s="121"/>
      <c r="AF54" s="120">
        <f t="shared" si="39"/>
        <v>6491</v>
      </c>
      <c r="AG54" s="121"/>
      <c r="AH54" s="122"/>
      <c r="AI54" s="120">
        <f t="shared" si="40"/>
        <v>6491</v>
      </c>
      <c r="AJ54" s="120">
        <v>6491</v>
      </c>
      <c r="AK54" s="121"/>
      <c r="AL54" s="121"/>
      <c r="AM54" s="120">
        <v>7410.6525670000001</v>
      </c>
      <c r="AN54" s="121"/>
      <c r="AO54" s="121"/>
      <c r="AP54" s="120">
        <v>7410.6525670000001</v>
      </c>
      <c r="AQ54" s="120">
        <v>7410.6525670000001</v>
      </c>
      <c r="AR54" s="121">
        <v>7410.6525670000001</v>
      </c>
      <c r="AS54" s="121"/>
      <c r="AT54" s="121"/>
      <c r="AU54" s="121"/>
      <c r="AV54" s="120">
        <f t="shared" si="41"/>
        <v>1202</v>
      </c>
      <c r="AW54" s="121"/>
      <c r="AX54" s="121"/>
      <c r="AY54" s="120">
        <f t="shared" si="42"/>
        <v>1202</v>
      </c>
      <c r="AZ54" s="120">
        <v>1202</v>
      </c>
      <c r="BA54" s="121"/>
      <c r="BB54" s="121"/>
      <c r="BC54" s="120">
        <v>0</v>
      </c>
      <c r="BD54" s="121"/>
      <c r="BE54" s="121"/>
      <c r="BF54" s="125"/>
      <c r="BG54" s="120">
        <v>1197.024467</v>
      </c>
      <c r="BH54" s="125">
        <v>1197.024467</v>
      </c>
      <c r="BI54" s="120"/>
      <c r="BJ54" s="125"/>
      <c r="BK54" s="130"/>
      <c r="BL54" s="125">
        <v>312.90480000000002</v>
      </c>
      <c r="BM54" s="125"/>
      <c r="BN54" s="125">
        <v>312.90480000000002</v>
      </c>
      <c r="BO54" s="125"/>
      <c r="BP54" s="125">
        <v>312.90480000000002</v>
      </c>
      <c r="BQ54" s="125"/>
      <c r="BR54" s="125">
        <v>312.90480000000002</v>
      </c>
      <c r="BS54" s="125"/>
      <c r="BT54" s="125">
        <v>26558</v>
      </c>
      <c r="BU54" s="125"/>
      <c r="BV54" s="125">
        <v>26558</v>
      </c>
      <c r="BW54" s="125"/>
      <c r="BX54" s="194"/>
      <c r="BY54" s="194"/>
      <c r="BZ54" s="194"/>
      <c r="CA54" s="194"/>
      <c r="CB54" s="194"/>
      <c r="CC54" s="194"/>
      <c r="CD54" s="194"/>
      <c r="CE54" s="194"/>
      <c r="CF54" s="194"/>
      <c r="CG54" s="379"/>
    </row>
    <row r="55" spans="1:85" ht="46.15" outlineLevel="1">
      <c r="A55" s="363">
        <v>22</v>
      </c>
      <c r="B55" s="364" t="s">
        <v>985</v>
      </c>
      <c r="C55" s="371" t="s">
        <v>888</v>
      </c>
      <c r="D55" s="363" t="s">
        <v>915</v>
      </c>
      <c r="E55" s="365" t="s">
        <v>10</v>
      </c>
      <c r="F55" s="365" t="s">
        <v>93</v>
      </c>
      <c r="G55" s="127">
        <v>7894823</v>
      </c>
      <c r="H55" s="375" t="s">
        <v>913</v>
      </c>
      <c r="I55" s="363" t="s">
        <v>935</v>
      </c>
      <c r="J55" s="363"/>
      <c r="K55" s="367"/>
      <c r="L55" s="363" t="s">
        <v>986</v>
      </c>
      <c r="M55" s="126">
        <v>424064</v>
      </c>
      <c r="N55" s="367"/>
      <c r="O55" s="367"/>
      <c r="P55" s="126">
        <v>424064</v>
      </c>
      <c r="Q55" s="363"/>
      <c r="R55" s="375" t="s">
        <v>913</v>
      </c>
      <c r="S55" s="365" t="s">
        <v>946</v>
      </c>
      <c r="T55" s="363" t="s">
        <v>915</v>
      </c>
      <c r="U55" s="120">
        <f t="shared" si="47"/>
        <v>0</v>
      </c>
      <c r="V55" s="364"/>
      <c r="W55" s="364"/>
      <c r="X55" s="364"/>
      <c r="Y55" s="120">
        <f t="shared" si="37"/>
        <v>5000</v>
      </c>
      <c r="Z55" s="120"/>
      <c r="AA55" s="120"/>
      <c r="AB55" s="120">
        <f t="shared" si="50"/>
        <v>5000</v>
      </c>
      <c r="AC55" s="120">
        <v>0</v>
      </c>
      <c r="AD55" s="121">
        <v>5000</v>
      </c>
      <c r="AE55" s="121"/>
      <c r="AF55" s="120">
        <f t="shared" si="39"/>
        <v>3766</v>
      </c>
      <c r="AG55" s="120"/>
      <c r="AH55" s="120"/>
      <c r="AI55" s="120">
        <f t="shared" si="40"/>
        <v>3766</v>
      </c>
      <c r="AJ55" s="120">
        <v>0</v>
      </c>
      <c r="AK55" s="121">
        <v>3766</v>
      </c>
      <c r="AL55" s="121"/>
      <c r="AM55" s="120">
        <v>2765.88067</v>
      </c>
      <c r="AN55" s="120"/>
      <c r="AO55" s="120"/>
      <c r="AP55" s="120">
        <v>2765.88067</v>
      </c>
      <c r="AQ55" s="120">
        <v>0</v>
      </c>
      <c r="AR55" s="120"/>
      <c r="AS55" s="121"/>
      <c r="AT55" s="121">
        <v>2765.88067</v>
      </c>
      <c r="AU55" s="121"/>
      <c r="AV55" s="120">
        <f t="shared" si="41"/>
        <v>1000</v>
      </c>
      <c r="AW55" s="120"/>
      <c r="AX55" s="120"/>
      <c r="AY55" s="120">
        <f t="shared" si="42"/>
        <v>1000</v>
      </c>
      <c r="AZ55" s="120">
        <v>0</v>
      </c>
      <c r="BA55" s="121">
        <v>1000</v>
      </c>
      <c r="BB55" s="121"/>
      <c r="BC55" s="120">
        <v>0</v>
      </c>
      <c r="BD55" s="120"/>
      <c r="BE55" s="120"/>
      <c r="BF55" s="120">
        <v>0</v>
      </c>
      <c r="BG55" s="120">
        <v>0</v>
      </c>
      <c r="BH55" s="125"/>
      <c r="BI55" s="125"/>
      <c r="BJ55" s="125"/>
      <c r="BK55" s="125"/>
      <c r="BL55" s="125"/>
      <c r="BM55" s="125"/>
      <c r="BN55" s="125"/>
      <c r="BO55" s="125"/>
      <c r="BP55" s="125"/>
      <c r="BQ55" s="125"/>
      <c r="BR55" s="125"/>
      <c r="BS55" s="125"/>
      <c r="BT55" s="125">
        <v>400000</v>
      </c>
      <c r="BU55" s="125"/>
      <c r="BV55" s="125">
        <v>400000</v>
      </c>
      <c r="BW55" s="125"/>
      <c r="BX55" s="194"/>
      <c r="BY55" s="194"/>
      <c r="BZ55" s="194"/>
      <c r="CA55" s="194"/>
      <c r="CB55" s="194"/>
      <c r="CC55" s="194"/>
      <c r="CD55" s="194"/>
      <c r="CE55" s="194"/>
      <c r="CF55" s="194"/>
      <c r="CG55" s="367"/>
    </row>
    <row r="56" spans="1:85" s="360" customFormat="1" ht="28.5" customHeight="1">
      <c r="A56" s="361" t="s">
        <v>56</v>
      </c>
      <c r="B56" s="361" t="s">
        <v>987</v>
      </c>
      <c r="C56" s="361"/>
      <c r="D56" s="361"/>
      <c r="E56" s="361"/>
      <c r="F56" s="361"/>
      <c r="G56" s="361"/>
      <c r="H56" s="362">
        <f>H57+H59</f>
        <v>0</v>
      </c>
      <c r="I56" s="361"/>
      <c r="J56" s="362"/>
      <c r="K56" s="362"/>
      <c r="L56" s="362"/>
      <c r="M56" s="362">
        <f>M57+M59</f>
        <v>281214</v>
      </c>
      <c r="N56" s="362">
        <f t="shared" ref="N56:BY56" si="51">N57+N59</f>
        <v>0</v>
      </c>
      <c r="O56" s="362">
        <f t="shared" si="51"/>
        <v>3700</v>
      </c>
      <c r="P56" s="362">
        <f t="shared" si="51"/>
        <v>246499</v>
      </c>
      <c r="Q56" s="362">
        <f t="shared" si="51"/>
        <v>0</v>
      </c>
      <c r="R56" s="362">
        <f t="shared" si="51"/>
        <v>0</v>
      </c>
      <c r="S56" s="362">
        <f t="shared" si="51"/>
        <v>0</v>
      </c>
      <c r="T56" s="362">
        <f t="shared" si="51"/>
        <v>0</v>
      </c>
      <c r="U56" s="362">
        <f t="shared" si="51"/>
        <v>0</v>
      </c>
      <c r="V56" s="362">
        <f t="shared" si="51"/>
        <v>0</v>
      </c>
      <c r="W56" s="362">
        <f t="shared" si="51"/>
        <v>0</v>
      </c>
      <c r="X56" s="362">
        <f t="shared" si="51"/>
        <v>0</v>
      </c>
      <c r="Y56" s="362">
        <f t="shared" si="51"/>
        <v>151703.65100000001</v>
      </c>
      <c r="Z56" s="362">
        <f t="shared" si="51"/>
        <v>0</v>
      </c>
      <c r="AA56" s="362">
        <f t="shared" si="51"/>
        <v>0</v>
      </c>
      <c r="AB56" s="362">
        <f t="shared" si="51"/>
        <v>151703.65100000001</v>
      </c>
      <c r="AC56" s="362">
        <f t="shared" si="51"/>
        <v>38155</v>
      </c>
      <c r="AD56" s="362">
        <f t="shared" si="51"/>
        <v>108239</v>
      </c>
      <c r="AE56" s="362">
        <f t="shared" si="51"/>
        <v>5309.6509999999998</v>
      </c>
      <c r="AF56" s="362">
        <f t="shared" si="51"/>
        <v>109770.289</v>
      </c>
      <c r="AG56" s="362">
        <f t="shared" si="51"/>
        <v>0</v>
      </c>
      <c r="AH56" s="362">
        <f t="shared" si="51"/>
        <v>0</v>
      </c>
      <c r="AI56" s="362">
        <f t="shared" si="51"/>
        <v>109770.289</v>
      </c>
      <c r="AJ56" s="362">
        <f t="shared" si="51"/>
        <v>30201</v>
      </c>
      <c r="AK56" s="362">
        <f t="shared" si="51"/>
        <v>70008.289000000004</v>
      </c>
      <c r="AL56" s="362">
        <f t="shared" si="51"/>
        <v>9561</v>
      </c>
      <c r="AM56" s="362">
        <f t="shared" si="51"/>
        <v>79931.399269999994</v>
      </c>
      <c r="AN56" s="362">
        <f t="shared" si="51"/>
        <v>0</v>
      </c>
      <c r="AO56" s="362">
        <f t="shared" si="51"/>
        <v>7446.3253999999997</v>
      </c>
      <c r="AP56" s="362">
        <f t="shared" si="51"/>
        <v>72485.073869999993</v>
      </c>
      <c r="AQ56" s="362">
        <f t="shared" si="51"/>
        <v>24749.596100000002</v>
      </c>
      <c r="AR56" s="362">
        <f t="shared" si="51"/>
        <v>24749.596100000002</v>
      </c>
      <c r="AS56" s="362">
        <f t="shared" si="51"/>
        <v>0</v>
      </c>
      <c r="AT56" s="362">
        <f t="shared" si="51"/>
        <v>45632.477769999998</v>
      </c>
      <c r="AU56" s="362">
        <f t="shared" si="51"/>
        <v>2103</v>
      </c>
      <c r="AV56" s="362">
        <f t="shared" si="51"/>
        <v>39655.650999999998</v>
      </c>
      <c r="AW56" s="362">
        <f t="shared" si="51"/>
        <v>0</v>
      </c>
      <c r="AX56" s="362">
        <f t="shared" si="51"/>
        <v>0</v>
      </c>
      <c r="AY56" s="362">
        <f t="shared" si="51"/>
        <v>39655.650999999998</v>
      </c>
      <c r="AZ56" s="362">
        <f t="shared" si="51"/>
        <v>13042</v>
      </c>
      <c r="BA56" s="362">
        <f t="shared" si="51"/>
        <v>23407</v>
      </c>
      <c r="BB56" s="362">
        <f t="shared" si="51"/>
        <v>3206.6509999999998</v>
      </c>
      <c r="BC56" s="362">
        <f t="shared" si="51"/>
        <v>15376.052877</v>
      </c>
      <c r="BD56" s="362">
        <f t="shared" si="51"/>
        <v>0</v>
      </c>
      <c r="BE56" s="362">
        <f t="shared" si="51"/>
        <v>0</v>
      </c>
      <c r="BF56" s="362">
        <f t="shared" si="51"/>
        <v>15376.052877</v>
      </c>
      <c r="BG56" s="362">
        <f t="shared" si="51"/>
        <v>12779.176600000001</v>
      </c>
      <c r="BH56" s="362">
        <f t="shared" si="51"/>
        <v>12779.176600000001</v>
      </c>
      <c r="BI56" s="362">
        <f t="shared" si="51"/>
        <v>0</v>
      </c>
      <c r="BJ56" s="362">
        <f t="shared" si="51"/>
        <v>2390.225277</v>
      </c>
      <c r="BK56" s="362">
        <f t="shared" si="51"/>
        <v>3206.6509999999998</v>
      </c>
      <c r="BL56" s="362">
        <f t="shared" si="51"/>
        <v>2516.158504</v>
      </c>
      <c r="BM56" s="362">
        <f t="shared" si="51"/>
        <v>0</v>
      </c>
      <c r="BN56" s="362">
        <f t="shared" si="51"/>
        <v>0</v>
      </c>
      <c r="BO56" s="362">
        <f t="shared" si="51"/>
        <v>2516.158504</v>
      </c>
      <c r="BP56" s="362">
        <f t="shared" si="51"/>
        <v>1628.237496</v>
      </c>
      <c r="BQ56" s="362">
        <f t="shared" si="51"/>
        <v>0</v>
      </c>
      <c r="BR56" s="362">
        <f t="shared" si="51"/>
        <v>0</v>
      </c>
      <c r="BS56" s="362">
        <f t="shared" si="51"/>
        <v>1628.237496</v>
      </c>
      <c r="BT56" s="362">
        <f t="shared" si="51"/>
        <v>171965</v>
      </c>
      <c r="BU56" s="362">
        <f t="shared" si="51"/>
        <v>0</v>
      </c>
      <c r="BV56" s="362">
        <f t="shared" si="51"/>
        <v>171965</v>
      </c>
      <c r="BW56" s="362">
        <f t="shared" si="51"/>
        <v>0</v>
      </c>
      <c r="BX56" s="362">
        <f t="shared" si="51"/>
        <v>0</v>
      </c>
      <c r="BY56" s="362">
        <f t="shared" si="51"/>
        <v>0</v>
      </c>
      <c r="BZ56" s="362">
        <f t="shared" ref="BZ56:CF56" si="52">BZ57+BZ59</f>
        <v>0</v>
      </c>
      <c r="CA56" s="362">
        <f t="shared" si="52"/>
        <v>0</v>
      </c>
      <c r="CB56" s="362">
        <f t="shared" si="52"/>
        <v>0</v>
      </c>
      <c r="CC56" s="362">
        <f t="shared" si="52"/>
        <v>0</v>
      </c>
      <c r="CD56" s="362">
        <f t="shared" si="52"/>
        <v>0</v>
      </c>
      <c r="CE56" s="362">
        <f t="shared" si="52"/>
        <v>0</v>
      </c>
      <c r="CF56" s="362">
        <f t="shared" si="52"/>
        <v>0</v>
      </c>
      <c r="CG56" s="362"/>
    </row>
    <row r="57" spans="1:85" s="392" customFormat="1" ht="46.5" customHeight="1" outlineLevel="1">
      <c r="A57" s="373" t="s">
        <v>45</v>
      </c>
      <c r="B57" s="391" t="s">
        <v>704</v>
      </c>
      <c r="C57" s="361"/>
      <c r="D57" s="361"/>
      <c r="E57" s="361"/>
      <c r="F57" s="361"/>
      <c r="G57" s="361"/>
      <c r="H57" s="362">
        <f>SUM(H58:H58)</f>
        <v>0</v>
      </c>
      <c r="I57" s="361"/>
      <c r="J57" s="362"/>
      <c r="K57" s="362"/>
      <c r="L57" s="362"/>
      <c r="M57" s="362">
        <f>SUM(M58:M58)</f>
        <v>0</v>
      </c>
      <c r="N57" s="362">
        <f t="shared" ref="N57:BY57" si="53">SUM(N58:N58)</f>
        <v>0</v>
      </c>
      <c r="O57" s="362">
        <f t="shared" si="53"/>
        <v>0</v>
      </c>
      <c r="P57" s="362">
        <f t="shared" si="53"/>
        <v>0</v>
      </c>
      <c r="Q57" s="362">
        <f t="shared" si="53"/>
        <v>0</v>
      </c>
      <c r="R57" s="362">
        <f t="shared" si="53"/>
        <v>0</v>
      </c>
      <c r="S57" s="362">
        <f t="shared" si="53"/>
        <v>0</v>
      </c>
      <c r="T57" s="362">
        <f t="shared" si="53"/>
        <v>0</v>
      </c>
      <c r="U57" s="362">
        <f t="shared" si="53"/>
        <v>0</v>
      </c>
      <c r="V57" s="362">
        <f t="shared" si="53"/>
        <v>0</v>
      </c>
      <c r="W57" s="362">
        <f t="shared" si="53"/>
        <v>0</v>
      </c>
      <c r="X57" s="362">
        <f t="shared" si="53"/>
        <v>0</v>
      </c>
      <c r="Y57" s="362">
        <f t="shared" si="53"/>
        <v>5309.6509999999998</v>
      </c>
      <c r="Z57" s="362">
        <f t="shared" si="53"/>
        <v>0</v>
      </c>
      <c r="AA57" s="362">
        <f t="shared" si="53"/>
        <v>0</v>
      </c>
      <c r="AB57" s="362">
        <f t="shared" si="53"/>
        <v>5309.6509999999998</v>
      </c>
      <c r="AC57" s="362">
        <f t="shared" si="53"/>
        <v>0</v>
      </c>
      <c r="AD57" s="362">
        <f t="shared" si="53"/>
        <v>0</v>
      </c>
      <c r="AE57" s="362">
        <f t="shared" si="53"/>
        <v>5309.6509999999998</v>
      </c>
      <c r="AF57" s="362">
        <f t="shared" si="53"/>
        <v>2103</v>
      </c>
      <c r="AG57" s="362">
        <f t="shared" si="53"/>
        <v>0</v>
      </c>
      <c r="AH57" s="362">
        <f t="shared" si="53"/>
        <v>0</v>
      </c>
      <c r="AI57" s="362">
        <f t="shared" si="53"/>
        <v>2103</v>
      </c>
      <c r="AJ57" s="362">
        <f t="shared" si="53"/>
        <v>0</v>
      </c>
      <c r="AK57" s="362">
        <f t="shared" si="53"/>
        <v>0</v>
      </c>
      <c r="AL57" s="362">
        <f t="shared" si="53"/>
        <v>2103</v>
      </c>
      <c r="AM57" s="362">
        <f t="shared" si="53"/>
        <v>2103</v>
      </c>
      <c r="AN57" s="362">
        <f t="shared" si="53"/>
        <v>0</v>
      </c>
      <c r="AO57" s="362">
        <f t="shared" si="53"/>
        <v>0</v>
      </c>
      <c r="AP57" s="362">
        <f t="shared" si="53"/>
        <v>2103</v>
      </c>
      <c r="AQ57" s="362">
        <f t="shared" si="53"/>
        <v>0</v>
      </c>
      <c r="AR57" s="362">
        <f t="shared" si="53"/>
        <v>0</v>
      </c>
      <c r="AS57" s="362">
        <f t="shared" si="53"/>
        <v>0</v>
      </c>
      <c r="AT57" s="362">
        <f t="shared" si="53"/>
        <v>0</v>
      </c>
      <c r="AU57" s="362">
        <f t="shared" si="53"/>
        <v>2103</v>
      </c>
      <c r="AV57" s="362">
        <f t="shared" si="53"/>
        <v>3206.6509999999998</v>
      </c>
      <c r="AW57" s="362">
        <f t="shared" si="53"/>
        <v>0</v>
      </c>
      <c r="AX57" s="362">
        <f t="shared" si="53"/>
        <v>0</v>
      </c>
      <c r="AY57" s="362">
        <f t="shared" si="53"/>
        <v>3206.6509999999998</v>
      </c>
      <c r="AZ57" s="362">
        <f t="shared" si="53"/>
        <v>0</v>
      </c>
      <c r="BA57" s="362">
        <f t="shared" si="53"/>
        <v>0</v>
      </c>
      <c r="BB57" s="362">
        <f t="shared" si="53"/>
        <v>3206.6509999999998</v>
      </c>
      <c r="BC57" s="362">
        <f t="shared" si="53"/>
        <v>3206.6509999999998</v>
      </c>
      <c r="BD57" s="362">
        <f t="shared" si="53"/>
        <v>0</v>
      </c>
      <c r="BE57" s="362">
        <f t="shared" si="53"/>
        <v>0</v>
      </c>
      <c r="BF57" s="362">
        <f t="shared" si="53"/>
        <v>3206.6509999999998</v>
      </c>
      <c r="BG57" s="362">
        <f t="shared" si="53"/>
        <v>0</v>
      </c>
      <c r="BH57" s="362">
        <f t="shared" si="53"/>
        <v>0</v>
      </c>
      <c r="BI57" s="362">
        <f t="shared" si="53"/>
        <v>0</v>
      </c>
      <c r="BJ57" s="362">
        <f t="shared" si="53"/>
        <v>0</v>
      </c>
      <c r="BK57" s="362">
        <f t="shared" si="53"/>
        <v>3206.6509999999998</v>
      </c>
      <c r="BL57" s="362">
        <f t="shared" si="53"/>
        <v>0</v>
      </c>
      <c r="BM57" s="362">
        <f t="shared" si="53"/>
        <v>0</v>
      </c>
      <c r="BN57" s="362">
        <f t="shared" si="53"/>
        <v>0</v>
      </c>
      <c r="BO57" s="362">
        <f t="shared" si="53"/>
        <v>0</v>
      </c>
      <c r="BP57" s="362">
        <f t="shared" si="53"/>
        <v>0</v>
      </c>
      <c r="BQ57" s="362">
        <f t="shared" si="53"/>
        <v>0</v>
      </c>
      <c r="BR57" s="362">
        <f t="shared" si="53"/>
        <v>0</v>
      </c>
      <c r="BS57" s="362">
        <f t="shared" si="53"/>
        <v>0</v>
      </c>
      <c r="BT57" s="362">
        <f t="shared" si="53"/>
        <v>0</v>
      </c>
      <c r="BU57" s="362">
        <f t="shared" si="53"/>
        <v>0</v>
      </c>
      <c r="BV57" s="362">
        <f t="shared" si="53"/>
        <v>0</v>
      </c>
      <c r="BW57" s="362">
        <f t="shared" si="53"/>
        <v>0</v>
      </c>
      <c r="BX57" s="362">
        <f t="shared" si="53"/>
        <v>0</v>
      </c>
      <c r="BY57" s="362">
        <f t="shared" si="53"/>
        <v>0</v>
      </c>
      <c r="BZ57" s="362">
        <f t="shared" ref="BZ57:CF57" si="54">SUM(BZ58:BZ58)</f>
        <v>0</v>
      </c>
      <c r="CA57" s="362">
        <f t="shared" si="54"/>
        <v>0</v>
      </c>
      <c r="CB57" s="362">
        <f t="shared" si="54"/>
        <v>0</v>
      </c>
      <c r="CC57" s="362">
        <f t="shared" si="54"/>
        <v>0</v>
      </c>
      <c r="CD57" s="362">
        <f t="shared" si="54"/>
        <v>0</v>
      </c>
      <c r="CE57" s="362">
        <f t="shared" si="54"/>
        <v>0</v>
      </c>
      <c r="CF57" s="362">
        <f t="shared" si="54"/>
        <v>0</v>
      </c>
      <c r="CG57" s="362">
        <f>SUM(CG58:CG58)</f>
        <v>0</v>
      </c>
    </row>
    <row r="58" spans="1:85" ht="36.75" customHeight="1" outlineLevel="1">
      <c r="A58" s="363">
        <v>3</v>
      </c>
      <c r="B58" s="378" t="s">
        <v>990</v>
      </c>
      <c r="C58" s="371" t="s">
        <v>888</v>
      </c>
      <c r="D58" s="363" t="s">
        <v>988</v>
      </c>
      <c r="E58" s="363" t="s">
        <v>48</v>
      </c>
      <c r="F58" s="365" t="s">
        <v>47</v>
      </c>
      <c r="G58" s="127">
        <v>7438659</v>
      </c>
      <c r="H58" s="380" t="s">
        <v>989</v>
      </c>
      <c r="I58" s="363" t="s">
        <v>991</v>
      </c>
      <c r="J58" s="365">
        <v>2014</v>
      </c>
      <c r="K58" s="367"/>
      <c r="L58" s="379" t="s">
        <v>992</v>
      </c>
      <c r="M58" s="123"/>
      <c r="N58" s="367"/>
      <c r="O58" s="367"/>
      <c r="P58" s="367"/>
      <c r="Q58" s="363" t="s">
        <v>993</v>
      </c>
      <c r="R58" s="380" t="s">
        <v>989</v>
      </c>
      <c r="S58" s="363" t="s">
        <v>987</v>
      </c>
      <c r="T58" s="364" t="s">
        <v>988</v>
      </c>
      <c r="U58" s="120">
        <f t="shared" ref="U58:U68" si="55">V58+W58+X58</f>
        <v>0</v>
      </c>
      <c r="V58" s="364"/>
      <c r="W58" s="364"/>
      <c r="X58" s="364"/>
      <c r="Y58" s="120">
        <f t="shared" ref="Y58:Y68" si="56">SUM(Z58:AB58)</f>
        <v>5309.6509999999998</v>
      </c>
      <c r="Z58" s="120"/>
      <c r="AA58" s="120"/>
      <c r="AB58" s="120">
        <f>AC58+AD58+AE58</f>
        <v>5309.6509999999998</v>
      </c>
      <c r="AC58" s="120">
        <v>0</v>
      </c>
      <c r="AD58" s="121"/>
      <c r="AE58" s="121">
        <v>5309.6509999999998</v>
      </c>
      <c r="AF58" s="120">
        <f t="shared" ref="AF58:AF68" si="57">SUM(AG58:AI58)</f>
        <v>2103</v>
      </c>
      <c r="AG58" s="120"/>
      <c r="AH58" s="120"/>
      <c r="AI58" s="120">
        <f t="shared" ref="AI58:AI68" si="58">SUM(AJ58:AL58)</f>
        <v>2103</v>
      </c>
      <c r="AJ58" s="120">
        <v>0</v>
      </c>
      <c r="AK58" s="121"/>
      <c r="AL58" s="121">
        <v>2103</v>
      </c>
      <c r="AM58" s="120">
        <v>2103</v>
      </c>
      <c r="AN58" s="120"/>
      <c r="AO58" s="120"/>
      <c r="AP58" s="120">
        <v>2103</v>
      </c>
      <c r="AQ58" s="120">
        <v>0</v>
      </c>
      <c r="AR58" s="121"/>
      <c r="AS58" s="121"/>
      <c r="AT58" s="121"/>
      <c r="AU58" s="121">
        <v>2103</v>
      </c>
      <c r="AV58" s="120">
        <f t="shared" ref="AV58:AV68" si="59">SUM(AW58:AY58)</f>
        <v>3206.6509999999998</v>
      </c>
      <c r="AW58" s="120"/>
      <c r="AX58" s="120"/>
      <c r="AY58" s="120">
        <f t="shared" ref="AY58:AY68" si="60">SUM(AZ58:BB58)</f>
        <v>3206.6509999999998</v>
      </c>
      <c r="AZ58" s="120">
        <v>0</v>
      </c>
      <c r="BA58" s="121"/>
      <c r="BB58" s="121">
        <v>3206.6509999999998</v>
      </c>
      <c r="BC58" s="120">
        <v>3206.6509999999998</v>
      </c>
      <c r="BD58" s="120"/>
      <c r="BE58" s="120"/>
      <c r="BF58" s="120">
        <v>3206.6509999999998</v>
      </c>
      <c r="BG58" s="120">
        <v>0</v>
      </c>
      <c r="BH58" s="125"/>
      <c r="BI58" s="125"/>
      <c r="BJ58" s="125"/>
      <c r="BK58" s="120">
        <v>3206.6509999999998</v>
      </c>
      <c r="BL58" s="130"/>
      <c r="BM58" s="130"/>
      <c r="BN58" s="130"/>
      <c r="BO58" s="130"/>
      <c r="BP58" s="130"/>
      <c r="BQ58" s="130"/>
      <c r="BR58" s="130"/>
      <c r="BS58" s="130"/>
      <c r="BT58" s="130">
        <v>0</v>
      </c>
      <c r="BU58" s="130">
        <v>0</v>
      </c>
      <c r="BV58" s="130">
        <v>0</v>
      </c>
      <c r="BW58" s="130">
        <v>0</v>
      </c>
      <c r="BX58" s="195"/>
      <c r="BY58" s="195"/>
      <c r="BZ58" s="195"/>
      <c r="CA58" s="195"/>
      <c r="CB58" s="195"/>
      <c r="CC58" s="195"/>
      <c r="CD58" s="195"/>
      <c r="CE58" s="195"/>
      <c r="CF58" s="195"/>
      <c r="CG58" s="369"/>
    </row>
    <row r="59" spans="1:85" s="392" customFormat="1" ht="46.5" customHeight="1" outlineLevel="1">
      <c r="A59" s="373" t="s">
        <v>45</v>
      </c>
      <c r="B59" s="391" t="s">
        <v>49</v>
      </c>
      <c r="C59" s="361"/>
      <c r="D59" s="361"/>
      <c r="E59" s="361"/>
      <c r="F59" s="361"/>
      <c r="G59" s="361"/>
      <c r="H59" s="362">
        <f>SUM(H60:H68)</f>
        <v>0</v>
      </c>
      <c r="I59" s="361"/>
      <c r="J59" s="362"/>
      <c r="K59" s="362"/>
      <c r="L59" s="362"/>
      <c r="M59" s="362">
        <f>SUM(M60:M68)</f>
        <v>281214</v>
      </c>
      <c r="N59" s="362">
        <f>SUM(N60:N68)</f>
        <v>0</v>
      </c>
      <c r="O59" s="362">
        <f>SUM(O60:O68)</f>
        <v>3700</v>
      </c>
      <c r="P59" s="362">
        <f>SUM(P60:P68)</f>
        <v>246499</v>
      </c>
      <c r="Q59" s="362">
        <f t="shared" ref="Q59:CB59" si="61">SUM(Q60:Q68)</f>
        <v>0</v>
      </c>
      <c r="R59" s="362">
        <f t="shared" si="61"/>
        <v>0</v>
      </c>
      <c r="S59" s="362">
        <f t="shared" si="61"/>
        <v>0</v>
      </c>
      <c r="T59" s="362">
        <f t="shared" si="61"/>
        <v>0</v>
      </c>
      <c r="U59" s="362">
        <f t="shared" si="61"/>
        <v>0</v>
      </c>
      <c r="V59" s="362">
        <f t="shared" si="61"/>
        <v>0</v>
      </c>
      <c r="W59" s="362">
        <f t="shared" si="61"/>
        <v>0</v>
      </c>
      <c r="X59" s="362">
        <f t="shared" si="61"/>
        <v>0</v>
      </c>
      <c r="Y59" s="362">
        <f t="shared" si="61"/>
        <v>146394</v>
      </c>
      <c r="Z59" s="362">
        <f t="shared" si="61"/>
        <v>0</v>
      </c>
      <c r="AA59" s="362">
        <f t="shared" si="61"/>
        <v>0</v>
      </c>
      <c r="AB59" s="362">
        <f t="shared" si="61"/>
        <v>146394</v>
      </c>
      <c r="AC59" s="362">
        <f t="shared" si="61"/>
        <v>38155</v>
      </c>
      <c r="AD59" s="362">
        <f t="shared" si="61"/>
        <v>108239</v>
      </c>
      <c r="AE59" s="362">
        <f t="shared" si="61"/>
        <v>0</v>
      </c>
      <c r="AF59" s="362">
        <f t="shared" si="61"/>
        <v>107667.289</v>
      </c>
      <c r="AG59" s="362">
        <f t="shared" si="61"/>
        <v>0</v>
      </c>
      <c r="AH59" s="362">
        <f t="shared" si="61"/>
        <v>0</v>
      </c>
      <c r="AI59" s="362">
        <f t="shared" si="61"/>
        <v>107667.289</v>
      </c>
      <c r="AJ59" s="362">
        <f t="shared" si="61"/>
        <v>30201</v>
      </c>
      <c r="AK59" s="362">
        <f t="shared" si="61"/>
        <v>70008.289000000004</v>
      </c>
      <c r="AL59" s="362">
        <f t="shared" si="61"/>
        <v>7458</v>
      </c>
      <c r="AM59" s="362">
        <f t="shared" si="61"/>
        <v>77828.399269999994</v>
      </c>
      <c r="AN59" s="362">
        <f t="shared" si="61"/>
        <v>0</v>
      </c>
      <c r="AO59" s="362">
        <f t="shared" si="61"/>
        <v>7446.3253999999997</v>
      </c>
      <c r="AP59" s="362">
        <f t="shared" si="61"/>
        <v>70382.073869999993</v>
      </c>
      <c r="AQ59" s="362">
        <f t="shared" si="61"/>
        <v>24749.596100000002</v>
      </c>
      <c r="AR59" s="362">
        <f t="shared" si="61"/>
        <v>24749.596100000002</v>
      </c>
      <c r="AS59" s="362">
        <f t="shared" si="61"/>
        <v>0</v>
      </c>
      <c r="AT59" s="362">
        <f t="shared" si="61"/>
        <v>45632.477769999998</v>
      </c>
      <c r="AU59" s="362">
        <f t="shared" si="61"/>
        <v>0</v>
      </c>
      <c r="AV59" s="362">
        <f t="shared" si="61"/>
        <v>36449</v>
      </c>
      <c r="AW59" s="362">
        <f t="shared" si="61"/>
        <v>0</v>
      </c>
      <c r="AX59" s="362">
        <f t="shared" si="61"/>
        <v>0</v>
      </c>
      <c r="AY59" s="362">
        <f t="shared" si="61"/>
        <v>36449</v>
      </c>
      <c r="AZ59" s="362">
        <f t="shared" si="61"/>
        <v>13042</v>
      </c>
      <c r="BA59" s="362">
        <f t="shared" si="61"/>
        <v>23407</v>
      </c>
      <c r="BB59" s="362">
        <f t="shared" si="61"/>
        <v>0</v>
      </c>
      <c r="BC59" s="362">
        <f t="shared" si="61"/>
        <v>12169.401877</v>
      </c>
      <c r="BD59" s="362">
        <f t="shared" si="61"/>
        <v>0</v>
      </c>
      <c r="BE59" s="362">
        <f t="shared" si="61"/>
        <v>0</v>
      </c>
      <c r="BF59" s="362">
        <f t="shared" si="61"/>
        <v>12169.401877</v>
      </c>
      <c r="BG59" s="362">
        <f t="shared" si="61"/>
        <v>12779.176600000001</v>
      </c>
      <c r="BH59" s="362">
        <f t="shared" si="61"/>
        <v>12779.176600000001</v>
      </c>
      <c r="BI59" s="362">
        <f t="shared" si="61"/>
        <v>0</v>
      </c>
      <c r="BJ59" s="362">
        <f t="shared" si="61"/>
        <v>2390.225277</v>
      </c>
      <c r="BK59" s="362">
        <f t="shared" si="61"/>
        <v>0</v>
      </c>
      <c r="BL59" s="362">
        <f t="shared" si="61"/>
        <v>2516.158504</v>
      </c>
      <c r="BM59" s="362">
        <f t="shared" si="61"/>
        <v>0</v>
      </c>
      <c r="BN59" s="362">
        <f t="shared" si="61"/>
        <v>0</v>
      </c>
      <c r="BO59" s="362">
        <f t="shared" si="61"/>
        <v>2516.158504</v>
      </c>
      <c r="BP59" s="362">
        <f t="shared" si="61"/>
        <v>1628.237496</v>
      </c>
      <c r="BQ59" s="362">
        <f t="shared" si="61"/>
        <v>0</v>
      </c>
      <c r="BR59" s="362">
        <f t="shared" si="61"/>
        <v>0</v>
      </c>
      <c r="BS59" s="362">
        <f t="shared" si="61"/>
        <v>1628.237496</v>
      </c>
      <c r="BT59" s="362">
        <f t="shared" si="61"/>
        <v>171965</v>
      </c>
      <c r="BU59" s="362">
        <f t="shared" si="61"/>
        <v>0</v>
      </c>
      <c r="BV59" s="362">
        <f t="shared" si="61"/>
        <v>171965</v>
      </c>
      <c r="BW59" s="362">
        <f t="shared" si="61"/>
        <v>0</v>
      </c>
      <c r="BX59" s="362">
        <f t="shared" si="61"/>
        <v>0</v>
      </c>
      <c r="BY59" s="362">
        <f t="shared" si="61"/>
        <v>0</v>
      </c>
      <c r="BZ59" s="362">
        <f t="shared" si="61"/>
        <v>0</v>
      </c>
      <c r="CA59" s="362">
        <f t="shared" si="61"/>
        <v>0</v>
      </c>
      <c r="CB59" s="362">
        <f t="shared" si="61"/>
        <v>0</v>
      </c>
      <c r="CC59" s="362">
        <f t="shared" ref="CC59:CF59" si="62">SUM(CC60:CC68)</f>
        <v>0</v>
      </c>
      <c r="CD59" s="362">
        <f t="shared" si="62"/>
        <v>0</v>
      </c>
      <c r="CE59" s="362">
        <f t="shared" si="62"/>
        <v>0</v>
      </c>
      <c r="CF59" s="362">
        <f t="shared" si="62"/>
        <v>0</v>
      </c>
      <c r="CG59" s="362">
        <f>SUM(CG60:CG68)</f>
        <v>0</v>
      </c>
    </row>
    <row r="60" spans="1:85" ht="81.75" customHeight="1" outlineLevel="1">
      <c r="A60" s="363">
        <v>3</v>
      </c>
      <c r="B60" s="378" t="s">
        <v>995</v>
      </c>
      <c r="C60" s="371" t="s">
        <v>886</v>
      </c>
      <c r="D60" s="363" t="s">
        <v>988</v>
      </c>
      <c r="E60" s="363" t="s">
        <v>48</v>
      </c>
      <c r="F60" s="374" t="s">
        <v>53</v>
      </c>
      <c r="G60" s="120">
        <v>7920781</v>
      </c>
      <c r="H60" s="363" t="s">
        <v>996</v>
      </c>
      <c r="I60" s="363" t="s">
        <v>50</v>
      </c>
      <c r="J60" s="365">
        <v>2022</v>
      </c>
      <c r="K60" s="365"/>
      <c r="L60" s="363" t="s">
        <v>997</v>
      </c>
      <c r="M60" s="125">
        <v>14990</v>
      </c>
      <c r="N60" s="365"/>
      <c r="O60" s="365"/>
      <c r="P60" s="125">
        <v>14990</v>
      </c>
      <c r="Q60" s="363"/>
      <c r="R60" s="363" t="s">
        <v>996</v>
      </c>
      <c r="S60" s="363" t="s">
        <v>987</v>
      </c>
      <c r="T60" s="364" t="s">
        <v>988</v>
      </c>
      <c r="U60" s="120">
        <f t="shared" si="55"/>
        <v>0</v>
      </c>
      <c r="V60" s="363"/>
      <c r="W60" s="363"/>
      <c r="X60" s="363"/>
      <c r="Y60" s="120">
        <f t="shared" si="56"/>
        <v>14640</v>
      </c>
      <c r="Z60" s="120"/>
      <c r="AA60" s="122"/>
      <c r="AB60" s="120">
        <f t="shared" ref="AB60:AB68" si="63">AC60+AD60+AE60</f>
        <v>14640</v>
      </c>
      <c r="AC60" s="120">
        <v>14640</v>
      </c>
      <c r="AD60" s="120"/>
      <c r="AE60" s="120"/>
      <c r="AF60" s="120">
        <f t="shared" si="57"/>
        <v>12499</v>
      </c>
      <c r="AG60" s="120"/>
      <c r="AH60" s="120"/>
      <c r="AI60" s="120">
        <f t="shared" si="58"/>
        <v>12499</v>
      </c>
      <c r="AJ60" s="120">
        <v>12499</v>
      </c>
      <c r="AK60" s="120"/>
      <c r="AL60" s="120"/>
      <c r="AM60" s="120">
        <v>7047.2170999999998</v>
      </c>
      <c r="AN60" s="120"/>
      <c r="AO60" s="120"/>
      <c r="AP60" s="120">
        <v>7047.2170999999998</v>
      </c>
      <c r="AQ60" s="120">
        <v>7047.2170999999998</v>
      </c>
      <c r="AR60" s="120">
        <v>7047.2170999999998</v>
      </c>
      <c r="AS60" s="120"/>
      <c r="AT60" s="120"/>
      <c r="AU60" s="120"/>
      <c r="AV60" s="120">
        <f t="shared" si="59"/>
        <v>5401</v>
      </c>
      <c r="AW60" s="120"/>
      <c r="AX60" s="121"/>
      <c r="AY60" s="120">
        <f t="shared" si="60"/>
        <v>5401</v>
      </c>
      <c r="AZ60" s="120">
        <v>5401</v>
      </c>
      <c r="BA60" s="120"/>
      <c r="BB60" s="120"/>
      <c r="BC60" s="120">
        <v>5138.5830000000005</v>
      </c>
      <c r="BD60" s="120"/>
      <c r="BE60" s="121"/>
      <c r="BF60" s="120">
        <v>5138.5830000000005</v>
      </c>
      <c r="BG60" s="120">
        <v>5138.5830000000005</v>
      </c>
      <c r="BH60" s="120">
        <v>5138.5830000000005</v>
      </c>
      <c r="BI60" s="120"/>
      <c r="BJ60" s="120"/>
      <c r="BK60" s="120"/>
      <c r="BL60" s="120">
        <v>1549.288</v>
      </c>
      <c r="BM60" s="120"/>
      <c r="BN60" s="120"/>
      <c r="BO60" s="120">
        <v>1549.288</v>
      </c>
      <c r="BP60" s="120">
        <v>1549.288</v>
      </c>
      <c r="BQ60" s="120"/>
      <c r="BR60" s="120"/>
      <c r="BS60" s="120">
        <v>1549.288</v>
      </c>
      <c r="BT60" s="120"/>
      <c r="BU60" s="120"/>
      <c r="BV60" s="120"/>
      <c r="BW60" s="120"/>
      <c r="BX60" s="193"/>
      <c r="BY60" s="193"/>
      <c r="BZ60" s="193"/>
      <c r="CA60" s="193"/>
      <c r="CB60" s="193"/>
      <c r="CC60" s="193"/>
      <c r="CD60" s="193"/>
      <c r="CE60" s="193"/>
      <c r="CF60" s="193"/>
      <c r="CG60" s="131"/>
    </row>
    <row r="61" spans="1:85" ht="46.15" outlineLevel="1">
      <c r="A61" s="363">
        <v>7</v>
      </c>
      <c r="B61" s="378" t="s">
        <v>998</v>
      </c>
      <c r="C61" s="371" t="s">
        <v>888</v>
      </c>
      <c r="D61" s="363" t="s">
        <v>988</v>
      </c>
      <c r="E61" s="363" t="s">
        <v>48</v>
      </c>
      <c r="F61" s="374" t="s">
        <v>887</v>
      </c>
      <c r="G61" s="124">
        <v>7920778</v>
      </c>
      <c r="H61" s="363" t="s">
        <v>996</v>
      </c>
      <c r="I61" s="363" t="s">
        <v>69</v>
      </c>
      <c r="J61" s="365">
        <v>2022</v>
      </c>
      <c r="K61" s="365"/>
      <c r="L61" s="363" t="s">
        <v>999</v>
      </c>
      <c r="M61" s="122">
        <v>20300</v>
      </c>
      <c r="N61" s="365"/>
      <c r="O61" s="365"/>
      <c r="P61" s="122">
        <v>19285</v>
      </c>
      <c r="Q61" s="363" t="s">
        <v>1000</v>
      </c>
      <c r="R61" s="363" t="s">
        <v>996</v>
      </c>
      <c r="S61" s="363" t="s">
        <v>987</v>
      </c>
      <c r="T61" s="364" t="s">
        <v>988</v>
      </c>
      <c r="U61" s="120">
        <f t="shared" si="55"/>
        <v>0</v>
      </c>
      <c r="V61" s="363"/>
      <c r="W61" s="363"/>
      <c r="X61" s="363"/>
      <c r="Y61" s="120">
        <f t="shared" si="56"/>
        <v>18947</v>
      </c>
      <c r="Z61" s="120"/>
      <c r="AA61" s="122"/>
      <c r="AB61" s="120">
        <f t="shared" si="63"/>
        <v>18947</v>
      </c>
      <c r="AC61" s="120">
        <v>9731</v>
      </c>
      <c r="AD61" s="121">
        <v>9216</v>
      </c>
      <c r="AE61" s="120"/>
      <c r="AF61" s="120">
        <f t="shared" si="57"/>
        <v>18947</v>
      </c>
      <c r="AG61" s="120"/>
      <c r="AH61" s="122"/>
      <c r="AI61" s="120">
        <f t="shared" si="58"/>
        <v>18947</v>
      </c>
      <c r="AJ61" s="120">
        <v>9731</v>
      </c>
      <c r="AK61" s="121">
        <v>6258</v>
      </c>
      <c r="AL61" s="122">
        <v>2958</v>
      </c>
      <c r="AM61" s="120">
        <v>18935.325400000002</v>
      </c>
      <c r="AN61" s="120"/>
      <c r="AO61" s="121">
        <v>2946.3254000000002</v>
      </c>
      <c r="AP61" s="120">
        <v>15989</v>
      </c>
      <c r="AQ61" s="120">
        <v>9731</v>
      </c>
      <c r="AR61" s="120">
        <v>9731</v>
      </c>
      <c r="AS61" s="120"/>
      <c r="AT61" s="121">
        <v>6258</v>
      </c>
      <c r="AU61" s="120"/>
      <c r="AV61" s="120">
        <f t="shared" si="59"/>
        <v>1828</v>
      </c>
      <c r="AW61" s="120"/>
      <c r="AX61" s="120"/>
      <c r="AY61" s="120">
        <f t="shared" si="60"/>
        <v>1828</v>
      </c>
      <c r="AZ61" s="120">
        <v>1828</v>
      </c>
      <c r="BA61" s="120"/>
      <c r="BB61" s="120"/>
      <c r="BC61" s="120">
        <v>1827.5935999999999</v>
      </c>
      <c r="BD61" s="120"/>
      <c r="BE61" s="120"/>
      <c r="BF61" s="120">
        <v>1827.5935999999999</v>
      </c>
      <c r="BG61" s="120">
        <v>1827.5935999999999</v>
      </c>
      <c r="BH61" s="120">
        <v>1827.5935999999999</v>
      </c>
      <c r="BI61" s="120"/>
      <c r="BJ61" s="120"/>
      <c r="BK61" s="120"/>
      <c r="BL61" s="120"/>
      <c r="BM61" s="120"/>
      <c r="BN61" s="120"/>
      <c r="BO61" s="120"/>
      <c r="BP61" s="120"/>
      <c r="BQ61" s="120"/>
      <c r="BR61" s="120"/>
      <c r="BS61" s="120"/>
      <c r="BT61" s="120"/>
      <c r="BU61" s="120"/>
      <c r="BV61" s="120"/>
      <c r="BW61" s="120"/>
      <c r="BX61" s="193"/>
      <c r="BY61" s="193"/>
      <c r="BZ61" s="193"/>
      <c r="CA61" s="193"/>
      <c r="CB61" s="193"/>
      <c r="CC61" s="193"/>
      <c r="CD61" s="193"/>
      <c r="CE61" s="193"/>
      <c r="CF61" s="193"/>
      <c r="CG61" s="131"/>
    </row>
    <row r="62" spans="1:85" ht="46.15" outlineLevel="1">
      <c r="A62" s="363">
        <v>14</v>
      </c>
      <c r="B62" s="386" t="s">
        <v>1001</v>
      </c>
      <c r="C62" s="371" t="s">
        <v>888</v>
      </c>
      <c r="D62" s="363" t="s">
        <v>988</v>
      </c>
      <c r="E62" s="365" t="s">
        <v>10</v>
      </c>
      <c r="F62" s="363" t="s">
        <v>905</v>
      </c>
      <c r="G62" s="127">
        <v>7843830</v>
      </c>
      <c r="H62" s="212" t="s">
        <v>996</v>
      </c>
      <c r="I62" s="363" t="s">
        <v>935</v>
      </c>
      <c r="J62" s="363"/>
      <c r="K62" s="367"/>
      <c r="L62" s="363" t="s">
        <v>1002</v>
      </c>
      <c r="M62" s="126">
        <v>115420</v>
      </c>
      <c r="N62" s="367"/>
      <c r="O62" s="367"/>
      <c r="P62" s="126">
        <v>85420</v>
      </c>
      <c r="Q62" s="363"/>
      <c r="R62" s="212" t="s">
        <v>996</v>
      </c>
      <c r="S62" s="363" t="s">
        <v>987</v>
      </c>
      <c r="T62" s="364" t="s">
        <v>988</v>
      </c>
      <c r="U62" s="120">
        <f t="shared" si="55"/>
        <v>0</v>
      </c>
      <c r="V62" s="364"/>
      <c r="W62" s="364"/>
      <c r="X62" s="364"/>
      <c r="Y62" s="120">
        <f t="shared" si="56"/>
        <v>3600</v>
      </c>
      <c r="Z62" s="120"/>
      <c r="AA62" s="120"/>
      <c r="AB62" s="120">
        <f t="shared" si="63"/>
        <v>3600</v>
      </c>
      <c r="AC62" s="120">
        <v>0</v>
      </c>
      <c r="AD62" s="121">
        <v>3600</v>
      </c>
      <c r="AE62" s="121"/>
      <c r="AF62" s="120">
        <f t="shared" si="57"/>
        <v>3247</v>
      </c>
      <c r="AG62" s="120"/>
      <c r="AH62" s="120"/>
      <c r="AI62" s="120">
        <f t="shared" si="58"/>
        <v>3247</v>
      </c>
      <c r="AJ62" s="120">
        <v>0</v>
      </c>
      <c r="AK62" s="121">
        <v>3247</v>
      </c>
      <c r="AL62" s="121"/>
      <c r="AM62" s="120">
        <v>2746.1579999999999</v>
      </c>
      <c r="AN62" s="120"/>
      <c r="AO62" s="120"/>
      <c r="AP62" s="120">
        <v>2746.1579999999999</v>
      </c>
      <c r="AQ62" s="120">
        <v>0</v>
      </c>
      <c r="AR62" s="120"/>
      <c r="AS62" s="121"/>
      <c r="AT62" s="121">
        <v>2746.1579999999999</v>
      </c>
      <c r="AU62" s="121"/>
      <c r="AV62" s="120">
        <f t="shared" si="59"/>
        <v>500</v>
      </c>
      <c r="AW62" s="120"/>
      <c r="AX62" s="120"/>
      <c r="AY62" s="120">
        <f t="shared" si="60"/>
        <v>500</v>
      </c>
      <c r="AZ62" s="120">
        <v>0</v>
      </c>
      <c r="BA62" s="121">
        <v>500</v>
      </c>
      <c r="BB62" s="121"/>
      <c r="BC62" s="120">
        <v>0</v>
      </c>
      <c r="BD62" s="120"/>
      <c r="BE62" s="120"/>
      <c r="BF62" s="120">
        <v>0</v>
      </c>
      <c r="BG62" s="120">
        <v>0</v>
      </c>
      <c r="BH62" s="125">
        <v>0</v>
      </c>
      <c r="BI62" s="120"/>
      <c r="BJ62" s="125"/>
      <c r="BK62" s="125"/>
      <c r="BL62" s="125"/>
      <c r="BM62" s="125"/>
      <c r="BN62" s="125"/>
      <c r="BO62" s="125"/>
      <c r="BP62" s="125"/>
      <c r="BQ62" s="125"/>
      <c r="BR62" s="125"/>
      <c r="BS62" s="125"/>
      <c r="BT62" s="393">
        <f>M62-AF62-AV62</f>
        <v>111673</v>
      </c>
      <c r="BU62" s="125"/>
      <c r="BV62" s="393">
        <v>111673</v>
      </c>
      <c r="BW62" s="125"/>
      <c r="BX62" s="194"/>
      <c r="BY62" s="194"/>
      <c r="BZ62" s="194"/>
      <c r="CA62" s="194"/>
      <c r="CB62" s="194"/>
      <c r="CC62" s="194"/>
      <c r="CD62" s="194"/>
      <c r="CE62" s="194"/>
      <c r="CF62" s="194"/>
      <c r="CG62" s="367"/>
    </row>
    <row r="63" spans="1:85" ht="46.15" outlineLevel="1">
      <c r="A63" s="363">
        <v>19</v>
      </c>
      <c r="B63" s="364" t="s">
        <v>1003</v>
      </c>
      <c r="C63" s="363" t="s">
        <v>888</v>
      </c>
      <c r="D63" s="363" t="s">
        <v>988</v>
      </c>
      <c r="E63" s="365" t="s">
        <v>48</v>
      </c>
      <c r="F63" s="374" t="s">
        <v>47</v>
      </c>
      <c r="G63" s="127">
        <v>7937943</v>
      </c>
      <c r="H63" s="380" t="s">
        <v>994</v>
      </c>
      <c r="I63" s="363" t="s">
        <v>944</v>
      </c>
      <c r="J63" s="365">
        <v>2022</v>
      </c>
      <c r="K63" s="367"/>
      <c r="L63" s="363" t="s">
        <v>1004</v>
      </c>
      <c r="M63" s="387">
        <v>27546</v>
      </c>
      <c r="N63" s="367"/>
      <c r="O63" s="367"/>
      <c r="P63" s="387">
        <v>27546</v>
      </c>
      <c r="Q63" s="363"/>
      <c r="R63" s="380" t="s">
        <v>994</v>
      </c>
      <c r="S63" s="363" t="s">
        <v>987</v>
      </c>
      <c r="T63" s="364" t="s">
        <v>988</v>
      </c>
      <c r="U63" s="120">
        <f t="shared" si="55"/>
        <v>0</v>
      </c>
      <c r="V63" s="364"/>
      <c r="W63" s="364"/>
      <c r="X63" s="364"/>
      <c r="Y63" s="120">
        <f t="shared" si="56"/>
        <v>27546</v>
      </c>
      <c r="Z63" s="120"/>
      <c r="AA63" s="122"/>
      <c r="AB63" s="120">
        <f t="shared" si="63"/>
        <v>27546</v>
      </c>
      <c r="AC63" s="120">
        <v>2813</v>
      </c>
      <c r="AD63" s="121">
        <v>24733</v>
      </c>
      <c r="AE63" s="121"/>
      <c r="AF63" s="120">
        <f t="shared" si="57"/>
        <v>23765.709000000003</v>
      </c>
      <c r="AG63" s="120"/>
      <c r="AH63" s="120"/>
      <c r="AI63" s="120">
        <f t="shared" si="58"/>
        <v>23765.709000000003</v>
      </c>
      <c r="AJ63" s="120">
        <v>0</v>
      </c>
      <c r="AK63" s="121">
        <v>23765.709000000003</v>
      </c>
      <c r="AL63" s="121"/>
      <c r="AM63" s="120">
        <v>10788.7088</v>
      </c>
      <c r="AN63" s="120"/>
      <c r="AO63" s="120"/>
      <c r="AP63" s="120">
        <v>10788.7088</v>
      </c>
      <c r="AQ63" s="120">
        <v>0</v>
      </c>
      <c r="AR63" s="120"/>
      <c r="AS63" s="121"/>
      <c r="AT63" s="121">
        <v>10788.7088</v>
      </c>
      <c r="AU63" s="121"/>
      <c r="AV63" s="120">
        <f t="shared" si="59"/>
        <v>15790</v>
      </c>
      <c r="AW63" s="120"/>
      <c r="AX63" s="121"/>
      <c r="AY63" s="120">
        <f t="shared" si="60"/>
        <v>15790</v>
      </c>
      <c r="AZ63" s="120">
        <v>2813</v>
      </c>
      <c r="BA63" s="121">
        <v>12977</v>
      </c>
      <c r="BB63" s="121"/>
      <c r="BC63" s="120">
        <v>2965.4872</v>
      </c>
      <c r="BD63" s="120"/>
      <c r="BE63" s="121"/>
      <c r="BF63" s="120">
        <v>2965.4872</v>
      </c>
      <c r="BG63" s="120">
        <v>2813</v>
      </c>
      <c r="BH63" s="125">
        <v>2813</v>
      </c>
      <c r="BI63" s="120"/>
      <c r="BJ63" s="125">
        <v>152.4872</v>
      </c>
      <c r="BK63" s="125"/>
      <c r="BL63" s="125"/>
      <c r="BM63" s="125"/>
      <c r="BN63" s="125"/>
      <c r="BO63" s="125"/>
      <c r="BP63" s="125"/>
      <c r="BQ63" s="125"/>
      <c r="BR63" s="125"/>
      <c r="BS63" s="125"/>
      <c r="BT63" s="393">
        <v>13792</v>
      </c>
      <c r="BU63" s="125"/>
      <c r="BV63" s="393">
        <v>13792</v>
      </c>
      <c r="BW63" s="125"/>
      <c r="BX63" s="194"/>
      <c r="BY63" s="194"/>
      <c r="BZ63" s="194"/>
      <c r="CA63" s="194"/>
      <c r="CB63" s="194"/>
      <c r="CC63" s="194"/>
      <c r="CD63" s="194"/>
      <c r="CE63" s="194"/>
      <c r="CF63" s="194"/>
      <c r="CG63" s="363"/>
    </row>
    <row r="64" spans="1:85" ht="46.15" outlineLevel="1">
      <c r="A64" s="363">
        <v>25</v>
      </c>
      <c r="B64" s="378" t="s">
        <v>1005</v>
      </c>
      <c r="C64" s="371" t="s">
        <v>888</v>
      </c>
      <c r="D64" s="363" t="s">
        <v>988</v>
      </c>
      <c r="E64" s="365" t="s">
        <v>48</v>
      </c>
      <c r="F64" s="365" t="s">
        <v>53</v>
      </c>
      <c r="G64" s="128">
        <v>7920779</v>
      </c>
      <c r="H64" s="363" t="s">
        <v>996</v>
      </c>
      <c r="I64" s="363" t="s">
        <v>69</v>
      </c>
      <c r="J64" s="365">
        <v>2022</v>
      </c>
      <c r="K64" s="367"/>
      <c r="L64" s="363" t="s">
        <v>1006</v>
      </c>
      <c r="M64" s="123">
        <v>17900</v>
      </c>
      <c r="N64" s="367"/>
      <c r="O64" s="367"/>
      <c r="P64" s="123">
        <v>17900</v>
      </c>
      <c r="Q64" s="363" t="s">
        <v>1007</v>
      </c>
      <c r="R64" s="363" t="s">
        <v>996</v>
      </c>
      <c r="S64" s="363" t="s">
        <v>987</v>
      </c>
      <c r="T64" s="364" t="s">
        <v>988</v>
      </c>
      <c r="U64" s="120">
        <f t="shared" si="55"/>
        <v>0</v>
      </c>
      <c r="V64" s="364"/>
      <c r="W64" s="364"/>
      <c r="X64" s="364"/>
      <c r="Y64" s="120">
        <f t="shared" si="56"/>
        <v>17650</v>
      </c>
      <c r="Z64" s="120"/>
      <c r="AA64" s="120"/>
      <c r="AB64" s="120">
        <f t="shared" si="63"/>
        <v>17650</v>
      </c>
      <c r="AC64" s="120">
        <v>7480</v>
      </c>
      <c r="AD64" s="121">
        <v>10170</v>
      </c>
      <c r="AE64" s="121"/>
      <c r="AF64" s="120">
        <f t="shared" si="57"/>
        <v>16868.580000000002</v>
      </c>
      <c r="AG64" s="120"/>
      <c r="AH64" s="120"/>
      <c r="AI64" s="120">
        <f t="shared" si="58"/>
        <v>16868.580000000002</v>
      </c>
      <c r="AJ64" s="120">
        <v>7480</v>
      </c>
      <c r="AK64" s="121">
        <v>4888.58</v>
      </c>
      <c r="AL64" s="121">
        <v>4500</v>
      </c>
      <c r="AM64" s="120">
        <v>15723.958999999999</v>
      </c>
      <c r="AN64" s="120"/>
      <c r="AO64" s="121">
        <v>4500</v>
      </c>
      <c r="AP64" s="120">
        <v>11223.958999999999</v>
      </c>
      <c r="AQ64" s="120">
        <v>7480.3789999999999</v>
      </c>
      <c r="AR64" s="121">
        <v>7480.3789999999999</v>
      </c>
      <c r="AS64" s="121"/>
      <c r="AT64" s="121">
        <v>3743.58</v>
      </c>
      <c r="AU64" s="121"/>
      <c r="AV64" s="120">
        <f t="shared" si="59"/>
        <v>1145</v>
      </c>
      <c r="AW64" s="120"/>
      <c r="AX64" s="120"/>
      <c r="AY64" s="120">
        <f t="shared" si="60"/>
        <v>1145</v>
      </c>
      <c r="AZ64" s="120">
        <v>0</v>
      </c>
      <c r="BA64" s="121">
        <v>1145</v>
      </c>
      <c r="BB64" s="121"/>
      <c r="BC64" s="120">
        <v>0</v>
      </c>
      <c r="BD64" s="120"/>
      <c r="BE64" s="120"/>
      <c r="BF64" s="120">
        <v>0</v>
      </c>
      <c r="BG64" s="120">
        <v>0</v>
      </c>
      <c r="BH64" s="125">
        <v>0</v>
      </c>
      <c r="BI64" s="120"/>
      <c r="BJ64" s="125"/>
      <c r="BK64" s="125"/>
      <c r="BL64" s="125"/>
      <c r="BM64" s="125"/>
      <c r="BN64" s="125"/>
      <c r="BO64" s="125"/>
      <c r="BP64" s="125"/>
      <c r="BQ64" s="125"/>
      <c r="BR64" s="125"/>
      <c r="BS64" s="125"/>
      <c r="BT64" s="125">
        <v>1100</v>
      </c>
      <c r="BU64" s="125"/>
      <c r="BV64" s="125">
        <v>1100</v>
      </c>
      <c r="BW64" s="125"/>
      <c r="BX64" s="194"/>
      <c r="BY64" s="194"/>
      <c r="BZ64" s="194"/>
      <c r="CA64" s="194"/>
      <c r="CB64" s="194"/>
      <c r="CC64" s="194"/>
      <c r="CD64" s="194"/>
      <c r="CE64" s="194"/>
      <c r="CF64" s="194"/>
      <c r="CG64" s="131"/>
    </row>
    <row r="65" spans="1:85" ht="46.15" outlineLevel="1">
      <c r="A65" s="363">
        <v>26</v>
      </c>
      <c r="B65" s="378" t="s">
        <v>1008</v>
      </c>
      <c r="C65" s="371" t="s">
        <v>888</v>
      </c>
      <c r="D65" s="363" t="s">
        <v>988</v>
      </c>
      <c r="E65" s="365" t="s">
        <v>48</v>
      </c>
      <c r="F65" s="365" t="s">
        <v>53</v>
      </c>
      <c r="G65" s="128">
        <v>7919918</v>
      </c>
      <c r="H65" s="363" t="s">
        <v>987</v>
      </c>
      <c r="I65" s="363" t="s">
        <v>69</v>
      </c>
      <c r="J65" s="365">
        <v>2022</v>
      </c>
      <c r="K65" s="367"/>
      <c r="L65" s="363" t="s">
        <v>1009</v>
      </c>
      <c r="M65" s="123">
        <v>8200</v>
      </c>
      <c r="N65" s="367"/>
      <c r="O65" s="367"/>
      <c r="P65" s="123">
        <v>8200</v>
      </c>
      <c r="Q65" s="363" t="s">
        <v>1010</v>
      </c>
      <c r="R65" s="363" t="s">
        <v>987</v>
      </c>
      <c r="S65" s="363" t="s">
        <v>987</v>
      </c>
      <c r="T65" s="364" t="s">
        <v>988</v>
      </c>
      <c r="U65" s="120">
        <f t="shared" si="55"/>
        <v>0</v>
      </c>
      <c r="V65" s="364"/>
      <c r="W65" s="364"/>
      <c r="X65" s="364"/>
      <c r="Y65" s="120">
        <f t="shared" si="56"/>
        <v>8200</v>
      </c>
      <c r="Z65" s="120"/>
      <c r="AA65" s="120"/>
      <c r="AB65" s="120">
        <f t="shared" si="63"/>
        <v>8200</v>
      </c>
      <c r="AC65" s="120">
        <v>0</v>
      </c>
      <c r="AD65" s="121">
        <v>8200</v>
      </c>
      <c r="AE65" s="121"/>
      <c r="AF65" s="120">
        <f t="shared" si="57"/>
        <v>7000</v>
      </c>
      <c r="AG65" s="120"/>
      <c r="AH65" s="120"/>
      <c r="AI65" s="120">
        <f t="shared" si="58"/>
        <v>7000</v>
      </c>
      <c r="AJ65" s="120">
        <v>0</v>
      </c>
      <c r="AK65" s="121">
        <v>7000</v>
      </c>
      <c r="AL65" s="121"/>
      <c r="AM65" s="120">
        <v>5554.6550000000007</v>
      </c>
      <c r="AN65" s="120"/>
      <c r="AO65" s="120"/>
      <c r="AP65" s="120">
        <v>5554.6550000000007</v>
      </c>
      <c r="AQ65" s="120">
        <v>0</v>
      </c>
      <c r="AR65" s="120"/>
      <c r="AS65" s="121"/>
      <c r="AT65" s="121">
        <v>5554.6550000000007</v>
      </c>
      <c r="AU65" s="121"/>
      <c r="AV65" s="120">
        <f t="shared" si="59"/>
        <v>1445</v>
      </c>
      <c r="AW65" s="120"/>
      <c r="AX65" s="120"/>
      <c r="AY65" s="120">
        <f t="shared" si="60"/>
        <v>1445</v>
      </c>
      <c r="AZ65" s="120">
        <v>0</v>
      </c>
      <c r="BA65" s="121">
        <v>1445</v>
      </c>
      <c r="BB65" s="121"/>
      <c r="BC65" s="120">
        <v>0</v>
      </c>
      <c r="BD65" s="120"/>
      <c r="BE65" s="120"/>
      <c r="BF65" s="120">
        <v>0</v>
      </c>
      <c r="BG65" s="120">
        <v>0</v>
      </c>
      <c r="BH65" s="125">
        <v>0</v>
      </c>
      <c r="BI65" s="120"/>
      <c r="BJ65" s="125"/>
      <c r="BK65" s="125"/>
      <c r="BL65" s="125"/>
      <c r="BM65" s="125"/>
      <c r="BN65" s="125"/>
      <c r="BO65" s="125"/>
      <c r="BP65" s="125"/>
      <c r="BQ65" s="125"/>
      <c r="BR65" s="125"/>
      <c r="BS65" s="125"/>
      <c r="BT65" s="125">
        <v>1400</v>
      </c>
      <c r="BU65" s="125"/>
      <c r="BV65" s="125">
        <v>1400</v>
      </c>
      <c r="BW65" s="125"/>
      <c r="BX65" s="194"/>
      <c r="BY65" s="194"/>
      <c r="BZ65" s="194"/>
      <c r="CA65" s="194"/>
      <c r="CB65" s="194"/>
      <c r="CC65" s="194"/>
      <c r="CD65" s="194"/>
      <c r="CE65" s="194"/>
      <c r="CF65" s="194"/>
      <c r="CG65" s="367"/>
    </row>
    <row r="66" spans="1:85" ht="46.15" outlineLevel="1">
      <c r="A66" s="363">
        <v>30</v>
      </c>
      <c r="B66" s="364" t="s">
        <v>1011</v>
      </c>
      <c r="C66" s="371" t="s">
        <v>888</v>
      </c>
      <c r="D66" s="363" t="s">
        <v>988</v>
      </c>
      <c r="E66" s="365" t="s">
        <v>48</v>
      </c>
      <c r="F66" s="363" t="s">
        <v>978</v>
      </c>
      <c r="G66" s="119">
        <v>7775361</v>
      </c>
      <c r="H66" s="363" t="s">
        <v>1012</v>
      </c>
      <c r="I66" s="363" t="s">
        <v>944</v>
      </c>
      <c r="J66" s="365">
        <v>2022</v>
      </c>
      <c r="K66" s="367"/>
      <c r="L66" s="363" t="s">
        <v>1013</v>
      </c>
      <c r="M66" s="126">
        <v>70838</v>
      </c>
      <c r="N66" s="367"/>
      <c r="O66" s="367"/>
      <c r="P66" s="126">
        <v>70838</v>
      </c>
      <c r="Q66" s="363" t="s">
        <v>1014</v>
      </c>
      <c r="R66" s="363" t="s">
        <v>1012</v>
      </c>
      <c r="S66" s="363" t="s">
        <v>987</v>
      </c>
      <c r="T66" s="364" t="s">
        <v>988</v>
      </c>
      <c r="U66" s="120">
        <f t="shared" si="55"/>
        <v>0</v>
      </c>
      <c r="V66" s="364"/>
      <c r="W66" s="364"/>
      <c r="X66" s="364"/>
      <c r="Y66" s="120">
        <f t="shared" si="56"/>
        <v>50000</v>
      </c>
      <c r="Z66" s="120"/>
      <c r="AA66" s="120"/>
      <c r="AB66" s="120">
        <f t="shared" si="63"/>
        <v>50000</v>
      </c>
      <c r="AC66" s="120">
        <v>0</v>
      </c>
      <c r="AD66" s="121">
        <v>50000</v>
      </c>
      <c r="AE66" s="121"/>
      <c r="AF66" s="120">
        <f t="shared" si="57"/>
        <v>23849</v>
      </c>
      <c r="AG66" s="120"/>
      <c r="AH66" s="120"/>
      <c r="AI66" s="120">
        <f t="shared" si="58"/>
        <v>23849</v>
      </c>
      <c r="AJ66" s="120">
        <v>0</v>
      </c>
      <c r="AK66" s="121">
        <v>23849</v>
      </c>
      <c r="AL66" s="121"/>
      <c r="AM66" s="120">
        <v>16541.375970000001</v>
      </c>
      <c r="AN66" s="120"/>
      <c r="AO66" s="120"/>
      <c r="AP66" s="120">
        <v>16541.375970000001</v>
      </c>
      <c r="AQ66" s="120">
        <v>0</v>
      </c>
      <c r="AR66" s="120"/>
      <c r="AS66" s="121"/>
      <c r="AT66" s="121">
        <v>16541.375970000001</v>
      </c>
      <c r="AU66" s="121"/>
      <c r="AV66" s="120">
        <f t="shared" si="59"/>
        <v>6340</v>
      </c>
      <c r="AW66" s="120"/>
      <c r="AX66" s="120"/>
      <c r="AY66" s="120">
        <f t="shared" si="60"/>
        <v>6340</v>
      </c>
      <c r="AZ66" s="120">
        <v>0</v>
      </c>
      <c r="BA66" s="121">
        <v>6340</v>
      </c>
      <c r="BB66" s="121"/>
      <c r="BC66" s="120">
        <v>2237.738077</v>
      </c>
      <c r="BD66" s="120"/>
      <c r="BE66" s="120"/>
      <c r="BF66" s="120">
        <v>2237.738077</v>
      </c>
      <c r="BG66" s="120">
        <v>0</v>
      </c>
      <c r="BH66" s="125">
        <v>0</v>
      </c>
      <c r="BI66" s="120"/>
      <c r="BJ66" s="125">
        <v>2237.738077</v>
      </c>
      <c r="BK66" s="125"/>
      <c r="BL66" s="125">
        <v>966.87050399999998</v>
      </c>
      <c r="BM66" s="125"/>
      <c r="BN66" s="125"/>
      <c r="BO66" s="121">
        <v>966.87050399999998</v>
      </c>
      <c r="BP66" s="125">
        <v>78.949495999999996</v>
      </c>
      <c r="BQ66" s="125"/>
      <c r="BR66" s="125"/>
      <c r="BS66" s="121">
        <v>78.949495999999996</v>
      </c>
      <c r="BT66" s="121">
        <v>44000</v>
      </c>
      <c r="BU66" s="121"/>
      <c r="BV66" s="121">
        <v>44000</v>
      </c>
      <c r="BW66" s="121"/>
      <c r="BX66" s="394"/>
      <c r="BY66" s="394"/>
      <c r="BZ66" s="394"/>
      <c r="CA66" s="394"/>
      <c r="CB66" s="394"/>
      <c r="CC66" s="394"/>
      <c r="CD66" s="394"/>
      <c r="CE66" s="394"/>
      <c r="CF66" s="394"/>
      <c r="CG66" s="121"/>
    </row>
    <row r="67" spans="1:85" ht="30.75" outlineLevel="1">
      <c r="A67" s="363">
        <v>31</v>
      </c>
      <c r="B67" s="383" t="s">
        <v>1015</v>
      </c>
      <c r="C67" s="363" t="s">
        <v>1016</v>
      </c>
      <c r="D67" s="363" t="s">
        <v>988</v>
      </c>
      <c r="E67" s="365" t="s">
        <v>48</v>
      </c>
      <c r="F67" s="365" t="s">
        <v>93</v>
      </c>
      <c r="G67" s="128"/>
      <c r="H67" s="380" t="s">
        <v>996</v>
      </c>
      <c r="I67" s="363" t="s">
        <v>461</v>
      </c>
      <c r="J67" s="363"/>
      <c r="K67" s="367"/>
      <c r="L67" s="363" t="s">
        <v>1017</v>
      </c>
      <c r="M67" s="129">
        <v>2320</v>
      </c>
      <c r="N67" s="367"/>
      <c r="O67" s="367"/>
      <c r="P67" s="129">
        <v>2320</v>
      </c>
      <c r="Q67" s="363"/>
      <c r="R67" s="380" t="s">
        <v>996</v>
      </c>
      <c r="S67" s="363" t="s">
        <v>987</v>
      </c>
      <c r="T67" s="364" t="s">
        <v>988</v>
      </c>
      <c r="U67" s="120">
        <f t="shared" si="55"/>
        <v>0</v>
      </c>
      <c r="V67" s="364"/>
      <c r="W67" s="364"/>
      <c r="X67" s="364"/>
      <c r="Y67" s="120">
        <f t="shared" si="56"/>
        <v>2320</v>
      </c>
      <c r="Z67" s="120"/>
      <c r="AA67" s="120"/>
      <c r="AB67" s="120">
        <f t="shared" si="63"/>
        <v>2320</v>
      </c>
      <c r="AC67" s="120">
        <v>0</v>
      </c>
      <c r="AD67" s="121">
        <v>2320</v>
      </c>
      <c r="AE67" s="121"/>
      <c r="AF67" s="120">
        <f t="shared" si="57"/>
        <v>1000</v>
      </c>
      <c r="AG67" s="120"/>
      <c r="AH67" s="120"/>
      <c r="AI67" s="120">
        <f t="shared" si="58"/>
        <v>1000</v>
      </c>
      <c r="AJ67" s="120">
        <v>0</v>
      </c>
      <c r="AK67" s="121">
        <v>1000</v>
      </c>
      <c r="AL67" s="121"/>
      <c r="AM67" s="120">
        <v>0</v>
      </c>
      <c r="AN67" s="120"/>
      <c r="AO67" s="120"/>
      <c r="AP67" s="120">
        <v>0</v>
      </c>
      <c r="AQ67" s="120">
        <v>0</v>
      </c>
      <c r="AR67" s="120"/>
      <c r="AS67" s="121"/>
      <c r="AT67" s="121">
        <v>0</v>
      </c>
      <c r="AU67" s="121"/>
      <c r="AV67" s="120">
        <f t="shared" si="59"/>
        <v>1000</v>
      </c>
      <c r="AW67" s="120"/>
      <c r="AX67" s="120"/>
      <c r="AY67" s="120">
        <f t="shared" si="60"/>
        <v>1000</v>
      </c>
      <c r="AZ67" s="120">
        <v>0</v>
      </c>
      <c r="BA67" s="121">
        <v>1000</v>
      </c>
      <c r="BB67" s="121"/>
      <c r="BC67" s="120">
        <v>0</v>
      </c>
      <c r="BD67" s="120"/>
      <c r="BE67" s="120"/>
      <c r="BF67" s="120">
        <v>0</v>
      </c>
      <c r="BG67" s="120">
        <v>0</v>
      </c>
      <c r="BH67" s="125">
        <v>0</v>
      </c>
      <c r="BI67" s="120"/>
      <c r="BJ67" s="125"/>
      <c r="BK67" s="125"/>
      <c r="BL67" s="125">
        <v>0</v>
      </c>
      <c r="BM67" s="125"/>
      <c r="BN67" s="125"/>
      <c r="BO67" s="125"/>
      <c r="BP67" s="125">
        <v>0</v>
      </c>
      <c r="BQ67" s="125"/>
      <c r="BR67" s="125"/>
      <c r="BS67" s="125"/>
      <c r="BT67" s="125"/>
      <c r="BU67" s="125"/>
      <c r="BV67" s="125"/>
      <c r="BW67" s="125"/>
      <c r="BX67" s="194"/>
      <c r="BY67" s="194"/>
      <c r="BZ67" s="194"/>
      <c r="CA67" s="194"/>
      <c r="CB67" s="194"/>
      <c r="CC67" s="194"/>
      <c r="CD67" s="194"/>
      <c r="CE67" s="194"/>
      <c r="CF67" s="194"/>
      <c r="CG67" s="367"/>
    </row>
    <row r="68" spans="1:85" ht="36" customHeight="1" outlineLevel="1">
      <c r="A68" s="363">
        <v>34</v>
      </c>
      <c r="B68" s="378" t="s">
        <v>1018</v>
      </c>
      <c r="C68" s="371" t="s">
        <v>888</v>
      </c>
      <c r="D68" s="363" t="s">
        <v>988</v>
      </c>
      <c r="E68" s="365" t="s">
        <v>48</v>
      </c>
      <c r="F68" s="365" t="s">
        <v>53</v>
      </c>
      <c r="G68" s="396">
        <v>7917917</v>
      </c>
      <c r="H68" s="363" t="s">
        <v>987</v>
      </c>
      <c r="I68" s="363" t="s">
        <v>69</v>
      </c>
      <c r="J68" s="365">
        <v>2022</v>
      </c>
      <c r="K68" s="367"/>
      <c r="L68" s="363" t="s">
        <v>1019</v>
      </c>
      <c r="M68" s="123">
        <v>3700</v>
      </c>
      <c r="N68" s="367"/>
      <c r="O68" s="123">
        <v>3700</v>
      </c>
      <c r="P68" s="367"/>
      <c r="Q68" s="363"/>
      <c r="R68" s="363" t="s">
        <v>987</v>
      </c>
      <c r="S68" s="363" t="s">
        <v>987</v>
      </c>
      <c r="T68" s="364" t="s">
        <v>988</v>
      </c>
      <c r="U68" s="120">
        <f t="shared" si="55"/>
        <v>0</v>
      </c>
      <c r="V68" s="364"/>
      <c r="W68" s="364"/>
      <c r="X68" s="364"/>
      <c r="Y68" s="120">
        <f t="shared" si="56"/>
        <v>3491</v>
      </c>
      <c r="Z68" s="121"/>
      <c r="AA68" s="122"/>
      <c r="AB68" s="120">
        <f t="shared" si="63"/>
        <v>3491</v>
      </c>
      <c r="AC68" s="120">
        <v>3491</v>
      </c>
      <c r="AD68" s="121"/>
      <c r="AE68" s="121"/>
      <c r="AF68" s="120">
        <f t="shared" si="57"/>
        <v>491</v>
      </c>
      <c r="AG68" s="121"/>
      <c r="AH68" s="122"/>
      <c r="AI68" s="120">
        <f t="shared" si="58"/>
        <v>491</v>
      </c>
      <c r="AJ68" s="120">
        <v>491</v>
      </c>
      <c r="AK68" s="121"/>
      <c r="AL68" s="121"/>
      <c r="AM68" s="120">
        <v>491</v>
      </c>
      <c r="AN68" s="121"/>
      <c r="AO68" s="121"/>
      <c r="AP68" s="120">
        <v>491</v>
      </c>
      <c r="AQ68" s="120">
        <v>491</v>
      </c>
      <c r="AR68" s="121">
        <v>491</v>
      </c>
      <c r="AS68" s="121"/>
      <c r="AT68" s="121"/>
      <c r="AU68" s="121"/>
      <c r="AV68" s="120">
        <f t="shared" si="59"/>
        <v>3000</v>
      </c>
      <c r="AW68" s="121"/>
      <c r="AX68" s="121"/>
      <c r="AY68" s="120">
        <f t="shared" si="60"/>
        <v>3000</v>
      </c>
      <c r="AZ68" s="120">
        <v>3000</v>
      </c>
      <c r="BA68" s="121"/>
      <c r="BB68" s="121"/>
      <c r="BC68" s="120">
        <v>0</v>
      </c>
      <c r="BD68" s="121"/>
      <c r="BE68" s="121"/>
      <c r="BF68" s="125"/>
      <c r="BG68" s="120">
        <v>3000</v>
      </c>
      <c r="BH68" s="125">
        <v>3000</v>
      </c>
      <c r="BI68" s="120"/>
      <c r="BJ68" s="125"/>
      <c r="BK68" s="130"/>
      <c r="BL68" s="130">
        <v>0</v>
      </c>
      <c r="BM68" s="130"/>
      <c r="BN68" s="130"/>
      <c r="BO68" s="130"/>
      <c r="BP68" s="130">
        <v>0</v>
      </c>
      <c r="BQ68" s="130"/>
      <c r="BR68" s="130"/>
      <c r="BS68" s="130"/>
      <c r="BT68" s="130"/>
      <c r="BU68" s="130"/>
      <c r="BV68" s="130"/>
      <c r="BW68" s="130"/>
      <c r="BX68" s="195"/>
      <c r="BY68" s="195"/>
      <c r="BZ68" s="195"/>
      <c r="CA68" s="195"/>
      <c r="CB68" s="195"/>
      <c r="CC68" s="195"/>
      <c r="CD68" s="195"/>
      <c r="CE68" s="195"/>
      <c r="CF68" s="195"/>
      <c r="CG68" s="131"/>
    </row>
    <row r="69" spans="1:85" s="360" customFormat="1" ht="28.5" customHeight="1">
      <c r="A69" s="361" t="s">
        <v>57</v>
      </c>
      <c r="B69" s="361" t="s">
        <v>1020</v>
      </c>
      <c r="C69" s="361"/>
      <c r="D69" s="361"/>
      <c r="E69" s="361"/>
      <c r="F69" s="361"/>
      <c r="G69" s="361"/>
      <c r="H69" s="362"/>
      <c r="I69" s="361"/>
      <c r="J69" s="362"/>
      <c r="K69" s="362"/>
      <c r="L69" s="362"/>
      <c r="M69" s="362">
        <f>M70</f>
        <v>37653</v>
      </c>
      <c r="N69" s="362">
        <f t="shared" ref="N69:BY69" si="64">N70</f>
        <v>0</v>
      </c>
      <c r="O69" s="362">
        <f t="shared" si="64"/>
        <v>0</v>
      </c>
      <c r="P69" s="362">
        <f t="shared" si="64"/>
        <v>37653</v>
      </c>
      <c r="Q69" s="362">
        <f t="shared" si="64"/>
        <v>0</v>
      </c>
      <c r="R69" s="362">
        <f t="shared" si="64"/>
        <v>0</v>
      </c>
      <c r="S69" s="362">
        <f t="shared" si="64"/>
        <v>0</v>
      </c>
      <c r="T69" s="362">
        <f t="shared" si="64"/>
        <v>0</v>
      </c>
      <c r="U69" s="362">
        <f t="shared" si="64"/>
        <v>0</v>
      </c>
      <c r="V69" s="362">
        <f t="shared" si="64"/>
        <v>0</v>
      </c>
      <c r="W69" s="362">
        <f t="shared" si="64"/>
        <v>0</v>
      </c>
      <c r="X69" s="362">
        <f t="shared" si="64"/>
        <v>0</v>
      </c>
      <c r="Y69" s="362">
        <f t="shared" si="64"/>
        <v>29682</v>
      </c>
      <c r="Z69" s="362">
        <f t="shared" si="64"/>
        <v>0</v>
      </c>
      <c r="AA69" s="362">
        <f t="shared" si="64"/>
        <v>0</v>
      </c>
      <c r="AB69" s="362">
        <f t="shared" si="64"/>
        <v>29682</v>
      </c>
      <c r="AC69" s="362">
        <f t="shared" si="64"/>
        <v>5000</v>
      </c>
      <c r="AD69" s="362">
        <f t="shared" si="64"/>
        <v>24682</v>
      </c>
      <c r="AE69" s="362">
        <f t="shared" si="64"/>
        <v>0</v>
      </c>
      <c r="AF69" s="362">
        <f t="shared" si="64"/>
        <v>24327.21</v>
      </c>
      <c r="AG69" s="362">
        <f t="shared" si="64"/>
        <v>0</v>
      </c>
      <c r="AH69" s="362">
        <f t="shared" si="64"/>
        <v>0</v>
      </c>
      <c r="AI69" s="362">
        <f t="shared" si="64"/>
        <v>24327.21</v>
      </c>
      <c r="AJ69" s="362">
        <f t="shared" si="64"/>
        <v>5000</v>
      </c>
      <c r="AK69" s="362">
        <f t="shared" si="64"/>
        <v>18585.21</v>
      </c>
      <c r="AL69" s="362">
        <f t="shared" si="64"/>
        <v>742</v>
      </c>
      <c r="AM69" s="362">
        <f t="shared" si="64"/>
        <v>16630.927582</v>
      </c>
      <c r="AN69" s="362">
        <f t="shared" si="64"/>
        <v>0</v>
      </c>
      <c r="AO69" s="362">
        <f t="shared" si="64"/>
        <v>740.89958200000001</v>
      </c>
      <c r="AP69" s="362">
        <f t="shared" si="64"/>
        <v>15890.027999999998</v>
      </c>
      <c r="AQ69" s="362">
        <f t="shared" si="64"/>
        <v>5000</v>
      </c>
      <c r="AR69" s="362">
        <f t="shared" si="64"/>
        <v>5000</v>
      </c>
      <c r="AS69" s="362">
        <f t="shared" si="64"/>
        <v>0</v>
      </c>
      <c r="AT69" s="362">
        <f t="shared" si="64"/>
        <v>10890.028</v>
      </c>
      <c r="AU69" s="362">
        <f t="shared" si="64"/>
        <v>0</v>
      </c>
      <c r="AV69" s="362">
        <f t="shared" si="64"/>
        <v>7720.77</v>
      </c>
      <c r="AW69" s="362">
        <f t="shared" si="64"/>
        <v>0</v>
      </c>
      <c r="AX69" s="362">
        <f t="shared" si="64"/>
        <v>0</v>
      </c>
      <c r="AY69" s="362">
        <f t="shared" si="64"/>
        <v>7720.77</v>
      </c>
      <c r="AZ69" s="362">
        <f t="shared" si="64"/>
        <v>0</v>
      </c>
      <c r="BA69" s="362">
        <f t="shared" si="64"/>
        <v>7720.77</v>
      </c>
      <c r="BB69" s="362">
        <f t="shared" si="64"/>
        <v>0</v>
      </c>
      <c r="BC69" s="362">
        <f t="shared" si="64"/>
        <v>2696.368211</v>
      </c>
      <c r="BD69" s="362">
        <f t="shared" si="64"/>
        <v>0</v>
      </c>
      <c r="BE69" s="362">
        <f t="shared" si="64"/>
        <v>0</v>
      </c>
      <c r="BF69" s="362">
        <f t="shared" si="64"/>
        <v>2696.368211</v>
      </c>
      <c r="BG69" s="362">
        <f t="shared" si="64"/>
        <v>0</v>
      </c>
      <c r="BH69" s="362">
        <f t="shared" si="64"/>
        <v>0</v>
      </c>
      <c r="BI69" s="362">
        <f t="shared" si="64"/>
        <v>0</v>
      </c>
      <c r="BJ69" s="362">
        <f t="shared" si="64"/>
        <v>2696.368211</v>
      </c>
      <c r="BK69" s="362">
        <f t="shared" si="64"/>
        <v>0</v>
      </c>
      <c r="BL69" s="362">
        <f t="shared" si="64"/>
        <v>0</v>
      </c>
      <c r="BM69" s="362">
        <f t="shared" si="64"/>
        <v>0</v>
      </c>
      <c r="BN69" s="362">
        <f t="shared" si="64"/>
        <v>0</v>
      </c>
      <c r="BO69" s="362">
        <f t="shared" si="64"/>
        <v>0</v>
      </c>
      <c r="BP69" s="362">
        <f t="shared" si="64"/>
        <v>0</v>
      </c>
      <c r="BQ69" s="362">
        <f t="shared" si="64"/>
        <v>0</v>
      </c>
      <c r="BR69" s="362">
        <f t="shared" si="64"/>
        <v>0</v>
      </c>
      <c r="BS69" s="362">
        <f t="shared" si="64"/>
        <v>0</v>
      </c>
      <c r="BT69" s="362">
        <f t="shared" si="64"/>
        <v>10277</v>
      </c>
      <c r="BU69" s="362">
        <f t="shared" si="64"/>
        <v>0</v>
      </c>
      <c r="BV69" s="362">
        <f t="shared" si="64"/>
        <v>10277</v>
      </c>
      <c r="BW69" s="362">
        <f t="shared" si="64"/>
        <v>0</v>
      </c>
      <c r="BX69" s="362">
        <f t="shared" si="64"/>
        <v>0</v>
      </c>
      <c r="BY69" s="362">
        <f t="shared" si="64"/>
        <v>0</v>
      </c>
      <c r="BZ69" s="362">
        <f t="shared" ref="BZ69:CF69" si="65">BZ70</f>
        <v>0</v>
      </c>
      <c r="CA69" s="362">
        <f t="shared" si="65"/>
        <v>0</v>
      </c>
      <c r="CB69" s="362">
        <f t="shared" si="65"/>
        <v>0</v>
      </c>
      <c r="CC69" s="362">
        <f t="shared" si="65"/>
        <v>0</v>
      </c>
      <c r="CD69" s="362">
        <f t="shared" si="65"/>
        <v>0</v>
      </c>
      <c r="CE69" s="362">
        <f t="shared" si="65"/>
        <v>0</v>
      </c>
      <c r="CF69" s="362">
        <f t="shared" si="65"/>
        <v>0</v>
      </c>
      <c r="CG69" s="362"/>
    </row>
    <row r="70" spans="1:85" s="392" customFormat="1" ht="46.5" customHeight="1" outlineLevel="1">
      <c r="A70" s="373" t="s">
        <v>45</v>
      </c>
      <c r="B70" s="391" t="s">
        <v>49</v>
      </c>
      <c r="C70" s="361"/>
      <c r="D70" s="361"/>
      <c r="E70" s="361"/>
      <c r="F70" s="361"/>
      <c r="G70" s="361"/>
      <c r="H70" s="362">
        <f>SUM(H71:H73)</f>
        <v>0</v>
      </c>
      <c r="I70" s="361"/>
      <c r="J70" s="362"/>
      <c r="K70" s="362"/>
      <c r="L70" s="362"/>
      <c r="M70" s="362">
        <f>SUM(M71:M73)</f>
        <v>37653</v>
      </c>
      <c r="N70" s="362">
        <f t="shared" ref="N70:BY70" si="66">SUM(N71:N73)</f>
        <v>0</v>
      </c>
      <c r="O70" s="362">
        <f t="shared" si="66"/>
        <v>0</v>
      </c>
      <c r="P70" s="362">
        <f t="shared" si="66"/>
        <v>37653</v>
      </c>
      <c r="Q70" s="362">
        <f t="shared" si="66"/>
        <v>0</v>
      </c>
      <c r="R70" s="362">
        <f t="shared" si="66"/>
        <v>0</v>
      </c>
      <c r="S70" s="362">
        <f t="shared" si="66"/>
        <v>0</v>
      </c>
      <c r="T70" s="362">
        <f t="shared" si="66"/>
        <v>0</v>
      </c>
      <c r="U70" s="362">
        <f t="shared" si="66"/>
        <v>0</v>
      </c>
      <c r="V70" s="362">
        <f t="shared" si="66"/>
        <v>0</v>
      </c>
      <c r="W70" s="362">
        <f t="shared" si="66"/>
        <v>0</v>
      </c>
      <c r="X70" s="362">
        <f t="shared" si="66"/>
        <v>0</v>
      </c>
      <c r="Y70" s="362">
        <f t="shared" si="66"/>
        <v>29682</v>
      </c>
      <c r="Z70" s="362">
        <f t="shared" si="66"/>
        <v>0</v>
      </c>
      <c r="AA70" s="362">
        <f t="shared" si="66"/>
        <v>0</v>
      </c>
      <c r="AB70" s="362">
        <f t="shared" si="66"/>
        <v>29682</v>
      </c>
      <c r="AC70" s="362">
        <f t="shared" si="66"/>
        <v>5000</v>
      </c>
      <c r="AD70" s="362">
        <f t="shared" si="66"/>
        <v>24682</v>
      </c>
      <c r="AE70" s="362">
        <f t="shared" si="66"/>
        <v>0</v>
      </c>
      <c r="AF70" s="362">
        <f t="shared" si="66"/>
        <v>24327.21</v>
      </c>
      <c r="AG70" s="362">
        <f t="shared" si="66"/>
        <v>0</v>
      </c>
      <c r="AH70" s="362">
        <f t="shared" si="66"/>
        <v>0</v>
      </c>
      <c r="AI70" s="362">
        <f t="shared" si="66"/>
        <v>24327.21</v>
      </c>
      <c r="AJ70" s="362">
        <f t="shared" si="66"/>
        <v>5000</v>
      </c>
      <c r="AK70" s="362">
        <f t="shared" si="66"/>
        <v>18585.21</v>
      </c>
      <c r="AL70" s="362">
        <f t="shared" si="66"/>
        <v>742</v>
      </c>
      <c r="AM70" s="362">
        <f t="shared" si="66"/>
        <v>16630.927582</v>
      </c>
      <c r="AN70" s="362">
        <f t="shared" si="66"/>
        <v>0</v>
      </c>
      <c r="AO70" s="362">
        <f t="shared" si="66"/>
        <v>740.89958200000001</v>
      </c>
      <c r="AP70" s="362">
        <f t="shared" si="66"/>
        <v>15890.027999999998</v>
      </c>
      <c r="AQ70" s="362">
        <f t="shared" si="66"/>
        <v>5000</v>
      </c>
      <c r="AR70" s="362">
        <f t="shared" si="66"/>
        <v>5000</v>
      </c>
      <c r="AS70" s="362">
        <f t="shared" si="66"/>
        <v>0</v>
      </c>
      <c r="AT70" s="362">
        <f t="shared" si="66"/>
        <v>10890.028</v>
      </c>
      <c r="AU70" s="362">
        <f t="shared" si="66"/>
        <v>0</v>
      </c>
      <c r="AV70" s="362">
        <f t="shared" si="66"/>
        <v>7720.77</v>
      </c>
      <c r="AW70" s="362">
        <f t="shared" si="66"/>
        <v>0</v>
      </c>
      <c r="AX70" s="362">
        <f t="shared" si="66"/>
        <v>0</v>
      </c>
      <c r="AY70" s="362">
        <f t="shared" si="66"/>
        <v>7720.77</v>
      </c>
      <c r="AZ70" s="362">
        <f t="shared" si="66"/>
        <v>0</v>
      </c>
      <c r="BA70" s="362">
        <f t="shared" si="66"/>
        <v>7720.77</v>
      </c>
      <c r="BB70" s="362">
        <f t="shared" si="66"/>
        <v>0</v>
      </c>
      <c r="BC70" s="362">
        <f t="shared" si="66"/>
        <v>2696.368211</v>
      </c>
      <c r="BD70" s="362">
        <f t="shared" si="66"/>
        <v>0</v>
      </c>
      <c r="BE70" s="362">
        <f t="shared" si="66"/>
        <v>0</v>
      </c>
      <c r="BF70" s="362">
        <f t="shared" si="66"/>
        <v>2696.368211</v>
      </c>
      <c r="BG70" s="362">
        <f t="shared" si="66"/>
        <v>0</v>
      </c>
      <c r="BH70" s="362">
        <f t="shared" si="66"/>
        <v>0</v>
      </c>
      <c r="BI70" s="362">
        <f t="shared" si="66"/>
        <v>0</v>
      </c>
      <c r="BJ70" s="362">
        <f t="shared" si="66"/>
        <v>2696.368211</v>
      </c>
      <c r="BK70" s="362">
        <f t="shared" si="66"/>
        <v>0</v>
      </c>
      <c r="BL70" s="362">
        <f t="shared" si="66"/>
        <v>0</v>
      </c>
      <c r="BM70" s="362">
        <f t="shared" si="66"/>
        <v>0</v>
      </c>
      <c r="BN70" s="362">
        <f t="shared" si="66"/>
        <v>0</v>
      </c>
      <c r="BO70" s="362">
        <f t="shared" si="66"/>
        <v>0</v>
      </c>
      <c r="BP70" s="362">
        <f t="shared" si="66"/>
        <v>0</v>
      </c>
      <c r="BQ70" s="362">
        <f t="shared" si="66"/>
        <v>0</v>
      </c>
      <c r="BR70" s="362">
        <f t="shared" si="66"/>
        <v>0</v>
      </c>
      <c r="BS70" s="362">
        <f t="shared" si="66"/>
        <v>0</v>
      </c>
      <c r="BT70" s="362">
        <f t="shared" si="66"/>
        <v>10277</v>
      </c>
      <c r="BU70" s="362">
        <f t="shared" si="66"/>
        <v>0</v>
      </c>
      <c r="BV70" s="362">
        <f t="shared" si="66"/>
        <v>10277</v>
      </c>
      <c r="BW70" s="362">
        <f t="shared" si="66"/>
        <v>0</v>
      </c>
      <c r="BX70" s="362">
        <f t="shared" si="66"/>
        <v>0</v>
      </c>
      <c r="BY70" s="362">
        <f t="shared" si="66"/>
        <v>0</v>
      </c>
      <c r="BZ70" s="362">
        <f t="shared" ref="BZ70:CF70" si="67">SUM(BZ71:BZ73)</f>
        <v>0</v>
      </c>
      <c r="CA70" s="362">
        <f t="shared" si="67"/>
        <v>0</v>
      </c>
      <c r="CB70" s="362">
        <f t="shared" si="67"/>
        <v>0</v>
      </c>
      <c r="CC70" s="362">
        <f t="shared" si="67"/>
        <v>0</v>
      </c>
      <c r="CD70" s="362">
        <f t="shared" si="67"/>
        <v>0</v>
      </c>
      <c r="CE70" s="362">
        <f t="shared" si="67"/>
        <v>0</v>
      </c>
      <c r="CF70" s="362">
        <f t="shared" si="67"/>
        <v>0</v>
      </c>
      <c r="CG70" s="362">
        <f>SUM(CG71:CG73)</f>
        <v>0</v>
      </c>
    </row>
    <row r="71" spans="1:85" ht="61.5" outlineLevel="1">
      <c r="A71" s="363">
        <v>2</v>
      </c>
      <c r="B71" s="383" t="s">
        <v>1024</v>
      </c>
      <c r="C71" s="371" t="s">
        <v>888</v>
      </c>
      <c r="D71" s="363" t="s">
        <v>1021</v>
      </c>
      <c r="E71" s="363" t="s">
        <v>48</v>
      </c>
      <c r="F71" s="374" t="s">
        <v>47</v>
      </c>
      <c r="G71" s="128">
        <v>7914540</v>
      </c>
      <c r="H71" s="380" t="s">
        <v>1020</v>
      </c>
      <c r="I71" s="363" t="s">
        <v>421</v>
      </c>
      <c r="J71" s="365">
        <v>2023</v>
      </c>
      <c r="K71" s="365"/>
      <c r="L71" s="363" t="s">
        <v>1025</v>
      </c>
      <c r="M71" s="213">
        <v>17252</v>
      </c>
      <c r="N71" s="365"/>
      <c r="O71" s="365"/>
      <c r="P71" s="213">
        <v>17252</v>
      </c>
      <c r="Q71" s="363"/>
      <c r="R71" s="380" t="s">
        <v>1020</v>
      </c>
      <c r="S71" s="365" t="s">
        <v>1022</v>
      </c>
      <c r="T71" s="365" t="s">
        <v>1021</v>
      </c>
      <c r="U71" s="120">
        <f t="shared" ref="U71:U73" si="68">V71+W71+X71</f>
        <v>0</v>
      </c>
      <c r="V71" s="363"/>
      <c r="W71" s="363"/>
      <c r="X71" s="363"/>
      <c r="Y71" s="120">
        <f t="shared" ref="Y71:Y82" si="69">SUM(Z71:AB71)</f>
        <v>17000</v>
      </c>
      <c r="Z71" s="120"/>
      <c r="AA71" s="122"/>
      <c r="AB71" s="120">
        <f t="shared" ref="AB71:AB73" si="70">AC71+AD71+AE71</f>
        <v>17000</v>
      </c>
      <c r="AC71" s="120">
        <v>5000</v>
      </c>
      <c r="AD71" s="120">
        <v>12000</v>
      </c>
      <c r="AE71" s="120"/>
      <c r="AF71" s="120">
        <f t="shared" ref="AF71:AF82" si="71">SUM(AG71:AI71)</f>
        <v>12000</v>
      </c>
      <c r="AG71" s="120"/>
      <c r="AH71" s="122"/>
      <c r="AI71" s="120">
        <f t="shared" ref="AI71:AI82" si="72">SUM(AJ71:AL71)</f>
        <v>12000</v>
      </c>
      <c r="AJ71" s="120">
        <v>5000</v>
      </c>
      <c r="AK71" s="120">
        <v>7000</v>
      </c>
      <c r="AL71" s="120"/>
      <c r="AM71" s="120">
        <v>5000</v>
      </c>
      <c r="AN71" s="120"/>
      <c r="AO71" s="121"/>
      <c r="AP71" s="120">
        <v>5000</v>
      </c>
      <c r="AQ71" s="120">
        <v>5000</v>
      </c>
      <c r="AR71" s="120">
        <v>5000</v>
      </c>
      <c r="AS71" s="120"/>
      <c r="AT71" s="120">
        <v>0</v>
      </c>
      <c r="AU71" s="120"/>
      <c r="AV71" s="120">
        <f t="shared" ref="AV71:AV82" si="73">SUM(AW71:AY71)</f>
        <v>7000</v>
      </c>
      <c r="AW71" s="120"/>
      <c r="AX71" s="120"/>
      <c r="AY71" s="120">
        <f t="shared" ref="AY71:AY82" si="74">SUM(AZ71:BB71)</f>
        <v>7000</v>
      </c>
      <c r="AZ71" s="120">
        <v>0</v>
      </c>
      <c r="BA71" s="120">
        <v>7000</v>
      </c>
      <c r="BB71" s="120"/>
      <c r="BC71" s="120">
        <v>1975.598211</v>
      </c>
      <c r="BD71" s="120"/>
      <c r="BE71" s="120"/>
      <c r="BF71" s="120">
        <v>1975.598211</v>
      </c>
      <c r="BG71" s="120">
        <v>0</v>
      </c>
      <c r="BH71" s="120">
        <v>0</v>
      </c>
      <c r="BI71" s="120"/>
      <c r="BJ71" s="120">
        <v>1975.598211</v>
      </c>
      <c r="BK71" s="120"/>
      <c r="BL71" s="120"/>
      <c r="BM71" s="120"/>
      <c r="BN71" s="120"/>
      <c r="BO71" s="120"/>
      <c r="BP71" s="120"/>
      <c r="BQ71" s="120"/>
      <c r="BR71" s="120"/>
      <c r="BS71" s="120"/>
      <c r="BT71" s="393">
        <v>10277</v>
      </c>
      <c r="BU71" s="120"/>
      <c r="BV71" s="393">
        <v>10277</v>
      </c>
      <c r="BW71" s="120"/>
      <c r="BX71" s="193"/>
      <c r="BY71" s="193"/>
      <c r="BZ71" s="193"/>
      <c r="CA71" s="193"/>
      <c r="CB71" s="193"/>
      <c r="CC71" s="193"/>
      <c r="CD71" s="193"/>
      <c r="CE71" s="193"/>
      <c r="CF71" s="193"/>
      <c r="CG71" s="379"/>
    </row>
    <row r="72" spans="1:85" ht="64.5" customHeight="1" outlineLevel="1">
      <c r="A72" s="363">
        <v>5</v>
      </c>
      <c r="B72" s="386" t="s">
        <v>1027</v>
      </c>
      <c r="C72" s="371" t="s">
        <v>888</v>
      </c>
      <c r="D72" s="363" t="s">
        <v>1021</v>
      </c>
      <c r="E72" s="365" t="s">
        <v>48</v>
      </c>
      <c r="F72" s="374" t="s">
        <v>47</v>
      </c>
      <c r="G72" s="127">
        <v>7912216</v>
      </c>
      <c r="H72" s="212" t="s">
        <v>1026</v>
      </c>
      <c r="I72" s="363" t="s">
        <v>67</v>
      </c>
      <c r="J72" s="365">
        <v>2021</v>
      </c>
      <c r="K72" s="367"/>
      <c r="L72" s="363" t="s">
        <v>1028</v>
      </c>
      <c r="M72" s="126">
        <v>10901</v>
      </c>
      <c r="N72" s="367"/>
      <c r="O72" s="367"/>
      <c r="P72" s="126">
        <v>10901</v>
      </c>
      <c r="Q72" s="363" t="s">
        <v>1029</v>
      </c>
      <c r="R72" s="212" t="s">
        <v>1026</v>
      </c>
      <c r="S72" s="365" t="s">
        <v>1022</v>
      </c>
      <c r="T72" s="365" t="s">
        <v>1021</v>
      </c>
      <c r="U72" s="120">
        <f t="shared" si="68"/>
        <v>0</v>
      </c>
      <c r="V72" s="364"/>
      <c r="W72" s="364"/>
      <c r="X72" s="364"/>
      <c r="Y72" s="120">
        <f t="shared" si="69"/>
        <v>4601</v>
      </c>
      <c r="Z72" s="120"/>
      <c r="AA72" s="120"/>
      <c r="AB72" s="120">
        <f t="shared" si="70"/>
        <v>4601</v>
      </c>
      <c r="AC72" s="120">
        <v>0</v>
      </c>
      <c r="AD72" s="121">
        <v>4601</v>
      </c>
      <c r="AE72" s="121"/>
      <c r="AF72" s="120">
        <f t="shared" si="71"/>
        <v>4601</v>
      </c>
      <c r="AG72" s="120"/>
      <c r="AH72" s="120"/>
      <c r="AI72" s="120">
        <f t="shared" si="72"/>
        <v>4601</v>
      </c>
      <c r="AJ72" s="120">
        <v>0</v>
      </c>
      <c r="AK72" s="121">
        <v>4601</v>
      </c>
      <c r="AL72" s="121"/>
      <c r="AM72" s="120">
        <v>3905.8180000000002</v>
      </c>
      <c r="AN72" s="120"/>
      <c r="AO72" s="120"/>
      <c r="AP72" s="120">
        <v>3905.8180000000002</v>
      </c>
      <c r="AQ72" s="120">
        <v>0</v>
      </c>
      <c r="AR72" s="120"/>
      <c r="AS72" s="121"/>
      <c r="AT72" s="121">
        <v>3905.8180000000002</v>
      </c>
      <c r="AU72" s="121"/>
      <c r="AV72" s="120">
        <f t="shared" si="73"/>
        <v>695</v>
      </c>
      <c r="AW72" s="120"/>
      <c r="AX72" s="120"/>
      <c r="AY72" s="120">
        <f t="shared" si="74"/>
        <v>695</v>
      </c>
      <c r="AZ72" s="120">
        <v>0</v>
      </c>
      <c r="BA72" s="121">
        <v>695</v>
      </c>
      <c r="BB72" s="121"/>
      <c r="BC72" s="120">
        <v>695</v>
      </c>
      <c r="BD72" s="120"/>
      <c r="BE72" s="120"/>
      <c r="BF72" s="120">
        <v>695</v>
      </c>
      <c r="BG72" s="120">
        <v>0</v>
      </c>
      <c r="BH72" s="125">
        <v>0</v>
      </c>
      <c r="BI72" s="120"/>
      <c r="BJ72" s="125">
        <v>695</v>
      </c>
      <c r="BK72" s="125"/>
      <c r="BL72" s="125"/>
      <c r="BM72" s="125"/>
      <c r="BN72" s="125"/>
      <c r="BO72" s="125"/>
      <c r="BP72" s="125"/>
      <c r="BQ72" s="125"/>
      <c r="BR72" s="125"/>
      <c r="BS72" s="125"/>
      <c r="BT72" s="125">
        <v>0</v>
      </c>
      <c r="BU72" s="125">
        <v>0</v>
      </c>
      <c r="BV72" s="125">
        <v>0</v>
      </c>
      <c r="BW72" s="125">
        <v>0</v>
      </c>
      <c r="BX72" s="194"/>
      <c r="BY72" s="194"/>
      <c r="BZ72" s="194"/>
      <c r="CA72" s="194"/>
      <c r="CB72" s="194"/>
      <c r="CC72" s="194"/>
      <c r="CD72" s="194"/>
      <c r="CE72" s="194"/>
      <c r="CF72" s="194"/>
      <c r="CG72" s="367"/>
    </row>
    <row r="73" spans="1:85" ht="46.15" outlineLevel="1">
      <c r="A73" s="363">
        <v>6</v>
      </c>
      <c r="B73" s="378" t="s">
        <v>1030</v>
      </c>
      <c r="C73" s="371" t="s">
        <v>888</v>
      </c>
      <c r="D73" s="363" t="s">
        <v>1021</v>
      </c>
      <c r="E73" s="365" t="s">
        <v>48</v>
      </c>
      <c r="F73" s="365" t="s">
        <v>53</v>
      </c>
      <c r="G73" s="128">
        <v>7914541</v>
      </c>
      <c r="H73" s="363" t="s">
        <v>1023</v>
      </c>
      <c r="I73" s="363" t="s">
        <v>69</v>
      </c>
      <c r="J73" s="365">
        <v>2022</v>
      </c>
      <c r="K73" s="367"/>
      <c r="L73" s="363" t="s">
        <v>1031</v>
      </c>
      <c r="M73" s="127">
        <v>9500</v>
      </c>
      <c r="N73" s="367"/>
      <c r="O73" s="367"/>
      <c r="P73" s="127">
        <v>9500</v>
      </c>
      <c r="Q73" s="363" t="s">
        <v>1032</v>
      </c>
      <c r="R73" s="363" t="s">
        <v>1023</v>
      </c>
      <c r="S73" s="365" t="s">
        <v>1020</v>
      </c>
      <c r="T73" s="365" t="s">
        <v>1021</v>
      </c>
      <c r="U73" s="120">
        <f t="shared" si="68"/>
        <v>0</v>
      </c>
      <c r="V73" s="364"/>
      <c r="W73" s="364"/>
      <c r="X73" s="364"/>
      <c r="Y73" s="120">
        <f t="shared" si="69"/>
        <v>8081</v>
      </c>
      <c r="Z73" s="120"/>
      <c r="AA73" s="121"/>
      <c r="AB73" s="120">
        <f t="shared" si="70"/>
        <v>8081</v>
      </c>
      <c r="AC73" s="120">
        <v>0</v>
      </c>
      <c r="AD73" s="121">
        <v>8081</v>
      </c>
      <c r="AE73" s="121"/>
      <c r="AF73" s="120">
        <f t="shared" si="71"/>
        <v>7726.21</v>
      </c>
      <c r="AG73" s="120"/>
      <c r="AH73" s="122"/>
      <c r="AI73" s="120">
        <f t="shared" si="72"/>
        <v>7726.21</v>
      </c>
      <c r="AJ73" s="120">
        <v>0</v>
      </c>
      <c r="AK73" s="121">
        <v>6984.21</v>
      </c>
      <c r="AL73" s="121">
        <v>742</v>
      </c>
      <c r="AM73" s="120">
        <v>7725.109582</v>
      </c>
      <c r="AN73" s="120"/>
      <c r="AO73" s="121">
        <v>740.89958200000001</v>
      </c>
      <c r="AP73" s="120">
        <v>6984.21</v>
      </c>
      <c r="AQ73" s="120">
        <v>0</v>
      </c>
      <c r="AR73" s="121"/>
      <c r="AS73" s="121"/>
      <c r="AT73" s="121">
        <v>6984.21</v>
      </c>
      <c r="AU73" s="121"/>
      <c r="AV73" s="120">
        <f t="shared" si="73"/>
        <v>25.77</v>
      </c>
      <c r="AW73" s="120"/>
      <c r="AX73" s="120"/>
      <c r="AY73" s="120">
        <f t="shared" si="74"/>
        <v>25.77</v>
      </c>
      <c r="AZ73" s="120">
        <v>0</v>
      </c>
      <c r="BA73" s="121">
        <v>25.77</v>
      </c>
      <c r="BB73" s="121"/>
      <c r="BC73" s="120">
        <v>25.77</v>
      </c>
      <c r="BD73" s="120"/>
      <c r="BE73" s="120"/>
      <c r="BF73" s="120">
        <v>25.77</v>
      </c>
      <c r="BG73" s="120">
        <v>0</v>
      </c>
      <c r="BH73" s="125">
        <v>0</v>
      </c>
      <c r="BI73" s="120"/>
      <c r="BJ73" s="125">
        <v>25.77</v>
      </c>
      <c r="BK73" s="125"/>
      <c r="BL73" s="125"/>
      <c r="BM73" s="125"/>
      <c r="BN73" s="125"/>
      <c r="BO73" s="125"/>
      <c r="BP73" s="125"/>
      <c r="BQ73" s="125"/>
      <c r="BR73" s="125"/>
      <c r="BS73" s="125"/>
      <c r="BT73" s="125">
        <v>0</v>
      </c>
      <c r="BU73" s="125">
        <v>0</v>
      </c>
      <c r="BV73" s="125">
        <v>0</v>
      </c>
      <c r="BW73" s="125">
        <v>0</v>
      </c>
      <c r="BX73" s="194"/>
      <c r="BY73" s="194"/>
      <c r="BZ73" s="194"/>
      <c r="CA73" s="194"/>
      <c r="CB73" s="194"/>
      <c r="CC73" s="194"/>
      <c r="CD73" s="194"/>
      <c r="CE73" s="194"/>
      <c r="CF73" s="194"/>
      <c r="CG73" s="364"/>
    </row>
    <row r="74" spans="1:85" s="360" customFormat="1" ht="28.5" customHeight="1">
      <c r="A74" s="361" t="s">
        <v>58</v>
      </c>
      <c r="B74" s="361" t="s">
        <v>1033</v>
      </c>
      <c r="C74" s="361"/>
      <c r="D74" s="361"/>
      <c r="E74" s="361"/>
      <c r="F74" s="361"/>
      <c r="G74" s="361"/>
      <c r="H74" s="362"/>
      <c r="I74" s="361"/>
      <c r="J74" s="362"/>
      <c r="K74" s="362"/>
      <c r="L74" s="362"/>
      <c r="M74" s="362">
        <f>M75</f>
        <v>25617.792167</v>
      </c>
      <c r="N74" s="362">
        <f t="shared" ref="N74:BY74" si="75">N75</f>
        <v>0</v>
      </c>
      <c r="O74" s="362">
        <f t="shared" si="75"/>
        <v>0</v>
      </c>
      <c r="P74" s="362">
        <f t="shared" si="75"/>
        <v>25193.038</v>
      </c>
      <c r="Q74" s="362">
        <f t="shared" si="75"/>
        <v>0</v>
      </c>
      <c r="R74" s="362">
        <f t="shared" si="75"/>
        <v>0</v>
      </c>
      <c r="S74" s="362">
        <f t="shared" si="75"/>
        <v>0</v>
      </c>
      <c r="T74" s="362">
        <f t="shared" si="75"/>
        <v>0</v>
      </c>
      <c r="U74" s="362">
        <f t="shared" si="75"/>
        <v>0</v>
      </c>
      <c r="V74" s="362">
        <f t="shared" si="75"/>
        <v>0</v>
      </c>
      <c r="W74" s="362">
        <f t="shared" si="75"/>
        <v>0</v>
      </c>
      <c r="X74" s="362">
        <f t="shared" si="75"/>
        <v>0</v>
      </c>
      <c r="Y74" s="362">
        <f t="shared" si="75"/>
        <v>24519</v>
      </c>
      <c r="Z74" s="362">
        <f t="shared" si="75"/>
        <v>0</v>
      </c>
      <c r="AA74" s="362">
        <f t="shared" si="75"/>
        <v>0</v>
      </c>
      <c r="AB74" s="362">
        <f t="shared" si="75"/>
        <v>24519</v>
      </c>
      <c r="AC74" s="362">
        <f t="shared" si="75"/>
        <v>0</v>
      </c>
      <c r="AD74" s="362">
        <f t="shared" si="75"/>
        <v>24519</v>
      </c>
      <c r="AE74" s="362">
        <f t="shared" si="75"/>
        <v>0</v>
      </c>
      <c r="AF74" s="362">
        <f t="shared" si="75"/>
        <v>22909.18</v>
      </c>
      <c r="AG74" s="362">
        <f t="shared" si="75"/>
        <v>0</v>
      </c>
      <c r="AH74" s="362">
        <f t="shared" si="75"/>
        <v>0</v>
      </c>
      <c r="AI74" s="362">
        <f t="shared" si="75"/>
        <v>22909.18</v>
      </c>
      <c r="AJ74" s="362">
        <f t="shared" si="75"/>
        <v>0</v>
      </c>
      <c r="AK74" s="362">
        <f t="shared" si="75"/>
        <v>22909.18</v>
      </c>
      <c r="AL74" s="362">
        <f t="shared" si="75"/>
        <v>0</v>
      </c>
      <c r="AM74" s="362">
        <f t="shared" si="75"/>
        <v>10839.086759</v>
      </c>
      <c r="AN74" s="362">
        <f t="shared" si="75"/>
        <v>0</v>
      </c>
      <c r="AO74" s="362">
        <f t="shared" si="75"/>
        <v>0</v>
      </c>
      <c r="AP74" s="362">
        <f t="shared" si="75"/>
        <v>10839.086759</v>
      </c>
      <c r="AQ74" s="362">
        <f t="shared" si="75"/>
        <v>0</v>
      </c>
      <c r="AR74" s="362">
        <f t="shared" si="75"/>
        <v>0</v>
      </c>
      <c r="AS74" s="362">
        <f t="shared" si="75"/>
        <v>0</v>
      </c>
      <c r="AT74" s="362">
        <f t="shared" si="75"/>
        <v>10839.086759</v>
      </c>
      <c r="AU74" s="362">
        <f t="shared" si="75"/>
        <v>0</v>
      </c>
      <c r="AV74" s="362">
        <f t="shared" si="75"/>
        <v>12070</v>
      </c>
      <c r="AW74" s="362">
        <f t="shared" si="75"/>
        <v>0</v>
      </c>
      <c r="AX74" s="362">
        <f t="shared" si="75"/>
        <v>0</v>
      </c>
      <c r="AY74" s="362">
        <f t="shared" si="75"/>
        <v>12070</v>
      </c>
      <c r="AZ74" s="362">
        <f t="shared" si="75"/>
        <v>0</v>
      </c>
      <c r="BA74" s="362">
        <f t="shared" si="75"/>
        <v>12070</v>
      </c>
      <c r="BB74" s="362">
        <f t="shared" si="75"/>
        <v>0</v>
      </c>
      <c r="BC74" s="362">
        <f t="shared" si="75"/>
        <v>10510.586871</v>
      </c>
      <c r="BD74" s="362">
        <f t="shared" si="75"/>
        <v>0</v>
      </c>
      <c r="BE74" s="362">
        <f t="shared" si="75"/>
        <v>0</v>
      </c>
      <c r="BF74" s="362">
        <f t="shared" si="75"/>
        <v>10510.586871</v>
      </c>
      <c r="BG74" s="362">
        <f t="shared" si="75"/>
        <v>0</v>
      </c>
      <c r="BH74" s="362">
        <f t="shared" si="75"/>
        <v>0</v>
      </c>
      <c r="BI74" s="362">
        <f t="shared" si="75"/>
        <v>0</v>
      </c>
      <c r="BJ74" s="362">
        <f t="shared" si="75"/>
        <v>10510.586871</v>
      </c>
      <c r="BK74" s="362">
        <f t="shared" si="75"/>
        <v>0</v>
      </c>
      <c r="BL74" s="362">
        <f t="shared" si="75"/>
        <v>0</v>
      </c>
      <c r="BM74" s="362">
        <f t="shared" si="75"/>
        <v>0</v>
      </c>
      <c r="BN74" s="362">
        <f t="shared" si="75"/>
        <v>0</v>
      </c>
      <c r="BO74" s="362">
        <f t="shared" si="75"/>
        <v>0</v>
      </c>
      <c r="BP74" s="362">
        <f t="shared" si="75"/>
        <v>0</v>
      </c>
      <c r="BQ74" s="362">
        <f t="shared" si="75"/>
        <v>0</v>
      </c>
      <c r="BR74" s="362">
        <f t="shared" si="75"/>
        <v>0</v>
      </c>
      <c r="BS74" s="362">
        <f t="shared" si="75"/>
        <v>0</v>
      </c>
      <c r="BT74" s="362">
        <f t="shared" si="75"/>
        <v>1400</v>
      </c>
      <c r="BU74" s="362">
        <f t="shared" si="75"/>
        <v>0</v>
      </c>
      <c r="BV74" s="362">
        <f t="shared" si="75"/>
        <v>1400</v>
      </c>
      <c r="BW74" s="362">
        <f t="shared" si="75"/>
        <v>0</v>
      </c>
      <c r="BX74" s="362">
        <f t="shared" si="75"/>
        <v>0</v>
      </c>
      <c r="BY74" s="362">
        <f t="shared" si="75"/>
        <v>0</v>
      </c>
      <c r="BZ74" s="362">
        <f t="shared" ref="BZ74:CF74" si="76">BZ75</f>
        <v>0</v>
      </c>
      <c r="CA74" s="362">
        <f t="shared" si="76"/>
        <v>0</v>
      </c>
      <c r="CB74" s="362">
        <f t="shared" si="76"/>
        <v>0</v>
      </c>
      <c r="CC74" s="362">
        <f t="shared" si="76"/>
        <v>0</v>
      </c>
      <c r="CD74" s="362">
        <f t="shared" si="76"/>
        <v>0</v>
      </c>
      <c r="CE74" s="362">
        <f t="shared" si="76"/>
        <v>0</v>
      </c>
      <c r="CF74" s="362">
        <f t="shared" si="76"/>
        <v>0</v>
      </c>
      <c r="CG74" s="362"/>
    </row>
    <row r="75" spans="1:85" s="392" customFormat="1" ht="27.75" customHeight="1" outlineLevel="1">
      <c r="A75" s="373" t="s">
        <v>45</v>
      </c>
      <c r="B75" s="391" t="s">
        <v>49</v>
      </c>
      <c r="C75" s="361"/>
      <c r="D75" s="361"/>
      <c r="E75" s="361"/>
      <c r="F75" s="361"/>
      <c r="G75" s="361"/>
      <c r="H75" s="362">
        <f>SUM(H76:H82)</f>
        <v>0</v>
      </c>
      <c r="I75" s="361"/>
      <c r="J75" s="362"/>
      <c r="K75" s="362"/>
      <c r="L75" s="362"/>
      <c r="M75" s="362">
        <f t="shared" ref="M75:BB75" si="77">SUM(M76:M82)</f>
        <v>25617.792167</v>
      </c>
      <c r="N75" s="362">
        <f t="shared" si="77"/>
        <v>0</v>
      </c>
      <c r="O75" s="362">
        <f t="shared" si="77"/>
        <v>0</v>
      </c>
      <c r="P75" s="362">
        <f t="shared" si="77"/>
        <v>25193.038</v>
      </c>
      <c r="Q75" s="362">
        <f t="shared" si="77"/>
        <v>0</v>
      </c>
      <c r="R75" s="362">
        <f t="shared" si="77"/>
        <v>0</v>
      </c>
      <c r="S75" s="362">
        <f t="shared" si="77"/>
        <v>0</v>
      </c>
      <c r="T75" s="362">
        <f t="shared" si="77"/>
        <v>0</v>
      </c>
      <c r="U75" s="362">
        <f t="shared" si="77"/>
        <v>0</v>
      </c>
      <c r="V75" s="362">
        <f t="shared" si="77"/>
        <v>0</v>
      </c>
      <c r="W75" s="362">
        <f t="shared" si="77"/>
        <v>0</v>
      </c>
      <c r="X75" s="362">
        <f t="shared" si="77"/>
        <v>0</v>
      </c>
      <c r="Y75" s="362">
        <f t="shared" si="77"/>
        <v>24519</v>
      </c>
      <c r="Z75" s="362">
        <f t="shared" si="77"/>
        <v>0</v>
      </c>
      <c r="AA75" s="362">
        <f t="shared" si="77"/>
        <v>0</v>
      </c>
      <c r="AB75" s="362">
        <f t="shared" si="77"/>
        <v>24519</v>
      </c>
      <c r="AC75" s="362">
        <f t="shared" si="77"/>
        <v>0</v>
      </c>
      <c r="AD75" s="362">
        <f t="shared" si="77"/>
        <v>24519</v>
      </c>
      <c r="AE75" s="362">
        <f t="shared" si="77"/>
        <v>0</v>
      </c>
      <c r="AF75" s="362">
        <f t="shared" si="77"/>
        <v>22909.18</v>
      </c>
      <c r="AG75" s="362">
        <f t="shared" si="77"/>
        <v>0</v>
      </c>
      <c r="AH75" s="362">
        <f t="shared" si="77"/>
        <v>0</v>
      </c>
      <c r="AI75" s="362">
        <f t="shared" si="77"/>
        <v>22909.18</v>
      </c>
      <c r="AJ75" s="362">
        <f t="shared" si="77"/>
        <v>0</v>
      </c>
      <c r="AK75" s="362">
        <f t="shared" si="77"/>
        <v>22909.18</v>
      </c>
      <c r="AL75" s="362">
        <f t="shared" si="77"/>
        <v>0</v>
      </c>
      <c r="AM75" s="362">
        <f t="shared" si="77"/>
        <v>10839.086759</v>
      </c>
      <c r="AN75" s="362">
        <f t="shared" si="77"/>
        <v>0</v>
      </c>
      <c r="AO75" s="362">
        <f t="shared" si="77"/>
        <v>0</v>
      </c>
      <c r="AP75" s="362">
        <f t="shared" si="77"/>
        <v>10839.086759</v>
      </c>
      <c r="AQ75" s="362">
        <f t="shared" si="77"/>
        <v>0</v>
      </c>
      <c r="AR75" s="362">
        <f t="shared" si="77"/>
        <v>0</v>
      </c>
      <c r="AS75" s="362">
        <f t="shared" si="77"/>
        <v>0</v>
      </c>
      <c r="AT75" s="362">
        <f t="shared" si="77"/>
        <v>10839.086759</v>
      </c>
      <c r="AU75" s="362">
        <f t="shared" si="77"/>
        <v>0</v>
      </c>
      <c r="AV75" s="362">
        <f t="shared" si="77"/>
        <v>12070</v>
      </c>
      <c r="AW75" s="362">
        <f t="shared" si="77"/>
        <v>0</v>
      </c>
      <c r="AX75" s="362">
        <f t="shared" si="77"/>
        <v>0</v>
      </c>
      <c r="AY75" s="362">
        <f t="shared" si="77"/>
        <v>12070</v>
      </c>
      <c r="AZ75" s="362">
        <f t="shared" si="77"/>
        <v>0</v>
      </c>
      <c r="BA75" s="362">
        <f t="shared" si="77"/>
        <v>12070</v>
      </c>
      <c r="BB75" s="362">
        <f t="shared" si="77"/>
        <v>0</v>
      </c>
      <c r="BC75" s="362">
        <f t="shared" ref="BC75:CF75" si="78">SUM(BC76:BC82)</f>
        <v>10510.586871</v>
      </c>
      <c r="BD75" s="362">
        <f t="shared" si="78"/>
        <v>0</v>
      </c>
      <c r="BE75" s="362">
        <f t="shared" si="78"/>
        <v>0</v>
      </c>
      <c r="BF75" s="362">
        <f t="shared" si="78"/>
        <v>10510.586871</v>
      </c>
      <c r="BG75" s="362">
        <f t="shared" si="78"/>
        <v>0</v>
      </c>
      <c r="BH75" s="362">
        <f t="shared" si="78"/>
        <v>0</v>
      </c>
      <c r="BI75" s="362">
        <f t="shared" si="78"/>
        <v>0</v>
      </c>
      <c r="BJ75" s="362">
        <f t="shared" si="78"/>
        <v>10510.586871</v>
      </c>
      <c r="BK75" s="362">
        <f t="shared" si="78"/>
        <v>0</v>
      </c>
      <c r="BL75" s="362">
        <f t="shared" si="78"/>
        <v>0</v>
      </c>
      <c r="BM75" s="362">
        <f t="shared" si="78"/>
        <v>0</v>
      </c>
      <c r="BN75" s="362">
        <f t="shared" si="78"/>
        <v>0</v>
      </c>
      <c r="BO75" s="362">
        <f t="shared" si="78"/>
        <v>0</v>
      </c>
      <c r="BP75" s="362">
        <f t="shared" si="78"/>
        <v>0</v>
      </c>
      <c r="BQ75" s="362">
        <f t="shared" si="78"/>
        <v>0</v>
      </c>
      <c r="BR75" s="362">
        <f t="shared" si="78"/>
        <v>0</v>
      </c>
      <c r="BS75" s="362">
        <f t="shared" si="78"/>
        <v>0</v>
      </c>
      <c r="BT75" s="362">
        <f t="shared" si="78"/>
        <v>1400</v>
      </c>
      <c r="BU75" s="362">
        <f t="shared" si="78"/>
        <v>0</v>
      </c>
      <c r="BV75" s="362">
        <f t="shared" si="78"/>
        <v>1400</v>
      </c>
      <c r="BW75" s="362">
        <f t="shared" si="78"/>
        <v>0</v>
      </c>
      <c r="BX75" s="362">
        <f t="shared" si="78"/>
        <v>0</v>
      </c>
      <c r="BY75" s="362">
        <f t="shared" si="78"/>
        <v>0</v>
      </c>
      <c r="BZ75" s="362">
        <f t="shared" si="78"/>
        <v>0</v>
      </c>
      <c r="CA75" s="362">
        <f t="shared" si="78"/>
        <v>0</v>
      </c>
      <c r="CB75" s="362">
        <f t="shared" si="78"/>
        <v>0</v>
      </c>
      <c r="CC75" s="362">
        <f t="shared" si="78"/>
        <v>0</v>
      </c>
      <c r="CD75" s="362">
        <f t="shared" si="78"/>
        <v>0</v>
      </c>
      <c r="CE75" s="362">
        <f t="shared" si="78"/>
        <v>0</v>
      </c>
      <c r="CF75" s="362">
        <f t="shared" si="78"/>
        <v>0</v>
      </c>
      <c r="CG75" s="362">
        <f>SUM(CG76:CG82)</f>
        <v>0</v>
      </c>
    </row>
    <row r="76" spans="1:85" ht="46.15" outlineLevel="1">
      <c r="A76" s="363">
        <v>10</v>
      </c>
      <c r="B76" s="378" t="s">
        <v>1036</v>
      </c>
      <c r="C76" s="371" t="s">
        <v>888</v>
      </c>
      <c r="D76" s="363" t="s">
        <v>1034</v>
      </c>
      <c r="E76" s="365" t="s">
        <v>48</v>
      </c>
      <c r="F76" s="365" t="s">
        <v>53</v>
      </c>
      <c r="G76" s="128">
        <v>7920773</v>
      </c>
      <c r="H76" s="363" t="s">
        <v>1035</v>
      </c>
      <c r="I76" s="363" t="s">
        <v>69</v>
      </c>
      <c r="J76" s="365">
        <v>2022</v>
      </c>
      <c r="K76" s="367"/>
      <c r="L76" s="363" t="s">
        <v>1037</v>
      </c>
      <c r="M76" s="123">
        <v>8200</v>
      </c>
      <c r="N76" s="367"/>
      <c r="O76" s="367"/>
      <c r="P76" s="123">
        <v>8200</v>
      </c>
      <c r="Q76" s="363" t="s">
        <v>1038</v>
      </c>
      <c r="R76" s="363" t="s">
        <v>1035</v>
      </c>
      <c r="S76" s="363" t="s">
        <v>1035</v>
      </c>
      <c r="T76" s="364" t="s">
        <v>1034</v>
      </c>
      <c r="U76" s="120">
        <f t="shared" ref="U76:U82" si="79">V76+W76+X76</f>
        <v>0</v>
      </c>
      <c r="V76" s="364"/>
      <c r="W76" s="364"/>
      <c r="X76" s="364"/>
      <c r="Y76" s="120">
        <f t="shared" si="69"/>
        <v>7790</v>
      </c>
      <c r="Z76" s="120"/>
      <c r="AA76" s="120"/>
      <c r="AB76" s="120">
        <f t="shared" ref="AB76:AB82" si="80">AC76+AD76+AE76</f>
        <v>7790</v>
      </c>
      <c r="AC76" s="120">
        <v>0</v>
      </c>
      <c r="AD76" s="121">
        <v>7790</v>
      </c>
      <c r="AE76" s="121"/>
      <c r="AF76" s="120">
        <f t="shared" si="71"/>
        <v>7249</v>
      </c>
      <c r="AG76" s="120"/>
      <c r="AH76" s="120"/>
      <c r="AI76" s="120">
        <f t="shared" si="72"/>
        <v>7249</v>
      </c>
      <c r="AJ76" s="120">
        <v>0</v>
      </c>
      <c r="AK76" s="121">
        <v>7249</v>
      </c>
      <c r="AL76" s="121"/>
      <c r="AM76" s="120">
        <v>5738.9070000000002</v>
      </c>
      <c r="AN76" s="120"/>
      <c r="AO76" s="120"/>
      <c r="AP76" s="120">
        <v>5738.9070000000002</v>
      </c>
      <c r="AQ76" s="120">
        <v>0</v>
      </c>
      <c r="AR76" s="120"/>
      <c r="AS76" s="121"/>
      <c r="AT76" s="121">
        <v>5738.9070000000002</v>
      </c>
      <c r="AU76" s="121"/>
      <c r="AV76" s="120">
        <f t="shared" si="73"/>
        <v>1510</v>
      </c>
      <c r="AW76" s="120"/>
      <c r="AX76" s="120"/>
      <c r="AY76" s="120">
        <f t="shared" si="74"/>
        <v>1510</v>
      </c>
      <c r="AZ76" s="120">
        <v>0</v>
      </c>
      <c r="BA76" s="121">
        <v>1510</v>
      </c>
      <c r="BB76" s="121"/>
      <c r="BC76" s="120">
        <v>0</v>
      </c>
      <c r="BD76" s="120"/>
      <c r="BE76" s="120"/>
      <c r="BF76" s="120">
        <v>0</v>
      </c>
      <c r="BG76" s="120">
        <v>0</v>
      </c>
      <c r="BH76" s="125">
        <v>0</v>
      </c>
      <c r="BI76" s="120"/>
      <c r="BJ76" s="125"/>
      <c r="BK76" s="125"/>
      <c r="BL76" s="125"/>
      <c r="BM76" s="125"/>
      <c r="BN76" s="125"/>
      <c r="BO76" s="125"/>
      <c r="BP76" s="125"/>
      <c r="BQ76" s="125"/>
      <c r="BR76" s="125"/>
      <c r="BS76" s="125"/>
      <c r="BT76" s="125">
        <v>1400</v>
      </c>
      <c r="BU76" s="125"/>
      <c r="BV76" s="125">
        <v>1400</v>
      </c>
      <c r="BW76" s="125"/>
      <c r="BX76" s="194"/>
      <c r="BY76" s="194"/>
      <c r="BZ76" s="194"/>
      <c r="CA76" s="194"/>
      <c r="CB76" s="194"/>
      <c r="CC76" s="194"/>
      <c r="CD76" s="194"/>
      <c r="CE76" s="194"/>
      <c r="CF76" s="194"/>
      <c r="CG76" s="367"/>
    </row>
    <row r="77" spans="1:85" ht="36.75" customHeight="1" outlineLevel="1">
      <c r="A77" s="363">
        <v>13</v>
      </c>
      <c r="B77" s="364" t="s">
        <v>1040</v>
      </c>
      <c r="C77" s="363" t="s">
        <v>902</v>
      </c>
      <c r="D77" s="363" t="s">
        <v>1034</v>
      </c>
      <c r="E77" s="365" t="s">
        <v>48</v>
      </c>
      <c r="F77" s="365" t="s">
        <v>47</v>
      </c>
      <c r="G77" s="127">
        <v>7949893</v>
      </c>
      <c r="H77" s="380" t="s">
        <v>1039</v>
      </c>
      <c r="I77" s="363" t="s">
        <v>369</v>
      </c>
      <c r="J77" s="363"/>
      <c r="K77" s="367"/>
      <c r="L77" s="363" t="s">
        <v>1041</v>
      </c>
      <c r="M77" s="128">
        <v>2814</v>
      </c>
      <c r="N77" s="367"/>
      <c r="O77" s="367"/>
      <c r="P77" s="382">
        <v>2673</v>
      </c>
      <c r="Q77" s="363"/>
      <c r="R77" s="380" t="s">
        <v>1039</v>
      </c>
      <c r="S77" s="363" t="s">
        <v>1035</v>
      </c>
      <c r="T77" s="364" t="s">
        <v>1034</v>
      </c>
      <c r="U77" s="120">
        <f t="shared" si="79"/>
        <v>0</v>
      </c>
      <c r="V77" s="364"/>
      <c r="W77" s="364"/>
      <c r="X77" s="364"/>
      <c r="Y77" s="120">
        <f t="shared" si="69"/>
        <v>2732</v>
      </c>
      <c r="Z77" s="120"/>
      <c r="AA77" s="120"/>
      <c r="AB77" s="120">
        <f t="shared" si="80"/>
        <v>2732</v>
      </c>
      <c r="AC77" s="120">
        <v>0</v>
      </c>
      <c r="AD77" s="121">
        <v>2732</v>
      </c>
      <c r="AE77" s="121"/>
      <c r="AF77" s="120">
        <f t="shared" si="71"/>
        <v>2732.18</v>
      </c>
      <c r="AG77" s="120"/>
      <c r="AH77" s="120"/>
      <c r="AI77" s="120">
        <f t="shared" si="72"/>
        <v>2732.18</v>
      </c>
      <c r="AJ77" s="120">
        <v>0</v>
      </c>
      <c r="AK77" s="121">
        <v>2732.18</v>
      </c>
      <c r="AL77" s="121"/>
      <c r="AM77" s="120">
        <v>2666.1797589999996</v>
      </c>
      <c r="AN77" s="120"/>
      <c r="AO77" s="120"/>
      <c r="AP77" s="120">
        <v>2666.1797589999996</v>
      </c>
      <c r="AQ77" s="120">
        <v>0</v>
      </c>
      <c r="AR77" s="120"/>
      <c r="AS77" s="121"/>
      <c r="AT77" s="121">
        <v>2666.1797589999996</v>
      </c>
      <c r="AU77" s="121"/>
      <c r="AV77" s="120">
        <f t="shared" si="73"/>
        <v>66</v>
      </c>
      <c r="AW77" s="120"/>
      <c r="AX77" s="120"/>
      <c r="AY77" s="120">
        <f t="shared" si="74"/>
        <v>66</v>
      </c>
      <c r="AZ77" s="120">
        <v>0</v>
      </c>
      <c r="BA77" s="121">
        <v>66</v>
      </c>
      <c r="BB77" s="121"/>
      <c r="BC77" s="120">
        <v>64.222999999999999</v>
      </c>
      <c r="BD77" s="120"/>
      <c r="BE77" s="120"/>
      <c r="BF77" s="120">
        <v>64.222999999999999</v>
      </c>
      <c r="BG77" s="120">
        <v>0</v>
      </c>
      <c r="BH77" s="125">
        <v>0</v>
      </c>
      <c r="BI77" s="120"/>
      <c r="BJ77" s="125">
        <v>64.222999999999999</v>
      </c>
      <c r="BK77" s="125"/>
      <c r="BL77" s="125"/>
      <c r="BM77" s="125"/>
      <c r="BN77" s="125"/>
      <c r="BO77" s="125"/>
      <c r="BP77" s="125"/>
      <c r="BQ77" s="125"/>
      <c r="BR77" s="125"/>
      <c r="BS77" s="125"/>
      <c r="BT77" s="125"/>
      <c r="BU77" s="125"/>
      <c r="BV77" s="125"/>
      <c r="BW77" s="125"/>
      <c r="BX77" s="194"/>
      <c r="BY77" s="194"/>
      <c r="BZ77" s="194"/>
      <c r="CA77" s="194"/>
      <c r="CB77" s="194"/>
      <c r="CC77" s="194"/>
      <c r="CD77" s="194"/>
      <c r="CE77" s="194"/>
      <c r="CF77" s="194"/>
      <c r="CG77" s="367"/>
    </row>
    <row r="78" spans="1:85" ht="38.25" customHeight="1" outlineLevel="1">
      <c r="A78" s="363">
        <v>14</v>
      </c>
      <c r="B78" s="364" t="s">
        <v>1042</v>
      </c>
      <c r="C78" s="363" t="s">
        <v>902</v>
      </c>
      <c r="D78" s="363" t="s">
        <v>1034</v>
      </c>
      <c r="E78" s="365" t="s">
        <v>48</v>
      </c>
      <c r="F78" s="365" t="s">
        <v>47</v>
      </c>
      <c r="G78" s="127">
        <v>7958604</v>
      </c>
      <c r="H78" s="380" t="s">
        <v>1039</v>
      </c>
      <c r="I78" s="363" t="s">
        <v>69</v>
      </c>
      <c r="J78" s="363"/>
      <c r="K78" s="367"/>
      <c r="L78" s="363" t="s">
        <v>1043</v>
      </c>
      <c r="M78" s="128">
        <v>2890</v>
      </c>
      <c r="N78" s="367"/>
      <c r="O78" s="367"/>
      <c r="P78" s="382">
        <v>2746</v>
      </c>
      <c r="Q78" s="363"/>
      <c r="R78" s="380" t="s">
        <v>1039</v>
      </c>
      <c r="S78" s="363" t="s">
        <v>1035</v>
      </c>
      <c r="T78" s="364" t="s">
        <v>1034</v>
      </c>
      <c r="U78" s="120">
        <f t="shared" si="79"/>
        <v>0</v>
      </c>
      <c r="V78" s="364"/>
      <c r="W78" s="364"/>
      <c r="X78" s="364"/>
      <c r="Y78" s="120">
        <f t="shared" si="69"/>
        <v>2788</v>
      </c>
      <c r="Z78" s="120"/>
      <c r="AA78" s="120"/>
      <c r="AB78" s="120">
        <f t="shared" si="80"/>
        <v>2788</v>
      </c>
      <c r="AC78" s="120">
        <v>0</v>
      </c>
      <c r="AD78" s="121">
        <v>2788</v>
      </c>
      <c r="AE78" s="121"/>
      <c r="AF78" s="120">
        <f t="shared" si="71"/>
        <v>2788</v>
      </c>
      <c r="AG78" s="120"/>
      <c r="AH78" s="120"/>
      <c r="AI78" s="120">
        <f t="shared" si="72"/>
        <v>2788</v>
      </c>
      <c r="AJ78" s="120">
        <v>0</v>
      </c>
      <c r="AK78" s="121">
        <v>2788</v>
      </c>
      <c r="AL78" s="121"/>
      <c r="AM78" s="120">
        <v>2434</v>
      </c>
      <c r="AN78" s="120"/>
      <c r="AO78" s="120"/>
      <c r="AP78" s="120">
        <v>2434</v>
      </c>
      <c r="AQ78" s="120">
        <v>0</v>
      </c>
      <c r="AR78" s="120"/>
      <c r="AS78" s="121"/>
      <c r="AT78" s="121">
        <v>2434</v>
      </c>
      <c r="AU78" s="121"/>
      <c r="AV78" s="120">
        <f t="shared" si="73"/>
        <v>354</v>
      </c>
      <c r="AW78" s="120"/>
      <c r="AX78" s="120"/>
      <c r="AY78" s="120">
        <f t="shared" si="74"/>
        <v>354</v>
      </c>
      <c r="AZ78" s="120">
        <v>0</v>
      </c>
      <c r="BA78" s="121">
        <v>354</v>
      </c>
      <c r="BB78" s="121"/>
      <c r="BC78" s="120">
        <v>353.94287100000003</v>
      </c>
      <c r="BD78" s="120"/>
      <c r="BE78" s="120"/>
      <c r="BF78" s="120">
        <v>353.94287100000003</v>
      </c>
      <c r="BG78" s="120">
        <v>0</v>
      </c>
      <c r="BH78" s="125">
        <v>0</v>
      </c>
      <c r="BI78" s="120"/>
      <c r="BJ78" s="125">
        <v>353.94287100000003</v>
      </c>
      <c r="BK78" s="125"/>
      <c r="BL78" s="125"/>
      <c r="BM78" s="125"/>
      <c r="BN78" s="125"/>
      <c r="BO78" s="125"/>
      <c r="BP78" s="125"/>
      <c r="BQ78" s="125"/>
      <c r="BR78" s="125"/>
      <c r="BS78" s="125"/>
      <c r="BT78" s="125"/>
      <c r="BU78" s="125"/>
      <c r="BV78" s="125"/>
      <c r="BW78" s="125"/>
      <c r="BX78" s="194"/>
      <c r="BY78" s="194"/>
      <c r="BZ78" s="194"/>
      <c r="CA78" s="194"/>
      <c r="CB78" s="194"/>
      <c r="CC78" s="194"/>
      <c r="CD78" s="194"/>
      <c r="CE78" s="194"/>
      <c r="CF78" s="194"/>
      <c r="CG78" s="367"/>
    </row>
    <row r="79" spans="1:85" ht="46.15" outlineLevel="1">
      <c r="A79" s="363">
        <v>16</v>
      </c>
      <c r="B79" s="388" t="s">
        <v>1044</v>
      </c>
      <c r="C79" s="363" t="s">
        <v>1045</v>
      </c>
      <c r="D79" s="363" t="s">
        <v>1034</v>
      </c>
      <c r="E79" s="365" t="s">
        <v>48</v>
      </c>
      <c r="F79" s="365" t="s">
        <v>93</v>
      </c>
      <c r="G79" s="119">
        <v>7814846</v>
      </c>
      <c r="H79" s="363" t="s">
        <v>1039</v>
      </c>
      <c r="I79" s="363" t="s">
        <v>363</v>
      </c>
      <c r="J79" s="363"/>
      <c r="K79" s="367"/>
      <c r="L79" s="363" t="s">
        <v>1046</v>
      </c>
      <c r="M79" s="126">
        <v>9680.0380000000005</v>
      </c>
      <c r="N79" s="367"/>
      <c r="O79" s="367"/>
      <c r="P79" s="126">
        <v>9680.0380000000005</v>
      </c>
      <c r="Q79" s="363"/>
      <c r="R79" s="363" t="s">
        <v>1039</v>
      </c>
      <c r="S79" s="363" t="s">
        <v>1035</v>
      </c>
      <c r="T79" s="364" t="s">
        <v>1034</v>
      </c>
      <c r="U79" s="120">
        <f t="shared" si="79"/>
        <v>0</v>
      </c>
      <c r="V79" s="364"/>
      <c r="W79" s="364"/>
      <c r="X79" s="364"/>
      <c r="Y79" s="120">
        <f t="shared" si="69"/>
        <v>9529</v>
      </c>
      <c r="Z79" s="120"/>
      <c r="AA79" s="120"/>
      <c r="AB79" s="120">
        <f t="shared" si="80"/>
        <v>9529</v>
      </c>
      <c r="AC79" s="120">
        <v>0</v>
      </c>
      <c r="AD79" s="121">
        <v>9529</v>
      </c>
      <c r="AE79" s="121"/>
      <c r="AF79" s="120">
        <f t="shared" si="71"/>
        <v>8460</v>
      </c>
      <c r="AG79" s="120"/>
      <c r="AH79" s="120"/>
      <c r="AI79" s="120">
        <f t="shared" si="72"/>
        <v>8460</v>
      </c>
      <c r="AJ79" s="120">
        <v>0</v>
      </c>
      <c r="AK79" s="121">
        <v>8460</v>
      </c>
      <c r="AL79" s="121"/>
      <c r="AM79" s="120">
        <v>0</v>
      </c>
      <c r="AN79" s="120"/>
      <c r="AO79" s="120"/>
      <c r="AP79" s="120">
        <v>0</v>
      </c>
      <c r="AQ79" s="120">
        <v>0</v>
      </c>
      <c r="AR79" s="120"/>
      <c r="AS79" s="121"/>
      <c r="AT79" s="121">
        <v>0</v>
      </c>
      <c r="AU79" s="121"/>
      <c r="AV79" s="120">
        <f t="shared" si="73"/>
        <v>8460</v>
      </c>
      <c r="AW79" s="120"/>
      <c r="AX79" s="120"/>
      <c r="AY79" s="120">
        <f t="shared" si="74"/>
        <v>8460</v>
      </c>
      <c r="AZ79" s="120">
        <v>0</v>
      </c>
      <c r="BA79" s="121">
        <v>8460</v>
      </c>
      <c r="BB79" s="121"/>
      <c r="BC79" s="120">
        <v>8412.4210000000003</v>
      </c>
      <c r="BD79" s="120"/>
      <c r="BE79" s="120"/>
      <c r="BF79" s="120">
        <v>8412.4210000000003</v>
      </c>
      <c r="BG79" s="120">
        <v>0</v>
      </c>
      <c r="BH79" s="125">
        <v>0</v>
      </c>
      <c r="BI79" s="120"/>
      <c r="BJ79" s="125">
        <v>8412.4210000000003</v>
      </c>
      <c r="BK79" s="125"/>
      <c r="BL79" s="125"/>
      <c r="BM79" s="125"/>
      <c r="BN79" s="125"/>
      <c r="BO79" s="125"/>
      <c r="BP79" s="125"/>
      <c r="BQ79" s="125"/>
      <c r="BR79" s="125"/>
      <c r="BS79" s="125"/>
      <c r="BT79" s="125"/>
      <c r="BU79" s="125"/>
      <c r="BV79" s="125"/>
      <c r="BW79" s="125"/>
      <c r="BX79" s="194"/>
      <c r="BY79" s="194"/>
      <c r="BZ79" s="194"/>
      <c r="CA79" s="194"/>
      <c r="CB79" s="194"/>
      <c r="CC79" s="194"/>
      <c r="CD79" s="194"/>
      <c r="CE79" s="194"/>
      <c r="CF79" s="194"/>
      <c r="CG79" s="367"/>
    </row>
    <row r="80" spans="1:85" ht="30.75" outlineLevel="1">
      <c r="A80" s="363">
        <v>17</v>
      </c>
      <c r="B80" s="364" t="s">
        <v>1047</v>
      </c>
      <c r="C80" s="363" t="s">
        <v>1045</v>
      </c>
      <c r="D80" s="363" t="s">
        <v>1034</v>
      </c>
      <c r="E80" s="365" t="s">
        <v>48</v>
      </c>
      <c r="F80" s="365" t="s">
        <v>47</v>
      </c>
      <c r="G80" s="127">
        <v>7799421</v>
      </c>
      <c r="H80" s="363" t="s">
        <v>1039</v>
      </c>
      <c r="I80" s="363" t="s">
        <v>363</v>
      </c>
      <c r="J80" s="363"/>
      <c r="K80" s="367"/>
      <c r="L80" s="363" t="s">
        <v>1048</v>
      </c>
      <c r="M80" s="126">
        <v>1444</v>
      </c>
      <c r="N80" s="367"/>
      <c r="O80" s="367"/>
      <c r="P80" s="126">
        <v>1444</v>
      </c>
      <c r="Q80" s="363"/>
      <c r="R80" s="363" t="s">
        <v>1039</v>
      </c>
      <c r="S80" s="363" t="s">
        <v>1035</v>
      </c>
      <c r="T80" s="364" t="s">
        <v>1034</v>
      </c>
      <c r="U80" s="120">
        <f t="shared" si="79"/>
        <v>0</v>
      </c>
      <c r="V80" s="364"/>
      <c r="W80" s="364"/>
      <c r="X80" s="364"/>
      <c r="Y80" s="120">
        <f t="shared" si="69"/>
        <v>1190</v>
      </c>
      <c r="Z80" s="120"/>
      <c r="AA80" s="120"/>
      <c r="AB80" s="120">
        <f t="shared" si="80"/>
        <v>1190</v>
      </c>
      <c r="AC80" s="120">
        <v>0</v>
      </c>
      <c r="AD80" s="121">
        <v>1190</v>
      </c>
      <c r="AE80" s="121"/>
      <c r="AF80" s="120">
        <f t="shared" si="71"/>
        <v>1190</v>
      </c>
      <c r="AG80" s="120"/>
      <c r="AH80" s="120"/>
      <c r="AI80" s="120">
        <f t="shared" si="72"/>
        <v>1190</v>
      </c>
      <c r="AJ80" s="120">
        <v>0</v>
      </c>
      <c r="AK80" s="121">
        <v>1190</v>
      </c>
      <c r="AL80" s="121"/>
      <c r="AM80" s="120">
        <v>0</v>
      </c>
      <c r="AN80" s="120"/>
      <c r="AO80" s="120"/>
      <c r="AP80" s="120">
        <v>0</v>
      </c>
      <c r="AQ80" s="120">
        <v>0</v>
      </c>
      <c r="AR80" s="120"/>
      <c r="AS80" s="121"/>
      <c r="AT80" s="121">
        <v>0</v>
      </c>
      <c r="AU80" s="121"/>
      <c r="AV80" s="120">
        <f t="shared" si="73"/>
        <v>1190</v>
      </c>
      <c r="AW80" s="120"/>
      <c r="AX80" s="120"/>
      <c r="AY80" s="120">
        <f t="shared" si="74"/>
        <v>1190</v>
      </c>
      <c r="AZ80" s="120">
        <v>0</v>
      </c>
      <c r="BA80" s="121">
        <v>1190</v>
      </c>
      <c r="BB80" s="121"/>
      <c r="BC80" s="120">
        <v>1190</v>
      </c>
      <c r="BD80" s="120"/>
      <c r="BE80" s="120"/>
      <c r="BF80" s="120">
        <v>1190</v>
      </c>
      <c r="BG80" s="120">
        <v>0</v>
      </c>
      <c r="BH80" s="125">
        <v>0</v>
      </c>
      <c r="BI80" s="120"/>
      <c r="BJ80" s="125">
        <v>1190</v>
      </c>
      <c r="BK80" s="125"/>
      <c r="BL80" s="125"/>
      <c r="BM80" s="125"/>
      <c r="BN80" s="125"/>
      <c r="BO80" s="125"/>
      <c r="BP80" s="125"/>
      <c r="BQ80" s="125"/>
      <c r="BR80" s="125"/>
      <c r="BS80" s="125"/>
      <c r="BT80" s="125"/>
      <c r="BU80" s="125"/>
      <c r="BV80" s="125"/>
      <c r="BW80" s="125"/>
      <c r="BX80" s="194"/>
      <c r="BY80" s="194"/>
      <c r="BZ80" s="194"/>
      <c r="CA80" s="194"/>
      <c r="CB80" s="194"/>
      <c r="CC80" s="194"/>
      <c r="CD80" s="194"/>
      <c r="CE80" s="194"/>
      <c r="CF80" s="194"/>
      <c r="CG80" s="367"/>
    </row>
    <row r="81" spans="1:86" ht="30.75" outlineLevel="1">
      <c r="A81" s="363">
        <v>18</v>
      </c>
      <c r="B81" s="364" t="s">
        <v>1049</v>
      </c>
      <c r="C81" s="363" t="s">
        <v>1045</v>
      </c>
      <c r="D81" s="363" t="s">
        <v>1034</v>
      </c>
      <c r="E81" s="365" t="s">
        <v>48</v>
      </c>
      <c r="F81" s="365" t="s">
        <v>47</v>
      </c>
      <c r="G81" s="127">
        <v>7799419</v>
      </c>
      <c r="H81" s="363" t="s">
        <v>1039</v>
      </c>
      <c r="I81" s="363" t="s">
        <v>363</v>
      </c>
      <c r="J81" s="363"/>
      <c r="K81" s="367"/>
      <c r="L81" s="363" t="s">
        <v>1050</v>
      </c>
      <c r="M81" s="126">
        <v>167</v>
      </c>
      <c r="N81" s="367"/>
      <c r="O81" s="367"/>
      <c r="P81" s="126">
        <v>167</v>
      </c>
      <c r="Q81" s="363"/>
      <c r="R81" s="363" t="s">
        <v>1039</v>
      </c>
      <c r="S81" s="363" t="s">
        <v>1035</v>
      </c>
      <c r="T81" s="364" t="s">
        <v>1034</v>
      </c>
      <c r="U81" s="120">
        <f t="shared" si="79"/>
        <v>0</v>
      </c>
      <c r="V81" s="364"/>
      <c r="W81" s="364"/>
      <c r="X81" s="364"/>
      <c r="Y81" s="120">
        <f t="shared" si="69"/>
        <v>139</v>
      </c>
      <c r="Z81" s="120"/>
      <c r="AA81" s="120"/>
      <c r="AB81" s="120">
        <f t="shared" si="80"/>
        <v>139</v>
      </c>
      <c r="AC81" s="120">
        <v>0</v>
      </c>
      <c r="AD81" s="121">
        <v>139</v>
      </c>
      <c r="AE81" s="121"/>
      <c r="AF81" s="120">
        <f t="shared" si="71"/>
        <v>139</v>
      </c>
      <c r="AG81" s="120"/>
      <c r="AH81" s="120"/>
      <c r="AI81" s="120">
        <f t="shared" si="72"/>
        <v>139</v>
      </c>
      <c r="AJ81" s="120">
        <v>0</v>
      </c>
      <c r="AK81" s="121">
        <v>139</v>
      </c>
      <c r="AL81" s="121"/>
      <c r="AM81" s="120">
        <v>0</v>
      </c>
      <c r="AN81" s="120"/>
      <c r="AO81" s="120"/>
      <c r="AP81" s="120">
        <v>0</v>
      </c>
      <c r="AQ81" s="120">
        <v>0</v>
      </c>
      <c r="AR81" s="120"/>
      <c r="AS81" s="121"/>
      <c r="AT81" s="121">
        <v>0</v>
      </c>
      <c r="AU81" s="121"/>
      <c r="AV81" s="120">
        <f t="shared" si="73"/>
        <v>139</v>
      </c>
      <c r="AW81" s="120"/>
      <c r="AX81" s="120"/>
      <c r="AY81" s="120">
        <f t="shared" si="74"/>
        <v>139</v>
      </c>
      <c r="AZ81" s="120">
        <v>0</v>
      </c>
      <c r="BA81" s="121">
        <v>139</v>
      </c>
      <c r="BB81" s="121"/>
      <c r="BC81" s="120">
        <v>139</v>
      </c>
      <c r="BD81" s="120"/>
      <c r="BE81" s="120"/>
      <c r="BF81" s="120">
        <v>139</v>
      </c>
      <c r="BG81" s="120">
        <v>0</v>
      </c>
      <c r="BH81" s="125">
        <v>0</v>
      </c>
      <c r="BI81" s="120"/>
      <c r="BJ81" s="125">
        <v>139</v>
      </c>
      <c r="BK81" s="125"/>
      <c r="BL81" s="125"/>
      <c r="BM81" s="125"/>
      <c r="BN81" s="125"/>
      <c r="BO81" s="125"/>
      <c r="BP81" s="125"/>
      <c r="BQ81" s="125"/>
      <c r="BR81" s="125"/>
      <c r="BS81" s="125"/>
      <c r="BT81" s="125"/>
      <c r="BU81" s="125"/>
      <c r="BV81" s="125"/>
      <c r="BW81" s="125"/>
      <c r="BX81" s="194"/>
      <c r="BY81" s="194"/>
      <c r="BZ81" s="194"/>
      <c r="CA81" s="194"/>
      <c r="CB81" s="194"/>
      <c r="CC81" s="194"/>
      <c r="CD81" s="194"/>
      <c r="CE81" s="194"/>
      <c r="CF81" s="194"/>
      <c r="CG81" s="367"/>
    </row>
    <row r="82" spans="1:86" ht="30.75" outlineLevel="1">
      <c r="A82" s="363">
        <v>19</v>
      </c>
      <c r="B82" s="364" t="s">
        <v>1051</v>
      </c>
      <c r="C82" s="363" t="s">
        <v>1045</v>
      </c>
      <c r="D82" s="363" t="s">
        <v>1034</v>
      </c>
      <c r="E82" s="365" t="s">
        <v>48</v>
      </c>
      <c r="F82" s="365" t="s">
        <v>47</v>
      </c>
      <c r="G82" s="127">
        <v>7799420</v>
      </c>
      <c r="H82" s="363" t="s">
        <v>1039</v>
      </c>
      <c r="I82" s="363" t="s">
        <v>363</v>
      </c>
      <c r="J82" s="363"/>
      <c r="K82" s="367"/>
      <c r="L82" s="363" t="s">
        <v>1052</v>
      </c>
      <c r="M82" s="126">
        <v>422.754167</v>
      </c>
      <c r="N82" s="367"/>
      <c r="O82" s="367"/>
      <c r="P82" s="126">
        <v>283</v>
      </c>
      <c r="Q82" s="363"/>
      <c r="R82" s="363" t="s">
        <v>1039</v>
      </c>
      <c r="S82" s="363" t="s">
        <v>1035</v>
      </c>
      <c r="T82" s="364" t="s">
        <v>1034</v>
      </c>
      <c r="U82" s="120">
        <f t="shared" si="79"/>
        <v>0</v>
      </c>
      <c r="V82" s="364"/>
      <c r="W82" s="364"/>
      <c r="X82" s="364"/>
      <c r="Y82" s="120">
        <f t="shared" si="69"/>
        <v>351</v>
      </c>
      <c r="Z82" s="120"/>
      <c r="AA82" s="120"/>
      <c r="AB82" s="120">
        <f t="shared" si="80"/>
        <v>351</v>
      </c>
      <c r="AC82" s="120">
        <v>0</v>
      </c>
      <c r="AD82" s="121">
        <v>351</v>
      </c>
      <c r="AE82" s="121"/>
      <c r="AF82" s="120">
        <f t="shared" si="71"/>
        <v>351</v>
      </c>
      <c r="AG82" s="120"/>
      <c r="AH82" s="120"/>
      <c r="AI82" s="120">
        <f t="shared" si="72"/>
        <v>351</v>
      </c>
      <c r="AJ82" s="120">
        <v>0</v>
      </c>
      <c r="AK82" s="121">
        <v>351</v>
      </c>
      <c r="AL82" s="121"/>
      <c r="AM82" s="120">
        <v>0</v>
      </c>
      <c r="AN82" s="120"/>
      <c r="AO82" s="120"/>
      <c r="AP82" s="120">
        <v>0</v>
      </c>
      <c r="AQ82" s="120">
        <v>0</v>
      </c>
      <c r="AR82" s="120"/>
      <c r="AS82" s="121"/>
      <c r="AT82" s="121">
        <v>0</v>
      </c>
      <c r="AU82" s="121"/>
      <c r="AV82" s="120">
        <f t="shared" si="73"/>
        <v>351</v>
      </c>
      <c r="AW82" s="120"/>
      <c r="AX82" s="120"/>
      <c r="AY82" s="120">
        <f t="shared" si="74"/>
        <v>351</v>
      </c>
      <c r="AZ82" s="120">
        <v>0</v>
      </c>
      <c r="BA82" s="121">
        <v>351</v>
      </c>
      <c r="BB82" s="121"/>
      <c r="BC82" s="120">
        <v>351</v>
      </c>
      <c r="BD82" s="120"/>
      <c r="BE82" s="120"/>
      <c r="BF82" s="120">
        <v>351</v>
      </c>
      <c r="BG82" s="120">
        <v>0</v>
      </c>
      <c r="BH82" s="125">
        <v>0</v>
      </c>
      <c r="BI82" s="120"/>
      <c r="BJ82" s="125">
        <v>351</v>
      </c>
      <c r="BK82" s="125"/>
      <c r="BL82" s="125"/>
      <c r="BM82" s="125"/>
      <c r="BN82" s="125"/>
      <c r="BO82" s="125"/>
      <c r="BP82" s="125"/>
      <c r="BQ82" s="125"/>
      <c r="BR82" s="125"/>
      <c r="BS82" s="125"/>
      <c r="BT82" s="125"/>
      <c r="BU82" s="125"/>
      <c r="BV82" s="125"/>
      <c r="BW82" s="125"/>
      <c r="BX82" s="194"/>
      <c r="BY82" s="194"/>
      <c r="BZ82" s="194"/>
      <c r="CA82" s="194"/>
      <c r="CB82" s="194"/>
      <c r="CC82" s="194"/>
      <c r="CD82" s="194"/>
      <c r="CE82" s="194"/>
      <c r="CF82" s="194"/>
      <c r="CG82" s="367"/>
    </row>
    <row r="83" spans="1:86" ht="39" customHeight="1">
      <c r="A83" s="361" t="s">
        <v>1320</v>
      </c>
      <c r="B83" s="361" t="s">
        <v>1336</v>
      </c>
      <c r="C83" s="361"/>
      <c r="D83" s="361"/>
      <c r="E83" s="361"/>
      <c r="F83" s="361"/>
      <c r="G83" s="361"/>
      <c r="H83" s="362"/>
      <c r="I83" s="361"/>
      <c r="J83" s="361"/>
      <c r="K83" s="361"/>
      <c r="L83" s="361"/>
      <c r="M83" s="54"/>
      <c r="N83" s="54"/>
      <c r="O83" s="54"/>
      <c r="P83" s="54"/>
      <c r="Q83" s="54"/>
      <c r="R83" s="54"/>
      <c r="S83" s="54"/>
      <c r="T83" s="54"/>
      <c r="U83" s="54"/>
      <c r="V83" s="54"/>
      <c r="W83" s="54"/>
      <c r="X83" s="54"/>
      <c r="Y83" s="54">
        <f t="shared" ref="Y83" si="81">SUM(Z83:AB83)</f>
        <v>128254.99999999999</v>
      </c>
      <c r="Z83" s="54"/>
      <c r="AA83" s="54"/>
      <c r="AB83" s="54">
        <f t="shared" ref="AB83" si="82">AC83+AD83+AE83</f>
        <v>128254.99999999999</v>
      </c>
      <c r="AC83" s="54"/>
      <c r="AD83" s="54">
        <v>128254.99999999999</v>
      </c>
      <c r="AE83" s="54"/>
      <c r="AF83" s="54">
        <f t="shared" ref="AF83" si="83">SUM(AG83:AI83)</f>
        <v>0</v>
      </c>
      <c r="AG83" s="54"/>
      <c r="AH83" s="54"/>
      <c r="AI83" s="54">
        <f t="shared" ref="AI83" si="84">SUM(AJ83:AL83)</f>
        <v>0</v>
      </c>
      <c r="AJ83" s="54"/>
      <c r="AK83" s="54"/>
      <c r="AL83" s="54"/>
      <c r="AM83" s="54"/>
      <c r="AN83" s="54"/>
      <c r="AO83" s="54"/>
      <c r="AP83" s="54"/>
      <c r="AQ83" s="54"/>
      <c r="AR83" s="54"/>
      <c r="AS83" s="54"/>
      <c r="AT83" s="54"/>
      <c r="AU83" s="54"/>
      <c r="AV83" s="54">
        <f t="shared" ref="AV83" si="85">SUM(AW83:AY83)</f>
        <v>19872</v>
      </c>
      <c r="AW83" s="54"/>
      <c r="AX83" s="54"/>
      <c r="AY83" s="54">
        <f t="shared" ref="AY83" si="86">SUM(AZ83:BB83)</f>
        <v>19872</v>
      </c>
      <c r="AZ83" s="54"/>
      <c r="BA83" s="54">
        <v>19872</v>
      </c>
      <c r="BB83" s="54"/>
      <c r="BC83" s="361"/>
      <c r="BD83" s="361"/>
      <c r="BE83" s="361"/>
      <c r="BF83" s="361"/>
      <c r="BG83" s="361"/>
      <c r="BH83" s="361"/>
      <c r="BI83" s="361"/>
      <c r="BJ83" s="361"/>
      <c r="BK83" s="361"/>
      <c r="BL83" s="361"/>
      <c r="BM83" s="361"/>
      <c r="BN83" s="361"/>
      <c r="BO83" s="361"/>
      <c r="BP83" s="361"/>
      <c r="BQ83" s="361"/>
      <c r="BR83" s="361"/>
      <c r="BS83" s="361"/>
      <c r="BT83" s="361"/>
      <c r="BU83" s="361"/>
      <c r="BV83" s="361"/>
      <c r="BW83" s="361"/>
      <c r="BX83" s="390"/>
      <c r="BY83" s="390"/>
      <c r="BZ83" s="390"/>
      <c r="CA83" s="390"/>
      <c r="CB83" s="390"/>
      <c r="CC83" s="390"/>
      <c r="CD83" s="390"/>
      <c r="CE83" s="390"/>
      <c r="CF83" s="390"/>
      <c r="CG83" s="361"/>
    </row>
    <row r="84" spans="1:86" ht="60">
      <c r="A84" s="361" t="s">
        <v>48</v>
      </c>
      <c r="B84" s="361" t="s">
        <v>1338</v>
      </c>
      <c r="C84" s="361"/>
      <c r="D84" s="361"/>
      <c r="E84" s="361"/>
      <c r="F84" s="361"/>
      <c r="G84" s="361"/>
      <c r="H84" s="362"/>
      <c r="I84" s="361"/>
      <c r="J84" s="361"/>
      <c r="K84" s="361"/>
      <c r="L84" s="361"/>
      <c r="M84" s="362"/>
      <c r="N84" s="362"/>
      <c r="O84" s="362"/>
      <c r="P84" s="362"/>
      <c r="Q84" s="362"/>
      <c r="R84" s="362"/>
      <c r="S84" s="362"/>
      <c r="T84" s="362"/>
      <c r="U84" s="362"/>
      <c r="V84" s="362"/>
      <c r="W84" s="362"/>
      <c r="X84" s="362"/>
      <c r="Y84" s="362">
        <f>SUM(Z84:AB84)</f>
        <v>10000</v>
      </c>
      <c r="Z84" s="362"/>
      <c r="AA84" s="362"/>
      <c r="AB84" s="362">
        <f t="shared" ref="AB84" si="87">AC84+AD84+AE84</f>
        <v>10000</v>
      </c>
      <c r="AC84" s="362"/>
      <c r="AD84" s="362">
        <v>10000</v>
      </c>
      <c r="AE84" s="362"/>
      <c r="AF84" s="362">
        <f>SUM(AG84:AI84)</f>
        <v>2174.9998000000001</v>
      </c>
      <c r="AG84" s="362"/>
      <c r="AH84" s="362"/>
      <c r="AI84" s="362">
        <f>SUM(AJ84:AL84)</f>
        <v>2174.9998000000001</v>
      </c>
      <c r="AJ84" s="362"/>
      <c r="AK84" s="362">
        <v>2174.9998000000001</v>
      </c>
      <c r="AL84" s="362"/>
      <c r="AM84" s="362">
        <f t="shared" ref="AM84" si="88">AN84+AO84+AP84</f>
        <v>1285.4871209999999</v>
      </c>
      <c r="AN84" s="362"/>
      <c r="AO84" s="362"/>
      <c r="AP84" s="362">
        <f t="shared" ref="AP84" si="89">AQ84+AT84+AU84</f>
        <v>1285.4871209999999</v>
      </c>
      <c r="AQ84" s="362"/>
      <c r="AR84" s="362"/>
      <c r="AS84" s="362"/>
      <c r="AT84" s="362">
        <v>1285.4871209999999</v>
      </c>
      <c r="AU84" s="362"/>
      <c r="AV84" s="362">
        <f>SUM(AW84:AY84)</f>
        <v>449</v>
      </c>
      <c r="AW84" s="362"/>
      <c r="AX84" s="362"/>
      <c r="AY84" s="362">
        <f>SUM(AZ84:BB84)</f>
        <v>449</v>
      </c>
      <c r="AZ84" s="362"/>
      <c r="BA84" s="362">
        <v>449</v>
      </c>
      <c r="BB84" s="362"/>
      <c r="BC84" s="362">
        <f>BD84+BE84+BF84</f>
        <v>0</v>
      </c>
      <c r="BD84" s="362"/>
      <c r="BE84" s="362"/>
      <c r="BF84" s="362">
        <f>SUM(BH84:BK84)</f>
        <v>0</v>
      </c>
      <c r="BG84" s="362"/>
      <c r="BH84" s="362"/>
      <c r="BI84" s="362"/>
      <c r="BJ84" s="362"/>
      <c r="BK84" s="362"/>
      <c r="BL84" s="362"/>
      <c r="BM84" s="362"/>
      <c r="BN84" s="362"/>
      <c r="BO84" s="362"/>
      <c r="BP84" s="362"/>
      <c r="BQ84" s="362"/>
      <c r="BR84" s="362"/>
      <c r="BS84" s="362"/>
      <c r="BT84" s="362"/>
      <c r="BU84" s="362"/>
      <c r="BV84" s="362"/>
      <c r="BW84" s="362"/>
      <c r="BX84" s="397">
        <v>53.894038999999999</v>
      </c>
      <c r="BY84" s="397"/>
      <c r="BZ84" s="397"/>
      <c r="CA84" s="397"/>
      <c r="CB84" s="397"/>
      <c r="CC84" s="397"/>
      <c r="CD84" s="397"/>
      <c r="CE84" s="397"/>
      <c r="CF84" s="397"/>
      <c r="CG84" s="362" t="s">
        <v>245</v>
      </c>
    </row>
    <row r="85" spans="1:86" s="360" customFormat="1" ht="45.75" customHeight="1">
      <c r="A85" s="361" t="s">
        <v>59</v>
      </c>
      <c r="B85" s="361" t="s">
        <v>1337</v>
      </c>
      <c r="C85" s="361"/>
      <c r="D85" s="361"/>
      <c r="E85" s="361"/>
      <c r="F85" s="361"/>
      <c r="G85" s="361"/>
      <c r="H85" s="362"/>
      <c r="I85" s="361"/>
      <c r="J85" s="361"/>
      <c r="K85" s="361"/>
      <c r="L85" s="361"/>
      <c r="M85" s="362"/>
      <c r="N85" s="362">
        <f t="shared" ref="N85:CH85" si="90">SUM(N86:N86)</f>
        <v>0</v>
      </c>
      <c r="O85" s="362">
        <f t="shared" si="90"/>
        <v>0</v>
      </c>
      <c r="P85" s="362">
        <f t="shared" si="90"/>
        <v>0</v>
      </c>
      <c r="Q85" s="362">
        <f t="shared" si="90"/>
        <v>0</v>
      </c>
      <c r="R85" s="362">
        <f t="shared" si="90"/>
        <v>0</v>
      </c>
      <c r="S85" s="362">
        <f t="shared" si="90"/>
        <v>0</v>
      </c>
      <c r="T85" s="362">
        <f t="shared" si="90"/>
        <v>0</v>
      </c>
      <c r="U85" s="362">
        <f t="shared" si="90"/>
        <v>0</v>
      </c>
      <c r="V85" s="362">
        <f t="shared" si="90"/>
        <v>0</v>
      </c>
      <c r="W85" s="362">
        <f t="shared" si="90"/>
        <v>0</v>
      </c>
      <c r="X85" s="362">
        <f t="shared" si="90"/>
        <v>0</v>
      </c>
      <c r="Y85" s="362">
        <f t="shared" si="90"/>
        <v>29399.695</v>
      </c>
      <c r="Z85" s="362">
        <f t="shared" si="90"/>
        <v>0</v>
      </c>
      <c r="AA85" s="362">
        <f t="shared" si="90"/>
        <v>0</v>
      </c>
      <c r="AB85" s="362">
        <f t="shared" si="90"/>
        <v>29399.695</v>
      </c>
      <c r="AC85" s="362">
        <f t="shared" si="90"/>
        <v>0</v>
      </c>
      <c r="AD85" s="362">
        <f t="shared" si="90"/>
        <v>29399.695</v>
      </c>
      <c r="AE85" s="362">
        <f t="shared" si="90"/>
        <v>0</v>
      </c>
      <c r="AF85" s="362">
        <f t="shared" si="90"/>
        <v>0</v>
      </c>
      <c r="AG85" s="362">
        <f t="shared" si="90"/>
        <v>0</v>
      </c>
      <c r="AH85" s="362">
        <f t="shared" si="90"/>
        <v>0</v>
      </c>
      <c r="AI85" s="362">
        <f t="shared" si="90"/>
        <v>0</v>
      </c>
      <c r="AJ85" s="362">
        <f t="shared" si="90"/>
        <v>0</v>
      </c>
      <c r="AK85" s="362">
        <f t="shared" si="90"/>
        <v>0</v>
      </c>
      <c r="AL85" s="362">
        <f t="shared" si="90"/>
        <v>0</v>
      </c>
      <c r="AM85" s="362">
        <f t="shared" si="90"/>
        <v>0</v>
      </c>
      <c r="AN85" s="362">
        <f t="shared" si="90"/>
        <v>0</v>
      </c>
      <c r="AO85" s="362">
        <f t="shared" si="90"/>
        <v>0</v>
      </c>
      <c r="AP85" s="362">
        <f t="shared" si="90"/>
        <v>0</v>
      </c>
      <c r="AQ85" s="362">
        <f t="shared" si="90"/>
        <v>0</v>
      </c>
      <c r="AR85" s="362">
        <f t="shared" si="90"/>
        <v>0</v>
      </c>
      <c r="AS85" s="362">
        <f t="shared" si="90"/>
        <v>0</v>
      </c>
      <c r="AT85" s="362">
        <f t="shared" si="90"/>
        <v>0</v>
      </c>
      <c r="AU85" s="362">
        <f t="shared" si="90"/>
        <v>0</v>
      </c>
      <c r="AV85" s="362">
        <f t="shared" si="90"/>
        <v>399497</v>
      </c>
      <c r="AW85" s="362">
        <f t="shared" si="90"/>
        <v>0</v>
      </c>
      <c r="AX85" s="362">
        <f t="shared" si="90"/>
        <v>0</v>
      </c>
      <c r="AY85" s="362">
        <f t="shared" si="90"/>
        <v>399497</v>
      </c>
      <c r="AZ85" s="362">
        <f t="shared" si="90"/>
        <v>0</v>
      </c>
      <c r="BA85" s="362">
        <f t="shared" si="90"/>
        <v>399497</v>
      </c>
      <c r="BB85" s="362">
        <f t="shared" si="90"/>
        <v>0</v>
      </c>
      <c r="BC85" s="362">
        <f t="shared" si="90"/>
        <v>0</v>
      </c>
      <c r="BD85" s="362">
        <f t="shared" si="90"/>
        <v>0</v>
      </c>
      <c r="BE85" s="362">
        <f t="shared" si="90"/>
        <v>0</v>
      </c>
      <c r="BF85" s="362">
        <f t="shared" si="90"/>
        <v>0</v>
      </c>
      <c r="BG85" s="362">
        <f t="shared" si="90"/>
        <v>0</v>
      </c>
      <c r="BH85" s="362">
        <f t="shared" si="90"/>
        <v>0</v>
      </c>
      <c r="BI85" s="362">
        <f t="shared" si="90"/>
        <v>0</v>
      </c>
      <c r="BJ85" s="362">
        <f t="shared" si="90"/>
        <v>0</v>
      </c>
      <c r="BK85" s="362">
        <f t="shared" si="90"/>
        <v>0</v>
      </c>
      <c r="BL85" s="362">
        <f t="shared" si="90"/>
        <v>0</v>
      </c>
      <c r="BM85" s="362">
        <f t="shared" si="90"/>
        <v>0</v>
      </c>
      <c r="BN85" s="362">
        <f t="shared" si="90"/>
        <v>0</v>
      </c>
      <c r="BO85" s="362">
        <f t="shared" si="90"/>
        <v>0</v>
      </c>
      <c r="BP85" s="362">
        <f t="shared" si="90"/>
        <v>0</v>
      </c>
      <c r="BQ85" s="362">
        <f t="shared" si="90"/>
        <v>0</v>
      </c>
      <c r="BR85" s="362">
        <f t="shared" si="90"/>
        <v>0</v>
      </c>
      <c r="BS85" s="362">
        <f t="shared" si="90"/>
        <v>0</v>
      </c>
      <c r="BT85" s="362">
        <f t="shared" si="90"/>
        <v>0</v>
      </c>
      <c r="BU85" s="362">
        <f t="shared" si="90"/>
        <v>0</v>
      </c>
      <c r="BV85" s="362">
        <f t="shared" si="90"/>
        <v>0</v>
      </c>
      <c r="BW85" s="362">
        <f t="shared" si="90"/>
        <v>0</v>
      </c>
      <c r="BX85" s="390"/>
      <c r="BY85" s="390"/>
      <c r="BZ85" s="390"/>
      <c r="CA85" s="390"/>
      <c r="CB85" s="390"/>
      <c r="CC85" s="390"/>
      <c r="CD85" s="390"/>
      <c r="CE85" s="390"/>
      <c r="CF85" s="390"/>
      <c r="CG85" s="362">
        <f t="shared" si="90"/>
        <v>0</v>
      </c>
      <c r="CH85" s="360">
        <f t="shared" si="90"/>
        <v>0</v>
      </c>
    </row>
    <row r="86" spans="1:86" ht="26.25" customHeight="1">
      <c r="A86" s="363">
        <v>1</v>
      </c>
      <c r="B86" s="364" t="s">
        <v>1053</v>
      </c>
      <c r="C86" s="371"/>
      <c r="D86" s="371"/>
      <c r="E86" s="363"/>
      <c r="F86" s="374"/>
      <c r="G86" s="120"/>
      <c r="H86" s="375"/>
      <c r="I86" s="363"/>
      <c r="J86" s="363"/>
      <c r="K86" s="365"/>
      <c r="L86" s="363"/>
      <c r="M86" s="121"/>
      <c r="N86" s="365"/>
      <c r="O86" s="365"/>
      <c r="P86" s="121"/>
      <c r="Q86" s="363"/>
      <c r="R86" s="375"/>
      <c r="S86" s="365"/>
      <c r="T86" s="365"/>
      <c r="U86" s="363"/>
      <c r="V86" s="363"/>
      <c r="W86" s="363"/>
      <c r="X86" s="363"/>
      <c r="Y86" s="120">
        <v>29399.695</v>
      </c>
      <c r="Z86" s="120">
        <v>0</v>
      </c>
      <c r="AA86" s="120">
        <v>0</v>
      </c>
      <c r="AB86" s="120">
        <v>29399.695</v>
      </c>
      <c r="AC86" s="120">
        <v>0</v>
      </c>
      <c r="AD86" s="120">
        <v>29399.695</v>
      </c>
      <c r="AE86" s="120">
        <v>0</v>
      </c>
      <c r="AF86" s="120">
        <v>0</v>
      </c>
      <c r="AG86" s="120">
        <v>0</v>
      </c>
      <c r="AH86" s="120">
        <v>0</v>
      </c>
      <c r="AI86" s="120">
        <v>0</v>
      </c>
      <c r="AJ86" s="120">
        <v>0</v>
      </c>
      <c r="AK86" s="120">
        <v>0</v>
      </c>
      <c r="AL86" s="120">
        <v>0</v>
      </c>
      <c r="AM86" s="120">
        <v>0</v>
      </c>
      <c r="AN86" s="120">
        <v>0</v>
      </c>
      <c r="AO86" s="120">
        <v>0</v>
      </c>
      <c r="AP86" s="120">
        <v>0</v>
      </c>
      <c r="AQ86" s="120">
        <v>0</v>
      </c>
      <c r="AR86" s="120">
        <v>0</v>
      </c>
      <c r="AS86" s="120">
        <v>0</v>
      </c>
      <c r="AT86" s="120">
        <v>0</v>
      </c>
      <c r="AU86" s="120">
        <v>0</v>
      </c>
      <c r="AV86" s="120">
        <v>399497</v>
      </c>
      <c r="AW86" s="120">
        <v>0</v>
      </c>
      <c r="AX86" s="120">
        <v>0</v>
      </c>
      <c r="AY86" s="120">
        <v>399497</v>
      </c>
      <c r="AZ86" s="120">
        <v>0</v>
      </c>
      <c r="BA86" s="120">
        <v>399497</v>
      </c>
      <c r="BB86" s="120">
        <v>0</v>
      </c>
      <c r="BC86" s="120">
        <f t="shared" ref="BC86" si="91">BD86+BE86+BF86</f>
        <v>0</v>
      </c>
      <c r="BD86" s="120"/>
      <c r="BE86" s="120"/>
      <c r="BF86" s="120">
        <f t="shared" ref="BF86" si="92">SUM(BH86:BK86)</f>
        <v>0</v>
      </c>
      <c r="BG86" s="120"/>
      <c r="BH86" s="120"/>
      <c r="BI86" s="120"/>
      <c r="BJ86" s="120"/>
      <c r="BK86" s="120"/>
      <c r="BL86" s="120"/>
      <c r="BM86" s="120"/>
      <c r="BN86" s="120"/>
      <c r="BO86" s="120"/>
      <c r="BP86" s="120"/>
      <c r="BQ86" s="120"/>
      <c r="BR86" s="120"/>
      <c r="BS86" s="120"/>
      <c r="BT86" s="120"/>
      <c r="BU86" s="120"/>
      <c r="BV86" s="120"/>
      <c r="BW86" s="120"/>
      <c r="BX86" s="193"/>
      <c r="BY86" s="193"/>
      <c r="BZ86" s="193"/>
      <c r="CA86" s="193"/>
      <c r="CB86" s="193"/>
      <c r="CC86" s="193"/>
      <c r="CD86" s="193"/>
      <c r="CE86" s="193"/>
      <c r="CF86" s="193"/>
      <c r="CG86" s="376"/>
    </row>
    <row r="87" spans="1:86">
      <c r="A87" s="1010" t="s">
        <v>1370</v>
      </c>
      <c r="B87" s="1011"/>
      <c r="C87" s="1011"/>
      <c r="D87" s="1011"/>
      <c r="E87" s="1011"/>
      <c r="F87" s="1011"/>
      <c r="G87" s="1011"/>
      <c r="H87" s="1011"/>
      <c r="I87" s="1011"/>
      <c r="J87" s="1011"/>
      <c r="K87" s="1011"/>
      <c r="L87" s="1011"/>
      <c r="M87" s="1011"/>
      <c r="N87" s="1011"/>
      <c r="O87" s="1011"/>
      <c r="P87" s="1011"/>
      <c r="Q87" s="1011"/>
      <c r="R87" s="1011"/>
      <c r="S87" s="1011"/>
      <c r="T87" s="1011"/>
      <c r="U87" s="1011"/>
      <c r="V87" s="1011"/>
      <c r="W87" s="1011"/>
      <c r="X87" s="1011"/>
      <c r="Y87" s="1011"/>
      <c r="Z87" s="1011"/>
      <c r="AA87" s="1011"/>
      <c r="AB87" s="1011"/>
      <c r="AC87" s="1011"/>
      <c r="AD87" s="1011"/>
      <c r="AE87" s="1011"/>
      <c r="AF87" s="1011"/>
      <c r="AG87" s="1011"/>
      <c r="AH87" s="1011"/>
      <c r="AI87" s="1011"/>
      <c r="AJ87" s="1011"/>
      <c r="AK87" s="1011"/>
      <c r="AL87" s="1011"/>
      <c r="AM87" s="1011"/>
      <c r="AN87" s="1011"/>
      <c r="AO87" s="1011"/>
      <c r="AP87" s="1011"/>
      <c r="AQ87" s="1011"/>
      <c r="AR87" s="1011"/>
      <c r="AS87" s="1011"/>
      <c r="AT87" s="1011"/>
      <c r="AU87" s="1011"/>
      <c r="AV87" s="1011"/>
      <c r="AW87" s="1011"/>
      <c r="AX87" s="1011"/>
      <c r="AY87" s="1011"/>
      <c r="AZ87" s="1011"/>
      <c r="BA87" s="1011"/>
      <c r="BB87" s="1011"/>
      <c r="BC87" s="1011"/>
      <c r="BD87" s="1011"/>
      <c r="BE87" s="1011"/>
      <c r="BF87" s="1011"/>
      <c r="BG87" s="1011"/>
      <c r="BH87" s="1011"/>
      <c r="BI87" s="1011"/>
      <c r="BJ87" s="1011"/>
      <c r="BK87" s="1011"/>
      <c r="BL87" s="1011"/>
      <c r="BM87" s="1011"/>
      <c r="BN87" s="1011"/>
      <c r="BO87" s="1011"/>
      <c r="BP87" s="1011"/>
      <c r="BQ87" s="1011"/>
      <c r="BR87" s="1011"/>
      <c r="BS87" s="1011"/>
      <c r="BT87" s="1011"/>
      <c r="BU87" s="1011"/>
      <c r="BV87" s="1011"/>
      <c r="BW87" s="1011"/>
      <c r="BX87" s="1011"/>
      <c r="BY87" s="1011"/>
      <c r="BZ87" s="1011"/>
      <c r="CA87" s="1011"/>
      <c r="CB87" s="1011"/>
      <c r="CC87" s="1011"/>
      <c r="CD87" s="1011"/>
      <c r="CE87" s="1011"/>
      <c r="CF87" s="1011"/>
      <c r="CG87" s="1011"/>
    </row>
    <row r="88" spans="1:86" ht="31.5" customHeight="1">
      <c r="A88" s="1012"/>
      <c r="B88" s="1012"/>
      <c r="C88" s="1012"/>
      <c r="D88" s="1012"/>
      <c r="E88" s="1012"/>
      <c r="F88" s="1012"/>
      <c r="G88" s="1012"/>
      <c r="H88" s="1012"/>
      <c r="I88" s="1012"/>
      <c r="J88" s="1012"/>
      <c r="K88" s="1012"/>
      <c r="L88" s="1012"/>
      <c r="M88" s="1012"/>
      <c r="N88" s="1012"/>
      <c r="O88" s="1012"/>
      <c r="P88" s="1012"/>
      <c r="Q88" s="1012"/>
      <c r="R88" s="1012"/>
      <c r="S88" s="1012"/>
      <c r="T88" s="1012"/>
      <c r="U88" s="1012"/>
      <c r="V88" s="1012"/>
      <c r="W88" s="1012"/>
      <c r="X88" s="1012"/>
      <c r="Y88" s="1012"/>
      <c r="Z88" s="1012"/>
      <c r="AA88" s="1012"/>
      <c r="AB88" s="1012"/>
      <c r="AC88" s="1012"/>
      <c r="AD88" s="1012"/>
      <c r="AE88" s="1012"/>
      <c r="AF88" s="1012"/>
      <c r="AG88" s="1012"/>
      <c r="AH88" s="1012"/>
      <c r="AI88" s="1012"/>
      <c r="AJ88" s="1012"/>
      <c r="AK88" s="1012"/>
      <c r="AL88" s="1012"/>
      <c r="AM88" s="1012"/>
      <c r="AN88" s="1012"/>
      <c r="AO88" s="1012"/>
      <c r="AP88" s="1012"/>
      <c r="AQ88" s="1012"/>
      <c r="AR88" s="1012"/>
      <c r="AS88" s="1012"/>
      <c r="AT88" s="1012"/>
      <c r="AU88" s="1012"/>
      <c r="AV88" s="1012"/>
      <c r="AW88" s="1012"/>
      <c r="AX88" s="1012"/>
      <c r="AY88" s="1012"/>
      <c r="AZ88" s="1012"/>
      <c r="BA88" s="1012"/>
      <c r="BB88" s="1012"/>
      <c r="BC88" s="1012"/>
      <c r="BD88" s="1012"/>
      <c r="BE88" s="1012"/>
      <c r="BF88" s="1012"/>
      <c r="BG88" s="1012"/>
      <c r="BH88" s="1012"/>
      <c r="BI88" s="1012"/>
      <c r="BJ88" s="1012"/>
      <c r="BK88" s="1012"/>
      <c r="BL88" s="1012"/>
      <c r="BM88" s="1012"/>
      <c r="BN88" s="1012"/>
      <c r="BO88" s="1012"/>
      <c r="BP88" s="1012"/>
      <c r="BQ88" s="1012"/>
      <c r="BR88" s="1012"/>
      <c r="BS88" s="1012"/>
      <c r="BT88" s="1012"/>
      <c r="BU88" s="1012"/>
      <c r="BV88" s="1012"/>
      <c r="BW88" s="1012"/>
      <c r="BX88" s="1012"/>
      <c r="BY88" s="1012"/>
      <c r="BZ88" s="1012"/>
      <c r="CA88" s="1012"/>
      <c r="CB88" s="1012"/>
      <c r="CC88" s="1012"/>
      <c r="CD88" s="1012"/>
      <c r="CE88" s="1012"/>
      <c r="CF88" s="1012"/>
      <c r="CG88" s="1012"/>
    </row>
    <row r="91" spans="1:86">
      <c r="Y91" s="402"/>
      <c r="Z91" s="402"/>
      <c r="AA91" s="402"/>
      <c r="AB91" s="402"/>
      <c r="AC91" s="402"/>
      <c r="AD91" s="402"/>
      <c r="AE91" s="402"/>
      <c r="AF91" s="402"/>
      <c r="AG91" s="402"/>
      <c r="AH91" s="402"/>
      <c r="AI91" s="402"/>
      <c r="AJ91" s="402"/>
      <c r="AK91" s="402"/>
      <c r="AL91" s="402"/>
      <c r="AM91" s="402"/>
      <c r="AN91" s="402"/>
      <c r="AO91" s="402"/>
      <c r="AP91" s="402"/>
      <c r="AQ91" s="402"/>
      <c r="AR91" s="402"/>
      <c r="AS91" s="402"/>
      <c r="AT91" s="402"/>
      <c r="AU91" s="402"/>
      <c r="AV91" s="402"/>
      <c r="AW91" s="402"/>
      <c r="AX91" s="402"/>
      <c r="AY91" s="402"/>
      <c r="AZ91" s="402"/>
      <c r="BA91" s="402"/>
      <c r="BB91" s="402"/>
    </row>
  </sheetData>
  <autoFilter ref="A13:CG88"/>
  <mergeCells count="109">
    <mergeCell ref="CD9:CF9"/>
    <mergeCell ref="CF10:CF12"/>
    <mergeCell ref="BY9:BY12"/>
    <mergeCell ref="CD10:CD12"/>
    <mergeCell ref="CE10:CE12"/>
    <mergeCell ref="BZ9:CB9"/>
    <mergeCell ref="BZ10:BZ12"/>
    <mergeCell ref="CA10:CA12"/>
    <mergeCell ref="CB10:CB12"/>
    <mergeCell ref="BY7:CB8"/>
    <mergeCell ref="CC7:CF8"/>
    <mergeCell ref="CC9:CC12"/>
    <mergeCell ref="BA6:CG6"/>
    <mergeCell ref="BX7:BX12"/>
    <mergeCell ref="A87:CG88"/>
    <mergeCell ref="BT10:BT12"/>
    <mergeCell ref="BU10:BU12"/>
    <mergeCell ref="BV10:BV12"/>
    <mergeCell ref="BW10:BW12"/>
    <mergeCell ref="AQ11:AQ12"/>
    <mergeCell ref="AR11:AS11"/>
    <mergeCell ref="AT11:AT12"/>
    <mergeCell ref="AU11:AU12"/>
    <mergeCell ref="BG11:BG12"/>
    <mergeCell ref="BH11:BI11"/>
    <mergeCell ref="BN10:BN12"/>
    <mergeCell ref="BO10:BO12"/>
    <mergeCell ref="BP10:BP12"/>
    <mergeCell ref="BQ10:BQ12"/>
    <mergeCell ref="BR10:BR12"/>
    <mergeCell ref="BS10:BS12"/>
    <mergeCell ref="BD10:BD12"/>
    <mergeCell ref="BE10:BE12"/>
    <mergeCell ref="AM10:AM12"/>
    <mergeCell ref="AN10:AN12"/>
    <mergeCell ref="AO10:AO12"/>
    <mergeCell ref="AW9:AW12"/>
    <mergeCell ref="BF10:BF12"/>
    <mergeCell ref="BG10:BK10"/>
    <mergeCell ref="BL10:BL12"/>
    <mergeCell ref="BM10:BM12"/>
    <mergeCell ref="BJ11:BJ12"/>
    <mergeCell ref="BK11:BK12"/>
    <mergeCell ref="AX9:AX12"/>
    <mergeCell ref="AY9:AY12"/>
    <mergeCell ref="AZ9:BB9"/>
    <mergeCell ref="N10:N12"/>
    <mergeCell ref="O10:O12"/>
    <mergeCell ref="P10:P12"/>
    <mergeCell ref="V10:V12"/>
    <mergeCell ref="W10:W12"/>
    <mergeCell ref="Q7:Q12"/>
    <mergeCell ref="R7:R12"/>
    <mergeCell ref="S7:S12"/>
    <mergeCell ref="T7:T12"/>
    <mergeCell ref="U7:X8"/>
    <mergeCell ref="K7:P8"/>
    <mergeCell ref="K9:K12"/>
    <mergeCell ref="L9:L12"/>
    <mergeCell ref="M9:M12"/>
    <mergeCell ref="N9:P9"/>
    <mergeCell ref="AC10:AC12"/>
    <mergeCell ref="AD10:AD12"/>
    <mergeCell ref="AF7:AL8"/>
    <mergeCell ref="AV7:BB8"/>
    <mergeCell ref="BL7:BS7"/>
    <mergeCell ref="BT7:BW8"/>
    <mergeCell ref="CG7:CG12"/>
    <mergeCell ref="BL8:BO8"/>
    <mergeCell ref="BP8:BS8"/>
    <mergeCell ref="AI9:AI12"/>
    <mergeCell ref="AJ9:AL9"/>
    <mergeCell ref="AV9:AV12"/>
    <mergeCell ref="AG9:AG12"/>
    <mergeCell ref="AH9:AH12"/>
    <mergeCell ref="AF9:AF12"/>
    <mergeCell ref="BC10:BC12"/>
    <mergeCell ref="AJ10:AJ12"/>
    <mergeCell ref="AK10:AK12"/>
    <mergeCell ref="AP10:AP12"/>
    <mergeCell ref="AQ10:AU10"/>
    <mergeCell ref="AZ10:AZ12"/>
    <mergeCell ref="BA10:BA12"/>
    <mergeCell ref="BB10:BB12"/>
    <mergeCell ref="AL10:AL12"/>
    <mergeCell ref="A1:CG1"/>
    <mergeCell ref="A4:CG4"/>
    <mergeCell ref="A5:CG5"/>
    <mergeCell ref="A2:CG3"/>
    <mergeCell ref="A7:A12"/>
    <mergeCell ref="B7:B12"/>
    <mergeCell ref="C7:C12"/>
    <mergeCell ref="D7:D12"/>
    <mergeCell ref="E7:E12"/>
    <mergeCell ref="F7:F12"/>
    <mergeCell ref="G7:G12"/>
    <mergeCell ref="H7:H12"/>
    <mergeCell ref="I7:I12"/>
    <mergeCell ref="J7:J12"/>
    <mergeCell ref="Y7:AE8"/>
    <mergeCell ref="U9:U12"/>
    <mergeCell ref="AE10:AE12"/>
    <mergeCell ref="X10:X12"/>
    <mergeCell ref="AA9:AA12"/>
    <mergeCell ref="AB9:AB12"/>
    <mergeCell ref="AC9:AE9"/>
    <mergeCell ref="V9:X9"/>
    <mergeCell ref="Y9:Y12"/>
    <mergeCell ref="Z9:Z12"/>
  </mergeCells>
  <printOptions horizontalCentered="1"/>
  <pageMargins left="0.43307086614173229" right="0.19685039370078741" top="0.51181102362204722" bottom="0.39370078740157483" header="0.31496062992125984" footer="0.31496062992125984"/>
  <pageSetup paperSize="9" scale="45" fitToHeight="0" orientation="landscape" r:id="rId1"/>
  <headerFooter>
    <oddHeader>&amp;R&amp;"Times New Roman,Bold Italic"&amp;12Kon Tum</oddHead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96"/>
  <sheetViews>
    <sheetView topLeftCell="A8" zoomScale="70" zoomScaleNormal="70" workbookViewId="0">
      <pane xSplit="4" ySplit="6" topLeftCell="E45" activePane="bottomRight" state="frozen"/>
      <selection activeCell="A8" sqref="A8"/>
      <selection pane="topRight" activeCell="E8" sqref="E8"/>
      <selection pane="bottomLeft" activeCell="A14" sqref="A14"/>
      <selection pane="bottomRight" activeCell="AB18" sqref="AB18"/>
    </sheetView>
  </sheetViews>
  <sheetFormatPr defaultRowHeight="15.4" outlineLevelRow="1"/>
  <cols>
    <col min="1" max="1" width="6.265625" customWidth="1"/>
    <col min="2" max="2" width="55.73046875" customWidth="1"/>
    <col min="3" max="4" width="9.1328125" hidden="1" customWidth="1"/>
    <col min="5" max="5" width="15.265625" customWidth="1"/>
    <col min="6" max="8" width="10" hidden="1" customWidth="1"/>
    <col min="9" max="9" width="17" customWidth="1"/>
    <col min="10" max="10" width="10" customWidth="1"/>
    <col min="11" max="11" width="15.265625" customWidth="1"/>
    <col min="12" max="12" width="14.59765625" customWidth="1"/>
    <col min="13" max="14" width="10" hidden="1" customWidth="1"/>
    <col min="15" max="15" width="15.3984375" customWidth="1"/>
    <col min="16" max="16" width="12.59765625" bestFit="1" customWidth="1"/>
    <col min="17" max="17" width="11.59765625" hidden="1" customWidth="1"/>
    <col min="18" max="18" width="11.86328125" hidden="1" customWidth="1"/>
    <col min="19" max="19" width="12" customWidth="1"/>
    <col min="20" max="21" width="10" hidden="1" customWidth="1"/>
    <col min="22" max="22" width="12.86328125" style="192" hidden="1" customWidth="1"/>
    <col min="23" max="24" width="10" style="192" hidden="1" customWidth="1"/>
    <col min="25" max="25" width="12.1328125" customWidth="1"/>
    <col min="26" max="27" width="10" hidden="1" customWidth="1"/>
    <col min="28" max="28" width="12.1328125" customWidth="1"/>
    <col min="29" max="30" width="10" hidden="1" customWidth="1"/>
    <col min="31" max="31" width="1.59765625" hidden="1" customWidth="1"/>
    <col min="32" max="32" width="12.59765625" hidden="1" customWidth="1"/>
    <col min="33" max="33" width="10.59765625" hidden="1" customWidth="1"/>
    <col min="34" max="35" width="10.265625" hidden="1" customWidth="1"/>
    <col min="36" max="36" width="10.73046875" hidden="1" customWidth="1"/>
    <col min="37" max="37" width="11.73046875" hidden="1" customWidth="1"/>
    <col min="38" max="60" width="10.265625" hidden="1" customWidth="1"/>
    <col min="61" max="61" width="11.265625" customWidth="1"/>
    <col min="62" max="62" width="10.73046875" customWidth="1"/>
    <col min="63" max="64" width="10.265625" hidden="1" customWidth="1"/>
    <col min="65" max="65" width="10.73046875" customWidth="1"/>
    <col min="66" max="66" width="10.265625" customWidth="1"/>
    <col min="67" max="96" width="10.265625" hidden="1" customWidth="1"/>
    <col min="97" max="97" width="14.3984375" hidden="1" customWidth="1"/>
    <col min="98" max="105" width="13.265625" style="403" customWidth="1"/>
    <col min="106" max="106" width="17.265625" customWidth="1"/>
    <col min="107" max="107" width="10.265625" customWidth="1"/>
  </cols>
  <sheetData>
    <row r="1" spans="1:108" ht="24" customHeight="1">
      <c r="A1" s="1014" t="s">
        <v>1348</v>
      </c>
      <c r="B1" s="1014"/>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014"/>
      <c r="BB1" s="1014"/>
      <c r="BC1" s="1014"/>
      <c r="BD1" s="1014"/>
      <c r="BE1" s="1014"/>
      <c r="BF1" s="1014"/>
      <c r="BG1" s="1014"/>
      <c r="BH1" s="1014"/>
      <c r="BI1" s="1014"/>
      <c r="BJ1" s="1014"/>
      <c r="BK1" s="1014"/>
      <c r="BL1" s="1014"/>
      <c r="BM1" s="1014"/>
      <c r="BN1" s="1014"/>
      <c r="BO1" s="1014"/>
      <c r="BP1" s="1014"/>
      <c r="BQ1" s="1014"/>
      <c r="BR1" s="1014"/>
      <c r="BS1" s="1014"/>
      <c r="BT1" s="1014"/>
      <c r="BU1" s="1014"/>
      <c r="BV1" s="1014"/>
      <c r="BW1" s="1014"/>
      <c r="BX1" s="1014"/>
      <c r="BY1" s="1014"/>
      <c r="BZ1" s="1014"/>
      <c r="CA1" s="1014"/>
      <c r="CB1" s="1014"/>
      <c r="CC1" s="1014"/>
      <c r="CD1" s="1014"/>
      <c r="CE1" s="1014"/>
      <c r="CF1" s="1014"/>
      <c r="CG1" s="1014"/>
      <c r="CH1" s="1014"/>
      <c r="CI1" s="1014"/>
      <c r="CJ1" s="1014"/>
      <c r="CK1" s="1014"/>
      <c r="CL1" s="1014"/>
      <c r="CM1" s="1014"/>
      <c r="CN1" s="1014"/>
      <c r="CO1" s="1014"/>
      <c r="CP1" s="1014"/>
      <c r="CQ1" s="1014"/>
      <c r="CR1" s="1014"/>
      <c r="CS1" s="1014"/>
      <c r="CT1" s="1014"/>
      <c r="CU1" s="1014"/>
      <c r="CV1" s="1014"/>
      <c r="CW1" s="1014"/>
      <c r="CX1" s="1014"/>
      <c r="CY1" s="1014"/>
      <c r="CZ1" s="1014"/>
      <c r="DA1" s="1014"/>
      <c r="DB1" s="1014"/>
      <c r="DC1" s="92"/>
    </row>
    <row r="2" spans="1:108" ht="24" customHeight="1">
      <c r="A2" s="1015" t="s">
        <v>1368</v>
      </c>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015"/>
      <c r="BH2" s="1015"/>
      <c r="BI2" s="1015"/>
      <c r="BJ2" s="1015"/>
      <c r="BK2" s="1015"/>
      <c r="BL2" s="1015"/>
      <c r="BM2" s="1015"/>
      <c r="BN2" s="1015"/>
      <c r="BO2" s="1015"/>
      <c r="BP2" s="1015"/>
      <c r="BQ2" s="1015"/>
      <c r="BR2" s="1015"/>
      <c r="BS2" s="1015"/>
      <c r="BT2" s="1015"/>
      <c r="BU2" s="1015"/>
      <c r="BV2" s="1015"/>
      <c r="BW2" s="1015"/>
      <c r="BX2" s="1015"/>
      <c r="BY2" s="1015"/>
      <c r="BZ2" s="1015"/>
      <c r="CA2" s="1015"/>
      <c r="CB2" s="1015"/>
      <c r="CC2" s="1015"/>
      <c r="CD2" s="1015"/>
      <c r="CE2" s="1015"/>
      <c r="CF2" s="1015"/>
      <c r="CG2" s="1015"/>
      <c r="CH2" s="1015"/>
      <c r="CI2" s="1015"/>
      <c r="CJ2" s="1015"/>
      <c r="CK2" s="1015"/>
      <c r="CL2" s="1015"/>
      <c r="CM2" s="1015"/>
      <c r="CN2" s="1015"/>
      <c r="CO2" s="1015"/>
      <c r="CP2" s="1015"/>
      <c r="CQ2" s="1015"/>
      <c r="CR2" s="1015"/>
      <c r="CS2" s="1015"/>
      <c r="CT2" s="1015"/>
      <c r="CU2" s="1015"/>
      <c r="CV2" s="1015"/>
      <c r="CW2" s="1015"/>
      <c r="CX2" s="1015"/>
      <c r="CY2" s="1015"/>
      <c r="CZ2" s="1015"/>
      <c r="DA2" s="1015"/>
      <c r="DB2" s="1015"/>
      <c r="DC2" s="93"/>
    </row>
    <row r="3" spans="1:108" ht="3" customHeight="1">
      <c r="A3" s="1015"/>
      <c r="B3" s="1015"/>
      <c r="C3" s="1015"/>
      <c r="D3" s="1015"/>
      <c r="E3" s="1015"/>
      <c r="F3" s="1015"/>
      <c r="G3" s="1015"/>
      <c r="H3" s="1015"/>
      <c r="I3" s="1015"/>
      <c r="J3" s="1015"/>
      <c r="K3" s="1015"/>
      <c r="L3" s="1015"/>
      <c r="M3" s="1015"/>
      <c r="N3" s="1015"/>
      <c r="O3" s="1015"/>
      <c r="P3" s="1015"/>
      <c r="Q3" s="1015"/>
      <c r="R3" s="1015"/>
      <c r="S3" s="1015"/>
      <c r="T3" s="1015"/>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Q3" s="1015"/>
      <c r="AR3" s="1015"/>
      <c r="AS3" s="1015"/>
      <c r="AT3" s="1015"/>
      <c r="AU3" s="1015"/>
      <c r="AV3" s="1015"/>
      <c r="AW3" s="1015"/>
      <c r="AX3" s="1015"/>
      <c r="AY3" s="1015"/>
      <c r="AZ3" s="1015"/>
      <c r="BA3" s="1015"/>
      <c r="BB3" s="1015"/>
      <c r="BC3" s="1015"/>
      <c r="BD3" s="1015"/>
      <c r="BE3" s="1015"/>
      <c r="BF3" s="1015"/>
      <c r="BG3" s="1015"/>
      <c r="BH3" s="1015"/>
      <c r="BI3" s="1015"/>
      <c r="BJ3" s="1015"/>
      <c r="BK3" s="1015"/>
      <c r="BL3" s="1015"/>
      <c r="BM3" s="1015"/>
      <c r="BN3" s="1015"/>
      <c r="BO3" s="1015"/>
      <c r="BP3" s="1015"/>
      <c r="BQ3" s="1015"/>
      <c r="BR3" s="1015"/>
      <c r="BS3" s="1015"/>
      <c r="BT3" s="1015"/>
      <c r="BU3" s="1015"/>
      <c r="BV3" s="1015"/>
      <c r="BW3" s="1015"/>
      <c r="BX3" s="1015"/>
      <c r="BY3" s="1015"/>
      <c r="BZ3" s="1015"/>
      <c r="CA3" s="1015"/>
      <c r="CB3" s="1015"/>
      <c r="CC3" s="1015"/>
      <c r="CD3" s="1015"/>
      <c r="CE3" s="1015"/>
      <c r="CF3" s="1015"/>
      <c r="CG3" s="1015"/>
      <c r="CH3" s="1015"/>
      <c r="CI3" s="1015"/>
      <c r="CJ3" s="1015"/>
      <c r="CK3" s="1015"/>
      <c r="CL3" s="1015"/>
      <c r="CM3" s="1015"/>
      <c r="CN3" s="1015"/>
      <c r="CO3" s="1015"/>
      <c r="CP3" s="1015"/>
      <c r="CQ3" s="1015"/>
      <c r="CR3" s="1015"/>
      <c r="CS3" s="1015"/>
      <c r="CT3" s="1015"/>
      <c r="CU3" s="1015"/>
      <c r="CV3" s="1015"/>
      <c r="CW3" s="1015"/>
      <c r="CX3" s="1015"/>
      <c r="CY3" s="1015"/>
      <c r="CZ3" s="1015"/>
      <c r="DA3" s="1015"/>
      <c r="DB3" s="1015"/>
      <c r="DC3" s="93"/>
    </row>
    <row r="4" spans="1:108" ht="24" customHeight="1">
      <c r="A4" s="1015" t="s">
        <v>1055</v>
      </c>
      <c r="B4" s="1015"/>
      <c r="C4" s="1015"/>
      <c r="D4" s="1015"/>
      <c r="E4" s="1015"/>
      <c r="F4" s="1015"/>
      <c r="G4" s="1015"/>
      <c r="H4" s="1015"/>
      <c r="I4" s="1015"/>
      <c r="J4" s="1015"/>
      <c r="K4" s="1015"/>
      <c r="L4" s="1015"/>
      <c r="M4" s="1015"/>
      <c r="N4" s="1015"/>
      <c r="O4" s="1015"/>
      <c r="P4" s="1015"/>
      <c r="Q4" s="1015"/>
      <c r="R4" s="1015"/>
      <c r="S4" s="1015"/>
      <c r="T4" s="1015"/>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c r="AT4" s="1015"/>
      <c r="AU4" s="1015"/>
      <c r="AV4" s="1015"/>
      <c r="AW4" s="1015"/>
      <c r="AX4" s="1015"/>
      <c r="AY4" s="1015"/>
      <c r="AZ4" s="1015"/>
      <c r="BA4" s="1015"/>
      <c r="BB4" s="1015"/>
      <c r="BC4" s="1015"/>
      <c r="BD4" s="1015"/>
      <c r="BE4" s="1015"/>
      <c r="BF4" s="1015"/>
      <c r="BG4" s="1015"/>
      <c r="BH4" s="1015"/>
      <c r="BI4" s="1015"/>
      <c r="BJ4" s="1015"/>
      <c r="BK4" s="1015"/>
      <c r="BL4" s="1015"/>
      <c r="BM4" s="1015"/>
      <c r="BN4" s="1015"/>
      <c r="BO4" s="1015"/>
      <c r="BP4" s="1015"/>
      <c r="BQ4" s="1015"/>
      <c r="BR4" s="1015"/>
      <c r="BS4" s="1015"/>
      <c r="BT4" s="1015"/>
      <c r="BU4" s="1015"/>
      <c r="BV4" s="1015"/>
      <c r="BW4" s="1015"/>
      <c r="BX4" s="1015"/>
      <c r="BY4" s="1015"/>
      <c r="BZ4" s="1015"/>
      <c r="CA4" s="1015"/>
      <c r="CB4" s="1015"/>
      <c r="CC4" s="1015"/>
      <c r="CD4" s="1015"/>
      <c r="CE4" s="1015"/>
      <c r="CF4" s="1015"/>
      <c r="CG4" s="1015"/>
      <c r="CH4" s="1015"/>
      <c r="CI4" s="1015"/>
      <c r="CJ4" s="1015"/>
      <c r="CK4" s="1015"/>
      <c r="CL4" s="1015"/>
      <c r="CM4" s="1015"/>
      <c r="CN4" s="1015"/>
      <c r="CO4" s="1015"/>
      <c r="CP4" s="1015"/>
      <c r="CQ4" s="1015"/>
      <c r="CR4" s="1015"/>
      <c r="CS4" s="1015"/>
      <c r="CT4" s="1015"/>
      <c r="CU4" s="1015"/>
      <c r="CV4" s="1015"/>
      <c r="CW4" s="1015"/>
      <c r="CX4" s="1015"/>
      <c r="CY4" s="1015"/>
      <c r="CZ4" s="1015"/>
      <c r="DA4" s="1015"/>
      <c r="DB4" s="1015"/>
      <c r="DC4" s="93"/>
    </row>
    <row r="5" spans="1:108" ht="24" customHeight="1">
      <c r="A5" s="1016" t="str">
        <f>'3.13.Thành phố Kon Tum'!A5:CG5</f>
        <v>(Kèm theo Quyết định số  66/QĐ-UBND ngày 05 tháng 9 năm 2025 của Ủy ban nhân dân tỉnh)</v>
      </c>
      <c r="B5" s="1016"/>
      <c r="C5" s="1016"/>
      <c r="D5" s="1016"/>
      <c r="E5" s="1016"/>
      <c r="F5" s="1016"/>
      <c r="G5" s="1016"/>
      <c r="H5" s="1016"/>
      <c r="I5" s="1016"/>
      <c r="J5" s="1016"/>
      <c r="K5" s="1016"/>
      <c r="L5" s="1016"/>
      <c r="M5" s="1016"/>
      <c r="N5" s="1016"/>
      <c r="O5" s="1016"/>
      <c r="P5" s="1016"/>
      <c r="Q5" s="1016"/>
      <c r="R5" s="1016"/>
      <c r="S5" s="1016"/>
      <c r="T5" s="1016"/>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c r="AT5" s="1016"/>
      <c r="AU5" s="1016"/>
      <c r="AV5" s="1016"/>
      <c r="AW5" s="1016"/>
      <c r="AX5" s="1016"/>
      <c r="AY5" s="1016"/>
      <c r="AZ5" s="1016"/>
      <c r="BA5" s="1016"/>
      <c r="BB5" s="1016"/>
      <c r="BC5" s="1016"/>
      <c r="BD5" s="1016"/>
      <c r="BE5" s="1016"/>
      <c r="BF5" s="1016"/>
      <c r="BG5" s="1016"/>
      <c r="BH5" s="1016"/>
      <c r="BI5" s="1016"/>
      <c r="BJ5" s="1016"/>
      <c r="BK5" s="1016"/>
      <c r="BL5" s="1016"/>
      <c r="BM5" s="1016"/>
      <c r="BN5" s="1016"/>
      <c r="BO5" s="1016"/>
      <c r="BP5" s="1016"/>
      <c r="BQ5" s="1016"/>
      <c r="BR5" s="1016"/>
      <c r="BS5" s="1016"/>
      <c r="BT5" s="1016"/>
      <c r="BU5" s="1016"/>
      <c r="BV5" s="1016"/>
      <c r="BW5" s="1016"/>
      <c r="BX5" s="1016"/>
      <c r="BY5" s="1016"/>
      <c r="BZ5" s="1016"/>
      <c r="CA5" s="1016"/>
      <c r="CB5" s="1016"/>
      <c r="CC5" s="1016"/>
      <c r="CD5" s="1016"/>
      <c r="CE5" s="1016"/>
      <c r="CF5" s="1016"/>
      <c r="CG5" s="1016"/>
      <c r="CH5" s="1016"/>
      <c r="CI5" s="1016"/>
      <c r="CJ5" s="1016"/>
      <c r="CK5" s="1016"/>
      <c r="CL5" s="1016"/>
      <c r="CM5" s="1016"/>
      <c r="CN5" s="1016"/>
      <c r="CO5" s="1016"/>
      <c r="CP5" s="1016"/>
      <c r="CQ5" s="1016"/>
      <c r="CR5" s="1016"/>
      <c r="CS5" s="1016"/>
      <c r="CT5" s="1016"/>
      <c r="CU5" s="1016"/>
      <c r="CV5" s="1016"/>
      <c r="CW5" s="1016"/>
      <c r="CX5" s="1016"/>
      <c r="CY5" s="1016"/>
      <c r="CZ5" s="1016"/>
      <c r="DA5" s="1016"/>
      <c r="DB5" s="1016"/>
      <c r="DC5" s="93"/>
    </row>
    <row r="6" spans="1:108" ht="24" customHeight="1">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93"/>
    </row>
    <row r="7" spans="1:108" ht="22.5" customHeight="1">
      <c r="A7" s="423"/>
      <c r="B7" s="423"/>
      <c r="C7" s="423"/>
      <c r="D7" s="423"/>
      <c r="E7" s="423"/>
      <c r="F7" s="423"/>
      <c r="G7" s="423"/>
      <c r="H7" s="423"/>
      <c r="I7" s="423"/>
      <c r="J7" s="423"/>
      <c r="K7" s="423"/>
      <c r="L7" s="423"/>
      <c r="M7" s="423"/>
      <c r="N7" s="423"/>
      <c r="O7" s="423"/>
      <c r="P7" s="423"/>
      <c r="Q7" s="423"/>
      <c r="R7" s="423"/>
      <c r="S7" s="423"/>
      <c r="T7" s="423"/>
      <c r="U7" s="423"/>
      <c r="V7" s="424"/>
      <c r="W7" s="424"/>
      <c r="X7" s="424"/>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1017" t="s">
        <v>468</v>
      </c>
      <c r="BN7" s="1017"/>
      <c r="BO7" s="1017"/>
      <c r="BP7" s="1017"/>
      <c r="BQ7" s="1017"/>
      <c r="BR7" s="1017"/>
      <c r="BS7" s="1017"/>
      <c r="BT7" s="1017"/>
      <c r="BU7" s="1017"/>
      <c r="BV7" s="1017"/>
      <c r="BW7" s="1017"/>
      <c r="BX7" s="1017"/>
      <c r="BY7" s="1017"/>
      <c r="BZ7" s="1017"/>
      <c r="CA7" s="1017"/>
      <c r="CB7" s="1017"/>
      <c r="CC7" s="1017"/>
      <c r="CD7" s="1017"/>
      <c r="CE7" s="1017"/>
      <c r="CF7" s="1017"/>
      <c r="CG7" s="1017"/>
      <c r="CH7" s="1017"/>
      <c r="CI7" s="1017"/>
      <c r="CJ7" s="1017"/>
      <c r="CK7" s="1017"/>
      <c r="CL7" s="1017"/>
      <c r="CM7" s="1017"/>
      <c r="CN7" s="1017"/>
      <c r="CO7" s="1017"/>
      <c r="CP7" s="1017"/>
      <c r="CQ7" s="1017"/>
      <c r="CR7" s="1017"/>
      <c r="CS7" s="1017"/>
      <c r="CT7" s="1017"/>
      <c r="CU7" s="1017"/>
      <c r="CV7" s="1017"/>
      <c r="CW7" s="1017"/>
      <c r="CX7" s="1017"/>
      <c r="CY7" s="1017"/>
      <c r="CZ7" s="1017"/>
      <c r="DA7" s="1017"/>
      <c r="DB7" s="1017"/>
      <c r="DC7" s="108"/>
    </row>
    <row r="8" spans="1:108" ht="45" customHeight="1">
      <c r="A8" s="1018" t="s">
        <v>16</v>
      </c>
      <c r="B8" s="1018" t="s">
        <v>144</v>
      </c>
      <c r="C8" s="1018" t="s">
        <v>1056</v>
      </c>
      <c r="D8" s="1018" t="s">
        <v>1057</v>
      </c>
      <c r="E8" s="1018" t="s">
        <v>1058</v>
      </c>
      <c r="F8" s="1018" t="s">
        <v>1059</v>
      </c>
      <c r="G8" s="1018" t="s">
        <v>1060</v>
      </c>
      <c r="H8" s="1018" t="s">
        <v>1061</v>
      </c>
      <c r="I8" s="1018" t="s">
        <v>1365</v>
      </c>
      <c r="J8" s="1018" t="s">
        <v>18</v>
      </c>
      <c r="K8" s="1018" t="s">
        <v>1062</v>
      </c>
      <c r="L8" s="1018" t="s">
        <v>23</v>
      </c>
      <c r="M8" s="1018" t="s">
        <v>1063</v>
      </c>
      <c r="N8" s="1018" t="s">
        <v>697</v>
      </c>
      <c r="O8" s="1018"/>
      <c r="P8" s="1018"/>
      <c r="Q8" s="1018"/>
      <c r="R8" s="1018"/>
      <c r="S8" s="1018"/>
      <c r="T8" s="1018"/>
      <c r="U8" s="1018" t="s">
        <v>1064</v>
      </c>
      <c r="V8" s="1018" t="s">
        <v>1062</v>
      </c>
      <c r="W8" s="1018" t="s">
        <v>1065</v>
      </c>
      <c r="X8" s="1018" t="s">
        <v>1066</v>
      </c>
      <c r="Y8" s="1018" t="s">
        <v>1067</v>
      </c>
      <c r="Z8" s="1018"/>
      <c r="AA8" s="1018"/>
      <c r="AB8" s="1018"/>
      <c r="AC8" s="223" t="s">
        <v>225</v>
      </c>
      <c r="AD8" s="223"/>
      <c r="AE8" s="223"/>
      <c r="AF8" s="1018" t="s">
        <v>225</v>
      </c>
      <c r="AG8" s="1018"/>
      <c r="AH8" s="1018"/>
      <c r="AI8" s="1018"/>
      <c r="AJ8" s="1018"/>
      <c r="AK8" s="1018"/>
      <c r="AL8" s="223"/>
      <c r="AM8" s="223"/>
      <c r="AN8" s="223"/>
      <c r="AO8" s="223"/>
      <c r="AP8" s="223"/>
      <c r="AQ8" s="223"/>
      <c r="AR8" s="223"/>
      <c r="AS8" s="223"/>
      <c r="AT8" s="223"/>
      <c r="AU8" s="223"/>
      <c r="AV8" s="223"/>
      <c r="AW8" s="223"/>
      <c r="AX8" s="223"/>
      <c r="AY8" s="223"/>
      <c r="AZ8" s="223"/>
      <c r="BA8" s="223"/>
      <c r="BB8" s="223"/>
      <c r="BC8" s="223"/>
      <c r="BD8" s="223"/>
      <c r="BE8" s="223"/>
      <c r="BF8" s="1022" t="s">
        <v>6</v>
      </c>
      <c r="BG8" s="1022"/>
      <c r="BH8" s="1022"/>
      <c r="BI8" s="1022"/>
      <c r="BJ8" s="1022"/>
      <c r="BK8" s="1022"/>
      <c r="BL8" s="1022"/>
      <c r="BM8" s="1022"/>
      <c r="BN8" s="1022"/>
      <c r="BO8" s="1022"/>
      <c r="BP8" s="1022"/>
      <c r="BQ8" s="1022"/>
      <c r="BR8" s="1022"/>
      <c r="BS8" s="1022"/>
      <c r="BT8" s="1022"/>
      <c r="BU8" s="1022"/>
      <c r="BV8" s="1022"/>
      <c r="BW8" s="1022"/>
      <c r="BX8" s="1022"/>
      <c r="BY8" s="1022"/>
      <c r="BZ8" s="1018" t="s">
        <v>1068</v>
      </c>
      <c r="CA8" s="1018"/>
      <c r="CB8" s="1018"/>
      <c r="CC8" s="1018"/>
      <c r="CD8" s="1018"/>
      <c r="CE8" s="1018"/>
      <c r="CF8" s="1018"/>
      <c r="CG8" s="1018"/>
      <c r="CH8" s="1018"/>
      <c r="CI8" s="1018"/>
      <c r="CJ8" s="1018"/>
      <c r="CK8" s="1018" t="s">
        <v>226</v>
      </c>
      <c r="CL8" s="1018"/>
      <c r="CM8" s="1018"/>
      <c r="CN8" s="1018"/>
      <c r="CO8" s="1018" t="s">
        <v>1069</v>
      </c>
      <c r="CP8" s="1018" t="s">
        <v>1070</v>
      </c>
      <c r="CQ8" s="1018" t="s">
        <v>1071</v>
      </c>
      <c r="CR8" s="1018" t="s">
        <v>0</v>
      </c>
      <c r="CS8" s="1018" t="s">
        <v>1358</v>
      </c>
      <c r="CT8" s="1024" t="s">
        <v>1376</v>
      </c>
      <c r="CU8" s="1025"/>
      <c r="CV8" s="1025"/>
      <c r="CW8" s="1026"/>
      <c r="CX8" s="1024" t="s">
        <v>1377</v>
      </c>
      <c r="CY8" s="1025"/>
      <c r="CZ8" s="1025"/>
      <c r="DA8" s="1026"/>
      <c r="DB8" s="1021" t="s">
        <v>0</v>
      </c>
      <c r="DC8" s="135"/>
    </row>
    <row r="9" spans="1:108" ht="25.5" customHeight="1">
      <c r="A9" s="1018"/>
      <c r="B9" s="1018"/>
      <c r="C9" s="1018"/>
      <c r="D9" s="1018"/>
      <c r="E9" s="1018"/>
      <c r="F9" s="1018"/>
      <c r="G9" s="1018"/>
      <c r="H9" s="1018"/>
      <c r="I9" s="1018"/>
      <c r="J9" s="1018"/>
      <c r="K9" s="1018"/>
      <c r="L9" s="1018"/>
      <c r="M9" s="1018"/>
      <c r="N9" s="1018" t="s">
        <v>31</v>
      </c>
      <c r="O9" s="1018" t="s">
        <v>32</v>
      </c>
      <c r="P9" s="1020" t="s">
        <v>33</v>
      </c>
      <c r="Q9" s="1018" t="s">
        <v>142</v>
      </c>
      <c r="R9" s="1018"/>
      <c r="S9" s="1018"/>
      <c r="T9" s="1018"/>
      <c r="U9" s="1018"/>
      <c r="V9" s="1018"/>
      <c r="W9" s="1018"/>
      <c r="X9" s="1018"/>
      <c r="Y9" s="1018" t="s">
        <v>2</v>
      </c>
      <c r="Z9" s="1018" t="s">
        <v>42</v>
      </c>
      <c r="AA9" s="1018"/>
      <c r="AB9" s="1018"/>
      <c r="AC9" s="223"/>
      <c r="AD9" s="223"/>
      <c r="AE9" s="223"/>
      <c r="AF9" s="1018" t="s">
        <v>1072</v>
      </c>
      <c r="AG9" s="1018" t="s">
        <v>42</v>
      </c>
      <c r="AH9" s="1018"/>
      <c r="AI9" s="1018"/>
      <c r="AJ9" s="1018"/>
      <c r="AK9" s="1018"/>
      <c r="AL9" s="223"/>
      <c r="AM9" s="1018" t="s">
        <v>1073</v>
      </c>
      <c r="AN9" s="1018"/>
      <c r="AO9" s="1018"/>
      <c r="AP9" s="1018"/>
      <c r="AQ9" s="1018"/>
      <c r="AR9" s="1018"/>
      <c r="AS9" s="1018"/>
      <c r="AT9" s="1018"/>
      <c r="AU9" s="1018"/>
      <c r="AV9" s="1018" t="s">
        <v>1074</v>
      </c>
      <c r="AW9" s="1018"/>
      <c r="AX9" s="1018"/>
      <c r="AY9" s="1018"/>
      <c r="AZ9" s="1018"/>
      <c r="BA9" s="1018"/>
      <c r="BB9" s="1018"/>
      <c r="BC9" s="1018"/>
      <c r="BD9" s="1018"/>
      <c r="BE9" s="1018" t="s">
        <v>1075</v>
      </c>
      <c r="BF9" s="223" t="s">
        <v>1076</v>
      </c>
      <c r="BG9" s="223"/>
      <c r="BH9" s="223"/>
      <c r="BI9" s="1018" t="s">
        <v>1072</v>
      </c>
      <c r="BJ9" s="1018" t="s">
        <v>42</v>
      </c>
      <c r="BK9" s="1018"/>
      <c r="BL9" s="1018"/>
      <c r="BM9" s="1018"/>
      <c r="BN9" s="1018"/>
      <c r="BO9" s="223"/>
      <c r="BP9" s="1018" t="s">
        <v>1077</v>
      </c>
      <c r="BQ9" s="1018"/>
      <c r="BR9" s="1018"/>
      <c r="BS9" s="1018"/>
      <c r="BT9" s="1018"/>
      <c r="BU9" s="1018"/>
      <c r="BV9" s="1018"/>
      <c r="BW9" s="1018"/>
      <c r="BX9" s="1018"/>
      <c r="BY9" s="1018" t="s">
        <v>1075</v>
      </c>
      <c r="BZ9" s="1018" t="s">
        <v>1078</v>
      </c>
      <c r="CA9" s="1018"/>
      <c r="CB9" s="1018"/>
      <c r="CC9" s="1018"/>
      <c r="CD9" s="1018"/>
      <c r="CE9" s="1018" t="s">
        <v>1079</v>
      </c>
      <c r="CF9" s="1018"/>
      <c r="CG9" s="1018"/>
      <c r="CH9" s="1018"/>
      <c r="CI9" s="1018"/>
      <c r="CJ9" s="1018" t="s">
        <v>1075</v>
      </c>
      <c r="CK9" s="1018"/>
      <c r="CL9" s="1018"/>
      <c r="CM9" s="1018"/>
      <c r="CN9" s="1018"/>
      <c r="CO9" s="1018"/>
      <c r="CP9" s="1018"/>
      <c r="CQ9" s="1018"/>
      <c r="CR9" s="1018"/>
      <c r="CS9" s="1018"/>
      <c r="CT9" s="969" t="s">
        <v>29</v>
      </c>
      <c r="CU9" s="997" t="s">
        <v>42</v>
      </c>
      <c r="CV9" s="998"/>
      <c r="CW9" s="999"/>
      <c r="CX9" s="969" t="s">
        <v>29</v>
      </c>
      <c r="CY9" s="997" t="s">
        <v>42</v>
      </c>
      <c r="CZ9" s="998"/>
      <c r="DA9" s="999"/>
      <c r="DB9" s="1021"/>
      <c r="DC9" s="135"/>
    </row>
    <row r="10" spans="1:108" ht="5.25" customHeight="1">
      <c r="A10" s="1018"/>
      <c r="B10" s="1018"/>
      <c r="C10" s="1018"/>
      <c r="D10" s="1018"/>
      <c r="E10" s="1018"/>
      <c r="F10" s="1018"/>
      <c r="G10" s="1018"/>
      <c r="H10" s="1018"/>
      <c r="I10" s="1018"/>
      <c r="J10" s="1018"/>
      <c r="K10" s="1018"/>
      <c r="L10" s="1018"/>
      <c r="M10" s="1018"/>
      <c r="N10" s="1018"/>
      <c r="O10" s="1018"/>
      <c r="P10" s="1020"/>
      <c r="Q10" s="1018"/>
      <c r="R10" s="1018"/>
      <c r="S10" s="1018"/>
      <c r="T10" s="1018"/>
      <c r="U10" s="1018"/>
      <c r="V10" s="1018"/>
      <c r="W10" s="1018"/>
      <c r="X10" s="1018"/>
      <c r="Y10" s="1018"/>
      <c r="Z10" s="1018"/>
      <c r="AA10" s="1018"/>
      <c r="AB10" s="1018"/>
      <c r="AC10" s="1020" t="s">
        <v>1072</v>
      </c>
      <c r="AD10" s="224"/>
      <c r="AE10" s="224"/>
      <c r="AF10" s="1018"/>
      <c r="AG10" s="1019" t="s">
        <v>8</v>
      </c>
      <c r="AH10" s="1019" t="s">
        <v>1080</v>
      </c>
      <c r="AI10" s="1019" t="s">
        <v>1081</v>
      </c>
      <c r="AJ10" s="1019" t="s">
        <v>147</v>
      </c>
      <c r="AK10" s="1019" t="s">
        <v>38</v>
      </c>
      <c r="AL10" s="224"/>
      <c r="AM10" s="1020" t="s">
        <v>1072</v>
      </c>
      <c r="AN10" s="1023" t="s">
        <v>1084</v>
      </c>
      <c r="AO10" s="1023"/>
      <c r="AP10" s="1023"/>
      <c r="AQ10" s="1023"/>
      <c r="AR10" s="1023"/>
      <c r="AS10" s="1023"/>
      <c r="AT10" s="1023"/>
      <c r="AU10" s="1023"/>
      <c r="AV10" s="1020" t="s">
        <v>1072</v>
      </c>
      <c r="AW10" s="1023" t="s">
        <v>1084</v>
      </c>
      <c r="AX10" s="1023"/>
      <c r="AY10" s="1023"/>
      <c r="AZ10" s="1023"/>
      <c r="BA10" s="1023"/>
      <c r="BB10" s="1023"/>
      <c r="BC10" s="1023"/>
      <c r="BD10" s="1023"/>
      <c r="BE10" s="1018"/>
      <c r="BF10" s="1020" t="s">
        <v>1072</v>
      </c>
      <c r="BG10" s="224" t="s">
        <v>1084</v>
      </c>
      <c r="BH10" s="224"/>
      <c r="BI10" s="1018"/>
      <c r="BJ10" s="1019" t="s">
        <v>8</v>
      </c>
      <c r="BK10" s="1019" t="s">
        <v>1080</v>
      </c>
      <c r="BL10" s="1019" t="s">
        <v>1081</v>
      </c>
      <c r="BM10" s="1019" t="s">
        <v>147</v>
      </c>
      <c r="BN10" s="1019" t="s">
        <v>38</v>
      </c>
      <c r="BO10" s="224"/>
      <c r="BP10" s="1020" t="s">
        <v>1072</v>
      </c>
      <c r="BQ10" s="1023" t="s">
        <v>1084</v>
      </c>
      <c r="BR10" s="1023"/>
      <c r="BS10" s="1023"/>
      <c r="BT10" s="1023"/>
      <c r="BU10" s="1023"/>
      <c r="BV10" s="1023"/>
      <c r="BW10" s="1023"/>
      <c r="BX10" s="1023"/>
      <c r="BY10" s="1018"/>
      <c r="BZ10" s="1020" t="s">
        <v>1072</v>
      </c>
      <c r="CA10" s="1023" t="s">
        <v>1084</v>
      </c>
      <c r="CB10" s="1023"/>
      <c r="CC10" s="1023"/>
      <c r="CD10" s="1023"/>
      <c r="CE10" s="1020" t="s">
        <v>1072</v>
      </c>
      <c r="CF10" s="1023" t="s">
        <v>1084</v>
      </c>
      <c r="CG10" s="1023"/>
      <c r="CH10" s="1023"/>
      <c r="CI10" s="1023"/>
      <c r="CJ10" s="1018"/>
      <c r="CK10" s="1018" t="s">
        <v>29</v>
      </c>
      <c r="CL10" s="1018" t="s">
        <v>1</v>
      </c>
      <c r="CM10" s="1018"/>
      <c r="CN10" s="1018"/>
      <c r="CO10" s="1018"/>
      <c r="CP10" s="1018"/>
      <c r="CQ10" s="1018"/>
      <c r="CR10" s="1018"/>
      <c r="CS10" s="1018"/>
      <c r="CT10" s="969"/>
      <c r="CU10" s="979" t="s">
        <v>146</v>
      </c>
      <c r="CV10" s="979" t="s">
        <v>147</v>
      </c>
      <c r="CW10" s="979" t="s">
        <v>38</v>
      </c>
      <c r="CX10" s="969"/>
      <c r="CY10" s="979" t="s">
        <v>146</v>
      </c>
      <c r="CZ10" s="979" t="s">
        <v>147</v>
      </c>
      <c r="DA10" s="979" t="s">
        <v>38</v>
      </c>
      <c r="DB10" s="1021"/>
      <c r="DC10" s="135"/>
    </row>
    <row r="11" spans="1:108" ht="18" customHeight="1">
      <c r="A11" s="1018"/>
      <c r="B11" s="1018"/>
      <c r="C11" s="1018"/>
      <c r="D11" s="1018"/>
      <c r="E11" s="1018"/>
      <c r="F11" s="1018"/>
      <c r="G11" s="1018"/>
      <c r="H11" s="1018"/>
      <c r="I11" s="1018"/>
      <c r="J11" s="1018"/>
      <c r="K11" s="1018"/>
      <c r="L11" s="1018"/>
      <c r="M11" s="1018"/>
      <c r="N11" s="1018"/>
      <c r="O11" s="1018"/>
      <c r="P11" s="1020"/>
      <c r="Q11" s="1020" t="s">
        <v>1085</v>
      </c>
      <c r="R11" s="1018" t="s">
        <v>72</v>
      </c>
      <c r="S11" s="1018" t="s">
        <v>36</v>
      </c>
      <c r="T11" s="1018" t="s">
        <v>1088</v>
      </c>
      <c r="U11" s="1018"/>
      <c r="V11" s="1018"/>
      <c r="W11" s="1018"/>
      <c r="X11" s="1018"/>
      <c r="Y11" s="1018"/>
      <c r="Z11" s="1020" t="s">
        <v>1085</v>
      </c>
      <c r="AA11" s="1020" t="s">
        <v>1086</v>
      </c>
      <c r="AB11" s="1018" t="s">
        <v>36</v>
      </c>
      <c r="AC11" s="1020"/>
      <c r="AD11" s="1020" t="s">
        <v>1085</v>
      </c>
      <c r="AE11" s="1020" t="s">
        <v>1086</v>
      </c>
      <c r="AF11" s="1018"/>
      <c r="AG11" s="1019"/>
      <c r="AH11" s="1019"/>
      <c r="AI11" s="1019"/>
      <c r="AJ11" s="1019"/>
      <c r="AK11" s="1019"/>
      <c r="AL11" s="1018" t="s">
        <v>1088</v>
      </c>
      <c r="AM11" s="1020"/>
      <c r="AN11" s="1020" t="s">
        <v>1085</v>
      </c>
      <c r="AO11" s="1020" t="s">
        <v>1086</v>
      </c>
      <c r="AP11" s="1018" t="s">
        <v>1087</v>
      </c>
      <c r="AQ11" s="1018" t="s">
        <v>42</v>
      </c>
      <c r="AR11" s="1018"/>
      <c r="AS11" s="1018"/>
      <c r="AT11" s="1018"/>
      <c r="AU11" s="1018" t="s">
        <v>1088</v>
      </c>
      <c r="AV11" s="1020"/>
      <c r="AW11" s="1020" t="s">
        <v>1085</v>
      </c>
      <c r="AX11" s="1020" t="s">
        <v>1086</v>
      </c>
      <c r="AY11" s="1018" t="s">
        <v>1087</v>
      </c>
      <c r="AZ11" s="1018" t="s">
        <v>42</v>
      </c>
      <c r="BA11" s="1018"/>
      <c r="BB11" s="1018"/>
      <c r="BC11" s="1018"/>
      <c r="BD11" s="1018" t="s">
        <v>1088</v>
      </c>
      <c r="BE11" s="1018"/>
      <c r="BF11" s="1020"/>
      <c r="BG11" s="1020" t="s">
        <v>1085</v>
      </c>
      <c r="BH11" s="1020" t="s">
        <v>1086</v>
      </c>
      <c r="BI11" s="1018"/>
      <c r="BJ11" s="1019"/>
      <c r="BK11" s="1019"/>
      <c r="BL11" s="1019"/>
      <c r="BM11" s="1019"/>
      <c r="BN11" s="1019"/>
      <c r="BO11" s="1018" t="s">
        <v>1088</v>
      </c>
      <c r="BP11" s="1020"/>
      <c r="BQ11" s="1020" t="s">
        <v>1085</v>
      </c>
      <c r="BR11" s="1020" t="s">
        <v>1086</v>
      </c>
      <c r="BS11" s="1018" t="s">
        <v>1087</v>
      </c>
      <c r="BT11" s="1018" t="s">
        <v>42</v>
      </c>
      <c r="BU11" s="1018"/>
      <c r="BV11" s="1018"/>
      <c r="BW11" s="1018"/>
      <c r="BX11" s="1018" t="s">
        <v>1088</v>
      </c>
      <c r="BY11" s="1018"/>
      <c r="BZ11" s="1020"/>
      <c r="CA11" s="1020" t="s">
        <v>1085</v>
      </c>
      <c r="CB11" s="1020" t="s">
        <v>1086</v>
      </c>
      <c r="CC11" s="1018" t="s">
        <v>1087</v>
      </c>
      <c r="CD11" s="1018" t="s">
        <v>1088</v>
      </c>
      <c r="CE11" s="1020"/>
      <c r="CF11" s="1020" t="s">
        <v>1085</v>
      </c>
      <c r="CG11" s="1020" t="s">
        <v>1086</v>
      </c>
      <c r="CH11" s="1018" t="s">
        <v>1087</v>
      </c>
      <c r="CI11" s="1018" t="s">
        <v>1088</v>
      </c>
      <c r="CJ11" s="1018"/>
      <c r="CK11" s="1018"/>
      <c r="CL11" s="1018" t="s">
        <v>34</v>
      </c>
      <c r="CM11" s="1018" t="s">
        <v>35</v>
      </c>
      <c r="CN11" s="1018" t="s">
        <v>39</v>
      </c>
      <c r="CO11" s="1018"/>
      <c r="CP11" s="1018"/>
      <c r="CQ11" s="1018"/>
      <c r="CR11" s="1018"/>
      <c r="CS11" s="1018"/>
      <c r="CT11" s="969"/>
      <c r="CU11" s="980"/>
      <c r="CV11" s="980"/>
      <c r="CW11" s="980"/>
      <c r="CX11" s="969"/>
      <c r="CY11" s="980"/>
      <c r="CZ11" s="980"/>
      <c r="DA11" s="980"/>
      <c r="DB11" s="1021"/>
      <c r="DC11" s="135"/>
    </row>
    <row r="12" spans="1:108" ht="73.5" customHeight="1">
      <c r="A12" s="1018"/>
      <c r="B12" s="1018"/>
      <c r="C12" s="1018"/>
      <c r="D12" s="1018"/>
      <c r="E12" s="1018"/>
      <c r="F12" s="1018"/>
      <c r="G12" s="1018"/>
      <c r="H12" s="1018"/>
      <c r="I12" s="1018"/>
      <c r="J12" s="1018"/>
      <c r="K12" s="1018"/>
      <c r="L12" s="1018"/>
      <c r="M12" s="1018"/>
      <c r="N12" s="1018"/>
      <c r="O12" s="1018"/>
      <c r="P12" s="1020"/>
      <c r="Q12" s="1020"/>
      <c r="R12" s="1018"/>
      <c r="S12" s="1018"/>
      <c r="T12" s="1018"/>
      <c r="U12" s="1018"/>
      <c r="V12" s="1018"/>
      <c r="W12" s="1018"/>
      <c r="X12" s="1018"/>
      <c r="Y12" s="1018"/>
      <c r="Z12" s="1020"/>
      <c r="AA12" s="1020"/>
      <c r="AB12" s="1018"/>
      <c r="AC12" s="1020"/>
      <c r="AD12" s="1020"/>
      <c r="AE12" s="1020"/>
      <c r="AF12" s="1018"/>
      <c r="AG12" s="1019"/>
      <c r="AH12" s="1019"/>
      <c r="AI12" s="1019"/>
      <c r="AJ12" s="1019"/>
      <c r="AK12" s="1019"/>
      <c r="AL12" s="1018"/>
      <c r="AM12" s="1020"/>
      <c r="AN12" s="1020"/>
      <c r="AO12" s="1020"/>
      <c r="AP12" s="1018"/>
      <c r="AQ12" s="328" t="s">
        <v>1080</v>
      </c>
      <c r="AR12" s="328" t="s">
        <v>1081</v>
      </c>
      <c r="AS12" s="328" t="s">
        <v>1082</v>
      </c>
      <c r="AT12" s="328" t="s">
        <v>1083</v>
      </c>
      <c r="AU12" s="1018"/>
      <c r="AV12" s="1020"/>
      <c r="AW12" s="1020"/>
      <c r="AX12" s="1020"/>
      <c r="AY12" s="1018"/>
      <c r="AZ12" s="328" t="s">
        <v>1080</v>
      </c>
      <c r="BA12" s="328" t="s">
        <v>1081</v>
      </c>
      <c r="BB12" s="328" t="s">
        <v>1082</v>
      </c>
      <c r="BC12" s="328" t="s">
        <v>1083</v>
      </c>
      <c r="BD12" s="1018"/>
      <c r="BE12" s="1018"/>
      <c r="BF12" s="1020"/>
      <c r="BG12" s="1020"/>
      <c r="BH12" s="1020"/>
      <c r="BI12" s="1018"/>
      <c r="BJ12" s="1019"/>
      <c r="BK12" s="1019"/>
      <c r="BL12" s="1019"/>
      <c r="BM12" s="1019"/>
      <c r="BN12" s="1019"/>
      <c r="BO12" s="1018"/>
      <c r="BP12" s="1020"/>
      <c r="BQ12" s="1020"/>
      <c r="BR12" s="1020"/>
      <c r="BS12" s="1018"/>
      <c r="BT12" s="328" t="s">
        <v>1080</v>
      </c>
      <c r="BU12" s="328" t="s">
        <v>1081</v>
      </c>
      <c r="BV12" s="328" t="s">
        <v>1082</v>
      </c>
      <c r="BW12" s="328" t="s">
        <v>1083</v>
      </c>
      <c r="BX12" s="1018"/>
      <c r="BY12" s="1018"/>
      <c r="BZ12" s="1020"/>
      <c r="CA12" s="1020"/>
      <c r="CB12" s="1020"/>
      <c r="CC12" s="1018"/>
      <c r="CD12" s="1018"/>
      <c r="CE12" s="1020"/>
      <c r="CF12" s="1020"/>
      <c r="CG12" s="1020"/>
      <c r="CH12" s="1018"/>
      <c r="CI12" s="1018"/>
      <c r="CJ12" s="1018"/>
      <c r="CK12" s="1018"/>
      <c r="CL12" s="1018"/>
      <c r="CM12" s="1018"/>
      <c r="CN12" s="1018"/>
      <c r="CO12" s="1018"/>
      <c r="CP12" s="1018"/>
      <c r="CQ12" s="1018"/>
      <c r="CR12" s="1018"/>
      <c r="CS12" s="1018"/>
      <c r="CT12" s="969"/>
      <c r="CU12" s="981"/>
      <c r="CV12" s="981"/>
      <c r="CW12" s="981"/>
      <c r="CX12" s="969"/>
      <c r="CY12" s="981"/>
      <c r="CZ12" s="981"/>
      <c r="DA12" s="981"/>
      <c r="DB12" s="1021"/>
      <c r="DC12" s="135"/>
      <c r="DD12" s="91"/>
    </row>
    <row r="13" spans="1:108" ht="25.5" hidden="1" customHeight="1">
      <c r="A13" s="225">
        <v>1</v>
      </c>
      <c r="B13" s="225">
        <v>2</v>
      </c>
      <c r="C13" s="225"/>
      <c r="D13" s="225"/>
      <c r="E13" s="225">
        <v>4</v>
      </c>
      <c r="F13" s="225">
        <v>4</v>
      </c>
      <c r="G13" s="225">
        <v>5</v>
      </c>
      <c r="H13" s="225">
        <v>6</v>
      </c>
      <c r="I13" s="225">
        <v>77</v>
      </c>
      <c r="J13" s="225">
        <v>4</v>
      </c>
      <c r="K13" s="225">
        <v>16</v>
      </c>
      <c r="L13" s="225">
        <v>7</v>
      </c>
      <c r="M13" s="226">
        <v>8</v>
      </c>
      <c r="N13" s="227">
        <v>9</v>
      </c>
      <c r="O13" s="227">
        <v>10</v>
      </c>
      <c r="P13" s="227">
        <v>11</v>
      </c>
      <c r="Q13" s="227">
        <v>12</v>
      </c>
      <c r="R13" s="228"/>
      <c r="S13" s="228"/>
      <c r="T13" s="227"/>
      <c r="U13" s="227">
        <v>15</v>
      </c>
      <c r="V13" s="227">
        <v>16</v>
      </c>
      <c r="W13" s="227">
        <v>17</v>
      </c>
      <c r="X13" s="227">
        <v>77</v>
      </c>
      <c r="Y13" s="227">
        <v>19</v>
      </c>
      <c r="Z13" s="227">
        <v>20</v>
      </c>
      <c r="AA13" s="227">
        <v>21</v>
      </c>
      <c r="AB13" s="227">
        <v>22</v>
      </c>
      <c r="AC13" s="227">
        <v>23</v>
      </c>
      <c r="AD13" s="227">
        <v>24</v>
      </c>
      <c r="AE13" s="227">
        <v>25</v>
      </c>
      <c r="AF13" s="227">
        <v>26</v>
      </c>
      <c r="AG13" s="227"/>
      <c r="AH13" s="227">
        <v>27</v>
      </c>
      <c r="AI13" s="227">
        <v>28</v>
      </c>
      <c r="AJ13" s="227">
        <v>29</v>
      </c>
      <c r="AK13" s="227">
        <v>30</v>
      </c>
      <c r="AL13" s="227"/>
      <c r="AM13" s="227">
        <v>27</v>
      </c>
      <c r="AN13" s="227">
        <v>28</v>
      </c>
      <c r="AO13" s="227">
        <v>31</v>
      </c>
      <c r="AP13" s="227">
        <v>32</v>
      </c>
      <c r="AQ13" s="227"/>
      <c r="AR13" s="227"/>
      <c r="AS13" s="227"/>
      <c r="AT13" s="227"/>
      <c r="AU13" s="227">
        <v>34</v>
      </c>
      <c r="AV13" s="227">
        <v>35</v>
      </c>
      <c r="AW13" s="227">
        <v>36</v>
      </c>
      <c r="AX13" s="227">
        <v>37</v>
      </c>
      <c r="AY13" s="227">
        <v>38</v>
      </c>
      <c r="AZ13" s="227"/>
      <c r="BA13" s="227"/>
      <c r="BB13" s="227"/>
      <c r="BC13" s="227"/>
      <c r="BD13" s="227">
        <v>40</v>
      </c>
      <c r="BE13" s="227">
        <v>41</v>
      </c>
      <c r="BF13" s="227">
        <v>42</v>
      </c>
      <c r="BG13" s="227">
        <v>43</v>
      </c>
      <c r="BH13" s="227">
        <v>46</v>
      </c>
      <c r="BI13" s="227">
        <v>47</v>
      </c>
      <c r="BJ13" s="227"/>
      <c r="BK13" s="227"/>
      <c r="BL13" s="227"/>
      <c r="BM13" s="227"/>
      <c r="BN13" s="227"/>
      <c r="BO13" s="227">
        <v>49</v>
      </c>
      <c r="BP13" s="227">
        <v>50</v>
      </c>
      <c r="BQ13" s="227">
        <v>51</v>
      </c>
      <c r="BR13" s="227">
        <v>54</v>
      </c>
      <c r="BS13" s="227">
        <v>55</v>
      </c>
      <c r="BT13" s="227"/>
      <c r="BU13" s="227"/>
      <c r="BV13" s="227"/>
      <c r="BW13" s="227"/>
      <c r="BX13" s="227">
        <v>57</v>
      </c>
      <c r="BY13" s="227">
        <v>58</v>
      </c>
      <c r="BZ13" s="227">
        <v>59</v>
      </c>
      <c r="CA13" s="227">
        <v>60</v>
      </c>
      <c r="CB13" s="227">
        <v>63</v>
      </c>
      <c r="CC13" s="227">
        <v>64</v>
      </c>
      <c r="CD13" s="227">
        <v>66</v>
      </c>
      <c r="CE13" s="227">
        <v>67</v>
      </c>
      <c r="CF13" s="227">
        <v>68</v>
      </c>
      <c r="CG13" s="227">
        <v>71</v>
      </c>
      <c r="CH13" s="227">
        <v>72</v>
      </c>
      <c r="CI13" s="227">
        <v>74</v>
      </c>
      <c r="CJ13" s="227">
        <v>75</v>
      </c>
      <c r="CK13" s="227"/>
      <c r="CL13" s="227"/>
      <c r="CM13" s="227"/>
      <c r="CN13" s="227"/>
      <c r="CO13" s="227"/>
      <c r="CP13" s="227">
        <v>79</v>
      </c>
      <c r="CQ13" s="227"/>
      <c r="CR13" s="227">
        <v>81</v>
      </c>
      <c r="CS13" s="227"/>
      <c r="CT13" s="355"/>
      <c r="CU13" s="355"/>
      <c r="CV13" s="355"/>
      <c r="CW13" s="355"/>
      <c r="CX13" s="355"/>
      <c r="CY13" s="355"/>
      <c r="CZ13" s="355"/>
      <c r="DA13" s="355"/>
      <c r="DB13" s="229"/>
      <c r="DC13" s="132"/>
    </row>
    <row r="14" spans="1:108" ht="18.75" customHeight="1">
      <c r="A14" s="230">
        <v>1</v>
      </c>
      <c r="B14" s="230">
        <v>2</v>
      </c>
      <c r="C14" s="230"/>
      <c r="D14" s="230"/>
      <c r="E14" s="230">
        <v>3</v>
      </c>
      <c r="F14" s="230">
        <v>4</v>
      </c>
      <c r="G14" s="230"/>
      <c r="H14" s="230"/>
      <c r="I14" s="230">
        <v>4</v>
      </c>
      <c r="J14" s="230">
        <v>5</v>
      </c>
      <c r="K14" s="230">
        <v>6</v>
      </c>
      <c r="L14" s="230">
        <v>7</v>
      </c>
      <c r="M14" s="230"/>
      <c r="N14" s="230"/>
      <c r="O14" s="230">
        <v>8</v>
      </c>
      <c r="P14" s="230">
        <v>9</v>
      </c>
      <c r="Q14" s="230"/>
      <c r="R14" s="230">
        <v>10</v>
      </c>
      <c r="S14" s="230">
        <v>10</v>
      </c>
      <c r="T14" s="230"/>
      <c r="U14" s="230"/>
      <c r="V14" s="230"/>
      <c r="W14" s="230"/>
      <c r="X14" s="230"/>
      <c r="Y14" s="230">
        <v>11</v>
      </c>
      <c r="Z14" s="230"/>
      <c r="AA14" s="230">
        <v>12</v>
      </c>
      <c r="AB14" s="230">
        <v>12</v>
      </c>
      <c r="AC14" s="230"/>
      <c r="AD14" s="230"/>
      <c r="AE14" s="230"/>
      <c r="AF14" s="230">
        <v>13</v>
      </c>
      <c r="AG14" s="230">
        <v>14</v>
      </c>
      <c r="AH14" s="230"/>
      <c r="AI14" s="230"/>
      <c r="AJ14" s="230">
        <v>15</v>
      </c>
      <c r="AK14" s="230">
        <v>16</v>
      </c>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v>17</v>
      </c>
      <c r="BJ14" s="230">
        <v>18</v>
      </c>
      <c r="BK14" s="230"/>
      <c r="BL14" s="230"/>
      <c r="BM14" s="230">
        <v>19</v>
      </c>
      <c r="BN14" s="230">
        <v>20</v>
      </c>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230">
        <v>21</v>
      </c>
      <c r="CT14" s="230"/>
      <c r="CU14" s="230"/>
      <c r="CV14" s="230"/>
      <c r="CW14" s="230"/>
      <c r="CX14" s="230"/>
      <c r="CY14" s="230"/>
      <c r="CZ14" s="230"/>
      <c r="DA14" s="230"/>
      <c r="DB14" s="231">
        <v>21</v>
      </c>
      <c r="DC14" s="133"/>
    </row>
    <row r="15" spans="1:108" ht="33.75" customHeight="1">
      <c r="A15" s="232"/>
      <c r="B15" s="233" t="s">
        <v>1089</v>
      </c>
      <c r="C15" s="233"/>
      <c r="D15" s="234"/>
      <c r="E15" s="233"/>
      <c r="F15" s="233"/>
      <c r="G15" s="233"/>
      <c r="H15" s="233"/>
      <c r="I15" s="235"/>
      <c r="J15" s="233"/>
      <c r="K15" s="235"/>
      <c r="L15" s="234"/>
      <c r="M15" s="234"/>
      <c r="N15" s="236"/>
      <c r="O15" s="236"/>
      <c r="P15" s="237">
        <f t="shared" ref="P15:AU15" si="0">P19+P55+P92+P16+P53</f>
        <v>383968.65248499997</v>
      </c>
      <c r="Q15" s="237">
        <f t="shared" si="0"/>
        <v>222373.15899999999</v>
      </c>
      <c r="R15" s="237">
        <f t="shared" si="0"/>
        <v>0</v>
      </c>
      <c r="S15" s="237">
        <f t="shared" si="0"/>
        <v>169689.51248500001</v>
      </c>
      <c r="T15" s="237">
        <f t="shared" si="0"/>
        <v>4064</v>
      </c>
      <c r="U15" s="237">
        <f t="shared" si="0"/>
        <v>0</v>
      </c>
      <c r="V15" s="237" t="e">
        <f t="shared" si="0"/>
        <v>#VALUE!</v>
      </c>
      <c r="W15" s="237" t="e">
        <f t="shared" si="0"/>
        <v>#VALUE!</v>
      </c>
      <c r="X15" s="237" t="e">
        <f t="shared" si="0"/>
        <v>#VALUE!</v>
      </c>
      <c r="Y15" s="237">
        <f t="shared" si="0"/>
        <v>0</v>
      </c>
      <c r="Z15" s="237">
        <f t="shared" si="0"/>
        <v>0</v>
      </c>
      <c r="AA15" s="237">
        <f t="shared" si="0"/>
        <v>0</v>
      </c>
      <c r="AB15" s="237">
        <f t="shared" si="0"/>
        <v>0</v>
      </c>
      <c r="AC15" s="237" t="e">
        <f t="shared" si="0"/>
        <v>#REF!</v>
      </c>
      <c r="AD15" s="237">
        <f t="shared" si="0"/>
        <v>76293.443499999994</v>
      </c>
      <c r="AE15" s="237">
        <f t="shared" si="0"/>
        <v>0</v>
      </c>
      <c r="AF15" s="237" t="e">
        <f t="shared" si="0"/>
        <v>#REF!</v>
      </c>
      <c r="AG15" s="237">
        <f t="shared" si="0"/>
        <v>45901.019</v>
      </c>
      <c r="AH15" s="237">
        <f t="shared" si="0"/>
        <v>42254.019</v>
      </c>
      <c r="AI15" s="237">
        <f t="shared" si="0"/>
        <v>3647</v>
      </c>
      <c r="AJ15" s="237">
        <f t="shared" si="0"/>
        <v>110843.619248</v>
      </c>
      <c r="AK15" s="237" t="e">
        <f t="shared" si="0"/>
        <v>#REF!</v>
      </c>
      <c r="AL15" s="237">
        <f t="shared" si="0"/>
        <v>15265.877146999999</v>
      </c>
      <c r="AM15" s="237" t="e">
        <f t="shared" si="0"/>
        <v>#REF!</v>
      </c>
      <c r="AN15" s="237">
        <f t="shared" si="0"/>
        <v>76293.443499999994</v>
      </c>
      <c r="AO15" s="237">
        <f t="shared" si="0"/>
        <v>0</v>
      </c>
      <c r="AP15" s="237" t="e">
        <f t="shared" si="0"/>
        <v>#REF!</v>
      </c>
      <c r="AQ15" s="237">
        <f t="shared" si="0"/>
        <v>37248.981</v>
      </c>
      <c r="AR15" s="237">
        <f t="shared" si="0"/>
        <v>0</v>
      </c>
      <c r="AS15" s="237" t="e">
        <f t="shared" si="0"/>
        <v>#REF!</v>
      </c>
      <c r="AT15" s="237">
        <f t="shared" si="0"/>
        <v>14806.864256000001</v>
      </c>
      <c r="AU15" s="237">
        <f t="shared" si="0"/>
        <v>21009.657064999999</v>
      </c>
      <c r="AV15" s="237" t="e">
        <f t="shared" ref="AV15:BN15" si="1">AV19+AV55+AV92+AV16+AV53</f>
        <v>#REF!</v>
      </c>
      <c r="AW15" s="237">
        <f t="shared" si="1"/>
        <v>58658.468463999998</v>
      </c>
      <c r="AX15" s="237">
        <f t="shared" si="1"/>
        <v>0</v>
      </c>
      <c r="AY15" s="237" t="e">
        <f t="shared" si="1"/>
        <v>#REF!</v>
      </c>
      <c r="AZ15" s="237">
        <f t="shared" si="1"/>
        <v>19995.618988999999</v>
      </c>
      <c r="BA15" s="237">
        <f t="shared" si="1"/>
        <v>0</v>
      </c>
      <c r="BB15" s="237" t="e">
        <f t="shared" si="1"/>
        <v>#REF!</v>
      </c>
      <c r="BC15" s="237">
        <f t="shared" si="1"/>
        <v>14714.463255999999</v>
      </c>
      <c r="BD15" s="237">
        <f t="shared" si="1"/>
        <v>21009.657064999999</v>
      </c>
      <c r="BE15" s="237" t="e">
        <f t="shared" si="1"/>
        <v>#REF!</v>
      </c>
      <c r="BF15" s="237">
        <f t="shared" si="1"/>
        <v>109025.12699999999</v>
      </c>
      <c r="BG15" s="237">
        <f t="shared" si="1"/>
        <v>40641</v>
      </c>
      <c r="BH15" s="237">
        <f t="shared" si="1"/>
        <v>0</v>
      </c>
      <c r="BI15" s="237">
        <f t="shared" si="1"/>
        <v>68384.127000000008</v>
      </c>
      <c r="BJ15" s="237">
        <f t="shared" si="1"/>
        <v>23550</v>
      </c>
      <c r="BK15" s="237">
        <f t="shared" si="1"/>
        <v>23550</v>
      </c>
      <c r="BL15" s="237">
        <f t="shared" si="1"/>
        <v>0</v>
      </c>
      <c r="BM15" s="237">
        <f t="shared" si="1"/>
        <v>30027.262744</v>
      </c>
      <c r="BN15" s="237">
        <f t="shared" si="1"/>
        <v>14806.864256000001</v>
      </c>
      <c r="BO15" s="237" t="e">
        <f t="shared" ref="BO15:CT15" si="2">BO19+BO55+BO92+BO16+BO53</f>
        <v>#REF!</v>
      </c>
      <c r="BP15" s="237">
        <f t="shared" si="2"/>
        <v>65908.091688</v>
      </c>
      <c r="BQ15" s="237">
        <f t="shared" si="2"/>
        <v>26471.481307999999</v>
      </c>
      <c r="BR15" s="237">
        <f t="shared" si="2"/>
        <v>0</v>
      </c>
      <c r="BS15" s="237">
        <f t="shared" si="2"/>
        <v>39436.610379999998</v>
      </c>
      <c r="BT15" s="237">
        <f t="shared" si="2"/>
        <v>6464.8965599999992</v>
      </c>
      <c r="BU15" s="237">
        <f t="shared" si="2"/>
        <v>0</v>
      </c>
      <c r="BV15" s="237">
        <f t="shared" si="2"/>
        <v>18257.250564000002</v>
      </c>
      <c r="BW15" s="237">
        <f t="shared" si="2"/>
        <v>14714.463255999999</v>
      </c>
      <c r="BX15" s="237">
        <f t="shared" si="2"/>
        <v>9807.7799180000002</v>
      </c>
      <c r="BY15" s="237">
        <f t="shared" si="2"/>
        <v>1791.0785313704171</v>
      </c>
      <c r="BZ15" s="237">
        <f t="shared" si="2"/>
        <v>0</v>
      </c>
      <c r="CA15" s="237">
        <f t="shared" si="2"/>
        <v>0</v>
      </c>
      <c r="CB15" s="237">
        <f t="shared" si="2"/>
        <v>0</v>
      </c>
      <c r="CC15" s="237">
        <f t="shared" si="2"/>
        <v>0</v>
      </c>
      <c r="CD15" s="237">
        <f t="shared" si="2"/>
        <v>0</v>
      </c>
      <c r="CE15" s="237">
        <f t="shared" si="2"/>
        <v>0</v>
      </c>
      <c r="CF15" s="237">
        <f t="shared" si="2"/>
        <v>0</v>
      </c>
      <c r="CG15" s="237">
        <f t="shared" si="2"/>
        <v>0</v>
      </c>
      <c r="CH15" s="237">
        <f t="shared" si="2"/>
        <v>0</v>
      </c>
      <c r="CI15" s="237">
        <f t="shared" si="2"/>
        <v>0</v>
      </c>
      <c r="CJ15" s="237">
        <f t="shared" si="2"/>
        <v>0</v>
      </c>
      <c r="CK15" s="237">
        <f t="shared" si="2"/>
        <v>0</v>
      </c>
      <c r="CL15" s="237">
        <f t="shared" si="2"/>
        <v>0</v>
      </c>
      <c r="CM15" s="237">
        <f t="shared" si="2"/>
        <v>0</v>
      </c>
      <c r="CN15" s="237">
        <f t="shared" si="2"/>
        <v>8111.5649990000002</v>
      </c>
      <c r="CO15" s="237">
        <f t="shared" si="2"/>
        <v>31279.750537000004</v>
      </c>
      <c r="CP15" s="237">
        <f t="shared" si="2"/>
        <v>0</v>
      </c>
      <c r="CQ15" s="237">
        <f t="shared" si="2"/>
        <v>0</v>
      </c>
      <c r="CR15" s="237" t="e">
        <f t="shared" si="2"/>
        <v>#VALUE!</v>
      </c>
      <c r="CS15" s="237">
        <f t="shared" si="2"/>
        <v>0</v>
      </c>
      <c r="CT15" s="237">
        <f t="shared" si="2"/>
        <v>0</v>
      </c>
      <c r="CU15" s="237">
        <f t="shared" ref="CU15" si="3">CU19+CU55+CU92+CU16+CU53</f>
        <v>0</v>
      </c>
      <c r="CV15" s="237">
        <f t="shared" ref="CV15" si="4">CV19+CV55+CV92+CV16+CV53</f>
        <v>0</v>
      </c>
      <c r="CW15" s="237">
        <f t="shared" ref="CW15" si="5">CW19+CW55+CW92+CW16+CW53</f>
        <v>0</v>
      </c>
      <c r="CX15" s="237">
        <f t="shared" ref="CX15" si="6">CX19+CX55+CX92+CX16+CX53</f>
        <v>0</v>
      </c>
      <c r="CY15" s="237">
        <f t="shared" ref="CY15" si="7">CY19+CY55+CY92+CY16+CY53</f>
        <v>0</v>
      </c>
      <c r="CZ15" s="237">
        <f t="shared" ref="CZ15" si="8">CZ19+CZ55+CZ92+CZ16+CZ53</f>
        <v>0</v>
      </c>
      <c r="DA15" s="237">
        <f t="shared" ref="DA15" si="9">DA19+DA55+DA92+DA16+DA53</f>
        <v>0</v>
      </c>
      <c r="DB15" s="238"/>
      <c r="DC15" s="134"/>
    </row>
    <row r="16" spans="1:108" ht="35.25" customHeight="1">
      <c r="A16" s="409" t="s">
        <v>11</v>
      </c>
      <c r="B16" s="361" t="s">
        <v>354</v>
      </c>
      <c r="C16" s="159"/>
      <c r="D16" s="410"/>
      <c r="E16" s="159"/>
      <c r="F16" s="159"/>
      <c r="G16" s="159"/>
      <c r="H16" s="159"/>
      <c r="I16" s="411"/>
      <c r="J16" s="159"/>
      <c r="K16" s="411"/>
      <c r="L16" s="410"/>
      <c r="M16" s="410"/>
      <c r="N16" s="254"/>
      <c r="O16" s="254"/>
      <c r="P16" s="258">
        <f>SUM(P17:P18)</f>
        <v>2500</v>
      </c>
      <c r="Q16" s="258">
        <f t="shared" ref="Q16:CB16" si="10">SUM(Q17:Q18)</f>
        <v>0</v>
      </c>
      <c r="R16" s="258">
        <f t="shared" si="10"/>
        <v>0</v>
      </c>
      <c r="S16" s="258">
        <f t="shared" si="10"/>
        <v>2500</v>
      </c>
      <c r="T16" s="258">
        <f t="shared" si="10"/>
        <v>0</v>
      </c>
      <c r="U16" s="258">
        <f t="shared" si="10"/>
        <v>0</v>
      </c>
      <c r="V16" s="258">
        <f t="shared" si="10"/>
        <v>0</v>
      </c>
      <c r="W16" s="258">
        <f t="shared" si="10"/>
        <v>0</v>
      </c>
      <c r="X16" s="258">
        <f t="shared" si="10"/>
        <v>0</v>
      </c>
      <c r="Y16" s="258">
        <f t="shared" si="10"/>
        <v>0</v>
      </c>
      <c r="Z16" s="258">
        <f t="shared" si="10"/>
        <v>0</v>
      </c>
      <c r="AA16" s="258">
        <f t="shared" si="10"/>
        <v>0</v>
      </c>
      <c r="AB16" s="258">
        <f t="shared" si="10"/>
        <v>0</v>
      </c>
      <c r="AC16" s="258" t="e">
        <f t="shared" si="10"/>
        <v>#REF!</v>
      </c>
      <c r="AD16" s="258">
        <f t="shared" si="10"/>
        <v>0</v>
      </c>
      <c r="AE16" s="258">
        <f t="shared" si="10"/>
        <v>0</v>
      </c>
      <c r="AF16" s="258" t="e">
        <f t="shared" si="10"/>
        <v>#REF!</v>
      </c>
      <c r="AG16" s="258">
        <f t="shared" si="10"/>
        <v>0</v>
      </c>
      <c r="AH16" s="258">
        <f t="shared" si="10"/>
        <v>0</v>
      </c>
      <c r="AI16" s="258">
        <f t="shared" si="10"/>
        <v>0</v>
      </c>
      <c r="AJ16" s="258">
        <f t="shared" si="10"/>
        <v>6297</v>
      </c>
      <c r="AK16" s="258" t="e">
        <f t="shared" si="10"/>
        <v>#REF!</v>
      </c>
      <c r="AL16" s="258">
        <f t="shared" si="10"/>
        <v>0</v>
      </c>
      <c r="AM16" s="258" t="e">
        <f t="shared" si="10"/>
        <v>#REF!</v>
      </c>
      <c r="AN16" s="258">
        <f t="shared" si="10"/>
        <v>0</v>
      </c>
      <c r="AO16" s="258">
        <f t="shared" si="10"/>
        <v>0</v>
      </c>
      <c r="AP16" s="258" t="e">
        <f t="shared" si="10"/>
        <v>#REF!</v>
      </c>
      <c r="AQ16" s="258">
        <f t="shared" si="10"/>
        <v>0</v>
      </c>
      <c r="AR16" s="258">
        <f t="shared" si="10"/>
        <v>0</v>
      </c>
      <c r="AS16" s="258" t="e">
        <f t="shared" si="10"/>
        <v>#REF!</v>
      </c>
      <c r="AT16" s="258">
        <f t="shared" si="10"/>
        <v>2500</v>
      </c>
      <c r="AU16" s="258">
        <f t="shared" si="10"/>
        <v>0</v>
      </c>
      <c r="AV16" s="258" t="e">
        <f t="shared" si="10"/>
        <v>#REF!</v>
      </c>
      <c r="AW16" s="258">
        <f t="shared" si="10"/>
        <v>0</v>
      </c>
      <c r="AX16" s="258">
        <f t="shared" si="10"/>
        <v>0</v>
      </c>
      <c r="AY16" s="258" t="e">
        <f t="shared" si="10"/>
        <v>#REF!</v>
      </c>
      <c r="AZ16" s="258">
        <f t="shared" si="10"/>
        <v>0</v>
      </c>
      <c r="BA16" s="258">
        <f t="shared" si="10"/>
        <v>0</v>
      </c>
      <c r="BB16" s="258" t="e">
        <f t="shared" si="10"/>
        <v>#REF!</v>
      </c>
      <c r="BC16" s="258">
        <f t="shared" si="10"/>
        <v>2500</v>
      </c>
      <c r="BD16" s="258">
        <f t="shared" si="10"/>
        <v>0</v>
      </c>
      <c r="BE16" s="258" t="e">
        <f t="shared" si="10"/>
        <v>#REF!</v>
      </c>
      <c r="BF16" s="258">
        <f t="shared" si="10"/>
        <v>10100</v>
      </c>
      <c r="BG16" s="258">
        <f t="shared" si="10"/>
        <v>0</v>
      </c>
      <c r="BH16" s="258">
        <f t="shared" si="10"/>
        <v>0</v>
      </c>
      <c r="BI16" s="258">
        <f t="shared" si="10"/>
        <v>10100</v>
      </c>
      <c r="BJ16" s="258">
        <f t="shared" si="10"/>
        <v>0</v>
      </c>
      <c r="BK16" s="258">
        <f t="shared" si="10"/>
        <v>0</v>
      </c>
      <c r="BL16" s="258">
        <f t="shared" si="10"/>
        <v>0</v>
      </c>
      <c r="BM16" s="258">
        <f t="shared" si="10"/>
        <v>7600</v>
      </c>
      <c r="BN16" s="258">
        <f t="shared" si="10"/>
        <v>2500</v>
      </c>
      <c r="BO16" s="258">
        <f t="shared" si="10"/>
        <v>0</v>
      </c>
      <c r="BP16" s="258">
        <f t="shared" si="10"/>
        <v>2500</v>
      </c>
      <c r="BQ16" s="258">
        <f t="shared" si="10"/>
        <v>0</v>
      </c>
      <c r="BR16" s="258">
        <f t="shared" si="10"/>
        <v>0</v>
      </c>
      <c r="BS16" s="258">
        <f t="shared" si="10"/>
        <v>2500</v>
      </c>
      <c r="BT16" s="258">
        <f t="shared" si="10"/>
        <v>0</v>
      </c>
      <c r="BU16" s="258">
        <f t="shared" si="10"/>
        <v>0</v>
      </c>
      <c r="BV16" s="258">
        <f t="shared" si="10"/>
        <v>0</v>
      </c>
      <c r="BW16" s="258">
        <f t="shared" si="10"/>
        <v>2500</v>
      </c>
      <c r="BX16" s="258">
        <f t="shared" si="10"/>
        <v>0</v>
      </c>
      <c r="BY16" s="258">
        <f t="shared" si="10"/>
        <v>100</v>
      </c>
      <c r="BZ16" s="258">
        <f t="shared" si="10"/>
        <v>0</v>
      </c>
      <c r="CA16" s="258">
        <f t="shared" si="10"/>
        <v>0</v>
      </c>
      <c r="CB16" s="258">
        <f t="shared" si="10"/>
        <v>0</v>
      </c>
      <c r="CC16" s="258">
        <f t="shared" ref="CC16:DA16" si="11">SUM(CC17:CC18)</f>
        <v>0</v>
      </c>
      <c r="CD16" s="258">
        <f t="shared" si="11"/>
        <v>0</v>
      </c>
      <c r="CE16" s="258">
        <f t="shared" si="11"/>
        <v>0</v>
      </c>
      <c r="CF16" s="258">
        <f t="shared" si="11"/>
        <v>0</v>
      </c>
      <c r="CG16" s="258">
        <f t="shared" si="11"/>
        <v>0</v>
      </c>
      <c r="CH16" s="258">
        <f t="shared" si="11"/>
        <v>0</v>
      </c>
      <c r="CI16" s="258">
        <f t="shared" si="11"/>
        <v>0</v>
      </c>
      <c r="CJ16" s="258">
        <f t="shared" si="11"/>
        <v>0</v>
      </c>
      <c r="CK16" s="258">
        <f t="shared" si="11"/>
        <v>0</v>
      </c>
      <c r="CL16" s="258">
        <f t="shared" si="11"/>
        <v>0</v>
      </c>
      <c r="CM16" s="258">
        <f t="shared" si="11"/>
        <v>0</v>
      </c>
      <c r="CN16" s="258">
        <f t="shared" si="11"/>
        <v>0</v>
      </c>
      <c r="CO16" s="258">
        <f t="shared" si="11"/>
        <v>7600</v>
      </c>
      <c r="CP16" s="258">
        <f t="shared" si="11"/>
        <v>0</v>
      </c>
      <c r="CQ16" s="258">
        <f t="shared" si="11"/>
        <v>0</v>
      </c>
      <c r="CR16" s="258">
        <f t="shared" si="11"/>
        <v>0</v>
      </c>
      <c r="CS16" s="258">
        <f t="shared" si="11"/>
        <v>0</v>
      </c>
      <c r="CT16" s="258">
        <f t="shared" si="11"/>
        <v>0</v>
      </c>
      <c r="CU16" s="258">
        <f t="shared" si="11"/>
        <v>0</v>
      </c>
      <c r="CV16" s="258">
        <f t="shared" si="11"/>
        <v>0</v>
      </c>
      <c r="CW16" s="258">
        <f t="shared" si="11"/>
        <v>0</v>
      </c>
      <c r="CX16" s="258">
        <f t="shared" si="11"/>
        <v>0</v>
      </c>
      <c r="CY16" s="258">
        <f t="shared" si="11"/>
        <v>0</v>
      </c>
      <c r="CZ16" s="258">
        <f t="shared" si="11"/>
        <v>0</v>
      </c>
      <c r="DA16" s="258">
        <f t="shared" si="11"/>
        <v>0</v>
      </c>
      <c r="DB16" s="251"/>
      <c r="DC16" s="135"/>
    </row>
    <row r="17" spans="1:107" ht="86.25" customHeight="1" outlineLevel="1">
      <c r="A17" s="152">
        <v>2</v>
      </c>
      <c r="B17" s="252" t="s">
        <v>1094</v>
      </c>
      <c r="C17" s="240" t="s">
        <v>1095</v>
      </c>
      <c r="D17" s="152" t="s">
        <v>1096</v>
      </c>
      <c r="E17" s="152" t="s">
        <v>1325</v>
      </c>
      <c r="F17" s="363"/>
      <c r="G17" s="249" t="s">
        <v>1097</v>
      </c>
      <c r="H17" s="249" t="s">
        <v>1098</v>
      </c>
      <c r="I17" s="363" t="s">
        <v>1324</v>
      </c>
      <c r="J17" s="363"/>
      <c r="K17" s="152" t="s">
        <v>1091</v>
      </c>
      <c r="L17" s="152">
        <v>2025</v>
      </c>
      <c r="M17" s="152">
        <v>2025</v>
      </c>
      <c r="N17" s="242"/>
      <c r="O17" s="242" t="s">
        <v>1099</v>
      </c>
      <c r="P17" s="243">
        <v>2500</v>
      </c>
      <c r="Q17" s="243"/>
      <c r="R17" s="243"/>
      <c r="S17" s="243">
        <v>2500</v>
      </c>
      <c r="T17" s="154">
        <v>0</v>
      </c>
      <c r="U17" s="154"/>
      <c r="V17" s="242" t="s">
        <v>1091</v>
      </c>
      <c r="W17" s="57" t="s">
        <v>1092</v>
      </c>
      <c r="X17" s="242" t="s">
        <v>172</v>
      </c>
      <c r="Y17" s="243"/>
      <c r="Z17" s="243"/>
      <c r="AA17" s="243"/>
      <c r="AB17" s="243"/>
      <c r="AC17" s="154">
        <f t="shared" ref="AC17" si="12">AD17+AE17+AF17</f>
        <v>2500</v>
      </c>
      <c r="AD17" s="243"/>
      <c r="AE17" s="243"/>
      <c r="AF17" s="154">
        <f t="shared" ref="AF17" si="13">SUM(AH17:AK17)</f>
        <v>2500</v>
      </c>
      <c r="AG17" s="243">
        <f t="shared" ref="AG17" si="14">AH17+AI17</f>
        <v>0</v>
      </c>
      <c r="AH17" s="243"/>
      <c r="AI17" s="243"/>
      <c r="AJ17" s="243"/>
      <c r="AK17" s="243">
        <v>2500</v>
      </c>
      <c r="AL17" s="154">
        <v>0</v>
      </c>
      <c r="AM17" s="154">
        <f t="shared" ref="AM17" si="15">AN17+AO17+AP17</f>
        <v>2500</v>
      </c>
      <c r="AN17" s="243"/>
      <c r="AO17" s="243"/>
      <c r="AP17" s="154">
        <f t="shared" ref="AP17" si="16">SUM(AQ17:AT17)</f>
        <v>2500</v>
      </c>
      <c r="AQ17" s="243"/>
      <c r="AR17" s="243">
        <v>0</v>
      </c>
      <c r="AS17" s="243"/>
      <c r="AT17" s="243">
        <v>2500</v>
      </c>
      <c r="AU17" s="154">
        <v>0</v>
      </c>
      <c r="AV17" s="154">
        <f t="shared" ref="AV17" si="17">AW17+AX17+AY17</f>
        <v>2500</v>
      </c>
      <c r="AW17" s="243"/>
      <c r="AX17" s="243"/>
      <c r="AY17" s="154">
        <f t="shared" ref="AY17" si="18">SUM(AZ17:BC17)</f>
        <v>2500</v>
      </c>
      <c r="AZ17" s="243"/>
      <c r="BA17" s="243"/>
      <c r="BB17" s="243"/>
      <c r="BC17" s="243">
        <v>2500</v>
      </c>
      <c r="BD17" s="154">
        <v>0</v>
      </c>
      <c r="BE17" s="154">
        <f>AV17/AM17*100</f>
        <v>100</v>
      </c>
      <c r="BF17" s="154">
        <f t="shared" ref="BF17" si="19">BG17+BH17+BI17</f>
        <v>2500</v>
      </c>
      <c r="BG17" s="243"/>
      <c r="BH17" s="243"/>
      <c r="BI17" s="154">
        <f t="shared" ref="BI17" si="20">SUM(BK17:BN17)</f>
        <v>2500</v>
      </c>
      <c r="BJ17" s="243">
        <f t="shared" ref="BJ17" si="21">BK17+BL17</f>
        <v>0</v>
      </c>
      <c r="BK17" s="243"/>
      <c r="BL17" s="243"/>
      <c r="BM17" s="243"/>
      <c r="BN17" s="243">
        <v>2500</v>
      </c>
      <c r="BO17" s="154">
        <v>0</v>
      </c>
      <c r="BP17" s="244">
        <f t="shared" ref="BP17" si="22">BQ17+BR17+BS17</f>
        <v>2500</v>
      </c>
      <c r="BQ17" s="243"/>
      <c r="BR17" s="243"/>
      <c r="BS17" s="243">
        <f>SUM(BT17:BW17)</f>
        <v>2500</v>
      </c>
      <c r="BT17" s="243"/>
      <c r="BU17" s="243"/>
      <c r="BV17" s="243"/>
      <c r="BW17" s="243">
        <v>2500</v>
      </c>
      <c r="BX17" s="154">
        <v>0</v>
      </c>
      <c r="BY17" s="245">
        <f>BP17/BF17*100</f>
        <v>100</v>
      </c>
      <c r="BZ17" s="246">
        <f>CA17+CC17+CD17</f>
        <v>0</v>
      </c>
      <c r="CA17" s="247"/>
      <c r="CB17" s="247"/>
      <c r="CC17" s="247"/>
      <c r="CD17" s="155">
        <v>0</v>
      </c>
      <c r="CE17" s="246">
        <f>CF17+CH17+CI17</f>
        <v>0</v>
      </c>
      <c r="CF17" s="247"/>
      <c r="CG17" s="247"/>
      <c r="CH17" s="247"/>
      <c r="CI17" s="155"/>
      <c r="CJ17" s="248"/>
      <c r="CK17" s="248"/>
      <c r="CL17" s="248"/>
      <c r="CM17" s="248"/>
      <c r="CN17" s="248"/>
      <c r="CO17" s="155">
        <f t="shared" ref="CO17" si="23">BF17-BP17</f>
        <v>0</v>
      </c>
      <c r="CP17" s="153"/>
      <c r="CQ17" s="153" t="s">
        <v>242</v>
      </c>
      <c r="CR17" s="249"/>
      <c r="CS17" s="250"/>
      <c r="CT17" s="154"/>
      <c r="CU17" s="243"/>
      <c r="CV17" s="154"/>
      <c r="CW17" s="243"/>
      <c r="CX17" s="243"/>
      <c r="CY17" s="243"/>
      <c r="CZ17" s="243"/>
      <c r="DA17" s="243"/>
      <c r="DB17" s="251"/>
      <c r="DC17" s="135"/>
    </row>
    <row r="18" spans="1:107" ht="59.25" customHeight="1" outlineLevel="1">
      <c r="A18" s="152">
        <v>6</v>
      </c>
      <c r="B18" s="412" t="s">
        <v>355</v>
      </c>
      <c r="C18" s="240" t="s">
        <v>1090</v>
      </c>
      <c r="D18" s="152" t="s">
        <v>1101</v>
      </c>
      <c r="E18" s="152" t="s">
        <v>356</v>
      </c>
      <c r="F18" s="152"/>
      <c r="G18" s="152" t="s">
        <v>1100</v>
      </c>
      <c r="H18" s="152" t="s">
        <v>1098</v>
      </c>
      <c r="I18" s="152" t="s">
        <v>279</v>
      </c>
      <c r="J18" s="152"/>
      <c r="K18" s="152" t="s">
        <v>1091</v>
      </c>
      <c r="L18" s="152" t="s">
        <v>68</v>
      </c>
      <c r="M18" s="152">
        <v>2021</v>
      </c>
      <c r="N18" s="242" t="s">
        <v>1102</v>
      </c>
      <c r="O18" s="242"/>
      <c r="P18" s="154"/>
      <c r="Q18" s="154"/>
      <c r="R18" s="154"/>
      <c r="S18" s="154"/>
      <c r="T18" s="154"/>
      <c r="U18" s="154"/>
      <c r="V18" s="242" t="s">
        <v>1091</v>
      </c>
      <c r="W18" s="242" t="s">
        <v>1092</v>
      </c>
      <c r="X18" s="242" t="s">
        <v>172</v>
      </c>
      <c r="Y18" s="154"/>
      <c r="Z18" s="154"/>
      <c r="AA18" s="154"/>
      <c r="AB18" s="154"/>
      <c r="AC18" s="154" t="e">
        <f>AD18+AE18+AF18</f>
        <v>#REF!</v>
      </c>
      <c r="AD18" s="154"/>
      <c r="AE18" s="154"/>
      <c r="AF18" s="154" t="e">
        <f>SUM(AH18:AK18)</f>
        <v>#REF!</v>
      </c>
      <c r="AG18" s="243">
        <f>AH18+AI18</f>
        <v>0</v>
      </c>
      <c r="AH18" s="154"/>
      <c r="AI18" s="154"/>
      <c r="AJ18" s="154">
        <f>6297</f>
        <v>6297</v>
      </c>
      <c r="AK18" s="154" t="e">
        <f>SUM(#REF!)</f>
        <v>#REF!</v>
      </c>
      <c r="AL18" s="154"/>
      <c r="AM18" s="154" t="e">
        <f>AN18+AO18+AP18</f>
        <v>#REF!</v>
      </c>
      <c r="AN18" s="154"/>
      <c r="AO18" s="154"/>
      <c r="AP18" s="154" t="e">
        <f>SUM(AQ18:AT18)</f>
        <v>#REF!</v>
      </c>
      <c r="AQ18" s="154"/>
      <c r="AR18" s="154">
        <v>0</v>
      </c>
      <c r="AS18" s="154" t="e">
        <f>(1497+998+1337+90+559+192)+SUM(#REF!)</f>
        <v>#REF!</v>
      </c>
      <c r="AT18" s="154"/>
      <c r="AU18" s="154"/>
      <c r="AV18" s="154" t="e">
        <f>AW18+AX18+AY18</f>
        <v>#REF!</v>
      </c>
      <c r="AW18" s="154"/>
      <c r="AX18" s="154"/>
      <c r="AY18" s="154" t="e">
        <f>SUM(AZ18:BC18)</f>
        <v>#REF!</v>
      </c>
      <c r="AZ18" s="154"/>
      <c r="BA18" s="154"/>
      <c r="BB18" s="154" t="e">
        <f>(1497+998+1337+90+559+192)+SUM(#REF!)</f>
        <v>#REF!</v>
      </c>
      <c r="BC18" s="154"/>
      <c r="BD18" s="154"/>
      <c r="BE18" s="154" t="e">
        <f>AV18/AM18*100</f>
        <v>#REF!</v>
      </c>
      <c r="BF18" s="154">
        <f>BG18+BH18+BI18</f>
        <v>7600</v>
      </c>
      <c r="BG18" s="154"/>
      <c r="BH18" s="154"/>
      <c r="BI18" s="154">
        <f>SUM(BK18:BN18)</f>
        <v>7600</v>
      </c>
      <c r="BJ18" s="243">
        <f>BK18+BL18</f>
        <v>0</v>
      </c>
      <c r="BK18" s="154"/>
      <c r="BL18" s="154"/>
      <c r="BM18" s="154">
        <f>1000+1500+5100</f>
        <v>7600</v>
      </c>
      <c r="BN18" s="154"/>
      <c r="BO18" s="154"/>
      <c r="BP18" s="244">
        <f>BQ18+BR18+BS18</f>
        <v>0</v>
      </c>
      <c r="BQ18" s="154"/>
      <c r="BR18" s="154"/>
      <c r="BS18" s="154"/>
      <c r="BT18" s="154"/>
      <c r="BU18" s="154"/>
      <c r="BV18" s="154"/>
      <c r="BW18" s="154"/>
      <c r="BX18" s="154"/>
      <c r="BY18" s="245"/>
      <c r="BZ18" s="246"/>
      <c r="CA18" s="155"/>
      <c r="CB18" s="155"/>
      <c r="CC18" s="155"/>
      <c r="CD18" s="155"/>
      <c r="CE18" s="246"/>
      <c r="CF18" s="155"/>
      <c r="CG18" s="155"/>
      <c r="CH18" s="155"/>
      <c r="CI18" s="155"/>
      <c r="CJ18" s="248"/>
      <c r="CK18" s="248"/>
      <c r="CL18" s="248"/>
      <c r="CM18" s="248"/>
      <c r="CN18" s="248"/>
      <c r="CO18" s="155">
        <f>BF18-BP18</f>
        <v>7600</v>
      </c>
      <c r="CP18" s="153"/>
      <c r="CQ18" s="153"/>
      <c r="CR18" s="249" t="s">
        <v>1093</v>
      </c>
      <c r="CS18" s="250"/>
      <c r="CT18" s="154"/>
      <c r="CU18" s="243"/>
      <c r="CV18" s="154"/>
      <c r="CW18" s="243"/>
      <c r="CX18" s="154"/>
      <c r="CY18" s="154"/>
      <c r="CZ18" s="154"/>
      <c r="DA18" s="154"/>
      <c r="DB18" s="251"/>
      <c r="DC18" s="135"/>
    </row>
    <row r="19" spans="1:107" ht="46.5" customHeight="1">
      <c r="A19" s="361" t="s">
        <v>10</v>
      </c>
      <c r="B19" s="361" t="s">
        <v>1359</v>
      </c>
      <c r="C19" s="413"/>
      <c r="D19" s="413"/>
      <c r="E19" s="413"/>
      <c r="F19" s="413"/>
      <c r="G19" s="413"/>
      <c r="H19" s="413"/>
      <c r="I19" s="414"/>
      <c r="J19" s="413"/>
      <c r="K19" s="414"/>
      <c r="L19" s="413"/>
      <c r="M19" s="413"/>
      <c r="N19" s="415"/>
      <c r="O19" s="415"/>
      <c r="P19" s="79">
        <f>P20+P24+P34+P44+P49</f>
        <v>103613.534</v>
      </c>
      <c r="Q19" s="79">
        <f>Q20+Q24+Q34+Q44+Q49</f>
        <v>0</v>
      </c>
      <c r="R19" s="79">
        <f>R20+R24+R34+R44+R49</f>
        <v>0</v>
      </c>
      <c r="S19" s="79">
        <f>S20+S24+S34+S44+S49</f>
        <v>99549.534</v>
      </c>
      <c r="T19" s="79">
        <f>T20+T24+T34+T44+T49</f>
        <v>4064</v>
      </c>
      <c r="U19" s="79"/>
      <c r="V19" s="54"/>
      <c r="W19" s="54"/>
      <c r="X19" s="54"/>
      <c r="Y19" s="79">
        <f t="shared" ref="Y19:BI19" si="24">Y20+Y24+Y34+Y44+Y49</f>
        <v>0</v>
      </c>
      <c r="Z19" s="79">
        <f t="shared" si="24"/>
        <v>0</v>
      </c>
      <c r="AA19" s="79">
        <f t="shared" si="24"/>
        <v>0</v>
      </c>
      <c r="AB19" s="79">
        <f t="shared" si="24"/>
        <v>0</v>
      </c>
      <c r="AC19" s="79">
        <f t="shared" si="24"/>
        <v>99550.646999999997</v>
      </c>
      <c r="AD19" s="79">
        <f t="shared" si="24"/>
        <v>0</v>
      </c>
      <c r="AE19" s="79">
        <f t="shared" si="24"/>
        <v>0</v>
      </c>
      <c r="AF19" s="79">
        <f t="shared" si="24"/>
        <v>99550.646999999997</v>
      </c>
      <c r="AG19" s="79">
        <f t="shared" si="24"/>
        <v>34464</v>
      </c>
      <c r="AH19" s="79">
        <f t="shared" si="24"/>
        <v>30817</v>
      </c>
      <c r="AI19" s="79">
        <f t="shared" si="24"/>
        <v>3647</v>
      </c>
      <c r="AJ19" s="79">
        <f t="shared" si="24"/>
        <v>52779.782743999996</v>
      </c>
      <c r="AK19" s="79">
        <f t="shared" si="24"/>
        <v>12306.864256000001</v>
      </c>
      <c r="AL19" s="79">
        <f t="shared" si="24"/>
        <v>4064</v>
      </c>
      <c r="AM19" s="79">
        <f t="shared" si="24"/>
        <v>77478.317999999985</v>
      </c>
      <c r="AN19" s="79">
        <f t="shared" si="24"/>
        <v>0</v>
      </c>
      <c r="AO19" s="79">
        <f t="shared" si="24"/>
        <v>0</v>
      </c>
      <c r="AP19" s="79">
        <f t="shared" si="24"/>
        <v>77478.317999999985</v>
      </c>
      <c r="AQ19" s="79">
        <f t="shared" si="24"/>
        <v>29053</v>
      </c>
      <c r="AR19" s="79">
        <f t="shared" si="24"/>
        <v>0</v>
      </c>
      <c r="AS19" s="79">
        <f t="shared" si="24"/>
        <v>36118.453743999999</v>
      </c>
      <c r="AT19" s="79">
        <f t="shared" si="24"/>
        <v>12306.864256000001</v>
      </c>
      <c r="AU19" s="79">
        <f t="shared" si="24"/>
        <v>4064</v>
      </c>
      <c r="AV19" s="79">
        <f t="shared" si="24"/>
        <v>59024.42656700001</v>
      </c>
      <c r="AW19" s="79">
        <f t="shared" si="24"/>
        <v>0</v>
      </c>
      <c r="AX19" s="79">
        <f t="shared" si="24"/>
        <v>0</v>
      </c>
      <c r="AY19" s="79">
        <f t="shared" si="24"/>
        <v>59024.42656700001</v>
      </c>
      <c r="AZ19" s="79">
        <f t="shared" si="24"/>
        <v>15724.449331</v>
      </c>
      <c r="BA19" s="79">
        <f t="shared" si="24"/>
        <v>0</v>
      </c>
      <c r="BB19" s="79">
        <f t="shared" si="24"/>
        <v>31085.513979999996</v>
      </c>
      <c r="BC19" s="79">
        <f t="shared" si="24"/>
        <v>12214.463255999999</v>
      </c>
      <c r="BD19" s="79">
        <f t="shared" si="24"/>
        <v>4064</v>
      </c>
      <c r="BE19" s="79">
        <f t="shared" si="24"/>
        <v>1821.8067218902559</v>
      </c>
      <c r="BF19" s="79">
        <f t="shared" si="24"/>
        <v>48113.642</v>
      </c>
      <c r="BG19" s="79">
        <f t="shared" si="24"/>
        <v>0</v>
      </c>
      <c r="BH19" s="79">
        <f t="shared" si="24"/>
        <v>0</v>
      </c>
      <c r="BI19" s="79">
        <f t="shared" si="24"/>
        <v>48113.642</v>
      </c>
      <c r="BJ19" s="79">
        <f t="shared" ref="BJ19:DA19" si="25">BJ20+BJ24+BJ34+BJ44+BJ49</f>
        <v>18317</v>
      </c>
      <c r="BK19" s="79">
        <f t="shared" si="25"/>
        <v>18317</v>
      </c>
      <c r="BL19" s="79">
        <f t="shared" si="25"/>
        <v>0</v>
      </c>
      <c r="BM19" s="79">
        <f t="shared" si="25"/>
        <v>17489.777743999999</v>
      </c>
      <c r="BN19" s="79">
        <f t="shared" si="25"/>
        <v>12306.864256000001</v>
      </c>
      <c r="BO19" s="79">
        <f t="shared" si="25"/>
        <v>4064</v>
      </c>
      <c r="BP19" s="79">
        <f t="shared" si="25"/>
        <v>32181.605476000001</v>
      </c>
      <c r="BQ19" s="79">
        <f t="shared" si="25"/>
        <v>0</v>
      </c>
      <c r="BR19" s="79">
        <f t="shared" si="25"/>
        <v>0</v>
      </c>
      <c r="BS19" s="79">
        <f t="shared" si="25"/>
        <v>32181.605476000001</v>
      </c>
      <c r="BT19" s="79">
        <f t="shared" si="25"/>
        <v>6162.0104169999995</v>
      </c>
      <c r="BU19" s="79">
        <f t="shared" si="25"/>
        <v>0</v>
      </c>
      <c r="BV19" s="79">
        <f t="shared" si="25"/>
        <v>13805.131803</v>
      </c>
      <c r="BW19" s="79">
        <f t="shared" si="25"/>
        <v>12214.463255999999</v>
      </c>
      <c r="BX19" s="79">
        <f t="shared" si="25"/>
        <v>4064</v>
      </c>
      <c r="BY19" s="79">
        <f t="shared" si="25"/>
        <v>1691.0785313704171</v>
      </c>
      <c r="BZ19" s="79">
        <f t="shared" si="25"/>
        <v>0</v>
      </c>
      <c r="CA19" s="79">
        <f t="shared" si="25"/>
        <v>0</v>
      </c>
      <c r="CB19" s="79">
        <f t="shared" si="25"/>
        <v>0</v>
      </c>
      <c r="CC19" s="79">
        <f t="shared" si="25"/>
        <v>0</v>
      </c>
      <c r="CD19" s="79">
        <f t="shared" si="25"/>
        <v>0</v>
      </c>
      <c r="CE19" s="79">
        <f t="shared" si="25"/>
        <v>0</v>
      </c>
      <c r="CF19" s="79">
        <f t="shared" si="25"/>
        <v>0</v>
      </c>
      <c r="CG19" s="79">
        <f t="shared" si="25"/>
        <v>0</v>
      </c>
      <c r="CH19" s="79">
        <f t="shared" si="25"/>
        <v>0</v>
      </c>
      <c r="CI19" s="79">
        <f t="shared" si="25"/>
        <v>0</v>
      </c>
      <c r="CJ19" s="79">
        <f t="shared" si="25"/>
        <v>0</v>
      </c>
      <c r="CK19" s="79">
        <f t="shared" si="25"/>
        <v>0</v>
      </c>
      <c r="CL19" s="79">
        <f t="shared" si="25"/>
        <v>0</v>
      </c>
      <c r="CM19" s="79">
        <f t="shared" si="25"/>
        <v>0</v>
      </c>
      <c r="CN19" s="79">
        <f t="shared" si="25"/>
        <v>8111.5649990000002</v>
      </c>
      <c r="CO19" s="79">
        <f t="shared" si="25"/>
        <v>15932.036524000001</v>
      </c>
      <c r="CP19" s="79">
        <f t="shared" si="25"/>
        <v>0</v>
      </c>
      <c r="CQ19" s="79">
        <f t="shared" si="25"/>
        <v>0</v>
      </c>
      <c r="CR19" s="79">
        <f t="shared" si="25"/>
        <v>0</v>
      </c>
      <c r="CS19" s="79">
        <f t="shared" si="25"/>
        <v>0</v>
      </c>
      <c r="CT19" s="79">
        <f t="shared" si="25"/>
        <v>0</v>
      </c>
      <c r="CU19" s="79">
        <f t="shared" si="25"/>
        <v>0</v>
      </c>
      <c r="CV19" s="79">
        <f t="shared" si="25"/>
        <v>0</v>
      </c>
      <c r="CW19" s="79">
        <f t="shared" si="25"/>
        <v>0</v>
      </c>
      <c r="CX19" s="79">
        <f t="shared" si="25"/>
        <v>0</v>
      </c>
      <c r="CY19" s="79">
        <f t="shared" si="25"/>
        <v>0</v>
      </c>
      <c r="CZ19" s="79">
        <f t="shared" si="25"/>
        <v>0</v>
      </c>
      <c r="DA19" s="79">
        <f t="shared" si="25"/>
        <v>0</v>
      </c>
      <c r="DB19" s="361" t="s">
        <v>1369</v>
      </c>
      <c r="DC19" s="140"/>
    </row>
    <row r="20" spans="1:107" ht="32.25" customHeight="1">
      <c r="A20" s="361" t="s">
        <v>12</v>
      </c>
      <c r="B20" s="361" t="s">
        <v>1103</v>
      </c>
      <c r="C20" s="413"/>
      <c r="D20" s="413"/>
      <c r="E20" s="413"/>
      <c r="F20" s="413"/>
      <c r="G20" s="413"/>
      <c r="H20" s="413"/>
      <c r="I20" s="414"/>
      <c r="J20" s="413"/>
      <c r="K20" s="414"/>
      <c r="L20" s="413"/>
      <c r="M20" s="413"/>
      <c r="N20" s="415"/>
      <c r="O20" s="415"/>
      <c r="P20" s="79">
        <f>P21</f>
        <v>5360</v>
      </c>
      <c r="Q20" s="79">
        <f t="shared" ref="Q20:BI20" si="26">Q21</f>
        <v>0</v>
      </c>
      <c r="R20" s="79">
        <f t="shared" si="26"/>
        <v>0</v>
      </c>
      <c r="S20" s="79">
        <f t="shared" si="26"/>
        <v>5360</v>
      </c>
      <c r="T20" s="79">
        <f t="shared" si="26"/>
        <v>0</v>
      </c>
      <c r="U20" s="79">
        <f t="shared" si="26"/>
        <v>0</v>
      </c>
      <c r="V20" s="79">
        <f t="shared" si="26"/>
        <v>0</v>
      </c>
      <c r="W20" s="79">
        <f t="shared" si="26"/>
        <v>0</v>
      </c>
      <c r="X20" s="79">
        <f t="shared" si="26"/>
        <v>0</v>
      </c>
      <c r="Y20" s="79">
        <f t="shared" si="26"/>
        <v>0</v>
      </c>
      <c r="Z20" s="79">
        <f t="shared" si="26"/>
        <v>0</v>
      </c>
      <c r="AA20" s="79">
        <f t="shared" si="26"/>
        <v>0</v>
      </c>
      <c r="AB20" s="79">
        <f t="shared" si="26"/>
        <v>0</v>
      </c>
      <c r="AC20" s="79">
        <f t="shared" si="26"/>
        <v>5360</v>
      </c>
      <c r="AD20" s="79">
        <f t="shared" si="26"/>
        <v>0</v>
      </c>
      <c r="AE20" s="79">
        <f t="shared" si="26"/>
        <v>0</v>
      </c>
      <c r="AF20" s="79">
        <f t="shared" si="26"/>
        <v>5360</v>
      </c>
      <c r="AG20" s="79">
        <f t="shared" si="26"/>
        <v>1367</v>
      </c>
      <c r="AH20" s="79">
        <f t="shared" si="26"/>
        <v>1367</v>
      </c>
      <c r="AI20" s="79">
        <f t="shared" si="26"/>
        <v>0</v>
      </c>
      <c r="AJ20" s="79">
        <f t="shared" si="26"/>
        <v>3993</v>
      </c>
      <c r="AK20" s="79">
        <f t="shared" si="26"/>
        <v>0</v>
      </c>
      <c r="AL20" s="79">
        <f t="shared" si="26"/>
        <v>0</v>
      </c>
      <c r="AM20" s="79">
        <f t="shared" si="26"/>
        <v>4849.32</v>
      </c>
      <c r="AN20" s="79">
        <f t="shared" si="26"/>
        <v>0</v>
      </c>
      <c r="AO20" s="79">
        <f t="shared" si="26"/>
        <v>0</v>
      </c>
      <c r="AP20" s="79">
        <f t="shared" si="26"/>
        <v>4849.32</v>
      </c>
      <c r="AQ20" s="79">
        <f t="shared" si="26"/>
        <v>1367</v>
      </c>
      <c r="AR20" s="79">
        <f t="shared" si="26"/>
        <v>0</v>
      </c>
      <c r="AS20" s="79">
        <f t="shared" si="26"/>
        <v>3482.32</v>
      </c>
      <c r="AT20" s="79">
        <f t="shared" si="26"/>
        <v>0</v>
      </c>
      <c r="AU20" s="79">
        <f t="shared" si="26"/>
        <v>0</v>
      </c>
      <c r="AV20" s="79">
        <f t="shared" si="26"/>
        <v>0</v>
      </c>
      <c r="AW20" s="79">
        <f t="shared" si="26"/>
        <v>0</v>
      </c>
      <c r="AX20" s="79">
        <f t="shared" si="26"/>
        <v>0</v>
      </c>
      <c r="AY20" s="79">
        <f t="shared" si="26"/>
        <v>0</v>
      </c>
      <c r="AZ20" s="79">
        <f t="shared" si="26"/>
        <v>0</v>
      </c>
      <c r="BA20" s="79">
        <f t="shared" si="26"/>
        <v>0</v>
      </c>
      <c r="BB20" s="79">
        <f t="shared" si="26"/>
        <v>0</v>
      </c>
      <c r="BC20" s="79">
        <f t="shared" si="26"/>
        <v>0</v>
      </c>
      <c r="BD20" s="79">
        <f t="shared" si="26"/>
        <v>0</v>
      </c>
      <c r="BE20" s="79">
        <f t="shared" si="26"/>
        <v>0</v>
      </c>
      <c r="BF20" s="79">
        <f t="shared" si="26"/>
        <v>3123.9430000000002</v>
      </c>
      <c r="BG20" s="79">
        <f t="shared" si="26"/>
        <v>0</v>
      </c>
      <c r="BH20" s="79">
        <f t="shared" si="26"/>
        <v>0</v>
      </c>
      <c r="BI20" s="79">
        <f t="shared" si="26"/>
        <v>3123.9430000000002</v>
      </c>
      <c r="BJ20" s="79">
        <f t="shared" ref="BJ20" si="27">BJ21</f>
        <v>1367</v>
      </c>
      <c r="BK20" s="79">
        <f t="shared" ref="BK20" si="28">BK21</f>
        <v>1367</v>
      </c>
      <c r="BL20" s="79">
        <f t="shared" ref="BL20" si="29">BL21</f>
        <v>0</v>
      </c>
      <c r="BM20" s="79">
        <f t="shared" ref="BM20" si="30">BM21</f>
        <v>1756.9430000000002</v>
      </c>
      <c r="BN20" s="79">
        <f t="shared" ref="BN20" si="31">BN21</f>
        <v>0</v>
      </c>
      <c r="BO20" s="79">
        <f t="shared" ref="BO20" si="32">BO21</f>
        <v>0</v>
      </c>
      <c r="BP20" s="79">
        <f t="shared" ref="BP20" si="33">BP21</f>
        <v>424.88600000000002</v>
      </c>
      <c r="BQ20" s="79">
        <f t="shared" ref="BQ20" si="34">BQ21</f>
        <v>0</v>
      </c>
      <c r="BR20" s="79">
        <f t="shared" ref="BR20" si="35">BR21</f>
        <v>0</v>
      </c>
      <c r="BS20" s="79">
        <f t="shared" ref="BS20" si="36">BS21</f>
        <v>424.88600000000002</v>
      </c>
      <c r="BT20" s="79">
        <f t="shared" ref="BT20" si="37">BT21</f>
        <v>424.88600000000002</v>
      </c>
      <c r="BU20" s="79">
        <f t="shared" ref="BU20" si="38">BU21</f>
        <v>0</v>
      </c>
      <c r="BV20" s="79">
        <f t="shared" ref="BV20" si="39">BV21</f>
        <v>0</v>
      </c>
      <c r="BW20" s="79">
        <f t="shared" ref="BW20" si="40">BW21</f>
        <v>0</v>
      </c>
      <c r="BX20" s="79">
        <f t="shared" ref="BX20" si="41">BX21</f>
        <v>0</v>
      </c>
      <c r="BY20" s="79">
        <f t="shared" ref="BY20" si="42">BY21</f>
        <v>31.081638624725677</v>
      </c>
      <c r="BZ20" s="79">
        <f t="shared" ref="BZ20" si="43">BZ21</f>
        <v>0</v>
      </c>
      <c r="CA20" s="79">
        <f t="shared" ref="CA20" si="44">CA21</f>
        <v>0</v>
      </c>
      <c r="CB20" s="79">
        <f t="shared" ref="CB20" si="45">CB21</f>
        <v>0</v>
      </c>
      <c r="CC20" s="79">
        <f t="shared" ref="CC20" si="46">CC21</f>
        <v>0</v>
      </c>
      <c r="CD20" s="79">
        <f t="shared" ref="CD20" si="47">CD21</f>
        <v>0</v>
      </c>
      <c r="CE20" s="79">
        <f t="shared" ref="CE20" si="48">CE21</f>
        <v>0</v>
      </c>
      <c r="CF20" s="79">
        <f t="shared" ref="CF20" si="49">CF21</f>
        <v>0</v>
      </c>
      <c r="CG20" s="79">
        <f t="shared" ref="CG20" si="50">CG21</f>
        <v>0</v>
      </c>
      <c r="CH20" s="79">
        <f t="shared" ref="CH20" si="51">CH21</f>
        <v>0</v>
      </c>
      <c r="CI20" s="79">
        <f t="shared" ref="CI20" si="52">CI21</f>
        <v>0</v>
      </c>
      <c r="CJ20" s="79">
        <f t="shared" ref="CJ20" si="53">CJ21</f>
        <v>0</v>
      </c>
      <c r="CK20" s="79">
        <f t="shared" ref="CK20" si="54">CK21</f>
        <v>0</v>
      </c>
      <c r="CL20" s="79">
        <f t="shared" ref="CL20" si="55">CL21</f>
        <v>0</v>
      </c>
      <c r="CM20" s="79">
        <f t="shared" ref="CM20" si="56">CM21</f>
        <v>0</v>
      </c>
      <c r="CN20" s="79">
        <f t="shared" ref="CN20" si="57">CN21</f>
        <v>0</v>
      </c>
      <c r="CO20" s="79">
        <f t="shared" ref="CO20" si="58">CO21</f>
        <v>2699.0570000000002</v>
      </c>
      <c r="CP20" s="79">
        <f t="shared" ref="CP20" si="59">CP21</f>
        <v>0</v>
      </c>
      <c r="CQ20" s="79">
        <f t="shared" ref="CQ20" si="60">CQ21</f>
        <v>0</v>
      </c>
      <c r="CR20" s="79">
        <f t="shared" ref="CR20" si="61">CR21</f>
        <v>0</v>
      </c>
      <c r="CS20" s="79">
        <f t="shared" ref="CS20" si="62">CS21</f>
        <v>0</v>
      </c>
      <c r="CT20" s="79">
        <f t="shared" ref="CT20" si="63">CT21</f>
        <v>0</v>
      </c>
      <c r="CU20" s="79">
        <f t="shared" ref="CU20" si="64">CU21</f>
        <v>0</v>
      </c>
      <c r="CV20" s="79">
        <f t="shared" ref="CV20" si="65">CV21</f>
        <v>0</v>
      </c>
      <c r="CW20" s="79">
        <f t="shared" ref="CW20" si="66">CW21</f>
        <v>0</v>
      </c>
      <c r="CX20" s="79">
        <f t="shared" ref="CX20" si="67">CX21</f>
        <v>0</v>
      </c>
      <c r="CY20" s="79">
        <f t="shared" ref="CY20" si="68">CY21</f>
        <v>0</v>
      </c>
      <c r="CZ20" s="79">
        <f t="shared" ref="CZ20" si="69">CZ21</f>
        <v>0</v>
      </c>
      <c r="DA20" s="79">
        <f t="shared" ref="DA20" si="70">DA21</f>
        <v>0</v>
      </c>
      <c r="DB20" s="413"/>
      <c r="DC20" s="140"/>
    </row>
    <row r="21" spans="1:107" ht="15" outlineLevel="1">
      <c r="A21" s="373" t="s">
        <v>45</v>
      </c>
      <c r="B21" s="391" t="s">
        <v>1107</v>
      </c>
      <c r="C21" s="159"/>
      <c r="D21" s="160"/>
      <c r="E21" s="159"/>
      <c r="F21" s="159"/>
      <c r="G21" s="159"/>
      <c r="H21" s="417"/>
      <c r="I21" s="160"/>
      <c r="J21" s="159"/>
      <c r="K21" s="159"/>
      <c r="L21" s="159"/>
      <c r="M21" s="159"/>
      <c r="N21" s="254"/>
      <c r="O21" s="254"/>
      <c r="P21" s="161">
        <f>SUM(P22:P23)</f>
        <v>5360</v>
      </c>
      <c r="Q21" s="161">
        <f t="shared" ref="Q21:CB21" si="71">SUM(Q22:Q23)</f>
        <v>0</v>
      </c>
      <c r="R21" s="161">
        <f t="shared" si="71"/>
        <v>0</v>
      </c>
      <c r="S21" s="161">
        <f t="shared" si="71"/>
        <v>5360</v>
      </c>
      <c r="T21" s="161">
        <f t="shared" si="71"/>
        <v>0</v>
      </c>
      <c r="U21" s="161">
        <f t="shared" si="71"/>
        <v>0</v>
      </c>
      <c r="V21" s="161">
        <f t="shared" si="71"/>
        <v>0</v>
      </c>
      <c r="W21" s="161">
        <f t="shared" si="71"/>
        <v>0</v>
      </c>
      <c r="X21" s="161">
        <f t="shared" si="71"/>
        <v>0</v>
      </c>
      <c r="Y21" s="161">
        <f t="shared" si="71"/>
        <v>0</v>
      </c>
      <c r="Z21" s="161">
        <f t="shared" si="71"/>
        <v>0</v>
      </c>
      <c r="AA21" s="161">
        <f t="shared" si="71"/>
        <v>0</v>
      </c>
      <c r="AB21" s="161">
        <f t="shared" si="71"/>
        <v>0</v>
      </c>
      <c r="AC21" s="161">
        <f t="shared" si="71"/>
        <v>5360</v>
      </c>
      <c r="AD21" s="161">
        <f t="shared" si="71"/>
        <v>0</v>
      </c>
      <c r="AE21" s="161">
        <f t="shared" si="71"/>
        <v>0</v>
      </c>
      <c r="AF21" s="161">
        <f t="shared" si="71"/>
        <v>5360</v>
      </c>
      <c r="AG21" s="161">
        <f t="shared" si="71"/>
        <v>1367</v>
      </c>
      <c r="AH21" s="161">
        <f t="shared" si="71"/>
        <v>1367</v>
      </c>
      <c r="AI21" s="161">
        <f t="shared" si="71"/>
        <v>0</v>
      </c>
      <c r="AJ21" s="161">
        <f t="shared" si="71"/>
        <v>3993</v>
      </c>
      <c r="AK21" s="161">
        <f t="shared" si="71"/>
        <v>0</v>
      </c>
      <c r="AL21" s="161">
        <f t="shared" si="71"/>
        <v>0</v>
      </c>
      <c r="AM21" s="161">
        <f t="shared" si="71"/>
        <v>4849.32</v>
      </c>
      <c r="AN21" s="161">
        <f t="shared" si="71"/>
        <v>0</v>
      </c>
      <c r="AO21" s="161">
        <f t="shared" si="71"/>
        <v>0</v>
      </c>
      <c r="AP21" s="161">
        <f t="shared" si="71"/>
        <v>4849.32</v>
      </c>
      <c r="AQ21" s="161">
        <f t="shared" si="71"/>
        <v>1367</v>
      </c>
      <c r="AR21" s="161">
        <f t="shared" si="71"/>
        <v>0</v>
      </c>
      <c r="AS21" s="161">
        <f t="shared" si="71"/>
        <v>3482.32</v>
      </c>
      <c r="AT21" s="161">
        <f t="shared" si="71"/>
        <v>0</v>
      </c>
      <c r="AU21" s="161">
        <f t="shared" si="71"/>
        <v>0</v>
      </c>
      <c r="AV21" s="161">
        <f t="shared" si="71"/>
        <v>0</v>
      </c>
      <c r="AW21" s="161">
        <f t="shared" si="71"/>
        <v>0</v>
      </c>
      <c r="AX21" s="161">
        <f t="shared" si="71"/>
        <v>0</v>
      </c>
      <c r="AY21" s="161">
        <f t="shared" si="71"/>
        <v>0</v>
      </c>
      <c r="AZ21" s="161">
        <f t="shared" si="71"/>
        <v>0</v>
      </c>
      <c r="BA21" s="161">
        <f t="shared" si="71"/>
        <v>0</v>
      </c>
      <c r="BB21" s="161">
        <f t="shared" si="71"/>
        <v>0</v>
      </c>
      <c r="BC21" s="161">
        <f t="shared" si="71"/>
        <v>0</v>
      </c>
      <c r="BD21" s="161">
        <f t="shared" si="71"/>
        <v>0</v>
      </c>
      <c r="BE21" s="161">
        <f t="shared" si="71"/>
        <v>0</v>
      </c>
      <c r="BF21" s="161">
        <f t="shared" si="71"/>
        <v>3123.9430000000002</v>
      </c>
      <c r="BG21" s="161">
        <f t="shared" si="71"/>
        <v>0</v>
      </c>
      <c r="BH21" s="161">
        <f t="shared" si="71"/>
        <v>0</v>
      </c>
      <c r="BI21" s="161">
        <f t="shared" si="71"/>
        <v>3123.9430000000002</v>
      </c>
      <c r="BJ21" s="161">
        <f t="shared" si="71"/>
        <v>1367</v>
      </c>
      <c r="BK21" s="161">
        <f t="shared" si="71"/>
        <v>1367</v>
      </c>
      <c r="BL21" s="161">
        <f t="shared" si="71"/>
        <v>0</v>
      </c>
      <c r="BM21" s="161">
        <f t="shared" si="71"/>
        <v>1756.9430000000002</v>
      </c>
      <c r="BN21" s="161">
        <f t="shared" si="71"/>
        <v>0</v>
      </c>
      <c r="BO21" s="161">
        <f t="shared" si="71"/>
        <v>0</v>
      </c>
      <c r="BP21" s="161">
        <f t="shared" si="71"/>
        <v>424.88600000000002</v>
      </c>
      <c r="BQ21" s="161">
        <f t="shared" si="71"/>
        <v>0</v>
      </c>
      <c r="BR21" s="161">
        <f t="shared" si="71"/>
        <v>0</v>
      </c>
      <c r="BS21" s="161">
        <f t="shared" si="71"/>
        <v>424.88600000000002</v>
      </c>
      <c r="BT21" s="161">
        <f t="shared" si="71"/>
        <v>424.88600000000002</v>
      </c>
      <c r="BU21" s="161">
        <f t="shared" si="71"/>
        <v>0</v>
      </c>
      <c r="BV21" s="161">
        <f t="shared" si="71"/>
        <v>0</v>
      </c>
      <c r="BW21" s="161">
        <f t="shared" si="71"/>
        <v>0</v>
      </c>
      <c r="BX21" s="161">
        <f t="shared" si="71"/>
        <v>0</v>
      </c>
      <c r="BY21" s="161">
        <f t="shared" si="71"/>
        <v>31.081638624725677</v>
      </c>
      <c r="BZ21" s="161">
        <f t="shared" si="71"/>
        <v>0</v>
      </c>
      <c r="CA21" s="161">
        <f t="shared" si="71"/>
        <v>0</v>
      </c>
      <c r="CB21" s="161">
        <f t="shared" si="71"/>
        <v>0</v>
      </c>
      <c r="CC21" s="161">
        <f t="shared" ref="CC21:DA21" si="72">SUM(CC22:CC23)</f>
        <v>0</v>
      </c>
      <c r="CD21" s="161">
        <f t="shared" si="72"/>
        <v>0</v>
      </c>
      <c r="CE21" s="161">
        <f t="shared" si="72"/>
        <v>0</v>
      </c>
      <c r="CF21" s="161">
        <f t="shared" si="72"/>
        <v>0</v>
      </c>
      <c r="CG21" s="161">
        <f t="shared" si="72"/>
        <v>0</v>
      </c>
      <c r="CH21" s="161">
        <f t="shared" si="72"/>
        <v>0</v>
      </c>
      <c r="CI21" s="161">
        <f t="shared" si="72"/>
        <v>0</v>
      </c>
      <c r="CJ21" s="161">
        <f t="shared" si="72"/>
        <v>0</v>
      </c>
      <c r="CK21" s="161">
        <f t="shared" si="72"/>
        <v>0</v>
      </c>
      <c r="CL21" s="161">
        <f t="shared" si="72"/>
        <v>0</v>
      </c>
      <c r="CM21" s="161">
        <f t="shared" si="72"/>
        <v>0</v>
      </c>
      <c r="CN21" s="161">
        <f t="shared" si="72"/>
        <v>0</v>
      </c>
      <c r="CO21" s="161">
        <f t="shared" si="72"/>
        <v>2699.0570000000002</v>
      </c>
      <c r="CP21" s="161">
        <f t="shared" si="72"/>
        <v>0</v>
      </c>
      <c r="CQ21" s="161">
        <f t="shared" si="72"/>
        <v>0</v>
      </c>
      <c r="CR21" s="161">
        <f t="shared" si="72"/>
        <v>0</v>
      </c>
      <c r="CS21" s="161">
        <f t="shared" si="72"/>
        <v>0</v>
      </c>
      <c r="CT21" s="161">
        <f t="shared" si="72"/>
        <v>0</v>
      </c>
      <c r="CU21" s="161">
        <f t="shared" si="72"/>
        <v>0</v>
      </c>
      <c r="CV21" s="161">
        <f t="shared" si="72"/>
        <v>0</v>
      </c>
      <c r="CW21" s="161">
        <f t="shared" si="72"/>
        <v>0</v>
      </c>
      <c r="CX21" s="161">
        <f t="shared" si="72"/>
        <v>0</v>
      </c>
      <c r="CY21" s="161">
        <f t="shared" si="72"/>
        <v>0</v>
      </c>
      <c r="CZ21" s="161">
        <f t="shared" si="72"/>
        <v>0</v>
      </c>
      <c r="DA21" s="161">
        <f t="shared" si="72"/>
        <v>0</v>
      </c>
      <c r="DB21" s="256"/>
      <c r="DC21" s="136"/>
    </row>
    <row r="22" spans="1:107" ht="61.5" outlineLevel="1">
      <c r="A22" s="152">
        <v>1</v>
      </c>
      <c r="B22" s="252" t="s">
        <v>1108</v>
      </c>
      <c r="C22" s="152" t="s">
        <v>147</v>
      </c>
      <c r="D22" s="257" t="s">
        <v>1109</v>
      </c>
      <c r="E22" s="152" t="s">
        <v>1105</v>
      </c>
      <c r="F22" s="152" t="s">
        <v>48</v>
      </c>
      <c r="G22" s="152" t="s">
        <v>1110</v>
      </c>
      <c r="H22" s="152"/>
      <c r="I22" s="153" t="s">
        <v>1106</v>
      </c>
      <c r="J22" s="152" t="s">
        <v>48</v>
      </c>
      <c r="K22" s="152" t="s">
        <v>1111</v>
      </c>
      <c r="L22" s="152" t="s">
        <v>52</v>
      </c>
      <c r="M22" s="152">
        <v>2024</v>
      </c>
      <c r="N22" s="242"/>
      <c r="O22" s="242" t="s">
        <v>1112</v>
      </c>
      <c r="P22" s="243">
        <v>3993</v>
      </c>
      <c r="Q22" s="243"/>
      <c r="R22" s="243"/>
      <c r="S22" s="243">
        <v>3993</v>
      </c>
      <c r="T22" s="154">
        <v>0</v>
      </c>
      <c r="U22" s="154"/>
      <c r="V22" s="242" t="s">
        <v>1111</v>
      </c>
      <c r="W22" s="242" t="s">
        <v>1111</v>
      </c>
      <c r="X22" s="242" t="s">
        <v>1106</v>
      </c>
      <c r="Y22" s="243"/>
      <c r="Z22" s="243"/>
      <c r="AA22" s="243"/>
      <c r="AB22" s="243"/>
      <c r="AC22" s="154">
        <v>3993</v>
      </c>
      <c r="AD22" s="243"/>
      <c r="AE22" s="243"/>
      <c r="AF22" s="154">
        <v>3993</v>
      </c>
      <c r="AG22" s="243">
        <f t="shared" ref="AG22:AG33" si="73">AH22+AI22</f>
        <v>0</v>
      </c>
      <c r="AH22" s="243"/>
      <c r="AI22" s="243"/>
      <c r="AJ22" s="243">
        <v>3993</v>
      </c>
      <c r="AK22" s="243"/>
      <c r="AL22" s="154">
        <v>0</v>
      </c>
      <c r="AM22" s="154">
        <v>3482.32</v>
      </c>
      <c r="AN22" s="243"/>
      <c r="AO22" s="243"/>
      <c r="AP22" s="154">
        <v>3482.32</v>
      </c>
      <c r="AQ22" s="243"/>
      <c r="AR22" s="243"/>
      <c r="AS22" s="243">
        <v>3482.32</v>
      </c>
      <c r="AT22" s="243"/>
      <c r="AU22" s="154">
        <v>0</v>
      </c>
      <c r="AV22" s="154">
        <v>0</v>
      </c>
      <c r="AW22" s="243"/>
      <c r="AX22" s="243"/>
      <c r="AY22" s="154">
        <v>0</v>
      </c>
      <c r="AZ22" s="243"/>
      <c r="BA22" s="243"/>
      <c r="BB22" s="243"/>
      <c r="BC22" s="243"/>
      <c r="BD22" s="154">
        <v>0</v>
      </c>
      <c r="BE22" s="154">
        <v>0</v>
      </c>
      <c r="BF22" s="154">
        <v>1756.9430000000002</v>
      </c>
      <c r="BG22" s="243"/>
      <c r="BH22" s="243"/>
      <c r="BI22" s="154">
        <v>1756.9430000000002</v>
      </c>
      <c r="BJ22" s="243">
        <f>BK22+BL22</f>
        <v>0</v>
      </c>
      <c r="BK22" s="243"/>
      <c r="BL22" s="243"/>
      <c r="BM22" s="243">
        <v>1756.9430000000002</v>
      </c>
      <c r="BN22" s="243"/>
      <c r="BO22" s="154">
        <v>0</v>
      </c>
      <c r="BP22" s="244">
        <v>0</v>
      </c>
      <c r="BQ22" s="243"/>
      <c r="BR22" s="243"/>
      <c r="BS22" s="243">
        <v>0</v>
      </c>
      <c r="BT22" s="243"/>
      <c r="BU22" s="243"/>
      <c r="BV22" s="243"/>
      <c r="BW22" s="243"/>
      <c r="BX22" s="154">
        <v>0</v>
      </c>
      <c r="BY22" s="245">
        <v>0</v>
      </c>
      <c r="BZ22" s="246">
        <v>0</v>
      </c>
      <c r="CA22" s="247"/>
      <c r="CB22" s="247"/>
      <c r="CC22" s="247"/>
      <c r="CD22" s="155"/>
      <c r="CE22" s="246">
        <v>0</v>
      </c>
      <c r="CF22" s="247"/>
      <c r="CG22" s="247"/>
      <c r="CH22" s="247"/>
      <c r="CI22" s="155"/>
      <c r="CJ22" s="248"/>
      <c r="CK22" s="248"/>
      <c r="CL22" s="248"/>
      <c r="CM22" s="248"/>
      <c r="CN22" s="248"/>
      <c r="CO22" s="155">
        <v>1756.9430000000002</v>
      </c>
      <c r="CP22" s="153" t="s">
        <v>1113</v>
      </c>
      <c r="CQ22" s="153"/>
      <c r="CR22" s="153"/>
      <c r="CS22" s="153"/>
      <c r="CT22" s="154"/>
      <c r="CU22" s="243"/>
      <c r="CV22" s="154"/>
      <c r="CW22" s="243"/>
      <c r="CX22" s="243"/>
      <c r="CY22" s="243"/>
      <c r="CZ22" s="243"/>
      <c r="DA22" s="243"/>
      <c r="DB22" s="251"/>
      <c r="DC22" s="135"/>
    </row>
    <row r="23" spans="1:107" ht="78" customHeight="1" outlineLevel="1">
      <c r="A23" s="152">
        <v>5</v>
      </c>
      <c r="B23" s="239" t="s">
        <v>1114</v>
      </c>
      <c r="C23" s="240" t="s">
        <v>1115</v>
      </c>
      <c r="D23" s="241" t="s">
        <v>1116</v>
      </c>
      <c r="E23" s="240" t="s">
        <v>1105</v>
      </c>
      <c r="F23" s="152" t="s">
        <v>48</v>
      </c>
      <c r="G23" s="152" t="s">
        <v>53</v>
      </c>
      <c r="H23" s="152">
        <v>8141143</v>
      </c>
      <c r="I23" s="153" t="s">
        <v>1106</v>
      </c>
      <c r="J23" s="152" t="s">
        <v>48</v>
      </c>
      <c r="K23" s="152" t="s">
        <v>1117</v>
      </c>
      <c r="L23" s="152" t="s">
        <v>75</v>
      </c>
      <c r="M23" s="152">
        <v>2025</v>
      </c>
      <c r="N23" s="242"/>
      <c r="O23" s="242" t="s">
        <v>1118</v>
      </c>
      <c r="P23" s="154">
        <v>1367</v>
      </c>
      <c r="Q23" s="154"/>
      <c r="R23" s="154"/>
      <c r="S23" s="154">
        <v>1367</v>
      </c>
      <c r="T23" s="154">
        <v>0</v>
      </c>
      <c r="U23" s="154"/>
      <c r="V23" s="242" t="s">
        <v>1117</v>
      </c>
      <c r="W23" s="242" t="s">
        <v>1111</v>
      </c>
      <c r="X23" s="242" t="s">
        <v>1106</v>
      </c>
      <c r="Y23" s="154"/>
      <c r="Z23" s="154"/>
      <c r="AA23" s="154"/>
      <c r="AB23" s="154"/>
      <c r="AC23" s="154">
        <v>1367</v>
      </c>
      <c r="AD23" s="154"/>
      <c r="AE23" s="154"/>
      <c r="AF23" s="154">
        <v>1367</v>
      </c>
      <c r="AG23" s="243">
        <f t="shared" si="73"/>
        <v>1367</v>
      </c>
      <c r="AH23" s="154">
        <v>1367</v>
      </c>
      <c r="AI23" s="154"/>
      <c r="AJ23" s="154"/>
      <c r="AK23" s="154"/>
      <c r="AL23" s="154">
        <v>0</v>
      </c>
      <c r="AM23" s="154">
        <v>1367</v>
      </c>
      <c r="AN23" s="154"/>
      <c r="AO23" s="154"/>
      <c r="AP23" s="154">
        <v>1367</v>
      </c>
      <c r="AQ23" s="154">
        <v>1367</v>
      </c>
      <c r="AR23" s="154"/>
      <c r="AS23" s="154"/>
      <c r="AT23" s="154"/>
      <c r="AU23" s="154">
        <v>0</v>
      </c>
      <c r="AV23" s="154">
        <v>0</v>
      </c>
      <c r="AW23" s="154"/>
      <c r="AX23" s="154"/>
      <c r="AY23" s="154">
        <v>0</v>
      </c>
      <c r="AZ23" s="154"/>
      <c r="BA23" s="154"/>
      <c r="BB23" s="154"/>
      <c r="BC23" s="154"/>
      <c r="BD23" s="154">
        <v>0</v>
      </c>
      <c r="BE23" s="154">
        <v>0</v>
      </c>
      <c r="BF23" s="154">
        <v>1367</v>
      </c>
      <c r="BG23" s="154"/>
      <c r="BH23" s="154"/>
      <c r="BI23" s="154">
        <v>1367</v>
      </c>
      <c r="BJ23" s="243">
        <f t="shared" ref="BJ23:BJ33" si="74">BK23+BL23</f>
        <v>1367</v>
      </c>
      <c r="BK23" s="154">
        <v>1367</v>
      </c>
      <c r="BL23" s="154"/>
      <c r="BM23" s="154"/>
      <c r="BN23" s="154"/>
      <c r="BO23" s="154">
        <v>0</v>
      </c>
      <c r="BP23" s="244">
        <v>424.88600000000002</v>
      </c>
      <c r="BQ23" s="154"/>
      <c r="BR23" s="154"/>
      <c r="BS23" s="154">
        <v>424.88600000000002</v>
      </c>
      <c r="BT23" s="154">
        <v>424.88600000000002</v>
      </c>
      <c r="BU23" s="154"/>
      <c r="BV23" s="154"/>
      <c r="BW23" s="154"/>
      <c r="BX23" s="154">
        <v>0</v>
      </c>
      <c r="BY23" s="245">
        <v>31.081638624725677</v>
      </c>
      <c r="BZ23" s="246">
        <v>0</v>
      </c>
      <c r="CA23" s="155"/>
      <c r="CB23" s="155"/>
      <c r="CC23" s="155"/>
      <c r="CD23" s="155">
        <v>0</v>
      </c>
      <c r="CE23" s="246">
        <v>0</v>
      </c>
      <c r="CF23" s="155"/>
      <c r="CG23" s="155"/>
      <c r="CH23" s="155"/>
      <c r="CI23" s="155"/>
      <c r="CJ23" s="248"/>
      <c r="CK23" s="248"/>
      <c r="CL23" s="248"/>
      <c r="CM23" s="248"/>
      <c r="CN23" s="248"/>
      <c r="CO23" s="155">
        <v>942.11400000000003</v>
      </c>
      <c r="CP23" s="153" t="s">
        <v>1119</v>
      </c>
      <c r="CQ23" s="153"/>
      <c r="CR23" s="249" t="s">
        <v>1120</v>
      </c>
      <c r="CS23" s="249"/>
      <c r="CT23" s="154"/>
      <c r="CU23" s="243"/>
      <c r="CV23" s="154"/>
      <c r="CW23" s="243"/>
      <c r="CX23" s="154"/>
      <c r="CY23" s="154"/>
      <c r="CZ23" s="154"/>
      <c r="DA23" s="154"/>
      <c r="DB23" s="251"/>
      <c r="DC23" s="135"/>
    </row>
    <row r="24" spans="1:107" ht="36" customHeight="1">
      <c r="A24" s="361" t="s">
        <v>13</v>
      </c>
      <c r="B24" s="361" t="s">
        <v>156</v>
      </c>
      <c r="C24" s="413"/>
      <c r="D24" s="413"/>
      <c r="E24" s="413"/>
      <c r="F24" s="413"/>
      <c r="G24" s="413"/>
      <c r="H24" s="413"/>
      <c r="I24" s="413"/>
      <c r="J24" s="413"/>
      <c r="K24" s="413"/>
      <c r="L24" s="413"/>
      <c r="M24" s="413"/>
      <c r="N24" s="415"/>
      <c r="O24" s="415"/>
      <c r="P24" s="79">
        <f>P25</f>
        <v>81870</v>
      </c>
      <c r="Q24" s="79">
        <f t="shared" ref="Q24:CB24" si="75">Q25</f>
        <v>0</v>
      </c>
      <c r="R24" s="79">
        <f t="shared" si="75"/>
        <v>0</v>
      </c>
      <c r="S24" s="79">
        <f t="shared" si="75"/>
        <v>78091</v>
      </c>
      <c r="T24" s="79">
        <f t="shared" si="75"/>
        <v>3779</v>
      </c>
      <c r="U24" s="79">
        <f t="shared" si="75"/>
        <v>0</v>
      </c>
      <c r="V24" s="79">
        <f t="shared" si="75"/>
        <v>0</v>
      </c>
      <c r="W24" s="79">
        <f t="shared" si="75"/>
        <v>0</v>
      </c>
      <c r="X24" s="79">
        <f t="shared" si="75"/>
        <v>0</v>
      </c>
      <c r="Y24" s="79">
        <f t="shared" si="75"/>
        <v>0</v>
      </c>
      <c r="Z24" s="79">
        <f t="shared" si="75"/>
        <v>0</v>
      </c>
      <c r="AA24" s="79">
        <f t="shared" si="75"/>
        <v>0</v>
      </c>
      <c r="AB24" s="79">
        <f t="shared" si="75"/>
        <v>0</v>
      </c>
      <c r="AC24" s="79">
        <f t="shared" si="75"/>
        <v>78091</v>
      </c>
      <c r="AD24" s="79">
        <f t="shared" si="75"/>
        <v>0</v>
      </c>
      <c r="AE24" s="79">
        <f t="shared" si="75"/>
        <v>0</v>
      </c>
      <c r="AF24" s="79">
        <f t="shared" si="75"/>
        <v>78091</v>
      </c>
      <c r="AG24" s="79">
        <f t="shared" si="75"/>
        <v>21143</v>
      </c>
      <c r="AH24" s="79">
        <f t="shared" si="75"/>
        <v>21143</v>
      </c>
      <c r="AI24" s="79">
        <f t="shared" si="75"/>
        <v>0</v>
      </c>
      <c r="AJ24" s="79">
        <f t="shared" si="75"/>
        <v>44641.135743999999</v>
      </c>
      <c r="AK24" s="79">
        <f t="shared" si="75"/>
        <v>12306.864256000001</v>
      </c>
      <c r="AL24" s="79">
        <f t="shared" si="75"/>
        <v>3779</v>
      </c>
      <c r="AM24" s="79">
        <f t="shared" si="75"/>
        <v>63431.803</v>
      </c>
      <c r="AN24" s="79">
        <f t="shared" si="75"/>
        <v>0</v>
      </c>
      <c r="AO24" s="79">
        <f t="shared" si="75"/>
        <v>0</v>
      </c>
      <c r="AP24" s="79">
        <f t="shared" si="75"/>
        <v>63431.803</v>
      </c>
      <c r="AQ24" s="79">
        <f t="shared" si="75"/>
        <v>21143</v>
      </c>
      <c r="AR24" s="79">
        <f t="shared" si="75"/>
        <v>0</v>
      </c>
      <c r="AS24" s="79">
        <f t="shared" si="75"/>
        <v>29981.938743999999</v>
      </c>
      <c r="AT24" s="79">
        <f t="shared" si="75"/>
        <v>12306.864256000001</v>
      </c>
      <c r="AU24" s="79">
        <f t="shared" si="75"/>
        <v>3779</v>
      </c>
      <c r="AV24" s="79">
        <f t="shared" si="75"/>
        <v>50903.143846000006</v>
      </c>
      <c r="AW24" s="79">
        <f t="shared" si="75"/>
        <v>0</v>
      </c>
      <c r="AX24" s="79">
        <f t="shared" si="75"/>
        <v>0</v>
      </c>
      <c r="AY24" s="79">
        <f t="shared" si="75"/>
        <v>50903.143846000006</v>
      </c>
      <c r="AZ24" s="79">
        <f t="shared" si="75"/>
        <v>10184.7235</v>
      </c>
      <c r="BA24" s="79">
        <f t="shared" si="75"/>
        <v>0</v>
      </c>
      <c r="BB24" s="79">
        <f t="shared" si="75"/>
        <v>28503.957089999996</v>
      </c>
      <c r="BC24" s="79">
        <f t="shared" si="75"/>
        <v>12214.463255999999</v>
      </c>
      <c r="BD24" s="79">
        <f t="shared" si="75"/>
        <v>3779</v>
      </c>
      <c r="BE24" s="79">
        <f t="shared" si="75"/>
        <v>634.93173042516173</v>
      </c>
      <c r="BF24" s="79">
        <f t="shared" si="75"/>
        <v>40428.504000000001</v>
      </c>
      <c r="BG24" s="79">
        <f t="shared" si="75"/>
        <v>0</v>
      </c>
      <c r="BH24" s="79">
        <f t="shared" si="75"/>
        <v>0</v>
      </c>
      <c r="BI24" s="79">
        <f t="shared" si="75"/>
        <v>40428.504000000001</v>
      </c>
      <c r="BJ24" s="79">
        <f t="shared" si="75"/>
        <v>14143</v>
      </c>
      <c r="BK24" s="79">
        <f t="shared" si="75"/>
        <v>14143</v>
      </c>
      <c r="BL24" s="79">
        <f t="shared" si="75"/>
        <v>0</v>
      </c>
      <c r="BM24" s="79">
        <f t="shared" si="75"/>
        <v>13978.639744</v>
      </c>
      <c r="BN24" s="79">
        <f t="shared" si="75"/>
        <v>12306.864256000001</v>
      </c>
      <c r="BO24" s="79">
        <f t="shared" si="75"/>
        <v>3779</v>
      </c>
      <c r="BP24" s="79">
        <f t="shared" si="75"/>
        <v>30035.436755000002</v>
      </c>
      <c r="BQ24" s="79">
        <f t="shared" si="75"/>
        <v>0</v>
      </c>
      <c r="BR24" s="79">
        <f t="shared" si="75"/>
        <v>0</v>
      </c>
      <c r="BS24" s="79">
        <f t="shared" si="75"/>
        <v>30035.436755000002</v>
      </c>
      <c r="BT24" s="79">
        <f t="shared" si="75"/>
        <v>5697.3985859999993</v>
      </c>
      <c r="BU24" s="79">
        <f t="shared" si="75"/>
        <v>0</v>
      </c>
      <c r="BV24" s="79">
        <f t="shared" si="75"/>
        <v>12123.574913</v>
      </c>
      <c r="BW24" s="79">
        <f t="shared" si="75"/>
        <v>12214.463255999999</v>
      </c>
      <c r="BX24" s="79">
        <f t="shared" si="75"/>
        <v>3779</v>
      </c>
      <c r="BY24" s="79">
        <f t="shared" si="75"/>
        <v>595.7439430172185</v>
      </c>
      <c r="BZ24" s="79">
        <f t="shared" si="75"/>
        <v>0</v>
      </c>
      <c r="CA24" s="79">
        <f t="shared" si="75"/>
        <v>0</v>
      </c>
      <c r="CB24" s="79">
        <f t="shared" si="75"/>
        <v>0</v>
      </c>
      <c r="CC24" s="79">
        <f t="shared" ref="CC24:DA24" si="76">CC25</f>
        <v>0</v>
      </c>
      <c r="CD24" s="79">
        <f t="shared" si="76"/>
        <v>0</v>
      </c>
      <c r="CE24" s="79">
        <f t="shared" si="76"/>
        <v>0</v>
      </c>
      <c r="CF24" s="79">
        <f t="shared" si="76"/>
        <v>0</v>
      </c>
      <c r="CG24" s="79">
        <f t="shared" si="76"/>
        <v>0</v>
      </c>
      <c r="CH24" s="79">
        <f t="shared" si="76"/>
        <v>0</v>
      </c>
      <c r="CI24" s="79">
        <f t="shared" si="76"/>
        <v>0</v>
      </c>
      <c r="CJ24" s="79">
        <f t="shared" si="76"/>
        <v>0</v>
      </c>
      <c r="CK24" s="79">
        <f t="shared" si="76"/>
        <v>0</v>
      </c>
      <c r="CL24" s="79">
        <f t="shared" si="76"/>
        <v>0</v>
      </c>
      <c r="CM24" s="79">
        <f t="shared" si="76"/>
        <v>0</v>
      </c>
      <c r="CN24" s="79">
        <f t="shared" si="76"/>
        <v>8111.5649990000002</v>
      </c>
      <c r="CO24" s="79">
        <f t="shared" si="76"/>
        <v>10393.067245</v>
      </c>
      <c r="CP24" s="79">
        <f t="shared" si="76"/>
        <v>0</v>
      </c>
      <c r="CQ24" s="79">
        <f t="shared" si="76"/>
        <v>0</v>
      </c>
      <c r="CR24" s="79">
        <f t="shared" si="76"/>
        <v>0</v>
      </c>
      <c r="CS24" s="79">
        <f t="shared" si="76"/>
        <v>0</v>
      </c>
      <c r="CT24" s="79">
        <f t="shared" si="76"/>
        <v>0</v>
      </c>
      <c r="CU24" s="79">
        <f t="shared" si="76"/>
        <v>0</v>
      </c>
      <c r="CV24" s="79">
        <f t="shared" si="76"/>
        <v>0</v>
      </c>
      <c r="CW24" s="79">
        <f t="shared" si="76"/>
        <v>0</v>
      </c>
      <c r="CX24" s="79">
        <f t="shared" si="76"/>
        <v>0</v>
      </c>
      <c r="CY24" s="79">
        <f t="shared" si="76"/>
        <v>0</v>
      </c>
      <c r="CZ24" s="79">
        <f t="shared" si="76"/>
        <v>0</v>
      </c>
      <c r="DA24" s="79">
        <f t="shared" si="76"/>
        <v>0</v>
      </c>
      <c r="DB24" s="413"/>
      <c r="DC24" s="140"/>
    </row>
    <row r="25" spans="1:107" ht="35.1" customHeight="1" outlineLevel="1">
      <c r="A25" s="373" t="s">
        <v>45</v>
      </c>
      <c r="B25" s="391" t="s">
        <v>1107</v>
      </c>
      <c r="C25" s="159"/>
      <c r="D25" s="160"/>
      <c r="E25" s="159"/>
      <c r="F25" s="159"/>
      <c r="G25" s="159"/>
      <c r="H25" s="417"/>
      <c r="I25" s="160"/>
      <c r="J25" s="159"/>
      <c r="K25" s="159"/>
      <c r="L25" s="159"/>
      <c r="M25" s="159"/>
      <c r="N25" s="254"/>
      <c r="O25" s="254"/>
      <c r="P25" s="161">
        <f>SUM(P26:P33)</f>
        <v>81870</v>
      </c>
      <c r="Q25" s="161">
        <f t="shared" ref="Q25:CB25" si="77">SUM(Q26:Q33)</f>
        <v>0</v>
      </c>
      <c r="R25" s="161">
        <f t="shared" si="77"/>
        <v>0</v>
      </c>
      <c r="S25" s="161">
        <f t="shared" si="77"/>
        <v>78091</v>
      </c>
      <c r="T25" s="161">
        <f t="shared" si="77"/>
        <v>3779</v>
      </c>
      <c r="U25" s="161">
        <f t="shared" si="77"/>
        <v>0</v>
      </c>
      <c r="V25" s="161">
        <f t="shared" si="77"/>
        <v>0</v>
      </c>
      <c r="W25" s="161">
        <f t="shared" si="77"/>
        <v>0</v>
      </c>
      <c r="X25" s="161">
        <f t="shared" si="77"/>
        <v>0</v>
      </c>
      <c r="Y25" s="161">
        <f t="shared" si="77"/>
        <v>0</v>
      </c>
      <c r="Z25" s="161">
        <f t="shared" si="77"/>
        <v>0</v>
      </c>
      <c r="AA25" s="161">
        <f t="shared" si="77"/>
        <v>0</v>
      </c>
      <c r="AB25" s="161">
        <f t="shared" si="77"/>
        <v>0</v>
      </c>
      <c r="AC25" s="161">
        <f t="shared" si="77"/>
        <v>78091</v>
      </c>
      <c r="AD25" s="161">
        <f t="shared" si="77"/>
        <v>0</v>
      </c>
      <c r="AE25" s="161">
        <f t="shared" si="77"/>
        <v>0</v>
      </c>
      <c r="AF25" s="161">
        <f t="shared" si="77"/>
        <v>78091</v>
      </c>
      <c r="AG25" s="161">
        <f t="shared" si="77"/>
        <v>21143</v>
      </c>
      <c r="AH25" s="161">
        <f t="shared" si="77"/>
        <v>21143</v>
      </c>
      <c r="AI25" s="161">
        <f t="shared" si="77"/>
        <v>0</v>
      </c>
      <c r="AJ25" s="161">
        <f t="shared" si="77"/>
        <v>44641.135743999999</v>
      </c>
      <c r="AK25" s="161">
        <f t="shared" si="77"/>
        <v>12306.864256000001</v>
      </c>
      <c r="AL25" s="161">
        <f t="shared" si="77"/>
        <v>3779</v>
      </c>
      <c r="AM25" s="161">
        <f t="shared" si="77"/>
        <v>63431.803</v>
      </c>
      <c r="AN25" s="161">
        <f t="shared" si="77"/>
        <v>0</v>
      </c>
      <c r="AO25" s="161">
        <f t="shared" si="77"/>
        <v>0</v>
      </c>
      <c r="AP25" s="161">
        <f t="shared" si="77"/>
        <v>63431.803</v>
      </c>
      <c r="AQ25" s="161">
        <f t="shared" si="77"/>
        <v>21143</v>
      </c>
      <c r="AR25" s="161">
        <f t="shared" si="77"/>
        <v>0</v>
      </c>
      <c r="AS25" s="161">
        <f t="shared" si="77"/>
        <v>29981.938743999999</v>
      </c>
      <c r="AT25" s="161">
        <f t="shared" si="77"/>
        <v>12306.864256000001</v>
      </c>
      <c r="AU25" s="161">
        <f t="shared" si="77"/>
        <v>3779</v>
      </c>
      <c r="AV25" s="161">
        <f t="shared" si="77"/>
        <v>50903.143846000006</v>
      </c>
      <c r="AW25" s="161">
        <f t="shared" si="77"/>
        <v>0</v>
      </c>
      <c r="AX25" s="161">
        <f t="shared" si="77"/>
        <v>0</v>
      </c>
      <c r="AY25" s="161">
        <f t="shared" si="77"/>
        <v>50903.143846000006</v>
      </c>
      <c r="AZ25" s="161">
        <f t="shared" si="77"/>
        <v>10184.7235</v>
      </c>
      <c r="BA25" s="161">
        <f t="shared" si="77"/>
        <v>0</v>
      </c>
      <c r="BB25" s="161">
        <f t="shared" si="77"/>
        <v>28503.957089999996</v>
      </c>
      <c r="BC25" s="161">
        <f t="shared" si="77"/>
        <v>12214.463255999999</v>
      </c>
      <c r="BD25" s="161">
        <f t="shared" si="77"/>
        <v>3779</v>
      </c>
      <c r="BE25" s="161">
        <f t="shared" si="77"/>
        <v>634.93173042516173</v>
      </c>
      <c r="BF25" s="161">
        <f t="shared" si="77"/>
        <v>40428.504000000001</v>
      </c>
      <c r="BG25" s="161">
        <f t="shared" si="77"/>
        <v>0</v>
      </c>
      <c r="BH25" s="161">
        <f t="shared" si="77"/>
        <v>0</v>
      </c>
      <c r="BI25" s="161">
        <f t="shared" si="77"/>
        <v>40428.504000000001</v>
      </c>
      <c r="BJ25" s="161">
        <f t="shared" si="77"/>
        <v>14143</v>
      </c>
      <c r="BK25" s="161">
        <f t="shared" si="77"/>
        <v>14143</v>
      </c>
      <c r="BL25" s="161">
        <f t="shared" si="77"/>
        <v>0</v>
      </c>
      <c r="BM25" s="161">
        <f t="shared" si="77"/>
        <v>13978.639744</v>
      </c>
      <c r="BN25" s="161">
        <f t="shared" si="77"/>
        <v>12306.864256000001</v>
      </c>
      <c r="BO25" s="161">
        <f t="shared" si="77"/>
        <v>3779</v>
      </c>
      <c r="BP25" s="161">
        <f t="shared" si="77"/>
        <v>30035.436755000002</v>
      </c>
      <c r="BQ25" s="161">
        <f t="shared" si="77"/>
        <v>0</v>
      </c>
      <c r="BR25" s="161">
        <f t="shared" si="77"/>
        <v>0</v>
      </c>
      <c r="BS25" s="161">
        <f t="shared" si="77"/>
        <v>30035.436755000002</v>
      </c>
      <c r="BT25" s="161">
        <f t="shared" si="77"/>
        <v>5697.3985859999993</v>
      </c>
      <c r="BU25" s="161">
        <f t="shared" si="77"/>
        <v>0</v>
      </c>
      <c r="BV25" s="161">
        <f t="shared" si="77"/>
        <v>12123.574913</v>
      </c>
      <c r="BW25" s="161">
        <f t="shared" si="77"/>
        <v>12214.463255999999</v>
      </c>
      <c r="BX25" s="161">
        <f t="shared" si="77"/>
        <v>3779</v>
      </c>
      <c r="BY25" s="161">
        <f t="shared" si="77"/>
        <v>595.7439430172185</v>
      </c>
      <c r="BZ25" s="161">
        <f t="shared" si="77"/>
        <v>0</v>
      </c>
      <c r="CA25" s="161">
        <f t="shared" si="77"/>
        <v>0</v>
      </c>
      <c r="CB25" s="161">
        <f t="shared" si="77"/>
        <v>0</v>
      </c>
      <c r="CC25" s="161">
        <f t="shared" ref="CC25:DA25" si="78">SUM(CC26:CC33)</f>
        <v>0</v>
      </c>
      <c r="CD25" s="161">
        <f t="shared" si="78"/>
        <v>0</v>
      </c>
      <c r="CE25" s="161">
        <f t="shared" si="78"/>
        <v>0</v>
      </c>
      <c r="CF25" s="161">
        <f t="shared" si="78"/>
        <v>0</v>
      </c>
      <c r="CG25" s="161">
        <f t="shared" si="78"/>
        <v>0</v>
      </c>
      <c r="CH25" s="161">
        <f t="shared" si="78"/>
        <v>0</v>
      </c>
      <c r="CI25" s="161">
        <f t="shared" si="78"/>
        <v>0</v>
      </c>
      <c r="CJ25" s="161">
        <f t="shared" si="78"/>
        <v>0</v>
      </c>
      <c r="CK25" s="161">
        <f t="shared" si="78"/>
        <v>0</v>
      </c>
      <c r="CL25" s="161">
        <f t="shared" si="78"/>
        <v>0</v>
      </c>
      <c r="CM25" s="161">
        <f t="shared" si="78"/>
        <v>0</v>
      </c>
      <c r="CN25" s="161">
        <f t="shared" si="78"/>
        <v>8111.5649990000002</v>
      </c>
      <c r="CO25" s="161">
        <f t="shared" si="78"/>
        <v>10393.067245</v>
      </c>
      <c r="CP25" s="161">
        <f t="shared" si="78"/>
        <v>0</v>
      </c>
      <c r="CQ25" s="161">
        <f t="shared" si="78"/>
        <v>0</v>
      </c>
      <c r="CR25" s="161">
        <f t="shared" si="78"/>
        <v>0</v>
      </c>
      <c r="CS25" s="161">
        <f t="shared" si="78"/>
        <v>0</v>
      </c>
      <c r="CT25" s="161">
        <f t="shared" si="78"/>
        <v>0</v>
      </c>
      <c r="CU25" s="161">
        <f t="shared" si="78"/>
        <v>0</v>
      </c>
      <c r="CV25" s="161">
        <f t="shared" si="78"/>
        <v>0</v>
      </c>
      <c r="CW25" s="161">
        <f t="shared" si="78"/>
        <v>0</v>
      </c>
      <c r="CX25" s="161">
        <f t="shared" si="78"/>
        <v>0</v>
      </c>
      <c r="CY25" s="161">
        <f t="shared" si="78"/>
        <v>0</v>
      </c>
      <c r="CZ25" s="161">
        <f t="shared" si="78"/>
        <v>0</v>
      </c>
      <c r="DA25" s="161">
        <f t="shared" si="78"/>
        <v>0</v>
      </c>
      <c r="DB25" s="256"/>
      <c r="DC25" s="136"/>
    </row>
    <row r="26" spans="1:107" ht="61.5" outlineLevel="1">
      <c r="A26" s="152">
        <v>13</v>
      </c>
      <c r="B26" s="239" t="s">
        <v>1132</v>
      </c>
      <c r="C26" s="152" t="s">
        <v>147</v>
      </c>
      <c r="D26" s="257" t="s">
        <v>1133</v>
      </c>
      <c r="E26" s="152" t="s">
        <v>1105</v>
      </c>
      <c r="F26" s="152" t="s">
        <v>48</v>
      </c>
      <c r="G26" s="152" t="s">
        <v>47</v>
      </c>
      <c r="H26" s="152">
        <v>8114841</v>
      </c>
      <c r="I26" s="153" t="s">
        <v>172</v>
      </c>
      <c r="J26" s="152" t="s">
        <v>48</v>
      </c>
      <c r="K26" s="257" t="s">
        <v>1134</v>
      </c>
      <c r="L26" s="152" t="s">
        <v>75</v>
      </c>
      <c r="M26" s="152">
        <v>2024</v>
      </c>
      <c r="N26" s="242"/>
      <c r="O26" s="242" t="s">
        <v>1135</v>
      </c>
      <c r="P26" s="243">
        <v>8410</v>
      </c>
      <c r="Q26" s="243"/>
      <c r="R26" s="243"/>
      <c r="S26" s="243">
        <v>8410</v>
      </c>
      <c r="T26" s="154">
        <v>0</v>
      </c>
      <c r="U26" s="154"/>
      <c r="V26" s="242" t="s">
        <v>1134</v>
      </c>
      <c r="W26" s="242" t="s">
        <v>1128</v>
      </c>
      <c r="X26" s="242" t="s">
        <v>172</v>
      </c>
      <c r="Y26" s="154"/>
      <c r="Z26" s="154"/>
      <c r="AA26" s="154"/>
      <c r="AB26" s="154"/>
      <c r="AC26" s="154">
        <v>8410</v>
      </c>
      <c r="AD26" s="243"/>
      <c r="AE26" s="243"/>
      <c r="AF26" s="154">
        <v>8410</v>
      </c>
      <c r="AG26" s="243">
        <f t="shared" si="73"/>
        <v>0</v>
      </c>
      <c r="AH26" s="243"/>
      <c r="AI26" s="243"/>
      <c r="AJ26" s="243">
        <v>5910</v>
      </c>
      <c r="AK26" s="243">
        <v>2500</v>
      </c>
      <c r="AL26" s="154">
        <v>0</v>
      </c>
      <c r="AM26" s="154">
        <v>7944.4660000000003</v>
      </c>
      <c r="AN26" s="243"/>
      <c r="AO26" s="243"/>
      <c r="AP26" s="154">
        <v>7944.4660000000003</v>
      </c>
      <c r="AQ26" s="243"/>
      <c r="AR26" s="243"/>
      <c r="AS26" s="243">
        <v>5444.4660000000003</v>
      </c>
      <c r="AT26" s="243">
        <v>2500</v>
      </c>
      <c r="AU26" s="154">
        <v>0</v>
      </c>
      <c r="AV26" s="154">
        <v>7499.7766430000001</v>
      </c>
      <c r="AW26" s="243"/>
      <c r="AX26" s="243"/>
      <c r="AY26" s="154">
        <v>7499.7766430000001</v>
      </c>
      <c r="AZ26" s="243"/>
      <c r="BA26" s="243"/>
      <c r="BB26" s="243">
        <v>4999.7766430000001</v>
      </c>
      <c r="BC26" s="243">
        <v>2500</v>
      </c>
      <c r="BD26" s="154">
        <v>0</v>
      </c>
      <c r="BE26" s="154">
        <v>94.402526777759505</v>
      </c>
      <c r="BF26" s="154">
        <v>6444.4660000000003</v>
      </c>
      <c r="BG26" s="243"/>
      <c r="BH26" s="243"/>
      <c r="BI26" s="154">
        <v>6444.4660000000003</v>
      </c>
      <c r="BJ26" s="243">
        <f t="shared" si="74"/>
        <v>0</v>
      </c>
      <c r="BK26" s="243"/>
      <c r="BL26" s="243"/>
      <c r="BM26" s="243">
        <v>3944.4659999999999</v>
      </c>
      <c r="BN26" s="243">
        <v>2500</v>
      </c>
      <c r="BO26" s="154">
        <v>0</v>
      </c>
      <c r="BP26" s="244">
        <v>5999.7766430000001</v>
      </c>
      <c r="BQ26" s="243"/>
      <c r="BR26" s="243"/>
      <c r="BS26" s="243">
        <v>5999.7766430000001</v>
      </c>
      <c r="BT26" s="243"/>
      <c r="BU26" s="243"/>
      <c r="BV26" s="243">
        <v>3499.7766430000001</v>
      </c>
      <c r="BW26" s="243">
        <v>2500</v>
      </c>
      <c r="BX26" s="154">
        <v>0</v>
      </c>
      <c r="BY26" s="245">
        <v>93.099670989031509</v>
      </c>
      <c r="BZ26" s="246">
        <v>0</v>
      </c>
      <c r="CA26" s="247"/>
      <c r="CB26" s="247"/>
      <c r="CC26" s="247"/>
      <c r="CD26" s="155">
        <v>0</v>
      </c>
      <c r="CE26" s="246">
        <v>0</v>
      </c>
      <c r="CF26" s="247"/>
      <c r="CG26" s="247"/>
      <c r="CH26" s="247"/>
      <c r="CI26" s="155"/>
      <c r="CJ26" s="248"/>
      <c r="CK26" s="248"/>
      <c r="CL26" s="248"/>
      <c r="CM26" s="248"/>
      <c r="CN26" s="155">
        <v>465.53480000000002</v>
      </c>
      <c r="CO26" s="155">
        <v>444.6893570000002</v>
      </c>
      <c r="CP26" s="153"/>
      <c r="CQ26" s="153" t="s">
        <v>242</v>
      </c>
      <c r="CR26" s="259"/>
      <c r="CS26" s="259"/>
      <c r="CT26" s="154"/>
      <c r="CU26" s="243"/>
      <c r="CV26" s="154"/>
      <c r="CW26" s="243"/>
      <c r="CX26" s="243"/>
      <c r="CY26" s="243"/>
      <c r="CZ26" s="243"/>
      <c r="DA26" s="243"/>
      <c r="DB26" s="251"/>
      <c r="DC26" s="135"/>
    </row>
    <row r="27" spans="1:107" ht="68.25" customHeight="1" outlineLevel="1">
      <c r="A27" s="152">
        <v>14</v>
      </c>
      <c r="B27" s="239" t="s">
        <v>1136</v>
      </c>
      <c r="C27" s="152" t="s">
        <v>147</v>
      </c>
      <c r="D27" s="152" t="s">
        <v>1137</v>
      </c>
      <c r="E27" s="152" t="s">
        <v>1105</v>
      </c>
      <c r="F27" s="152" t="s">
        <v>48</v>
      </c>
      <c r="G27" s="152" t="s">
        <v>47</v>
      </c>
      <c r="H27" s="152">
        <v>8095398</v>
      </c>
      <c r="I27" s="153" t="s">
        <v>172</v>
      </c>
      <c r="J27" s="152" t="s">
        <v>48</v>
      </c>
      <c r="K27" s="152" t="s">
        <v>1127</v>
      </c>
      <c r="L27" s="152" t="s">
        <v>75</v>
      </c>
      <c r="M27" s="152">
        <v>2024</v>
      </c>
      <c r="N27" s="242"/>
      <c r="O27" s="242" t="s">
        <v>1138</v>
      </c>
      <c r="P27" s="243">
        <v>16494</v>
      </c>
      <c r="Q27" s="243"/>
      <c r="R27" s="243"/>
      <c r="S27" s="243">
        <v>16494</v>
      </c>
      <c r="T27" s="154"/>
      <c r="U27" s="154"/>
      <c r="V27" s="242" t="s">
        <v>1127</v>
      </c>
      <c r="W27" s="242" t="s">
        <v>1128</v>
      </c>
      <c r="X27" s="242" t="s">
        <v>172</v>
      </c>
      <c r="Y27" s="243"/>
      <c r="Z27" s="243"/>
      <c r="AA27" s="243"/>
      <c r="AB27" s="243"/>
      <c r="AC27" s="154">
        <v>16494</v>
      </c>
      <c r="AD27" s="243"/>
      <c r="AE27" s="243"/>
      <c r="AF27" s="154">
        <v>16494</v>
      </c>
      <c r="AG27" s="243">
        <f t="shared" si="73"/>
        <v>0</v>
      </c>
      <c r="AH27" s="243"/>
      <c r="AI27" s="243"/>
      <c r="AJ27" s="243">
        <v>14394</v>
      </c>
      <c r="AK27" s="243">
        <v>2100</v>
      </c>
      <c r="AL27" s="154"/>
      <c r="AM27" s="154">
        <v>7944.4660000000003</v>
      </c>
      <c r="AN27" s="243"/>
      <c r="AO27" s="243"/>
      <c r="AP27" s="154">
        <v>7944.4660000000003</v>
      </c>
      <c r="AQ27" s="243"/>
      <c r="AR27" s="243"/>
      <c r="AS27" s="243">
        <v>5844.4660000000003</v>
      </c>
      <c r="AT27" s="243">
        <v>2100</v>
      </c>
      <c r="AU27" s="154"/>
      <c r="AV27" s="154">
        <v>9369.8805260000008</v>
      </c>
      <c r="AW27" s="243"/>
      <c r="AX27" s="243"/>
      <c r="AY27" s="154">
        <v>9369.8805260000008</v>
      </c>
      <c r="AZ27" s="243"/>
      <c r="BA27" s="243"/>
      <c r="BB27" s="88">
        <v>7269.8805259999999</v>
      </c>
      <c r="BC27" s="243">
        <v>2100</v>
      </c>
      <c r="BD27" s="154"/>
      <c r="BE27" s="154">
        <v>117.94223206443328</v>
      </c>
      <c r="BF27" s="154">
        <v>5287.2629999999999</v>
      </c>
      <c r="BG27" s="243"/>
      <c r="BH27" s="243"/>
      <c r="BI27" s="154">
        <v>5287.2629999999999</v>
      </c>
      <c r="BJ27" s="243">
        <f t="shared" si="74"/>
        <v>0</v>
      </c>
      <c r="BK27" s="243"/>
      <c r="BL27" s="243"/>
      <c r="BM27" s="243">
        <v>3187.2629999999999</v>
      </c>
      <c r="BN27" s="243">
        <v>2100</v>
      </c>
      <c r="BO27" s="154"/>
      <c r="BP27" s="244">
        <v>4388.4305260000001</v>
      </c>
      <c r="BQ27" s="243"/>
      <c r="BR27" s="243"/>
      <c r="BS27" s="243">
        <v>4388.4305260000001</v>
      </c>
      <c r="BT27" s="243"/>
      <c r="BU27" s="243"/>
      <c r="BV27" s="88">
        <v>2288.4305260000001</v>
      </c>
      <c r="BW27" s="243">
        <v>2100</v>
      </c>
      <c r="BX27" s="154"/>
      <c r="BY27" s="245">
        <v>83.000042290311654</v>
      </c>
      <c r="BZ27" s="246">
        <v>0</v>
      </c>
      <c r="CA27" s="247"/>
      <c r="CB27" s="247"/>
      <c r="CC27" s="247"/>
      <c r="CD27" s="155"/>
      <c r="CE27" s="246">
        <v>0</v>
      </c>
      <c r="CF27" s="247"/>
      <c r="CG27" s="247"/>
      <c r="CH27" s="247"/>
      <c r="CI27" s="155"/>
      <c r="CJ27" s="248"/>
      <c r="CK27" s="248"/>
      <c r="CL27" s="248"/>
      <c r="CM27" s="248"/>
      <c r="CN27" s="155">
        <v>6225.2870849999999</v>
      </c>
      <c r="CO27" s="155">
        <v>898.83247399999982</v>
      </c>
      <c r="CP27" s="153" t="s">
        <v>1139</v>
      </c>
      <c r="CQ27" s="153"/>
      <c r="CR27" s="259"/>
      <c r="CS27" s="259"/>
      <c r="CT27" s="154"/>
      <c r="CU27" s="243"/>
      <c r="CV27" s="154"/>
      <c r="CW27" s="243"/>
      <c r="CX27" s="243"/>
      <c r="CY27" s="243"/>
      <c r="CZ27" s="243"/>
      <c r="DA27" s="243"/>
      <c r="DB27" s="251"/>
      <c r="DC27" s="135"/>
    </row>
    <row r="28" spans="1:107" ht="54.75" customHeight="1" outlineLevel="1">
      <c r="A28" s="152">
        <v>15</v>
      </c>
      <c r="B28" s="239" t="s">
        <v>1140</v>
      </c>
      <c r="C28" s="152" t="s">
        <v>147</v>
      </c>
      <c r="D28" s="152" t="s">
        <v>1141</v>
      </c>
      <c r="E28" s="152" t="s">
        <v>1105</v>
      </c>
      <c r="F28" s="152" t="s">
        <v>48</v>
      </c>
      <c r="G28" s="152" t="s">
        <v>47</v>
      </c>
      <c r="H28" s="152">
        <v>7948811</v>
      </c>
      <c r="I28" s="153" t="s">
        <v>172</v>
      </c>
      <c r="J28" s="152" t="s">
        <v>48</v>
      </c>
      <c r="K28" s="152" t="s">
        <v>1142</v>
      </c>
      <c r="L28" s="152" t="s">
        <v>75</v>
      </c>
      <c r="M28" s="152">
        <v>2024</v>
      </c>
      <c r="N28" s="242"/>
      <c r="O28" s="242" t="s">
        <v>1143</v>
      </c>
      <c r="P28" s="243">
        <v>13000</v>
      </c>
      <c r="Q28" s="243"/>
      <c r="R28" s="243"/>
      <c r="S28" s="243">
        <v>13000</v>
      </c>
      <c r="T28" s="154">
        <v>0</v>
      </c>
      <c r="U28" s="154"/>
      <c r="V28" s="242" t="s">
        <v>1142</v>
      </c>
      <c r="W28" s="242" t="s">
        <v>1128</v>
      </c>
      <c r="X28" s="242" t="s">
        <v>172</v>
      </c>
      <c r="Y28" s="243"/>
      <c r="Z28" s="243"/>
      <c r="AA28" s="243"/>
      <c r="AB28" s="243"/>
      <c r="AC28" s="154">
        <v>13000</v>
      </c>
      <c r="AD28" s="243"/>
      <c r="AE28" s="243"/>
      <c r="AF28" s="154">
        <v>13000</v>
      </c>
      <c r="AG28" s="243">
        <f t="shared" si="73"/>
        <v>2343</v>
      </c>
      <c r="AH28" s="243">
        <v>2343</v>
      </c>
      <c r="AI28" s="243"/>
      <c r="AJ28" s="243">
        <v>6157</v>
      </c>
      <c r="AK28" s="243">
        <v>4500</v>
      </c>
      <c r="AL28" s="154">
        <v>0</v>
      </c>
      <c r="AM28" s="154">
        <v>11937.326000000001</v>
      </c>
      <c r="AN28" s="243"/>
      <c r="AO28" s="243"/>
      <c r="AP28" s="154">
        <v>11937.326000000001</v>
      </c>
      <c r="AQ28" s="243">
        <v>2343</v>
      </c>
      <c r="AR28" s="243"/>
      <c r="AS28" s="243">
        <v>5094.326</v>
      </c>
      <c r="AT28" s="243">
        <v>4500</v>
      </c>
      <c r="AU28" s="154">
        <v>0</v>
      </c>
      <c r="AV28" s="154">
        <v>11937.326000000001</v>
      </c>
      <c r="AW28" s="243"/>
      <c r="AX28" s="243"/>
      <c r="AY28" s="154">
        <v>11937.326000000001</v>
      </c>
      <c r="AZ28" s="243">
        <v>2343</v>
      </c>
      <c r="BA28" s="243"/>
      <c r="BB28" s="243">
        <v>5094.326</v>
      </c>
      <c r="BC28" s="243">
        <v>4500</v>
      </c>
      <c r="BD28" s="154">
        <v>0</v>
      </c>
      <c r="BE28" s="154">
        <v>100</v>
      </c>
      <c r="BF28" s="154">
        <v>9930.3260000000009</v>
      </c>
      <c r="BG28" s="243"/>
      <c r="BH28" s="243"/>
      <c r="BI28" s="154">
        <v>9930.3260000000009</v>
      </c>
      <c r="BJ28" s="243">
        <f t="shared" si="74"/>
        <v>2343</v>
      </c>
      <c r="BK28" s="243">
        <v>2343</v>
      </c>
      <c r="BL28" s="243"/>
      <c r="BM28" s="243">
        <v>3087.326</v>
      </c>
      <c r="BN28" s="243">
        <v>4500</v>
      </c>
      <c r="BO28" s="154">
        <v>0</v>
      </c>
      <c r="BP28" s="244">
        <v>9930.3260000000009</v>
      </c>
      <c r="BQ28" s="243"/>
      <c r="BR28" s="243"/>
      <c r="BS28" s="243">
        <v>9930.3260000000009</v>
      </c>
      <c r="BT28" s="243">
        <v>2343</v>
      </c>
      <c r="BU28" s="243"/>
      <c r="BV28" s="243">
        <v>3087.326</v>
      </c>
      <c r="BW28" s="243">
        <v>4500</v>
      </c>
      <c r="BX28" s="154">
        <v>0</v>
      </c>
      <c r="BY28" s="245">
        <v>100</v>
      </c>
      <c r="BZ28" s="246">
        <v>0</v>
      </c>
      <c r="CA28" s="247"/>
      <c r="CB28" s="247"/>
      <c r="CC28" s="247"/>
      <c r="CD28" s="155">
        <v>0</v>
      </c>
      <c r="CE28" s="246">
        <v>0</v>
      </c>
      <c r="CF28" s="247"/>
      <c r="CG28" s="247"/>
      <c r="CH28" s="247"/>
      <c r="CI28" s="155"/>
      <c r="CJ28" s="248"/>
      <c r="CK28" s="248"/>
      <c r="CL28" s="248"/>
      <c r="CM28" s="248"/>
      <c r="CN28" s="155">
        <v>282</v>
      </c>
      <c r="CO28" s="155">
        <v>0</v>
      </c>
      <c r="CP28" s="153" t="s">
        <v>1144</v>
      </c>
      <c r="CQ28" s="153"/>
      <c r="CR28" s="240"/>
      <c r="CS28" s="240"/>
      <c r="CT28" s="154"/>
      <c r="CU28" s="243"/>
      <c r="CV28" s="154"/>
      <c r="CW28" s="243"/>
      <c r="CX28" s="243"/>
      <c r="CY28" s="243"/>
      <c r="CZ28" s="243"/>
      <c r="DA28" s="243"/>
      <c r="DB28" s="251"/>
      <c r="DC28" s="135"/>
    </row>
    <row r="29" spans="1:107" ht="76.900000000000006" outlineLevel="1">
      <c r="A29" s="152">
        <v>16</v>
      </c>
      <c r="B29" s="239" t="s">
        <v>1145</v>
      </c>
      <c r="C29" s="152" t="s">
        <v>147</v>
      </c>
      <c r="D29" s="152" t="s">
        <v>1146</v>
      </c>
      <c r="E29" s="152" t="s">
        <v>1105</v>
      </c>
      <c r="F29" s="152" t="s">
        <v>48</v>
      </c>
      <c r="G29" s="152" t="s">
        <v>47</v>
      </c>
      <c r="H29" s="152">
        <v>8082033</v>
      </c>
      <c r="I29" s="153" t="s">
        <v>172</v>
      </c>
      <c r="J29" s="152" t="s">
        <v>48</v>
      </c>
      <c r="K29" s="152" t="s">
        <v>1147</v>
      </c>
      <c r="L29" s="152" t="s">
        <v>75</v>
      </c>
      <c r="M29" s="152">
        <v>2024</v>
      </c>
      <c r="N29" s="242"/>
      <c r="O29" s="242" t="s">
        <v>1148</v>
      </c>
      <c r="P29" s="243">
        <v>14900</v>
      </c>
      <c r="Q29" s="243"/>
      <c r="R29" s="243"/>
      <c r="S29" s="243">
        <v>11121</v>
      </c>
      <c r="T29" s="154">
        <v>3779</v>
      </c>
      <c r="U29" s="154"/>
      <c r="V29" s="242" t="s">
        <v>1147</v>
      </c>
      <c r="W29" s="242" t="s">
        <v>1128</v>
      </c>
      <c r="X29" s="242" t="s">
        <v>172</v>
      </c>
      <c r="Y29" s="243"/>
      <c r="Z29" s="243"/>
      <c r="AA29" s="243"/>
      <c r="AB29" s="243"/>
      <c r="AC29" s="154">
        <v>11121</v>
      </c>
      <c r="AD29" s="243"/>
      <c r="AE29" s="243"/>
      <c r="AF29" s="154">
        <v>11121</v>
      </c>
      <c r="AG29" s="243">
        <f t="shared" si="73"/>
        <v>0</v>
      </c>
      <c r="AH29" s="243"/>
      <c r="AI29" s="243"/>
      <c r="AJ29" s="243">
        <v>7914.1357440000002</v>
      </c>
      <c r="AK29" s="243">
        <v>3206.8642559999998</v>
      </c>
      <c r="AL29" s="154">
        <v>3779</v>
      </c>
      <c r="AM29" s="154">
        <v>11121</v>
      </c>
      <c r="AN29" s="243"/>
      <c r="AO29" s="243"/>
      <c r="AP29" s="154">
        <v>11121</v>
      </c>
      <c r="AQ29" s="243"/>
      <c r="AR29" s="243"/>
      <c r="AS29" s="243">
        <v>7914.1357440000002</v>
      </c>
      <c r="AT29" s="243">
        <v>3206.8642559999998</v>
      </c>
      <c r="AU29" s="154">
        <v>3779</v>
      </c>
      <c r="AV29" s="154">
        <v>10235.463255999999</v>
      </c>
      <c r="AW29" s="243"/>
      <c r="AX29" s="243"/>
      <c r="AY29" s="154">
        <v>10235.463255999999</v>
      </c>
      <c r="AZ29" s="243"/>
      <c r="BA29" s="243"/>
      <c r="BB29" s="243">
        <v>7121</v>
      </c>
      <c r="BC29" s="243">
        <v>3114.463256</v>
      </c>
      <c r="BD29" s="154">
        <v>3779</v>
      </c>
      <c r="BE29" s="154">
        <v>92.037256146030018</v>
      </c>
      <c r="BF29" s="154">
        <v>5000</v>
      </c>
      <c r="BG29" s="243"/>
      <c r="BH29" s="243"/>
      <c r="BI29" s="154">
        <v>5000</v>
      </c>
      <c r="BJ29" s="243">
        <f t="shared" si="74"/>
        <v>0</v>
      </c>
      <c r="BK29" s="243"/>
      <c r="BL29" s="243"/>
      <c r="BM29" s="243">
        <v>1793.1357439999999</v>
      </c>
      <c r="BN29" s="243">
        <v>3206.8642559999998</v>
      </c>
      <c r="BO29" s="154">
        <v>3779</v>
      </c>
      <c r="BP29" s="244">
        <v>4907.5990000000002</v>
      </c>
      <c r="BQ29" s="243"/>
      <c r="BR29" s="243"/>
      <c r="BS29" s="243">
        <v>4907.5990000000002</v>
      </c>
      <c r="BT29" s="243"/>
      <c r="BU29" s="243"/>
      <c r="BV29" s="243">
        <v>1793.1357439999999</v>
      </c>
      <c r="BW29" s="243">
        <v>3114.463256</v>
      </c>
      <c r="BX29" s="154">
        <v>3779</v>
      </c>
      <c r="BY29" s="245">
        <v>98.151980000000009</v>
      </c>
      <c r="BZ29" s="246">
        <v>0</v>
      </c>
      <c r="CA29" s="247"/>
      <c r="CB29" s="247"/>
      <c r="CC29" s="247"/>
      <c r="CD29" s="155"/>
      <c r="CE29" s="246">
        <v>0</v>
      </c>
      <c r="CF29" s="247"/>
      <c r="CG29" s="247"/>
      <c r="CH29" s="247"/>
      <c r="CI29" s="155"/>
      <c r="CJ29" s="248"/>
      <c r="CK29" s="248"/>
      <c r="CL29" s="248"/>
      <c r="CM29" s="248"/>
      <c r="CN29" s="155">
        <v>1090</v>
      </c>
      <c r="CO29" s="155">
        <v>92.40099999999984</v>
      </c>
      <c r="CP29" s="153" t="s">
        <v>1149</v>
      </c>
      <c r="CQ29" s="153"/>
      <c r="CR29" s="249"/>
      <c r="CS29" s="249"/>
      <c r="CT29" s="154"/>
      <c r="CU29" s="243"/>
      <c r="CV29" s="154"/>
      <c r="CW29" s="243"/>
      <c r="CX29" s="243"/>
      <c r="CY29" s="243"/>
      <c r="CZ29" s="243"/>
      <c r="DA29" s="243"/>
      <c r="DB29" s="251"/>
      <c r="DC29" s="135"/>
    </row>
    <row r="30" spans="1:107" ht="84" customHeight="1" outlineLevel="1">
      <c r="A30" s="152">
        <v>20</v>
      </c>
      <c r="B30" s="252" t="s">
        <v>1357</v>
      </c>
      <c r="C30" s="152" t="s">
        <v>147</v>
      </c>
      <c r="D30" s="153" t="s">
        <v>1151</v>
      </c>
      <c r="E30" s="152" t="s">
        <v>1152</v>
      </c>
      <c r="F30" s="152" t="s">
        <v>48</v>
      </c>
      <c r="G30" s="152" t="s">
        <v>47</v>
      </c>
      <c r="H30" s="152"/>
      <c r="I30" s="153" t="s">
        <v>172</v>
      </c>
      <c r="J30" s="152" t="s">
        <v>48</v>
      </c>
      <c r="K30" s="152" t="s">
        <v>1091</v>
      </c>
      <c r="L30" s="152" t="s">
        <v>52</v>
      </c>
      <c r="M30" s="152">
        <v>2023</v>
      </c>
      <c r="N30" s="242" t="s">
        <v>1153</v>
      </c>
      <c r="O30" s="242" t="s">
        <v>1344</v>
      </c>
      <c r="P30" s="154">
        <v>5000</v>
      </c>
      <c r="Q30" s="154"/>
      <c r="R30" s="154"/>
      <c r="S30" s="154">
        <v>5000</v>
      </c>
      <c r="T30" s="154">
        <v>0</v>
      </c>
      <c r="U30" s="154"/>
      <c r="V30" s="242" t="s">
        <v>1091</v>
      </c>
      <c r="W30" s="242" t="s">
        <v>1128</v>
      </c>
      <c r="X30" s="242" t="s">
        <v>172</v>
      </c>
      <c r="Y30" s="243"/>
      <c r="Z30" s="243"/>
      <c r="AA30" s="243"/>
      <c r="AB30" s="243"/>
      <c r="AC30" s="154">
        <v>5000</v>
      </c>
      <c r="AD30" s="154"/>
      <c r="AE30" s="154"/>
      <c r="AF30" s="154">
        <v>5000</v>
      </c>
      <c r="AG30" s="243">
        <f t="shared" si="73"/>
        <v>0</v>
      </c>
      <c r="AH30" s="154"/>
      <c r="AI30" s="154"/>
      <c r="AJ30" s="154">
        <v>5000</v>
      </c>
      <c r="AK30" s="154"/>
      <c r="AL30" s="154">
        <v>0</v>
      </c>
      <c r="AM30" s="154">
        <v>2418.5450000000001</v>
      </c>
      <c r="AN30" s="154"/>
      <c r="AO30" s="154"/>
      <c r="AP30" s="154">
        <v>2418.5450000000001</v>
      </c>
      <c r="AQ30" s="154"/>
      <c r="AR30" s="154"/>
      <c r="AS30" s="154">
        <v>2418.5450000000001</v>
      </c>
      <c r="AT30" s="154"/>
      <c r="AU30" s="154">
        <v>0</v>
      </c>
      <c r="AV30" s="154">
        <v>1918.5450000000001</v>
      </c>
      <c r="AW30" s="154"/>
      <c r="AX30" s="154"/>
      <c r="AY30" s="154">
        <v>1918.5450000000001</v>
      </c>
      <c r="AZ30" s="154"/>
      <c r="BA30" s="154"/>
      <c r="BB30" s="154">
        <v>1918.5450000000001</v>
      </c>
      <c r="BC30" s="154"/>
      <c r="BD30" s="154">
        <v>0</v>
      </c>
      <c r="BE30" s="154">
        <v>79.326413194710042</v>
      </c>
      <c r="BF30" s="154">
        <v>500</v>
      </c>
      <c r="BG30" s="154"/>
      <c r="BH30" s="154"/>
      <c r="BI30" s="154">
        <v>500</v>
      </c>
      <c r="BJ30" s="243">
        <f t="shared" si="74"/>
        <v>0</v>
      </c>
      <c r="BK30" s="154"/>
      <c r="BL30" s="154"/>
      <c r="BM30" s="154">
        <v>500</v>
      </c>
      <c r="BN30" s="154"/>
      <c r="BO30" s="154">
        <v>0</v>
      </c>
      <c r="BP30" s="244">
        <v>0</v>
      </c>
      <c r="BQ30" s="244"/>
      <c r="BR30" s="244"/>
      <c r="BS30" s="244">
        <v>0</v>
      </c>
      <c r="BT30" s="244"/>
      <c r="BU30" s="244"/>
      <c r="BV30" s="244"/>
      <c r="BW30" s="244"/>
      <c r="BX30" s="154">
        <v>0</v>
      </c>
      <c r="BY30" s="245">
        <v>0</v>
      </c>
      <c r="BZ30" s="246">
        <v>0</v>
      </c>
      <c r="CA30" s="246"/>
      <c r="CB30" s="246"/>
      <c r="CC30" s="246"/>
      <c r="CD30" s="155"/>
      <c r="CE30" s="246">
        <v>0</v>
      </c>
      <c r="CF30" s="246"/>
      <c r="CG30" s="246"/>
      <c r="CH30" s="246"/>
      <c r="CI30" s="155"/>
      <c r="CJ30" s="248"/>
      <c r="CK30" s="248"/>
      <c r="CL30" s="248"/>
      <c r="CM30" s="248"/>
      <c r="CN30" s="248"/>
      <c r="CO30" s="155">
        <v>500</v>
      </c>
      <c r="CP30" s="153" t="s">
        <v>1154</v>
      </c>
      <c r="CQ30" s="153"/>
      <c r="CR30" s="153"/>
      <c r="CS30" s="153"/>
      <c r="CT30" s="154"/>
      <c r="CU30" s="243"/>
      <c r="CV30" s="154"/>
      <c r="CW30" s="243"/>
      <c r="CX30" s="154"/>
      <c r="CY30" s="154"/>
      <c r="CZ30" s="154"/>
      <c r="DA30" s="154"/>
      <c r="DB30" s="251"/>
      <c r="DC30" s="135"/>
    </row>
    <row r="31" spans="1:107" ht="59.25" customHeight="1" outlineLevel="1">
      <c r="A31" s="152">
        <v>21</v>
      </c>
      <c r="B31" s="252" t="s">
        <v>1356</v>
      </c>
      <c r="C31" s="152" t="s">
        <v>147</v>
      </c>
      <c r="D31" s="153" t="s">
        <v>1155</v>
      </c>
      <c r="E31" s="152" t="s">
        <v>1105</v>
      </c>
      <c r="F31" s="152" t="s">
        <v>48</v>
      </c>
      <c r="G31" s="152" t="s">
        <v>1156</v>
      </c>
      <c r="H31" s="152">
        <v>8118768</v>
      </c>
      <c r="I31" s="153" t="s">
        <v>172</v>
      </c>
      <c r="J31" s="152" t="s">
        <v>48</v>
      </c>
      <c r="K31" s="152" t="s">
        <v>1130</v>
      </c>
      <c r="L31" s="152" t="s">
        <v>52</v>
      </c>
      <c r="M31" s="152">
        <v>2024</v>
      </c>
      <c r="N31" s="242"/>
      <c r="O31" s="242" t="s">
        <v>1157</v>
      </c>
      <c r="P31" s="154">
        <v>2000</v>
      </c>
      <c r="Q31" s="154"/>
      <c r="R31" s="154"/>
      <c r="S31" s="154">
        <v>2000</v>
      </c>
      <c r="T31" s="154">
        <v>0</v>
      </c>
      <c r="U31" s="154"/>
      <c r="V31" s="242" t="s">
        <v>1130</v>
      </c>
      <c r="W31" s="242" t="s">
        <v>1128</v>
      </c>
      <c r="X31" s="242" t="s">
        <v>172</v>
      </c>
      <c r="Y31" s="243"/>
      <c r="Z31" s="243"/>
      <c r="AA31" s="243"/>
      <c r="AB31" s="243"/>
      <c r="AC31" s="154">
        <v>2000</v>
      </c>
      <c r="AD31" s="154"/>
      <c r="AE31" s="154"/>
      <c r="AF31" s="154">
        <v>2000</v>
      </c>
      <c r="AG31" s="243">
        <f t="shared" si="73"/>
        <v>0</v>
      </c>
      <c r="AH31" s="154"/>
      <c r="AI31" s="154"/>
      <c r="AJ31" s="154">
        <v>2000</v>
      </c>
      <c r="AK31" s="154"/>
      <c r="AL31" s="154">
        <v>0</v>
      </c>
      <c r="AM31" s="154">
        <v>2000</v>
      </c>
      <c r="AN31" s="154"/>
      <c r="AO31" s="154"/>
      <c r="AP31" s="154">
        <v>2000</v>
      </c>
      <c r="AQ31" s="154"/>
      <c r="AR31" s="154"/>
      <c r="AS31" s="154">
        <v>2000</v>
      </c>
      <c r="AT31" s="154"/>
      <c r="AU31" s="154">
        <v>0</v>
      </c>
      <c r="AV31" s="154">
        <v>1945.522921</v>
      </c>
      <c r="AW31" s="154"/>
      <c r="AX31" s="154"/>
      <c r="AY31" s="154">
        <v>1945.522921</v>
      </c>
      <c r="AZ31" s="154"/>
      <c r="BA31" s="154"/>
      <c r="BB31" s="154">
        <v>1945.522921</v>
      </c>
      <c r="BC31" s="154"/>
      <c r="BD31" s="154">
        <v>0</v>
      </c>
      <c r="BE31" s="154">
        <v>97.276146049999994</v>
      </c>
      <c r="BF31" s="154">
        <v>1300</v>
      </c>
      <c r="BG31" s="154"/>
      <c r="BH31" s="154"/>
      <c r="BI31" s="154">
        <v>1300</v>
      </c>
      <c r="BJ31" s="243">
        <f t="shared" si="74"/>
        <v>0</v>
      </c>
      <c r="BK31" s="154"/>
      <c r="BL31" s="154"/>
      <c r="BM31" s="154">
        <v>1300</v>
      </c>
      <c r="BN31" s="154"/>
      <c r="BO31" s="154">
        <v>0</v>
      </c>
      <c r="BP31" s="244">
        <v>1300</v>
      </c>
      <c r="BQ31" s="244"/>
      <c r="BR31" s="244"/>
      <c r="BS31" s="244">
        <v>1300</v>
      </c>
      <c r="BT31" s="244"/>
      <c r="BU31" s="244"/>
      <c r="BV31" s="244">
        <v>1300</v>
      </c>
      <c r="BW31" s="244"/>
      <c r="BX31" s="154">
        <v>0</v>
      </c>
      <c r="BY31" s="245">
        <v>100</v>
      </c>
      <c r="BZ31" s="246">
        <v>0</v>
      </c>
      <c r="CA31" s="246"/>
      <c r="CB31" s="246"/>
      <c r="CC31" s="246"/>
      <c r="CD31" s="155"/>
      <c r="CE31" s="246">
        <v>0</v>
      </c>
      <c r="CF31" s="246"/>
      <c r="CG31" s="246"/>
      <c r="CH31" s="246"/>
      <c r="CI31" s="155"/>
      <c r="CJ31" s="248"/>
      <c r="CK31" s="248"/>
      <c r="CL31" s="248"/>
      <c r="CM31" s="248"/>
      <c r="CN31" s="155">
        <v>48.743113999999998</v>
      </c>
      <c r="CO31" s="155">
        <v>0</v>
      </c>
      <c r="CP31" s="153"/>
      <c r="CQ31" s="153"/>
      <c r="CR31" s="153"/>
      <c r="CS31" s="153"/>
      <c r="CT31" s="154"/>
      <c r="CU31" s="243"/>
      <c r="CV31" s="154"/>
      <c r="CW31" s="243"/>
      <c r="CX31" s="154"/>
      <c r="CY31" s="154"/>
      <c r="CZ31" s="154"/>
      <c r="DA31" s="154"/>
      <c r="DB31" s="251"/>
      <c r="DC31" s="135"/>
    </row>
    <row r="32" spans="1:107" ht="60.75" customHeight="1" outlineLevel="1">
      <c r="A32" s="152">
        <v>22</v>
      </c>
      <c r="B32" s="239" t="s">
        <v>1158</v>
      </c>
      <c r="C32" s="152" t="s">
        <v>147</v>
      </c>
      <c r="D32" s="152" t="s">
        <v>1159</v>
      </c>
      <c r="E32" s="152" t="s">
        <v>1105</v>
      </c>
      <c r="F32" s="152" t="s">
        <v>48</v>
      </c>
      <c r="G32" s="152" t="s">
        <v>1160</v>
      </c>
      <c r="H32" s="152">
        <v>8133147</v>
      </c>
      <c r="I32" s="153" t="s">
        <v>172</v>
      </c>
      <c r="J32" s="152" t="s">
        <v>48</v>
      </c>
      <c r="K32" s="152" t="s">
        <v>1161</v>
      </c>
      <c r="L32" s="152">
        <v>2025</v>
      </c>
      <c r="M32" s="152">
        <v>2025</v>
      </c>
      <c r="N32" s="242"/>
      <c r="O32" s="242" t="s">
        <v>1162</v>
      </c>
      <c r="P32" s="243">
        <v>3266</v>
      </c>
      <c r="Q32" s="243"/>
      <c r="R32" s="243"/>
      <c r="S32" s="243">
        <v>3266</v>
      </c>
      <c r="T32" s="154">
        <v>0</v>
      </c>
      <c r="U32" s="154"/>
      <c r="V32" s="242" t="s">
        <v>1161</v>
      </c>
      <c r="W32" s="242" t="s">
        <v>326</v>
      </c>
      <c r="X32" s="242" t="s">
        <v>172</v>
      </c>
      <c r="Y32" s="243"/>
      <c r="Z32" s="243"/>
      <c r="AA32" s="243"/>
      <c r="AB32" s="243"/>
      <c r="AC32" s="154">
        <v>3266</v>
      </c>
      <c r="AD32" s="243"/>
      <c r="AE32" s="243"/>
      <c r="AF32" s="154">
        <v>3266</v>
      </c>
      <c r="AG32" s="243">
        <f t="shared" si="73"/>
        <v>0</v>
      </c>
      <c r="AH32" s="243"/>
      <c r="AI32" s="243"/>
      <c r="AJ32" s="243">
        <v>3266</v>
      </c>
      <c r="AK32" s="243"/>
      <c r="AL32" s="154">
        <v>0</v>
      </c>
      <c r="AM32" s="154">
        <v>1266</v>
      </c>
      <c r="AN32" s="243"/>
      <c r="AO32" s="243"/>
      <c r="AP32" s="154">
        <v>1266</v>
      </c>
      <c r="AQ32" s="243"/>
      <c r="AR32" s="243"/>
      <c r="AS32" s="243">
        <v>1266</v>
      </c>
      <c r="AT32" s="243"/>
      <c r="AU32" s="154">
        <v>0</v>
      </c>
      <c r="AV32" s="154">
        <v>154.90600000000001</v>
      </c>
      <c r="AW32" s="243"/>
      <c r="AX32" s="243"/>
      <c r="AY32" s="154">
        <v>154.90600000000001</v>
      </c>
      <c r="AZ32" s="243"/>
      <c r="BA32" s="243"/>
      <c r="BB32" s="243">
        <v>154.90600000000001</v>
      </c>
      <c r="BC32" s="243"/>
      <c r="BD32" s="154">
        <v>0</v>
      </c>
      <c r="BE32" s="154">
        <v>12.235860979462876</v>
      </c>
      <c r="BF32" s="154">
        <v>166.44900000000001</v>
      </c>
      <c r="BG32" s="243"/>
      <c r="BH32" s="243"/>
      <c r="BI32" s="154">
        <v>166.44900000000001</v>
      </c>
      <c r="BJ32" s="243">
        <f t="shared" si="74"/>
        <v>0</v>
      </c>
      <c r="BK32" s="243"/>
      <c r="BL32" s="243"/>
      <c r="BM32" s="243">
        <v>166.44900000000001</v>
      </c>
      <c r="BN32" s="243"/>
      <c r="BO32" s="154">
        <v>0</v>
      </c>
      <c r="BP32" s="244">
        <v>154.90600000000001</v>
      </c>
      <c r="BQ32" s="243"/>
      <c r="BR32" s="243"/>
      <c r="BS32" s="244">
        <v>154.90600000000001</v>
      </c>
      <c r="BT32" s="243"/>
      <c r="BU32" s="243"/>
      <c r="BV32" s="243">
        <v>154.90600000000001</v>
      </c>
      <c r="BW32" s="243"/>
      <c r="BX32" s="154">
        <v>0</v>
      </c>
      <c r="BY32" s="245">
        <v>93.065143076858377</v>
      </c>
      <c r="BZ32" s="246">
        <v>0</v>
      </c>
      <c r="CA32" s="247"/>
      <c r="CB32" s="247"/>
      <c r="CC32" s="247"/>
      <c r="CD32" s="155"/>
      <c r="CE32" s="246">
        <v>0</v>
      </c>
      <c r="CF32" s="247"/>
      <c r="CG32" s="247"/>
      <c r="CH32" s="247"/>
      <c r="CI32" s="155"/>
      <c r="CJ32" s="248"/>
      <c r="CK32" s="248"/>
      <c r="CL32" s="248"/>
      <c r="CM32" s="248"/>
      <c r="CN32" s="248"/>
      <c r="CO32" s="155">
        <v>11.543000000000006</v>
      </c>
      <c r="CP32" s="153" t="s">
        <v>1113</v>
      </c>
      <c r="CQ32" s="153"/>
      <c r="CR32" s="240" t="s">
        <v>1163</v>
      </c>
      <c r="CS32" s="240"/>
      <c r="CT32" s="154"/>
      <c r="CU32" s="243"/>
      <c r="CV32" s="154"/>
      <c r="CW32" s="243"/>
      <c r="CX32" s="243"/>
      <c r="CY32" s="243"/>
      <c r="CZ32" s="243"/>
      <c r="DA32" s="243"/>
      <c r="DB32" s="251"/>
      <c r="DC32" s="135"/>
    </row>
    <row r="33" spans="1:107" ht="59.25" customHeight="1" outlineLevel="1">
      <c r="A33" s="152">
        <v>30</v>
      </c>
      <c r="B33" s="265" t="s">
        <v>1165</v>
      </c>
      <c r="C33" s="240" t="s">
        <v>1166</v>
      </c>
      <c r="D33" s="240" t="s">
        <v>1167</v>
      </c>
      <c r="E33" s="240" t="s">
        <v>1105</v>
      </c>
      <c r="F33" s="152" t="s">
        <v>48</v>
      </c>
      <c r="G33" s="152" t="s">
        <v>47</v>
      </c>
      <c r="H33" s="152">
        <v>8147265</v>
      </c>
      <c r="I33" s="153" t="s">
        <v>172</v>
      </c>
      <c r="J33" s="152" t="s">
        <v>48</v>
      </c>
      <c r="K33" s="240" t="s">
        <v>1168</v>
      </c>
      <c r="L33" s="152" t="s">
        <v>52</v>
      </c>
      <c r="M33" s="152">
        <v>2023</v>
      </c>
      <c r="N33" s="242"/>
      <c r="O33" s="242" t="s">
        <v>1169</v>
      </c>
      <c r="P33" s="154">
        <v>18800</v>
      </c>
      <c r="Q33" s="154"/>
      <c r="R33" s="154"/>
      <c r="S33" s="154">
        <v>18800</v>
      </c>
      <c r="T33" s="154">
        <v>0</v>
      </c>
      <c r="U33" s="154"/>
      <c r="V33" s="242" t="s">
        <v>1168</v>
      </c>
      <c r="W33" s="242" t="s">
        <v>1128</v>
      </c>
      <c r="X33" s="242" t="s">
        <v>172</v>
      </c>
      <c r="Y33" s="154"/>
      <c r="Z33" s="154"/>
      <c r="AA33" s="154"/>
      <c r="AB33" s="154"/>
      <c r="AC33" s="154">
        <f t="shared" ref="AC33" si="79">AD33+AE33+AF33</f>
        <v>18800</v>
      </c>
      <c r="AD33" s="154"/>
      <c r="AE33" s="154"/>
      <c r="AF33" s="154">
        <f t="shared" ref="AF33" si="80">SUM(AH33:AK33)</f>
        <v>18800</v>
      </c>
      <c r="AG33" s="243">
        <f t="shared" si="73"/>
        <v>18800</v>
      </c>
      <c r="AH33" s="154">
        <v>18800</v>
      </c>
      <c r="AI33" s="154"/>
      <c r="AJ33" s="154"/>
      <c r="AK33" s="154"/>
      <c r="AL33" s="154">
        <v>0</v>
      </c>
      <c r="AM33" s="154">
        <f t="shared" ref="AM33" si="81">AN33+AO33+AP33</f>
        <v>18800</v>
      </c>
      <c r="AN33" s="154"/>
      <c r="AO33" s="154"/>
      <c r="AP33" s="154">
        <f t="shared" ref="AP33" si="82">SUM(AQ33:AT33)</f>
        <v>18800</v>
      </c>
      <c r="AQ33" s="154">
        <v>18800</v>
      </c>
      <c r="AR33" s="154"/>
      <c r="AS33" s="154"/>
      <c r="AT33" s="154"/>
      <c r="AU33" s="154">
        <v>0</v>
      </c>
      <c r="AV33" s="154">
        <f t="shared" ref="AV33" si="83">AW33+AX33+AY33</f>
        <v>7841.7235000000001</v>
      </c>
      <c r="AW33" s="154"/>
      <c r="AX33" s="154"/>
      <c r="AY33" s="154">
        <f t="shared" ref="AY33" si="84">SUM(AZ33:BC33)</f>
        <v>7841.7235000000001</v>
      </c>
      <c r="AZ33" s="154">
        <f>7000+841.7235</f>
        <v>7841.7235000000001</v>
      </c>
      <c r="BA33" s="154"/>
      <c r="BB33" s="154"/>
      <c r="BC33" s="154"/>
      <c r="BD33" s="154">
        <v>0</v>
      </c>
      <c r="BE33" s="154">
        <f t="shared" ref="BE33" si="85">AV33/AM33*100</f>
        <v>41.711295212765961</v>
      </c>
      <c r="BF33" s="154">
        <f t="shared" ref="BF33" si="86">BG33+BH33+BI33</f>
        <v>11800</v>
      </c>
      <c r="BG33" s="154"/>
      <c r="BH33" s="154"/>
      <c r="BI33" s="154">
        <f t="shared" ref="BI33" si="87">SUM(BK33:BN33)</f>
        <v>11800</v>
      </c>
      <c r="BJ33" s="243">
        <f t="shared" si="74"/>
        <v>11800</v>
      </c>
      <c r="BK33" s="154">
        <v>11800</v>
      </c>
      <c r="BL33" s="154"/>
      <c r="BM33" s="154"/>
      <c r="BN33" s="154"/>
      <c r="BO33" s="154">
        <v>0</v>
      </c>
      <c r="BP33" s="244">
        <f t="shared" ref="BP33" si="88">BQ33+BR33+BS33</f>
        <v>3354.3985859999998</v>
      </c>
      <c r="BQ33" s="154"/>
      <c r="BR33" s="154"/>
      <c r="BS33" s="243">
        <f>SUM(BT33:BW33)</f>
        <v>3354.3985859999998</v>
      </c>
      <c r="BT33" s="154">
        <v>3354.3985859999998</v>
      </c>
      <c r="BU33" s="154"/>
      <c r="BV33" s="154"/>
      <c r="BW33" s="154"/>
      <c r="BX33" s="154">
        <v>0</v>
      </c>
      <c r="BY33" s="245">
        <f>BP33/BF33*100</f>
        <v>28.42710666101695</v>
      </c>
      <c r="BZ33" s="246">
        <f t="shared" ref="BZ33" si="89">CA33+CC33+CD33</f>
        <v>0</v>
      </c>
      <c r="CA33" s="155"/>
      <c r="CB33" s="155"/>
      <c r="CC33" s="155"/>
      <c r="CD33" s="155">
        <v>0</v>
      </c>
      <c r="CE33" s="246">
        <f t="shared" ref="CE33" si="90">CF33+CH33+CI33</f>
        <v>0</v>
      </c>
      <c r="CF33" s="155"/>
      <c r="CG33" s="155"/>
      <c r="CH33" s="155"/>
      <c r="CI33" s="155"/>
      <c r="CJ33" s="248"/>
      <c r="CK33" s="248"/>
      <c r="CL33" s="248"/>
      <c r="CM33" s="248"/>
      <c r="CN33" s="248"/>
      <c r="CO33" s="155">
        <f>BF33-BP33</f>
        <v>8445.6014140000007</v>
      </c>
      <c r="CP33" s="153"/>
      <c r="CQ33" s="153"/>
      <c r="CR33" s="152"/>
      <c r="CS33" s="152"/>
      <c r="CT33" s="154"/>
      <c r="CU33" s="243"/>
      <c r="CV33" s="154"/>
      <c r="CW33" s="243"/>
      <c r="CX33" s="154"/>
      <c r="CY33" s="154"/>
      <c r="CZ33" s="154"/>
      <c r="DA33" s="154"/>
      <c r="DB33" s="418"/>
      <c r="DC33" s="141"/>
    </row>
    <row r="34" spans="1:107" ht="41.25" customHeight="1">
      <c r="A34" s="361" t="s">
        <v>14</v>
      </c>
      <c r="B34" s="361" t="s">
        <v>1171</v>
      </c>
      <c r="C34" s="413"/>
      <c r="D34" s="413"/>
      <c r="E34" s="413"/>
      <c r="F34" s="413"/>
      <c r="G34" s="413"/>
      <c r="H34" s="413"/>
      <c r="I34" s="413"/>
      <c r="J34" s="413"/>
      <c r="K34" s="413"/>
      <c r="L34" s="413"/>
      <c r="M34" s="413"/>
      <c r="N34" s="415"/>
      <c r="O34" s="415"/>
      <c r="P34" s="79">
        <f>P35</f>
        <v>1843</v>
      </c>
      <c r="Q34" s="79">
        <f t="shared" ref="Q34:CB34" si="91">Q35</f>
        <v>0</v>
      </c>
      <c r="R34" s="79">
        <f t="shared" si="91"/>
        <v>0</v>
      </c>
      <c r="S34" s="79">
        <f t="shared" si="91"/>
        <v>1558</v>
      </c>
      <c r="T34" s="79">
        <f t="shared" si="91"/>
        <v>285</v>
      </c>
      <c r="U34" s="79">
        <f t="shared" si="91"/>
        <v>0</v>
      </c>
      <c r="V34" s="79">
        <f t="shared" si="91"/>
        <v>0</v>
      </c>
      <c r="W34" s="79">
        <f t="shared" si="91"/>
        <v>0</v>
      </c>
      <c r="X34" s="79">
        <f t="shared" si="91"/>
        <v>0</v>
      </c>
      <c r="Y34" s="79">
        <f t="shared" si="91"/>
        <v>0</v>
      </c>
      <c r="Z34" s="79">
        <f t="shared" si="91"/>
        <v>0</v>
      </c>
      <c r="AA34" s="79">
        <f t="shared" si="91"/>
        <v>0</v>
      </c>
      <c r="AB34" s="79">
        <f t="shared" si="91"/>
        <v>0</v>
      </c>
      <c r="AC34" s="79">
        <f t="shared" si="91"/>
        <v>1558</v>
      </c>
      <c r="AD34" s="79">
        <f t="shared" si="91"/>
        <v>0</v>
      </c>
      <c r="AE34" s="79">
        <f t="shared" si="91"/>
        <v>0</v>
      </c>
      <c r="AF34" s="79">
        <f t="shared" si="91"/>
        <v>1558</v>
      </c>
      <c r="AG34" s="79">
        <f t="shared" si="91"/>
        <v>0</v>
      </c>
      <c r="AH34" s="79">
        <f t="shared" si="91"/>
        <v>0</v>
      </c>
      <c r="AI34" s="79">
        <f t="shared" si="91"/>
        <v>0</v>
      </c>
      <c r="AJ34" s="79">
        <f t="shared" si="91"/>
        <v>1558</v>
      </c>
      <c r="AK34" s="79">
        <f t="shared" si="91"/>
        <v>0</v>
      </c>
      <c r="AL34" s="79">
        <f t="shared" si="91"/>
        <v>285</v>
      </c>
      <c r="AM34" s="79">
        <f t="shared" si="91"/>
        <v>1513.6849999999999</v>
      </c>
      <c r="AN34" s="79">
        <f t="shared" si="91"/>
        <v>0</v>
      </c>
      <c r="AO34" s="79">
        <f t="shared" si="91"/>
        <v>0</v>
      </c>
      <c r="AP34" s="79">
        <f t="shared" si="91"/>
        <v>1513.6849999999999</v>
      </c>
      <c r="AQ34" s="79">
        <f t="shared" si="91"/>
        <v>0</v>
      </c>
      <c r="AR34" s="79">
        <f t="shared" si="91"/>
        <v>0</v>
      </c>
      <c r="AS34" s="79">
        <f t="shared" si="91"/>
        <v>1513.6849999999999</v>
      </c>
      <c r="AT34" s="79">
        <f t="shared" si="91"/>
        <v>0</v>
      </c>
      <c r="AU34" s="79">
        <f t="shared" si="91"/>
        <v>285</v>
      </c>
      <c r="AV34" s="79">
        <f t="shared" si="91"/>
        <v>1490.9070979999999</v>
      </c>
      <c r="AW34" s="79">
        <f t="shared" si="91"/>
        <v>0</v>
      </c>
      <c r="AX34" s="79">
        <f t="shared" si="91"/>
        <v>0</v>
      </c>
      <c r="AY34" s="79">
        <f t="shared" si="91"/>
        <v>1490.9070979999999</v>
      </c>
      <c r="AZ34" s="79">
        <f t="shared" si="91"/>
        <v>0</v>
      </c>
      <c r="BA34" s="79">
        <f t="shared" si="91"/>
        <v>0</v>
      </c>
      <c r="BB34" s="79">
        <f t="shared" si="91"/>
        <v>1490.9070979999999</v>
      </c>
      <c r="BC34" s="79">
        <f t="shared" si="91"/>
        <v>0</v>
      </c>
      <c r="BD34" s="79">
        <f t="shared" si="91"/>
        <v>285</v>
      </c>
      <c r="BE34" s="79">
        <f t="shared" si="91"/>
        <v>795.7319576154473</v>
      </c>
      <c r="BF34" s="79">
        <f t="shared" si="91"/>
        <v>1213.6849999999999</v>
      </c>
      <c r="BG34" s="79">
        <f t="shared" si="91"/>
        <v>0</v>
      </c>
      <c r="BH34" s="79">
        <f t="shared" si="91"/>
        <v>0</v>
      </c>
      <c r="BI34" s="79">
        <f t="shared" si="91"/>
        <v>1213.6849999999999</v>
      </c>
      <c r="BJ34" s="79">
        <f t="shared" si="91"/>
        <v>0</v>
      </c>
      <c r="BK34" s="79">
        <f t="shared" si="91"/>
        <v>0</v>
      </c>
      <c r="BL34" s="79">
        <f t="shared" si="91"/>
        <v>0</v>
      </c>
      <c r="BM34" s="79">
        <f t="shared" si="91"/>
        <v>1213.6849999999999</v>
      </c>
      <c r="BN34" s="79">
        <f t="shared" si="91"/>
        <v>0</v>
      </c>
      <c r="BO34" s="79">
        <f t="shared" si="91"/>
        <v>285</v>
      </c>
      <c r="BP34" s="79">
        <f t="shared" si="91"/>
        <v>1190.9070979999999</v>
      </c>
      <c r="BQ34" s="79">
        <f t="shared" si="91"/>
        <v>0</v>
      </c>
      <c r="BR34" s="79">
        <f t="shared" si="91"/>
        <v>0</v>
      </c>
      <c r="BS34" s="79">
        <f t="shared" si="91"/>
        <v>1190.9070979999999</v>
      </c>
      <c r="BT34" s="79">
        <f t="shared" si="91"/>
        <v>0</v>
      </c>
      <c r="BU34" s="79">
        <f t="shared" si="91"/>
        <v>0</v>
      </c>
      <c r="BV34" s="79">
        <f t="shared" si="91"/>
        <v>1190.9070979999999</v>
      </c>
      <c r="BW34" s="79">
        <f t="shared" si="91"/>
        <v>0</v>
      </c>
      <c r="BX34" s="79">
        <f t="shared" si="91"/>
        <v>285</v>
      </c>
      <c r="BY34" s="79">
        <f t="shared" si="91"/>
        <v>790.25273252455224</v>
      </c>
      <c r="BZ34" s="79">
        <f t="shared" si="91"/>
        <v>0</v>
      </c>
      <c r="CA34" s="79">
        <f t="shared" si="91"/>
        <v>0</v>
      </c>
      <c r="CB34" s="79">
        <f t="shared" si="91"/>
        <v>0</v>
      </c>
      <c r="CC34" s="79">
        <f t="shared" ref="CC34:DA34" si="92">CC35</f>
        <v>0</v>
      </c>
      <c r="CD34" s="79">
        <f t="shared" si="92"/>
        <v>0</v>
      </c>
      <c r="CE34" s="79">
        <f t="shared" si="92"/>
        <v>0</v>
      </c>
      <c r="CF34" s="79">
        <f t="shared" si="92"/>
        <v>0</v>
      </c>
      <c r="CG34" s="79">
        <f t="shared" si="92"/>
        <v>0</v>
      </c>
      <c r="CH34" s="79">
        <f t="shared" si="92"/>
        <v>0</v>
      </c>
      <c r="CI34" s="79">
        <f t="shared" si="92"/>
        <v>0</v>
      </c>
      <c r="CJ34" s="79">
        <f t="shared" si="92"/>
        <v>0</v>
      </c>
      <c r="CK34" s="79">
        <f t="shared" si="92"/>
        <v>0</v>
      </c>
      <c r="CL34" s="79">
        <f t="shared" si="92"/>
        <v>0</v>
      </c>
      <c r="CM34" s="79">
        <f t="shared" si="92"/>
        <v>0</v>
      </c>
      <c r="CN34" s="79">
        <f t="shared" si="92"/>
        <v>0</v>
      </c>
      <c r="CO34" s="79">
        <f t="shared" si="92"/>
        <v>22.777902000000012</v>
      </c>
      <c r="CP34" s="79">
        <f t="shared" si="92"/>
        <v>0</v>
      </c>
      <c r="CQ34" s="79">
        <f t="shared" si="92"/>
        <v>0</v>
      </c>
      <c r="CR34" s="79">
        <f t="shared" si="92"/>
        <v>0</v>
      </c>
      <c r="CS34" s="79">
        <f t="shared" si="92"/>
        <v>0</v>
      </c>
      <c r="CT34" s="79">
        <f t="shared" si="92"/>
        <v>0</v>
      </c>
      <c r="CU34" s="79">
        <f t="shared" si="92"/>
        <v>0</v>
      </c>
      <c r="CV34" s="79">
        <f t="shared" si="92"/>
        <v>0</v>
      </c>
      <c r="CW34" s="79">
        <f t="shared" si="92"/>
        <v>0</v>
      </c>
      <c r="CX34" s="79">
        <f t="shared" si="92"/>
        <v>0</v>
      </c>
      <c r="CY34" s="79">
        <f t="shared" si="92"/>
        <v>0</v>
      </c>
      <c r="CZ34" s="79">
        <f t="shared" si="92"/>
        <v>0</v>
      </c>
      <c r="DA34" s="79">
        <f t="shared" si="92"/>
        <v>0</v>
      </c>
      <c r="DB34" s="413"/>
      <c r="DC34" s="140"/>
    </row>
    <row r="35" spans="1:107" ht="35.1" customHeight="1" outlineLevel="1">
      <c r="A35" s="373" t="s">
        <v>45</v>
      </c>
      <c r="B35" s="391" t="s">
        <v>1107</v>
      </c>
      <c r="C35" s="159"/>
      <c r="D35" s="160"/>
      <c r="E35" s="159"/>
      <c r="F35" s="159"/>
      <c r="G35" s="159"/>
      <c r="H35" s="417"/>
      <c r="I35" s="160"/>
      <c r="J35" s="159"/>
      <c r="K35" s="159"/>
      <c r="L35" s="159"/>
      <c r="M35" s="159"/>
      <c r="N35" s="254"/>
      <c r="O35" s="254"/>
      <c r="P35" s="161">
        <f>SUM(P36:P43)</f>
        <v>1843</v>
      </c>
      <c r="Q35" s="161">
        <f t="shared" ref="Q35:CB35" si="93">SUM(Q36:Q43)</f>
        <v>0</v>
      </c>
      <c r="R35" s="161">
        <f t="shared" si="93"/>
        <v>0</v>
      </c>
      <c r="S35" s="161">
        <f t="shared" si="93"/>
        <v>1558</v>
      </c>
      <c r="T35" s="161">
        <f t="shared" si="93"/>
        <v>285</v>
      </c>
      <c r="U35" s="161">
        <f t="shared" si="93"/>
        <v>0</v>
      </c>
      <c r="V35" s="161">
        <f t="shared" si="93"/>
        <v>0</v>
      </c>
      <c r="W35" s="161">
        <f t="shared" si="93"/>
        <v>0</v>
      </c>
      <c r="X35" s="161">
        <f t="shared" si="93"/>
        <v>0</v>
      </c>
      <c r="Y35" s="161">
        <f t="shared" si="93"/>
        <v>0</v>
      </c>
      <c r="Z35" s="161">
        <f t="shared" si="93"/>
        <v>0</v>
      </c>
      <c r="AA35" s="161">
        <f t="shared" si="93"/>
        <v>0</v>
      </c>
      <c r="AB35" s="161">
        <f t="shared" si="93"/>
        <v>0</v>
      </c>
      <c r="AC35" s="161">
        <f t="shared" si="93"/>
        <v>1558</v>
      </c>
      <c r="AD35" s="161">
        <f t="shared" si="93"/>
        <v>0</v>
      </c>
      <c r="AE35" s="161">
        <f t="shared" si="93"/>
        <v>0</v>
      </c>
      <c r="AF35" s="161">
        <f t="shared" si="93"/>
        <v>1558</v>
      </c>
      <c r="AG35" s="161">
        <f t="shared" si="93"/>
        <v>0</v>
      </c>
      <c r="AH35" s="161">
        <f t="shared" si="93"/>
        <v>0</v>
      </c>
      <c r="AI35" s="161">
        <f t="shared" si="93"/>
        <v>0</v>
      </c>
      <c r="AJ35" s="161">
        <f t="shared" si="93"/>
        <v>1558</v>
      </c>
      <c r="AK35" s="161">
        <f t="shared" si="93"/>
        <v>0</v>
      </c>
      <c r="AL35" s="161">
        <f t="shared" si="93"/>
        <v>285</v>
      </c>
      <c r="AM35" s="161">
        <f t="shared" si="93"/>
        <v>1513.6849999999999</v>
      </c>
      <c r="AN35" s="161">
        <f t="shared" si="93"/>
        <v>0</v>
      </c>
      <c r="AO35" s="161">
        <f t="shared" si="93"/>
        <v>0</v>
      </c>
      <c r="AP35" s="161">
        <f t="shared" si="93"/>
        <v>1513.6849999999999</v>
      </c>
      <c r="AQ35" s="161">
        <f t="shared" si="93"/>
        <v>0</v>
      </c>
      <c r="AR35" s="161">
        <f t="shared" si="93"/>
        <v>0</v>
      </c>
      <c r="AS35" s="161">
        <f t="shared" si="93"/>
        <v>1513.6849999999999</v>
      </c>
      <c r="AT35" s="161">
        <f t="shared" si="93"/>
        <v>0</v>
      </c>
      <c r="AU35" s="161">
        <f t="shared" si="93"/>
        <v>285</v>
      </c>
      <c r="AV35" s="161">
        <f t="shared" si="93"/>
        <v>1490.9070979999999</v>
      </c>
      <c r="AW35" s="161">
        <f t="shared" si="93"/>
        <v>0</v>
      </c>
      <c r="AX35" s="161">
        <f t="shared" si="93"/>
        <v>0</v>
      </c>
      <c r="AY35" s="161">
        <f t="shared" si="93"/>
        <v>1490.9070979999999</v>
      </c>
      <c r="AZ35" s="161">
        <f t="shared" si="93"/>
        <v>0</v>
      </c>
      <c r="BA35" s="161">
        <f t="shared" si="93"/>
        <v>0</v>
      </c>
      <c r="BB35" s="161">
        <f t="shared" si="93"/>
        <v>1490.9070979999999</v>
      </c>
      <c r="BC35" s="161">
        <f t="shared" si="93"/>
        <v>0</v>
      </c>
      <c r="BD35" s="161">
        <f t="shared" si="93"/>
        <v>285</v>
      </c>
      <c r="BE35" s="161">
        <f t="shared" si="93"/>
        <v>795.7319576154473</v>
      </c>
      <c r="BF35" s="161">
        <f t="shared" si="93"/>
        <v>1213.6849999999999</v>
      </c>
      <c r="BG35" s="161">
        <f t="shared" si="93"/>
        <v>0</v>
      </c>
      <c r="BH35" s="161">
        <f t="shared" si="93"/>
        <v>0</v>
      </c>
      <c r="BI35" s="161">
        <f t="shared" si="93"/>
        <v>1213.6849999999999</v>
      </c>
      <c r="BJ35" s="161">
        <f t="shared" si="93"/>
        <v>0</v>
      </c>
      <c r="BK35" s="161">
        <f t="shared" si="93"/>
        <v>0</v>
      </c>
      <c r="BL35" s="161">
        <f t="shared" si="93"/>
        <v>0</v>
      </c>
      <c r="BM35" s="161">
        <f t="shared" si="93"/>
        <v>1213.6849999999999</v>
      </c>
      <c r="BN35" s="161">
        <f t="shared" si="93"/>
        <v>0</v>
      </c>
      <c r="BO35" s="161">
        <f t="shared" si="93"/>
        <v>285</v>
      </c>
      <c r="BP35" s="161">
        <f t="shared" si="93"/>
        <v>1190.9070979999999</v>
      </c>
      <c r="BQ35" s="161">
        <f t="shared" si="93"/>
        <v>0</v>
      </c>
      <c r="BR35" s="161">
        <f t="shared" si="93"/>
        <v>0</v>
      </c>
      <c r="BS35" s="161">
        <f t="shared" si="93"/>
        <v>1190.9070979999999</v>
      </c>
      <c r="BT35" s="161">
        <f t="shared" si="93"/>
        <v>0</v>
      </c>
      <c r="BU35" s="161">
        <f t="shared" si="93"/>
        <v>0</v>
      </c>
      <c r="BV35" s="161">
        <f t="shared" si="93"/>
        <v>1190.9070979999999</v>
      </c>
      <c r="BW35" s="161">
        <f t="shared" si="93"/>
        <v>0</v>
      </c>
      <c r="BX35" s="161">
        <f t="shared" si="93"/>
        <v>285</v>
      </c>
      <c r="BY35" s="161">
        <f t="shared" si="93"/>
        <v>790.25273252455224</v>
      </c>
      <c r="BZ35" s="161">
        <f t="shared" si="93"/>
        <v>0</v>
      </c>
      <c r="CA35" s="161">
        <f t="shared" si="93"/>
        <v>0</v>
      </c>
      <c r="CB35" s="161">
        <f t="shared" si="93"/>
        <v>0</v>
      </c>
      <c r="CC35" s="161">
        <f t="shared" ref="CC35:DA35" si="94">SUM(CC36:CC43)</f>
        <v>0</v>
      </c>
      <c r="CD35" s="161">
        <f t="shared" si="94"/>
        <v>0</v>
      </c>
      <c r="CE35" s="161">
        <f t="shared" si="94"/>
        <v>0</v>
      </c>
      <c r="CF35" s="161">
        <f t="shared" si="94"/>
        <v>0</v>
      </c>
      <c r="CG35" s="161">
        <f t="shared" si="94"/>
        <v>0</v>
      </c>
      <c r="CH35" s="161">
        <f t="shared" si="94"/>
        <v>0</v>
      </c>
      <c r="CI35" s="161">
        <f t="shared" si="94"/>
        <v>0</v>
      </c>
      <c r="CJ35" s="161">
        <f t="shared" si="94"/>
        <v>0</v>
      </c>
      <c r="CK35" s="161">
        <f t="shared" si="94"/>
        <v>0</v>
      </c>
      <c r="CL35" s="161">
        <f t="shared" si="94"/>
        <v>0</v>
      </c>
      <c r="CM35" s="161">
        <f t="shared" si="94"/>
        <v>0</v>
      </c>
      <c r="CN35" s="161">
        <f t="shared" si="94"/>
        <v>0</v>
      </c>
      <c r="CO35" s="161">
        <f t="shared" si="94"/>
        <v>22.777902000000012</v>
      </c>
      <c r="CP35" s="161">
        <f t="shared" si="94"/>
        <v>0</v>
      </c>
      <c r="CQ35" s="161">
        <f t="shared" si="94"/>
        <v>0</v>
      </c>
      <c r="CR35" s="161">
        <f t="shared" si="94"/>
        <v>0</v>
      </c>
      <c r="CS35" s="161">
        <f t="shared" si="94"/>
        <v>0</v>
      </c>
      <c r="CT35" s="161">
        <f t="shared" si="94"/>
        <v>0</v>
      </c>
      <c r="CU35" s="161">
        <f t="shared" si="94"/>
        <v>0</v>
      </c>
      <c r="CV35" s="161">
        <f t="shared" si="94"/>
        <v>0</v>
      </c>
      <c r="CW35" s="161">
        <f t="shared" si="94"/>
        <v>0</v>
      </c>
      <c r="CX35" s="161">
        <f t="shared" si="94"/>
        <v>0</v>
      </c>
      <c r="CY35" s="161">
        <f t="shared" si="94"/>
        <v>0</v>
      </c>
      <c r="CZ35" s="161">
        <f t="shared" si="94"/>
        <v>0</v>
      </c>
      <c r="DA35" s="161">
        <f t="shared" si="94"/>
        <v>0</v>
      </c>
      <c r="DB35" s="256"/>
      <c r="DC35" s="136"/>
    </row>
    <row r="36" spans="1:107" ht="50.1" customHeight="1" outlineLevel="1">
      <c r="A36" s="152">
        <v>5</v>
      </c>
      <c r="B36" s="239" t="s">
        <v>1175</v>
      </c>
      <c r="C36" s="152" t="s">
        <v>147</v>
      </c>
      <c r="D36" s="152" t="s">
        <v>1176</v>
      </c>
      <c r="E36" s="152" t="s">
        <v>1177</v>
      </c>
      <c r="F36" s="152" t="s">
        <v>48</v>
      </c>
      <c r="G36" s="152" t="s">
        <v>47</v>
      </c>
      <c r="H36" s="152">
        <v>7934374</v>
      </c>
      <c r="I36" s="153" t="s">
        <v>1172</v>
      </c>
      <c r="J36" s="152" t="s">
        <v>48</v>
      </c>
      <c r="K36" s="152" t="s">
        <v>1174</v>
      </c>
      <c r="L36" s="152" t="s">
        <v>67</v>
      </c>
      <c r="M36" s="152">
        <v>2022</v>
      </c>
      <c r="N36" s="242"/>
      <c r="O36" s="242" t="s">
        <v>1178</v>
      </c>
      <c r="P36" s="243">
        <v>195</v>
      </c>
      <c r="Q36" s="243"/>
      <c r="R36" s="243"/>
      <c r="S36" s="243">
        <v>180</v>
      </c>
      <c r="T36" s="154">
        <v>15</v>
      </c>
      <c r="U36" s="154"/>
      <c r="V36" s="242" t="s">
        <v>1174</v>
      </c>
      <c r="W36" s="242" t="s">
        <v>1173</v>
      </c>
      <c r="X36" s="242" t="s">
        <v>1172</v>
      </c>
      <c r="Y36" s="243"/>
      <c r="Z36" s="243"/>
      <c r="AA36" s="243"/>
      <c r="AB36" s="243"/>
      <c r="AC36" s="154">
        <v>180</v>
      </c>
      <c r="AD36" s="243"/>
      <c r="AE36" s="243"/>
      <c r="AF36" s="154">
        <v>180</v>
      </c>
      <c r="AG36" s="243">
        <f t="shared" ref="AG36:AG43" si="95">AH36+AI36</f>
        <v>0</v>
      </c>
      <c r="AH36" s="243"/>
      <c r="AI36" s="243"/>
      <c r="AJ36" s="243">
        <v>180</v>
      </c>
      <c r="AK36" s="243"/>
      <c r="AL36" s="154">
        <v>15</v>
      </c>
      <c r="AM36" s="154">
        <v>180</v>
      </c>
      <c r="AN36" s="243"/>
      <c r="AO36" s="243"/>
      <c r="AP36" s="154">
        <v>180</v>
      </c>
      <c r="AQ36" s="243"/>
      <c r="AR36" s="243"/>
      <c r="AS36" s="243">
        <v>180</v>
      </c>
      <c r="AT36" s="243"/>
      <c r="AU36" s="154">
        <v>15</v>
      </c>
      <c r="AV36" s="154">
        <v>180</v>
      </c>
      <c r="AW36" s="243"/>
      <c r="AX36" s="243"/>
      <c r="AY36" s="154">
        <v>180</v>
      </c>
      <c r="AZ36" s="243"/>
      <c r="BA36" s="243"/>
      <c r="BB36" s="243">
        <v>180</v>
      </c>
      <c r="BC36" s="243"/>
      <c r="BD36" s="154">
        <v>15</v>
      </c>
      <c r="BE36" s="154">
        <v>100</v>
      </c>
      <c r="BF36" s="154">
        <v>180</v>
      </c>
      <c r="BG36" s="243"/>
      <c r="BH36" s="243"/>
      <c r="BI36" s="154">
        <v>180</v>
      </c>
      <c r="BJ36" s="243">
        <f t="shared" ref="BJ36:BJ43" si="96">BK36+BL36</f>
        <v>0</v>
      </c>
      <c r="BK36" s="243"/>
      <c r="BL36" s="243"/>
      <c r="BM36" s="243">
        <v>180</v>
      </c>
      <c r="BN36" s="243"/>
      <c r="BO36" s="154">
        <v>15</v>
      </c>
      <c r="BP36" s="244">
        <v>180</v>
      </c>
      <c r="BQ36" s="266"/>
      <c r="BR36" s="266"/>
      <c r="BS36" s="244">
        <v>180</v>
      </c>
      <c r="BT36" s="266"/>
      <c r="BU36" s="266"/>
      <c r="BV36" s="266">
        <v>180</v>
      </c>
      <c r="BW36" s="266"/>
      <c r="BX36" s="154">
        <v>15</v>
      </c>
      <c r="BY36" s="245">
        <v>100</v>
      </c>
      <c r="BZ36" s="246">
        <v>0</v>
      </c>
      <c r="CA36" s="267"/>
      <c r="CB36" s="267"/>
      <c r="CC36" s="267"/>
      <c r="CD36" s="155"/>
      <c r="CE36" s="246">
        <v>0</v>
      </c>
      <c r="CF36" s="267"/>
      <c r="CG36" s="267"/>
      <c r="CH36" s="267"/>
      <c r="CI36" s="155"/>
      <c r="CJ36" s="248"/>
      <c r="CK36" s="248"/>
      <c r="CL36" s="248"/>
      <c r="CM36" s="248"/>
      <c r="CN36" s="248"/>
      <c r="CO36" s="155">
        <v>0</v>
      </c>
      <c r="CP36" s="153"/>
      <c r="CQ36" s="153" t="s">
        <v>242</v>
      </c>
      <c r="CR36" s="239"/>
      <c r="CS36" s="239"/>
      <c r="CT36" s="154"/>
      <c r="CU36" s="243"/>
      <c r="CV36" s="154"/>
      <c r="CW36" s="243"/>
      <c r="CX36" s="243"/>
      <c r="CY36" s="243"/>
      <c r="CZ36" s="243"/>
      <c r="DA36" s="243"/>
      <c r="DB36" s="251"/>
      <c r="DC36" s="135"/>
    </row>
    <row r="37" spans="1:107" ht="81" customHeight="1" outlineLevel="1">
      <c r="A37" s="152">
        <v>6</v>
      </c>
      <c r="B37" s="239" t="s">
        <v>1179</v>
      </c>
      <c r="C37" s="152" t="s">
        <v>147</v>
      </c>
      <c r="D37" s="152" t="s">
        <v>1180</v>
      </c>
      <c r="E37" s="152" t="s">
        <v>1177</v>
      </c>
      <c r="F37" s="152" t="s">
        <v>48</v>
      </c>
      <c r="G37" s="152" t="s">
        <v>47</v>
      </c>
      <c r="H37" s="152">
        <v>7934375</v>
      </c>
      <c r="I37" s="153" t="s">
        <v>1172</v>
      </c>
      <c r="J37" s="152" t="s">
        <v>48</v>
      </c>
      <c r="K37" s="152" t="s">
        <v>1174</v>
      </c>
      <c r="L37" s="152" t="s">
        <v>67</v>
      </c>
      <c r="M37" s="152">
        <v>2022</v>
      </c>
      <c r="N37" s="242"/>
      <c r="O37" s="242" t="s">
        <v>1181</v>
      </c>
      <c r="P37" s="243">
        <v>580</v>
      </c>
      <c r="Q37" s="243"/>
      <c r="R37" s="243"/>
      <c r="S37" s="243">
        <v>540</v>
      </c>
      <c r="T37" s="154">
        <v>40</v>
      </c>
      <c r="U37" s="154"/>
      <c r="V37" s="242" t="s">
        <v>1174</v>
      </c>
      <c r="W37" s="242" t="s">
        <v>1173</v>
      </c>
      <c r="X37" s="242" t="s">
        <v>1172</v>
      </c>
      <c r="Y37" s="243"/>
      <c r="Z37" s="243"/>
      <c r="AA37" s="243"/>
      <c r="AB37" s="243"/>
      <c r="AC37" s="154">
        <v>540</v>
      </c>
      <c r="AD37" s="243"/>
      <c r="AE37" s="243"/>
      <c r="AF37" s="154">
        <v>540</v>
      </c>
      <c r="AG37" s="243">
        <f t="shared" si="95"/>
        <v>0</v>
      </c>
      <c r="AH37" s="243"/>
      <c r="AI37" s="243"/>
      <c r="AJ37" s="243">
        <v>540</v>
      </c>
      <c r="AK37" s="243"/>
      <c r="AL37" s="154">
        <v>40</v>
      </c>
      <c r="AM37" s="154">
        <v>540</v>
      </c>
      <c r="AN37" s="243"/>
      <c r="AO37" s="243"/>
      <c r="AP37" s="154">
        <v>540</v>
      </c>
      <c r="AQ37" s="243"/>
      <c r="AR37" s="243"/>
      <c r="AS37" s="243">
        <v>540</v>
      </c>
      <c r="AT37" s="243"/>
      <c r="AU37" s="154">
        <v>40</v>
      </c>
      <c r="AV37" s="154">
        <v>540</v>
      </c>
      <c r="AW37" s="243"/>
      <c r="AX37" s="243"/>
      <c r="AY37" s="154">
        <v>540</v>
      </c>
      <c r="AZ37" s="243"/>
      <c r="BA37" s="243"/>
      <c r="BB37" s="243">
        <v>540</v>
      </c>
      <c r="BC37" s="243"/>
      <c r="BD37" s="154">
        <v>40</v>
      </c>
      <c r="BE37" s="154">
        <v>100</v>
      </c>
      <c r="BF37" s="154">
        <v>540</v>
      </c>
      <c r="BG37" s="243"/>
      <c r="BH37" s="243"/>
      <c r="BI37" s="154">
        <v>540</v>
      </c>
      <c r="BJ37" s="243">
        <f t="shared" si="96"/>
        <v>0</v>
      </c>
      <c r="BK37" s="243"/>
      <c r="BL37" s="243"/>
      <c r="BM37" s="243">
        <v>540</v>
      </c>
      <c r="BN37" s="243"/>
      <c r="BO37" s="154">
        <v>40</v>
      </c>
      <c r="BP37" s="244">
        <v>540</v>
      </c>
      <c r="BQ37" s="266"/>
      <c r="BR37" s="266"/>
      <c r="BS37" s="244">
        <v>540</v>
      </c>
      <c r="BT37" s="266"/>
      <c r="BU37" s="266"/>
      <c r="BV37" s="266">
        <v>540</v>
      </c>
      <c r="BW37" s="266"/>
      <c r="BX37" s="154">
        <v>40</v>
      </c>
      <c r="BY37" s="245">
        <v>100</v>
      </c>
      <c r="BZ37" s="246">
        <v>0</v>
      </c>
      <c r="CA37" s="267"/>
      <c r="CB37" s="267"/>
      <c r="CC37" s="267"/>
      <c r="CD37" s="155"/>
      <c r="CE37" s="246">
        <v>0</v>
      </c>
      <c r="CF37" s="267"/>
      <c r="CG37" s="267"/>
      <c r="CH37" s="267"/>
      <c r="CI37" s="155"/>
      <c r="CJ37" s="248"/>
      <c r="CK37" s="248"/>
      <c r="CL37" s="248"/>
      <c r="CM37" s="248"/>
      <c r="CN37" s="248"/>
      <c r="CO37" s="155">
        <v>0</v>
      </c>
      <c r="CP37" s="153"/>
      <c r="CQ37" s="153" t="s">
        <v>242</v>
      </c>
      <c r="CR37" s="239"/>
      <c r="CS37" s="239"/>
      <c r="CT37" s="154"/>
      <c r="CU37" s="243"/>
      <c r="CV37" s="154"/>
      <c r="CW37" s="243"/>
      <c r="CX37" s="243"/>
      <c r="CY37" s="243"/>
      <c r="CZ37" s="243"/>
      <c r="DA37" s="243"/>
      <c r="DB37" s="251"/>
      <c r="DC37" s="135"/>
    </row>
    <row r="38" spans="1:107" ht="60.75" customHeight="1" outlineLevel="1">
      <c r="A38" s="152">
        <v>7</v>
      </c>
      <c r="B38" s="239" t="s">
        <v>1182</v>
      </c>
      <c r="C38" s="152" t="s">
        <v>147</v>
      </c>
      <c r="D38" s="152" t="s">
        <v>1183</v>
      </c>
      <c r="E38" s="152" t="s">
        <v>1177</v>
      </c>
      <c r="F38" s="152" t="s">
        <v>48</v>
      </c>
      <c r="G38" s="152" t="s">
        <v>1156</v>
      </c>
      <c r="H38" s="152">
        <v>7935592</v>
      </c>
      <c r="I38" s="153" t="s">
        <v>1172</v>
      </c>
      <c r="J38" s="152" t="s">
        <v>48</v>
      </c>
      <c r="K38" s="152" t="s">
        <v>1174</v>
      </c>
      <c r="L38" s="152" t="s">
        <v>67</v>
      </c>
      <c r="M38" s="152">
        <v>2022</v>
      </c>
      <c r="N38" s="242"/>
      <c r="O38" s="242" t="s">
        <v>1184</v>
      </c>
      <c r="P38" s="243">
        <v>200</v>
      </c>
      <c r="Q38" s="243"/>
      <c r="R38" s="243"/>
      <c r="S38" s="243">
        <v>100</v>
      </c>
      <c r="T38" s="154">
        <v>100</v>
      </c>
      <c r="U38" s="154"/>
      <c r="V38" s="242" t="s">
        <v>1174</v>
      </c>
      <c r="W38" s="242" t="s">
        <v>1173</v>
      </c>
      <c r="X38" s="242" t="s">
        <v>1172</v>
      </c>
      <c r="Y38" s="243"/>
      <c r="Z38" s="243"/>
      <c r="AA38" s="243"/>
      <c r="AB38" s="243"/>
      <c r="AC38" s="154">
        <v>100</v>
      </c>
      <c r="AD38" s="243"/>
      <c r="AE38" s="243"/>
      <c r="AF38" s="154">
        <v>100</v>
      </c>
      <c r="AG38" s="243">
        <f t="shared" si="95"/>
        <v>0</v>
      </c>
      <c r="AH38" s="243"/>
      <c r="AI38" s="243"/>
      <c r="AJ38" s="243">
        <v>100</v>
      </c>
      <c r="AK38" s="243"/>
      <c r="AL38" s="154">
        <v>100</v>
      </c>
      <c r="AM38" s="154">
        <v>100</v>
      </c>
      <c r="AN38" s="243"/>
      <c r="AO38" s="243"/>
      <c r="AP38" s="154">
        <v>100</v>
      </c>
      <c r="AQ38" s="243"/>
      <c r="AR38" s="243"/>
      <c r="AS38" s="243">
        <v>100</v>
      </c>
      <c r="AT38" s="243"/>
      <c r="AU38" s="154">
        <v>100</v>
      </c>
      <c r="AV38" s="154">
        <v>100</v>
      </c>
      <c r="AW38" s="243"/>
      <c r="AX38" s="243"/>
      <c r="AY38" s="154">
        <v>100</v>
      </c>
      <c r="AZ38" s="243"/>
      <c r="BA38" s="243"/>
      <c r="BB38" s="243">
        <v>100</v>
      </c>
      <c r="BC38" s="243"/>
      <c r="BD38" s="154">
        <v>100</v>
      </c>
      <c r="BE38" s="154">
        <v>100</v>
      </c>
      <c r="BF38" s="154">
        <v>100</v>
      </c>
      <c r="BG38" s="243"/>
      <c r="BH38" s="243"/>
      <c r="BI38" s="154">
        <v>100</v>
      </c>
      <c r="BJ38" s="243">
        <f t="shared" si="96"/>
        <v>0</v>
      </c>
      <c r="BK38" s="243"/>
      <c r="BL38" s="243"/>
      <c r="BM38" s="243">
        <v>100</v>
      </c>
      <c r="BN38" s="243"/>
      <c r="BO38" s="154">
        <v>100</v>
      </c>
      <c r="BP38" s="244">
        <v>100</v>
      </c>
      <c r="BQ38" s="266"/>
      <c r="BR38" s="266"/>
      <c r="BS38" s="244">
        <v>100</v>
      </c>
      <c r="BT38" s="266"/>
      <c r="BU38" s="266"/>
      <c r="BV38" s="266">
        <v>100</v>
      </c>
      <c r="BW38" s="266"/>
      <c r="BX38" s="154">
        <v>100</v>
      </c>
      <c r="BY38" s="245">
        <v>100</v>
      </c>
      <c r="BZ38" s="246">
        <v>0</v>
      </c>
      <c r="CA38" s="267"/>
      <c r="CB38" s="267"/>
      <c r="CC38" s="267"/>
      <c r="CD38" s="155"/>
      <c r="CE38" s="246">
        <v>0</v>
      </c>
      <c r="CF38" s="267"/>
      <c r="CG38" s="267"/>
      <c r="CH38" s="267"/>
      <c r="CI38" s="155"/>
      <c r="CJ38" s="248"/>
      <c r="CK38" s="248"/>
      <c r="CL38" s="248"/>
      <c r="CM38" s="248"/>
      <c r="CN38" s="248"/>
      <c r="CO38" s="155">
        <v>0</v>
      </c>
      <c r="CP38" s="153"/>
      <c r="CQ38" s="153" t="s">
        <v>242</v>
      </c>
      <c r="CR38" s="239"/>
      <c r="CS38" s="239"/>
      <c r="CT38" s="154"/>
      <c r="CU38" s="243"/>
      <c r="CV38" s="154"/>
      <c r="CW38" s="243"/>
      <c r="CX38" s="243"/>
      <c r="CY38" s="243"/>
      <c r="CZ38" s="243"/>
      <c r="DA38" s="243"/>
      <c r="DB38" s="251"/>
      <c r="DC38" s="135"/>
    </row>
    <row r="39" spans="1:107" ht="47.25" customHeight="1" outlineLevel="1">
      <c r="A39" s="152">
        <v>8</v>
      </c>
      <c r="B39" s="239" t="s">
        <v>1185</v>
      </c>
      <c r="C39" s="152" t="s">
        <v>147</v>
      </c>
      <c r="D39" s="152" t="s">
        <v>1183</v>
      </c>
      <c r="E39" s="152" t="s">
        <v>1177</v>
      </c>
      <c r="F39" s="152" t="s">
        <v>48</v>
      </c>
      <c r="G39" s="152" t="s">
        <v>1156</v>
      </c>
      <c r="H39" s="152">
        <v>7937940</v>
      </c>
      <c r="I39" s="153" t="s">
        <v>1172</v>
      </c>
      <c r="J39" s="152" t="s">
        <v>48</v>
      </c>
      <c r="K39" s="152" t="s">
        <v>1174</v>
      </c>
      <c r="L39" s="152" t="s">
        <v>67</v>
      </c>
      <c r="M39" s="152">
        <v>2022</v>
      </c>
      <c r="N39" s="242"/>
      <c r="O39" s="242" t="s">
        <v>1186</v>
      </c>
      <c r="P39" s="243">
        <v>200</v>
      </c>
      <c r="Q39" s="243"/>
      <c r="R39" s="243"/>
      <c r="S39" s="243">
        <v>100</v>
      </c>
      <c r="T39" s="154">
        <v>100</v>
      </c>
      <c r="U39" s="154"/>
      <c r="V39" s="242" t="s">
        <v>1174</v>
      </c>
      <c r="W39" s="242" t="s">
        <v>1173</v>
      </c>
      <c r="X39" s="242" t="s">
        <v>1172</v>
      </c>
      <c r="Y39" s="243"/>
      <c r="Z39" s="243"/>
      <c r="AA39" s="243"/>
      <c r="AB39" s="243"/>
      <c r="AC39" s="154">
        <v>100</v>
      </c>
      <c r="AD39" s="243"/>
      <c r="AE39" s="243"/>
      <c r="AF39" s="154">
        <v>100</v>
      </c>
      <c r="AG39" s="243">
        <f t="shared" si="95"/>
        <v>0</v>
      </c>
      <c r="AH39" s="243"/>
      <c r="AI39" s="243"/>
      <c r="AJ39" s="243">
        <v>100</v>
      </c>
      <c r="AK39" s="243"/>
      <c r="AL39" s="154">
        <v>100</v>
      </c>
      <c r="AM39" s="154">
        <v>100</v>
      </c>
      <c r="AN39" s="243"/>
      <c r="AO39" s="243"/>
      <c r="AP39" s="154">
        <v>100</v>
      </c>
      <c r="AQ39" s="243"/>
      <c r="AR39" s="243"/>
      <c r="AS39" s="243">
        <v>100</v>
      </c>
      <c r="AT39" s="243"/>
      <c r="AU39" s="154">
        <v>100</v>
      </c>
      <c r="AV39" s="154">
        <v>100</v>
      </c>
      <c r="AW39" s="243"/>
      <c r="AX39" s="243"/>
      <c r="AY39" s="154">
        <v>100</v>
      </c>
      <c r="AZ39" s="243"/>
      <c r="BA39" s="243"/>
      <c r="BB39" s="243">
        <v>100</v>
      </c>
      <c r="BC39" s="243"/>
      <c r="BD39" s="154">
        <v>100</v>
      </c>
      <c r="BE39" s="154">
        <v>100</v>
      </c>
      <c r="BF39" s="154">
        <v>100</v>
      </c>
      <c r="BG39" s="243"/>
      <c r="BH39" s="243"/>
      <c r="BI39" s="154">
        <v>100</v>
      </c>
      <c r="BJ39" s="243">
        <f t="shared" si="96"/>
        <v>0</v>
      </c>
      <c r="BK39" s="243"/>
      <c r="BL39" s="243"/>
      <c r="BM39" s="243">
        <v>100</v>
      </c>
      <c r="BN39" s="243"/>
      <c r="BO39" s="154">
        <v>100</v>
      </c>
      <c r="BP39" s="244">
        <v>100</v>
      </c>
      <c r="BQ39" s="266"/>
      <c r="BR39" s="266"/>
      <c r="BS39" s="244">
        <v>100</v>
      </c>
      <c r="BT39" s="266"/>
      <c r="BU39" s="266"/>
      <c r="BV39" s="266">
        <v>100</v>
      </c>
      <c r="BW39" s="266"/>
      <c r="BX39" s="154">
        <v>100</v>
      </c>
      <c r="BY39" s="245">
        <v>100</v>
      </c>
      <c r="BZ39" s="246">
        <v>0</v>
      </c>
      <c r="CA39" s="267"/>
      <c r="CB39" s="267"/>
      <c r="CC39" s="267"/>
      <c r="CD39" s="155"/>
      <c r="CE39" s="246">
        <v>0</v>
      </c>
      <c r="CF39" s="267"/>
      <c r="CG39" s="267"/>
      <c r="CH39" s="267"/>
      <c r="CI39" s="155"/>
      <c r="CJ39" s="248"/>
      <c r="CK39" s="248"/>
      <c r="CL39" s="248"/>
      <c r="CM39" s="248"/>
      <c r="CN39" s="248"/>
      <c r="CO39" s="155">
        <v>0</v>
      </c>
      <c r="CP39" s="153"/>
      <c r="CQ39" s="153" t="s">
        <v>242</v>
      </c>
      <c r="CR39" s="239"/>
      <c r="CS39" s="239"/>
      <c r="CT39" s="154"/>
      <c r="CU39" s="243"/>
      <c r="CV39" s="154"/>
      <c r="CW39" s="243"/>
      <c r="CX39" s="243"/>
      <c r="CY39" s="243"/>
      <c r="CZ39" s="243"/>
      <c r="DA39" s="243"/>
      <c r="DB39" s="251"/>
      <c r="DC39" s="135"/>
    </row>
    <row r="40" spans="1:107" ht="72" customHeight="1" outlineLevel="1">
      <c r="A40" s="152">
        <v>9</v>
      </c>
      <c r="B40" s="239" t="s">
        <v>1187</v>
      </c>
      <c r="C40" s="152" t="s">
        <v>147</v>
      </c>
      <c r="D40" s="152" t="s">
        <v>1188</v>
      </c>
      <c r="E40" s="152" t="s">
        <v>1177</v>
      </c>
      <c r="F40" s="152" t="s">
        <v>48</v>
      </c>
      <c r="G40" s="152" t="s">
        <v>1156</v>
      </c>
      <c r="H40" s="152">
        <v>7935591</v>
      </c>
      <c r="I40" s="153" t="s">
        <v>1172</v>
      </c>
      <c r="J40" s="152" t="s">
        <v>48</v>
      </c>
      <c r="K40" s="152" t="s">
        <v>1174</v>
      </c>
      <c r="L40" s="152" t="s">
        <v>67</v>
      </c>
      <c r="M40" s="152">
        <v>2022</v>
      </c>
      <c r="N40" s="242"/>
      <c r="O40" s="242" t="s">
        <v>1189</v>
      </c>
      <c r="P40" s="243">
        <v>30</v>
      </c>
      <c r="Q40" s="243"/>
      <c r="R40" s="243"/>
      <c r="S40" s="243">
        <v>20</v>
      </c>
      <c r="T40" s="154">
        <v>10</v>
      </c>
      <c r="U40" s="154"/>
      <c r="V40" s="242" t="s">
        <v>1174</v>
      </c>
      <c r="W40" s="242" t="s">
        <v>1173</v>
      </c>
      <c r="X40" s="242" t="s">
        <v>1172</v>
      </c>
      <c r="Y40" s="243"/>
      <c r="Z40" s="243"/>
      <c r="AA40" s="243"/>
      <c r="AB40" s="243"/>
      <c r="AC40" s="154">
        <v>20</v>
      </c>
      <c r="AD40" s="243"/>
      <c r="AE40" s="243"/>
      <c r="AF40" s="154">
        <v>20</v>
      </c>
      <c r="AG40" s="243">
        <f t="shared" si="95"/>
        <v>0</v>
      </c>
      <c r="AH40" s="243"/>
      <c r="AI40" s="243"/>
      <c r="AJ40" s="243">
        <v>20</v>
      </c>
      <c r="AK40" s="243"/>
      <c r="AL40" s="154">
        <v>10</v>
      </c>
      <c r="AM40" s="154">
        <v>20</v>
      </c>
      <c r="AN40" s="243"/>
      <c r="AO40" s="243"/>
      <c r="AP40" s="154">
        <v>20</v>
      </c>
      <c r="AQ40" s="243"/>
      <c r="AR40" s="243"/>
      <c r="AS40" s="243">
        <v>20</v>
      </c>
      <c r="AT40" s="243"/>
      <c r="AU40" s="154">
        <v>10</v>
      </c>
      <c r="AV40" s="154">
        <v>20</v>
      </c>
      <c r="AW40" s="243"/>
      <c r="AX40" s="243"/>
      <c r="AY40" s="154">
        <v>20</v>
      </c>
      <c r="AZ40" s="243"/>
      <c r="BA40" s="243"/>
      <c r="BB40" s="243">
        <v>20</v>
      </c>
      <c r="BC40" s="243"/>
      <c r="BD40" s="154">
        <v>10</v>
      </c>
      <c r="BE40" s="154">
        <v>100</v>
      </c>
      <c r="BF40" s="154">
        <v>20</v>
      </c>
      <c r="BG40" s="243"/>
      <c r="BH40" s="243"/>
      <c r="BI40" s="154">
        <v>20</v>
      </c>
      <c r="BJ40" s="243">
        <f t="shared" si="96"/>
        <v>0</v>
      </c>
      <c r="BK40" s="243"/>
      <c r="BL40" s="243"/>
      <c r="BM40" s="243">
        <v>20</v>
      </c>
      <c r="BN40" s="243"/>
      <c r="BO40" s="154">
        <v>10</v>
      </c>
      <c r="BP40" s="244">
        <v>20</v>
      </c>
      <c r="BQ40" s="266"/>
      <c r="BR40" s="266"/>
      <c r="BS40" s="244">
        <v>20</v>
      </c>
      <c r="BT40" s="266"/>
      <c r="BU40" s="266"/>
      <c r="BV40" s="266">
        <v>20</v>
      </c>
      <c r="BW40" s="266"/>
      <c r="BX40" s="154">
        <v>10</v>
      </c>
      <c r="BY40" s="245">
        <v>100</v>
      </c>
      <c r="BZ40" s="246">
        <v>0</v>
      </c>
      <c r="CA40" s="267"/>
      <c r="CB40" s="267"/>
      <c r="CC40" s="267"/>
      <c r="CD40" s="155"/>
      <c r="CE40" s="246">
        <v>0</v>
      </c>
      <c r="CF40" s="267"/>
      <c r="CG40" s="267"/>
      <c r="CH40" s="267"/>
      <c r="CI40" s="155"/>
      <c r="CJ40" s="248"/>
      <c r="CK40" s="248"/>
      <c r="CL40" s="248"/>
      <c r="CM40" s="248"/>
      <c r="CN40" s="248"/>
      <c r="CO40" s="155">
        <v>0</v>
      </c>
      <c r="CP40" s="153"/>
      <c r="CQ40" s="153" t="s">
        <v>242</v>
      </c>
      <c r="CR40" s="239"/>
      <c r="CS40" s="239"/>
      <c r="CT40" s="154"/>
      <c r="CU40" s="243"/>
      <c r="CV40" s="154"/>
      <c r="CW40" s="243"/>
      <c r="CX40" s="243"/>
      <c r="CY40" s="243"/>
      <c r="CZ40" s="243"/>
      <c r="DA40" s="243"/>
      <c r="DB40" s="251"/>
      <c r="DC40" s="135"/>
    </row>
    <row r="41" spans="1:107" ht="60.75" customHeight="1" outlineLevel="1">
      <c r="A41" s="152">
        <v>10</v>
      </c>
      <c r="B41" s="239" t="s">
        <v>1190</v>
      </c>
      <c r="C41" s="152" t="s">
        <v>147</v>
      </c>
      <c r="D41" s="152" t="s">
        <v>1188</v>
      </c>
      <c r="E41" s="152" t="s">
        <v>1177</v>
      </c>
      <c r="F41" s="152" t="s">
        <v>48</v>
      </c>
      <c r="G41" s="152" t="s">
        <v>1156</v>
      </c>
      <c r="H41" s="152">
        <v>7934722</v>
      </c>
      <c r="I41" s="153" t="s">
        <v>1172</v>
      </c>
      <c r="J41" s="152" t="s">
        <v>48</v>
      </c>
      <c r="K41" s="152" t="s">
        <v>1174</v>
      </c>
      <c r="L41" s="152" t="s">
        <v>67</v>
      </c>
      <c r="M41" s="152">
        <v>2022</v>
      </c>
      <c r="N41" s="242"/>
      <c r="O41" s="242" t="s">
        <v>1191</v>
      </c>
      <c r="P41" s="243">
        <v>30</v>
      </c>
      <c r="Q41" s="243"/>
      <c r="R41" s="243"/>
      <c r="S41" s="243">
        <v>20</v>
      </c>
      <c r="T41" s="154">
        <v>10</v>
      </c>
      <c r="U41" s="154"/>
      <c r="V41" s="242" t="s">
        <v>1174</v>
      </c>
      <c r="W41" s="242" t="s">
        <v>1173</v>
      </c>
      <c r="X41" s="242" t="s">
        <v>1172</v>
      </c>
      <c r="Y41" s="243"/>
      <c r="Z41" s="243"/>
      <c r="AA41" s="243"/>
      <c r="AB41" s="243"/>
      <c r="AC41" s="154">
        <v>20</v>
      </c>
      <c r="AD41" s="243"/>
      <c r="AE41" s="243"/>
      <c r="AF41" s="154">
        <v>20</v>
      </c>
      <c r="AG41" s="243">
        <f t="shared" si="95"/>
        <v>0</v>
      </c>
      <c r="AH41" s="243"/>
      <c r="AI41" s="243"/>
      <c r="AJ41" s="243">
        <v>20</v>
      </c>
      <c r="AK41" s="243"/>
      <c r="AL41" s="154">
        <v>10</v>
      </c>
      <c r="AM41" s="154">
        <v>20</v>
      </c>
      <c r="AN41" s="243"/>
      <c r="AO41" s="243"/>
      <c r="AP41" s="154">
        <v>20</v>
      </c>
      <c r="AQ41" s="243"/>
      <c r="AR41" s="243"/>
      <c r="AS41" s="243">
        <v>20</v>
      </c>
      <c r="AT41" s="243"/>
      <c r="AU41" s="154">
        <v>10</v>
      </c>
      <c r="AV41" s="154">
        <v>20</v>
      </c>
      <c r="AW41" s="243"/>
      <c r="AX41" s="243"/>
      <c r="AY41" s="154">
        <v>20</v>
      </c>
      <c r="AZ41" s="243"/>
      <c r="BA41" s="243"/>
      <c r="BB41" s="243">
        <v>20</v>
      </c>
      <c r="BC41" s="243"/>
      <c r="BD41" s="154">
        <v>10</v>
      </c>
      <c r="BE41" s="154">
        <v>100</v>
      </c>
      <c r="BF41" s="154">
        <v>20</v>
      </c>
      <c r="BG41" s="243"/>
      <c r="BH41" s="243"/>
      <c r="BI41" s="154">
        <v>20</v>
      </c>
      <c r="BJ41" s="243">
        <f t="shared" si="96"/>
        <v>0</v>
      </c>
      <c r="BK41" s="243"/>
      <c r="BL41" s="243"/>
      <c r="BM41" s="243">
        <v>20</v>
      </c>
      <c r="BN41" s="243"/>
      <c r="BO41" s="154">
        <v>10</v>
      </c>
      <c r="BP41" s="244">
        <v>20</v>
      </c>
      <c r="BQ41" s="266"/>
      <c r="BR41" s="266"/>
      <c r="BS41" s="244">
        <v>20</v>
      </c>
      <c r="BT41" s="266"/>
      <c r="BU41" s="266"/>
      <c r="BV41" s="266">
        <v>20</v>
      </c>
      <c r="BW41" s="266"/>
      <c r="BX41" s="154">
        <v>10</v>
      </c>
      <c r="BY41" s="245">
        <v>100</v>
      </c>
      <c r="BZ41" s="246">
        <v>0</v>
      </c>
      <c r="CA41" s="267"/>
      <c r="CB41" s="267"/>
      <c r="CC41" s="267"/>
      <c r="CD41" s="155"/>
      <c r="CE41" s="246">
        <v>0</v>
      </c>
      <c r="CF41" s="267"/>
      <c r="CG41" s="267"/>
      <c r="CH41" s="267"/>
      <c r="CI41" s="155"/>
      <c r="CJ41" s="248"/>
      <c r="CK41" s="248"/>
      <c r="CL41" s="248"/>
      <c r="CM41" s="248"/>
      <c r="CN41" s="248"/>
      <c r="CO41" s="155">
        <v>0</v>
      </c>
      <c r="CP41" s="153"/>
      <c r="CQ41" s="153" t="s">
        <v>242</v>
      </c>
      <c r="CR41" s="239"/>
      <c r="CS41" s="239"/>
      <c r="CT41" s="154"/>
      <c r="CU41" s="243"/>
      <c r="CV41" s="154"/>
      <c r="CW41" s="243"/>
      <c r="CX41" s="243"/>
      <c r="CY41" s="243"/>
      <c r="CZ41" s="243"/>
      <c r="DA41" s="243"/>
      <c r="DB41" s="251"/>
      <c r="DC41" s="135"/>
    </row>
    <row r="42" spans="1:107" ht="83.25" customHeight="1" outlineLevel="1">
      <c r="A42" s="152">
        <v>11</v>
      </c>
      <c r="B42" s="239" t="s">
        <v>1192</v>
      </c>
      <c r="C42" s="152" t="s">
        <v>147</v>
      </c>
      <c r="D42" s="152" t="s">
        <v>1193</v>
      </c>
      <c r="E42" s="152" t="s">
        <v>1177</v>
      </c>
      <c r="F42" s="152" t="s">
        <v>48</v>
      </c>
      <c r="G42" s="152" t="s">
        <v>1156</v>
      </c>
      <c r="H42" s="152">
        <v>7934721</v>
      </c>
      <c r="I42" s="153" t="s">
        <v>1172</v>
      </c>
      <c r="J42" s="152" t="s">
        <v>48</v>
      </c>
      <c r="K42" s="152" t="s">
        <v>1174</v>
      </c>
      <c r="L42" s="152" t="s">
        <v>67</v>
      </c>
      <c r="M42" s="152">
        <v>2022</v>
      </c>
      <c r="N42" s="242"/>
      <c r="O42" s="242" t="s">
        <v>1194</v>
      </c>
      <c r="P42" s="243">
        <v>30</v>
      </c>
      <c r="Q42" s="243"/>
      <c r="R42" s="243"/>
      <c r="S42" s="243">
        <v>20</v>
      </c>
      <c r="T42" s="154">
        <v>10</v>
      </c>
      <c r="U42" s="154"/>
      <c r="V42" s="242" t="s">
        <v>1174</v>
      </c>
      <c r="W42" s="242" t="s">
        <v>1173</v>
      </c>
      <c r="X42" s="242" t="s">
        <v>1172</v>
      </c>
      <c r="Y42" s="243"/>
      <c r="Z42" s="243"/>
      <c r="AA42" s="243"/>
      <c r="AB42" s="243"/>
      <c r="AC42" s="154">
        <v>20</v>
      </c>
      <c r="AD42" s="243"/>
      <c r="AE42" s="243"/>
      <c r="AF42" s="154">
        <v>20</v>
      </c>
      <c r="AG42" s="243">
        <f t="shared" si="95"/>
        <v>0</v>
      </c>
      <c r="AH42" s="243"/>
      <c r="AI42" s="243"/>
      <c r="AJ42" s="243">
        <v>20</v>
      </c>
      <c r="AK42" s="243"/>
      <c r="AL42" s="154">
        <v>10</v>
      </c>
      <c r="AM42" s="154">
        <v>20</v>
      </c>
      <c r="AN42" s="243"/>
      <c r="AO42" s="243"/>
      <c r="AP42" s="154">
        <v>20</v>
      </c>
      <c r="AQ42" s="243"/>
      <c r="AR42" s="243"/>
      <c r="AS42" s="243">
        <v>20</v>
      </c>
      <c r="AT42" s="243"/>
      <c r="AU42" s="154">
        <v>10</v>
      </c>
      <c r="AV42" s="154">
        <v>20</v>
      </c>
      <c r="AW42" s="243"/>
      <c r="AX42" s="243"/>
      <c r="AY42" s="154">
        <v>20</v>
      </c>
      <c r="AZ42" s="243"/>
      <c r="BA42" s="243"/>
      <c r="BB42" s="243">
        <v>20</v>
      </c>
      <c r="BC42" s="243"/>
      <c r="BD42" s="154">
        <v>10</v>
      </c>
      <c r="BE42" s="154">
        <v>100</v>
      </c>
      <c r="BF42" s="154">
        <v>20</v>
      </c>
      <c r="BG42" s="243"/>
      <c r="BH42" s="243"/>
      <c r="BI42" s="154">
        <v>20</v>
      </c>
      <c r="BJ42" s="243">
        <f t="shared" si="96"/>
        <v>0</v>
      </c>
      <c r="BK42" s="243"/>
      <c r="BL42" s="243"/>
      <c r="BM42" s="243">
        <v>20</v>
      </c>
      <c r="BN42" s="243"/>
      <c r="BO42" s="154">
        <v>10</v>
      </c>
      <c r="BP42" s="244">
        <v>20</v>
      </c>
      <c r="BQ42" s="266"/>
      <c r="BR42" s="266"/>
      <c r="BS42" s="244">
        <v>20</v>
      </c>
      <c r="BT42" s="266"/>
      <c r="BU42" s="266"/>
      <c r="BV42" s="266">
        <v>20</v>
      </c>
      <c r="BW42" s="266"/>
      <c r="BX42" s="154">
        <v>10</v>
      </c>
      <c r="BY42" s="245">
        <v>100</v>
      </c>
      <c r="BZ42" s="246">
        <v>0</v>
      </c>
      <c r="CA42" s="267"/>
      <c r="CB42" s="267"/>
      <c r="CC42" s="267"/>
      <c r="CD42" s="155"/>
      <c r="CE42" s="246">
        <v>0</v>
      </c>
      <c r="CF42" s="267"/>
      <c r="CG42" s="267"/>
      <c r="CH42" s="267"/>
      <c r="CI42" s="155"/>
      <c r="CJ42" s="248"/>
      <c r="CK42" s="248"/>
      <c r="CL42" s="248"/>
      <c r="CM42" s="248"/>
      <c r="CN42" s="248"/>
      <c r="CO42" s="155">
        <v>0</v>
      </c>
      <c r="CP42" s="153"/>
      <c r="CQ42" s="153" t="s">
        <v>242</v>
      </c>
      <c r="CR42" s="239"/>
      <c r="CS42" s="239"/>
      <c r="CT42" s="154"/>
      <c r="CU42" s="243"/>
      <c r="CV42" s="154"/>
      <c r="CW42" s="243"/>
      <c r="CX42" s="243"/>
      <c r="CY42" s="243"/>
      <c r="CZ42" s="243"/>
      <c r="DA42" s="243"/>
      <c r="DB42" s="251"/>
      <c r="DC42" s="135"/>
    </row>
    <row r="43" spans="1:107" ht="56.25" customHeight="1" outlineLevel="1">
      <c r="A43" s="152">
        <v>12</v>
      </c>
      <c r="B43" s="239" t="s">
        <v>1195</v>
      </c>
      <c r="C43" s="152" t="s">
        <v>147</v>
      </c>
      <c r="D43" s="152" t="s">
        <v>1196</v>
      </c>
      <c r="E43" s="152" t="s">
        <v>1105</v>
      </c>
      <c r="F43" s="152" t="s">
        <v>48</v>
      </c>
      <c r="G43" s="152" t="s">
        <v>1131</v>
      </c>
      <c r="H43" s="152">
        <v>8118766</v>
      </c>
      <c r="I43" s="153" t="s">
        <v>1172</v>
      </c>
      <c r="J43" s="152" t="s">
        <v>48</v>
      </c>
      <c r="K43" s="152" t="s">
        <v>1173</v>
      </c>
      <c r="L43" s="152" t="s">
        <v>75</v>
      </c>
      <c r="M43" s="152">
        <v>2024</v>
      </c>
      <c r="N43" s="242"/>
      <c r="O43" s="242" t="s">
        <v>1197</v>
      </c>
      <c r="P43" s="243">
        <v>578</v>
      </c>
      <c r="Q43" s="243"/>
      <c r="R43" s="243"/>
      <c r="S43" s="243">
        <v>578</v>
      </c>
      <c r="T43" s="154">
        <v>0</v>
      </c>
      <c r="U43" s="154"/>
      <c r="V43" s="242" t="s">
        <v>1173</v>
      </c>
      <c r="W43" s="242" t="s">
        <v>1173</v>
      </c>
      <c r="X43" s="242" t="s">
        <v>1172</v>
      </c>
      <c r="Y43" s="243"/>
      <c r="Z43" s="243"/>
      <c r="AA43" s="243"/>
      <c r="AB43" s="243"/>
      <c r="AC43" s="154">
        <f t="shared" ref="AC43" si="97">AD43+AE43+AF43</f>
        <v>578</v>
      </c>
      <c r="AD43" s="243"/>
      <c r="AE43" s="243"/>
      <c r="AF43" s="154">
        <f t="shared" ref="AF43" si="98">SUM(AH43:AK43)</f>
        <v>578</v>
      </c>
      <c r="AG43" s="243">
        <f t="shared" si="95"/>
        <v>0</v>
      </c>
      <c r="AH43" s="243"/>
      <c r="AI43" s="243"/>
      <c r="AJ43" s="243">
        <v>578</v>
      </c>
      <c r="AK43" s="243"/>
      <c r="AL43" s="154">
        <v>0</v>
      </c>
      <c r="AM43" s="154">
        <f t="shared" ref="AM43" si="99">AN43+AO43+AP43</f>
        <v>533.68499999999995</v>
      </c>
      <c r="AN43" s="243"/>
      <c r="AO43" s="243"/>
      <c r="AP43" s="154">
        <f t="shared" ref="AP43" si="100">SUM(AQ43:AT43)</f>
        <v>533.68499999999995</v>
      </c>
      <c r="AQ43" s="243"/>
      <c r="AR43" s="243"/>
      <c r="AS43" s="243">
        <f>300+233.685</f>
        <v>533.68499999999995</v>
      </c>
      <c r="AT43" s="243"/>
      <c r="AU43" s="154">
        <v>0</v>
      </c>
      <c r="AV43" s="154">
        <f t="shared" ref="AV43" si="101">AW43+AX43+AY43</f>
        <v>510.90709799999996</v>
      </c>
      <c r="AW43" s="243"/>
      <c r="AX43" s="243"/>
      <c r="AY43" s="154">
        <f t="shared" ref="AY43" si="102">SUM(AZ43:BC43)</f>
        <v>510.90709799999996</v>
      </c>
      <c r="AZ43" s="243"/>
      <c r="BA43" s="243"/>
      <c r="BB43" s="243">
        <f>533.685-22.777902</f>
        <v>510.90709799999996</v>
      </c>
      <c r="BC43" s="243"/>
      <c r="BD43" s="154">
        <v>0</v>
      </c>
      <c r="BE43" s="154">
        <f t="shared" ref="BE43" si="103">AV43/AM43*100</f>
        <v>95.731957615447314</v>
      </c>
      <c r="BF43" s="154">
        <f t="shared" ref="BF43" si="104">BG43+BH43+BI43</f>
        <v>233.685</v>
      </c>
      <c r="BG43" s="243"/>
      <c r="BH43" s="243"/>
      <c r="BI43" s="154">
        <f t="shared" ref="BI43" si="105">SUM(BK43:BN43)</f>
        <v>233.685</v>
      </c>
      <c r="BJ43" s="243">
        <f t="shared" si="96"/>
        <v>0</v>
      </c>
      <c r="BK43" s="243"/>
      <c r="BL43" s="243"/>
      <c r="BM43" s="243">
        <f>233.685</f>
        <v>233.685</v>
      </c>
      <c r="BN43" s="243"/>
      <c r="BO43" s="154">
        <v>0</v>
      </c>
      <c r="BP43" s="244">
        <f t="shared" ref="BP43" si="106">BQ43+BR43+BS43</f>
        <v>210.90709799999999</v>
      </c>
      <c r="BQ43" s="243"/>
      <c r="BR43" s="243"/>
      <c r="BS43" s="244">
        <f t="shared" ref="BS43" si="107">SUM(BT43:BW43)</f>
        <v>210.90709799999999</v>
      </c>
      <c r="BT43" s="243"/>
      <c r="BU43" s="243"/>
      <c r="BV43" s="243">
        <f>BM43-22.777902</f>
        <v>210.90709799999999</v>
      </c>
      <c r="BW43" s="243"/>
      <c r="BX43" s="154">
        <v>0</v>
      </c>
      <c r="BY43" s="245">
        <f>BP43/BF43*100</f>
        <v>90.252732524552286</v>
      </c>
      <c r="BZ43" s="246">
        <f t="shared" ref="BZ43" si="108">CA43+CC43+CD43</f>
        <v>0</v>
      </c>
      <c r="CA43" s="247"/>
      <c r="CB43" s="247"/>
      <c r="CC43" s="247"/>
      <c r="CD43" s="155"/>
      <c r="CE43" s="246">
        <f t="shared" ref="CE43" si="109">CF43+CH43+CI43</f>
        <v>0</v>
      </c>
      <c r="CF43" s="247"/>
      <c r="CG43" s="247"/>
      <c r="CH43" s="247"/>
      <c r="CI43" s="155"/>
      <c r="CJ43" s="248"/>
      <c r="CK43" s="248"/>
      <c r="CL43" s="248"/>
      <c r="CM43" s="248"/>
      <c r="CN43" s="248"/>
      <c r="CO43" s="155">
        <f t="shared" ref="CO43" si="110">BF43-BP43</f>
        <v>22.777902000000012</v>
      </c>
      <c r="CP43" s="153"/>
      <c r="CQ43" s="153"/>
      <c r="CR43" s="249" t="s">
        <v>1120</v>
      </c>
      <c r="CS43" s="249"/>
      <c r="CT43" s="154"/>
      <c r="CU43" s="243"/>
      <c r="CV43" s="154"/>
      <c r="CW43" s="243"/>
      <c r="CX43" s="243"/>
      <c r="CY43" s="243"/>
      <c r="CZ43" s="243"/>
      <c r="DA43" s="243"/>
      <c r="DB43" s="418"/>
      <c r="DC43" s="141"/>
    </row>
    <row r="44" spans="1:107" ht="33.75" customHeight="1">
      <c r="A44" s="361" t="s">
        <v>56</v>
      </c>
      <c r="B44" s="361" t="s">
        <v>1198</v>
      </c>
      <c r="C44" s="413"/>
      <c r="D44" s="413"/>
      <c r="E44" s="413"/>
      <c r="F44" s="413"/>
      <c r="G44" s="413"/>
      <c r="H44" s="413"/>
      <c r="I44" s="414"/>
      <c r="J44" s="413"/>
      <c r="K44" s="414"/>
      <c r="L44" s="413"/>
      <c r="M44" s="413"/>
      <c r="N44" s="415"/>
      <c r="O44" s="415"/>
      <c r="P44" s="79">
        <f>P45</f>
        <v>4147.6469999999999</v>
      </c>
      <c r="Q44" s="79">
        <f t="shared" ref="Q44:CB44" si="111">Q45</f>
        <v>0</v>
      </c>
      <c r="R44" s="79">
        <f t="shared" si="111"/>
        <v>0</v>
      </c>
      <c r="S44" s="79">
        <f t="shared" si="111"/>
        <v>4147.6469999999999</v>
      </c>
      <c r="T44" s="79">
        <f t="shared" si="111"/>
        <v>0</v>
      </c>
      <c r="U44" s="79">
        <f t="shared" si="111"/>
        <v>0</v>
      </c>
      <c r="V44" s="79">
        <f t="shared" si="111"/>
        <v>0</v>
      </c>
      <c r="W44" s="79">
        <f t="shared" si="111"/>
        <v>0</v>
      </c>
      <c r="X44" s="79">
        <f t="shared" si="111"/>
        <v>0</v>
      </c>
      <c r="Y44" s="79">
        <f t="shared" si="111"/>
        <v>0</v>
      </c>
      <c r="Z44" s="79">
        <f t="shared" si="111"/>
        <v>0</v>
      </c>
      <c r="AA44" s="79">
        <f t="shared" si="111"/>
        <v>0</v>
      </c>
      <c r="AB44" s="79">
        <f t="shared" si="111"/>
        <v>0</v>
      </c>
      <c r="AC44" s="79">
        <f t="shared" si="111"/>
        <v>4147.6469999999999</v>
      </c>
      <c r="AD44" s="79">
        <f t="shared" si="111"/>
        <v>0</v>
      </c>
      <c r="AE44" s="79">
        <f t="shared" si="111"/>
        <v>0</v>
      </c>
      <c r="AF44" s="79">
        <f t="shared" si="111"/>
        <v>4147.6469999999999</v>
      </c>
      <c r="AG44" s="79">
        <f t="shared" si="111"/>
        <v>3543</v>
      </c>
      <c r="AH44" s="79">
        <f t="shared" si="111"/>
        <v>3543</v>
      </c>
      <c r="AI44" s="79">
        <f t="shared" si="111"/>
        <v>0</v>
      </c>
      <c r="AJ44" s="79">
        <f t="shared" si="111"/>
        <v>604.64700000000005</v>
      </c>
      <c r="AK44" s="79">
        <f t="shared" si="111"/>
        <v>0</v>
      </c>
      <c r="AL44" s="79">
        <f t="shared" si="111"/>
        <v>0</v>
      </c>
      <c r="AM44" s="79">
        <f t="shared" si="111"/>
        <v>4118.8549999999996</v>
      </c>
      <c r="AN44" s="79">
        <f t="shared" si="111"/>
        <v>0</v>
      </c>
      <c r="AO44" s="79">
        <f t="shared" si="111"/>
        <v>0</v>
      </c>
      <c r="AP44" s="79">
        <f t="shared" si="111"/>
        <v>4118.8549999999996</v>
      </c>
      <c r="AQ44" s="79">
        <f t="shared" si="111"/>
        <v>3543</v>
      </c>
      <c r="AR44" s="79">
        <f t="shared" si="111"/>
        <v>0</v>
      </c>
      <c r="AS44" s="79">
        <f t="shared" si="111"/>
        <v>575.85500000000002</v>
      </c>
      <c r="AT44" s="79">
        <f t="shared" si="111"/>
        <v>0</v>
      </c>
      <c r="AU44" s="79">
        <f t="shared" si="111"/>
        <v>0</v>
      </c>
      <c r="AV44" s="79">
        <f t="shared" si="111"/>
        <v>3085.9699740000001</v>
      </c>
      <c r="AW44" s="79">
        <f t="shared" si="111"/>
        <v>0</v>
      </c>
      <c r="AX44" s="79">
        <f t="shared" si="111"/>
        <v>0</v>
      </c>
      <c r="AY44" s="79">
        <f t="shared" si="111"/>
        <v>3085.9699740000001</v>
      </c>
      <c r="AZ44" s="79">
        <f t="shared" si="111"/>
        <v>2539.7258310000002</v>
      </c>
      <c r="BA44" s="79">
        <f t="shared" si="111"/>
        <v>0</v>
      </c>
      <c r="BB44" s="79">
        <f t="shared" si="111"/>
        <v>546.24414300000001</v>
      </c>
      <c r="BC44" s="79">
        <f t="shared" si="111"/>
        <v>0</v>
      </c>
      <c r="BD44" s="79">
        <f t="shared" si="111"/>
        <v>0</v>
      </c>
      <c r="BE44" s="79">
        <f t="shared" si="111"/>
        <v>194.72917954923344</v>
      </c>
      <c r="BF44" s="79">
        <f t="shared" si="111"/>
        <v>1318.855</v>
      </c>
      <c r="BG44" s="79">
        <f t="shared" si="111"/>
        <v>0</v>
      </c>
      <c r="BH44" s="79">
        <f t="shared" si="111"/>
        <v>0</v>
      </c>
      <c r="BI44" s="79">
        <f t="shared" si="111"/>
        <v>1318.855</v>
      </c>
      <c r="BJ44" s="79">
        <f t="shared" si="111"/>
        <v>1043</v>
      </c>
      <c r="BK44" s="79">
        <f t="shared" si="111"/>
        <v>1043</v>
      </c>
      <c r="BL44" s="79">
        <f t="shared" si="111"/>
        <v>0</v>
      </c>
      <c r="BM44" s="79">
        <f t="shared" si="111"/>
        <v>275.85500000000002</v>
      </c>
      <c r="BN44" s="79">
        <f t="shared" si="111"/>
        <v>0</v>
      </c>
      <c r="BO44" s="79">
        <f t="shared" si="111"/>
        <v>0</v>
      </c>
      <c r="BP44" s="79">
        <f t="shared" si="111"/>
        <v>285.96997399999998</v>
      </c>
      <c r="BQ44" s="79">
        <f t="shared" si="111"/>
        <v>0</v>
      </c>
      <c r="BR44" s="79">
        <f t="shared" si="111"/>
        <v>0</v>
      </c>
      <c r="BS44" s="79">
        <f t="shared" si="111"/>
        <v>285.96997399999998</v>
      </c>
      <c r="BT44" s="79">
        <f t="shared" si="111"/>
        <v>39.725830999999999</v>
      </c>
      <c r="BU44" s="79">
        <f t="shared" si="111"/>
        <v>0</v>
      </c>
      <c r="BV44" s="79">
        <f t="shared" si="111"/>
        <v>246.24414300000001</v>
      </c>
      <c r="BW44" s="79">
        <f t="shared" si="111"/>
        <v>0</v>
      </c>
      <c r="BX44" s="79">
        <f t="shared" si="111"/>
        <v>0</v>
      </c>
      <c r="BY44" s="79">
        <f t="shared" si="111"/>
        <v>181.65144276172219</v>
      </c>
      <c r="BZ44" s="79">
        <f t="shared" si="111"/>
        <v>0</v>
      </c>
      <c r="CA44" s="79">
        <f t="shared" si="111"/>
        <v>0</v>
      </c>
      <c r="CB44" s="79">
        <f t="shared" si="111"/>
        <v>0</v>
      </c>
      <c r="CC44" s="79">
        <f t="shared" ref="CC44:DA44" si="112">CC45</f>
        <v>0</v>
      </c>
      <c r="CD44" s="79">
        <f t="shared" si="112"/>
        <v>0</v>
      </c>
      <c r="CE44" s="79">
        <f t="shared" si="112"/>
        <v>0</v>
      </c>
      <c r="CF44" s="79">
        <f t="shared" si="112"/>
        <v>0</v>
      </c>
      <c r="CG44" s="79">
        <f t="shared" si="112"/>
        <v>0</v>
      </c>
      <c r="CH44" s="79">
        <f t="shared" si="112"/>
        <v>0</v>
      </c>
      <c r="CI44" s="79">
        <f t="shared" si="112"/>
        <v>0</v>
      </c>
      <c r="CJ44" s="79">
        <f t="shared" si="112"/>
        <v>0</v>
      </c>
      <c r="CK44" s="79">
        <f t="shared" si="112"/>
        <v>0</v>
      </c>
      <c r="CL44" s="79">
        <f t="shared" si="112"/>
        <v>0</v>
      </c>
      <c r="CM44" s="79">
        <f t="shared" si="112"/>
        <v>0</v>
      </c>
      <c r="CN44" s="79">
        <f t="shared" si="112"/>
        <v>0</v>
      </c>
      <c r="CO44" s="79">
        <f t="shared" si="112"/>
        <v>1032.8850260000002</v>
      </c>
      <c r="CP44" s="79">
        <f t="shared" si="112"/>
        <v>0</v>
      </c>
      <c r="CQ44" s="79">
        <f t="shared" si="112"/>
        <v>0</v>
      </c>
      <c r="CR44" s="79">
        <f t="shared" si="112"/>
        <v>0</v>
      </c>
      <c r="CS44" s="79">
        <f t="shared" si="112"/>
        <v>0</v>
      </c>
      <c r="CT44" s="79">
        <f t="shared" si="112"/>
        <v>0</v>
      </c>
      <c r="CU44" s="79">
        <f t="shared" si="112"/>
        <v>0</v>
      </c>
      <c r="CV44" s="79">
        <f t="shared" si="112"/>
        <v>0</v>
      </c>
      <c r="CW44" s="79">
        <f t="shared" si="112"/>
        <v>0</v>
      </c>
      <c r="CX44" s="79">
        <f t="shared" si="112"/>
        <v>0</v>
      </c>
      <c r="CY44" s="79">
        <f t="shared" si="112"/>
        <v>0</v>
      </c>
      <c r="CZ44" s="79">
        <f t="shared" si="112"/>
        <v>0</v>
      </c>
      <c r="DA44" s="79">
        <f t="shared" si="112"/>
        <v>0</v>
      </c>
      <c r="DB44" s="413"/>
      <c r="DC44" s="140"/>
    </row>
    <row r="45" spans="1:107" ht="35.1" customHeight="1" outlineLevel="1">
      <c r="A45" s="373" t="s">
        <v>45</v>
      </c>
      <c r="B45" s="391" t="s">
        <v>1107</v>
      </c>
      <c r="C45" s="159"/>
      <c r="D45" s="160"/>
      <c r="E45" s="159"/>
      <c r="F45" s="159"/>
      <c r="G45" s="159"/>
      <c r="H45" s="417"/>
      <c r="I45" s="162"/>
      <c r="J45" s="159"/>
      <c r="K45" s="162"/>
      <c r="L45" s="159"/>
      <c r="M45" s="159"/>
      <c r="N45" s="254"/>
      <c r="O45" s="254"/>
      <c r="P45" s="161">
        <f>SUM(P46:P48)</f>
        <v>4147.6469999999999</v>
      </c>
      <c r="Q45" s="161">
        <f t="shared" ref="Q45:CB45" si="113">SUM(Q46:Q48)</f>
        <v>0</v>
      </c>
      <c r="R45" s="161">
        <f t="shared" si="113"/>
        <v>0</v>
      </c>
      <c r="S45" s="161">
        <f t="shared" si="113"/>
        <v>4147.6469999999999</v>
      </c>
      <c r="T45" s="161">
        <f t="shared" si="113"/>
        <v>0</v>
      </c>
      <c r="U45" s="161">
        <f t="shared" si="113"/>
        <v>0</v>
      </c>
      <c r="V45" s="161">
        <f t="shared" si="113"/>
        <v>0</v>
      </c>
      <c r="W45" s="161">
        <f t="shared" si="113"/>
        <v>0</v>
      </c>
      <c r="X45" s="161">
        <f t="shared" si="113"/>
        <v>0</v>
      </c>
      <c r="Y45" s="161">
        <f t="shared" si="113"/>
        <v>0</v>
      </c>
      <c r="Z45" s="161">
        <f t="shared" si="113"/>
        <v>0</v>
      </c>
      <c r="AA45" s="161">
        <f t="shared" si="113"/>
        <v>0</v>
      </c>
      <c r="AB45" s="161">
        <f t="shared" si="113"/>
        <v>0</v>
      </c>
      <c r="AC45" s="161">
        <f t="shared" si="113"/>
        <v>4147.6469999999999</v>
      </c>
      <c r="AD45" s="161">
        <f t="shared" si="113"/>
        <v>0</v>
      </c>
      <c r="AE45" s="161">
        <f t="shared" si="113"/>
        <v>0</v>
      </c>
      <c r="AF45" s="161">
        <f t="shared" si="113"/>
        <v>4147.6469999999999</v>
      </c>
      <c r="AG45" s="161">
        <f t="shared" si="113"/>
        <v>3543</v>
      </c>
      <c r="AH45" s="161">
        <f t="shared" si="113"/>
        <v>3543</v>
      </c>
      <c r="AI45" s="161">
        <f t="shared" si="113"/>
        <v>0</v>
      </c>
      <c r="AJ45" s="161">
        <f t="shared" si="113"/>
        <v>604.64700000000005</v>
      </c>
      <c r="AK45" s="161">
        <f t="shared" si="113"/>
        <v>0</v>
      </c>
      <c r="AL45" s="161">
        <f t="shared" si="113"/>
        <v>0</v>
      </c>
      <c r="AM45" s="161">
        <f t="shared" si="113"/>
        <v>4118.8549999999996</v>
      </c>
      <c r="AN45" s="161">
        <f t="shared" si="113"/>
        <v>0</v>
      </c>
      <c r="AO45" s="161">
        <f t="shared" si="113"/>
        <v>0</v>
      </c>
      <c r="AP45" s="161">
        <f t="shared" si="113"/>
        <v>4118.8549999999996</v>
      </c>
      <c r="AQ45" s="161">
        <f t="shared" si="113"/>
        <v>3543</v>
      </c>
      <c r="AR45" s="161">
        <f t="shared" si="113"/>
        <v>0</v>
      </c>
      <c r="AS45" s="161">
        <f t="shared" si="113"/>
        <v>575.85500000000002</v>
      </c>
      <c r="AT45" s="161">
        <f t="shared" si="113"/>
        <v>0</v>
      </c>
      <c r="AU45" s="161">
        <f t="shared" si="113"/>
        <v>0</v>
      </c>
      <c r="AV45" s="161">
        <f t="shared" si="113"/>
        <v>3085.9699740000001</v>
      </c>
      <c r="AW45" s="161">
        <f t="shared" si="113"/>
        <v>0</v>
      </c>
      <c r="AX45" s="161">
        <f t="shared" si="113"/>
        <v>0</v>
      </c>
      <c r="AY45" s="161">
        <f t="shared" si="113"/>
        <v>3085.9699740000001</v>
      </c>
      <c r="AZ45" s="161">
        <f t="shared" si="113"/>
        <v>2539.7258310000002</v>
      </c>
      <c r="BA45" s="161">
        <f t="shared" si="113"/>
        <v>0</v>
      </c>
      <c r="BB45" s="161">
        <f t="shared" si="113"/>
        <v>546.24414300000001</v>
      </c>
      <c r="BC45" s="161">
        <f t="shared" si="113"/>
        <v>0</v>
      </c>
      <c r="BD45" s="161">
        <f t="shared" si="113"/>
        <v>0</v>
      </c>
      <c r="BE45" s="161">
        <f t="shared" si="113"/>
        <v>194.72917954923344</v>
      </c>
      <c r="BF45" s="161">
        <f t="shared" si="113"/>
        <v>1318.855</v>
      </c>
      <c r="BG45" s="161">
        <f t="shared" si="113"/>
        <v>0</v>
      </c>
      <c r="BH45" s="161">
        <f t="shared" si="113"/>
        <v>0</v>
      </c>
      <c r="BI45" s="161">
        <f t="shared" si="113"/>
        <v>1318.855</v>
      </c>
      <c r="BJ45" s="161">
        <f t="shared" si="113"/>
        <v>1043</v>
      </c>
      <c r="BK45" s="161">
        <f t="shared" si="113"/>
        <v>1043</v>
      </c>
      <c r="BL45" s="161">
        <f t="shared" si="113"/>
        <v>0</v>
      </c>
      <c r="BM45" s="161">
        <f t="shared" si="113"/>
        <v>275.85500000000002</v>
      </c>
      <c r="BN45" s="161">
        <f t="shared" si="113"/>
        <v>0</v>
      </c>
      <c r="BO45" s="161">
        <f t="shared" si="113"/>
        <v>0</v>
      </c>
      <c r="BP45" s="161">
        <f t="shared" si="113"/>
        <v>285.96997399999998</v>
      </c>
      <c r="BQ45" s="161">
        <f t="shared" si="113"/>
        <v>0</v>
      </c>
      <c r="BR45" s="161">
        <f t="shared" si="113"/>
        <v>0</v>
      </c>
      <c r="BS45" s="161">
        <f t="shared" si="113"/>
        <v>285.96997399999998</v>
      </c>
      <c r="BT45" s="161">
        <f t="shared" si="113"/>
        <v>39.725830999999999</v>
      </c>
      <c r="BU45" s="161">
        <f t="shared" si="113"/>
        <v>0</v>
      </c>
      <c r="BV45" s="161">
        <f t="shared" si="113"/>
        <v>246.24414300000001</v>
      </c>
      <c r="BW45" s="161">
        <f t="shared" si="113"/>
        <v>0</v>
      </c>
      <c r="BX45" s="161">
        <f t="shared" si="113"/>
        <v>0</v>
      </c>
      <c r="BY45" s="161">
        <f t="shared" si="113"/>
        <v>181.65144276172219</v>
      </c>
      <c r="BZ45" s="161">
        <f t="shared" si="113"/>
        <v>0</v>
      </c>
      <c r="CA45" s="161">
        <f t="shared" si="113"/>
        <v>0</v>
      </c>
      <c r="CB45" s="161">
        <f t="shared" si="113"/>
        <v>0</v>
      </c>
      <c r="CC45" s="161">
        <f t="shared" ref="CC45:DA45" si="114">SUM(CC46:CC48)</f>
        <v>0</v>
      </c>
      <c r="CD45" s="161">
        <f t="shared" si="114"/>
        <v>0</v>
      </c>
      <c r="CE45" s="161">
        <f t="shared" si="114"/>
        <v>0</v>
      </c>
      <c r="CF45" s="161">
        <f t="shared" si="114"/>
        <v>0</v>
      </c>
      <c r="CG45" s="161">
        <f t="shared" si="114"/>
        <v>0</v>
      </c>
      <c r="CH45" s="161">
        <f t="shared" si="114"/>
        <v>0</v>
      </c>
      <c r="CI45" s="161">
        <f t="shared" si="114"/>
        <v>0</v>
      </c>
      <c r="CJ45" s="161">
        <f t="shared" si="114"/>
        <v>0</v>
      </c>
      <c r="CK45" s="161">
        <f t="shared" si="114"/>
        <v>0</v>
      </c>
      <c r="CL45" s="161">
        <f t="shared" si="114"/>
        <v>0</v>
      </c>
      <c r="CM45" s="161">
        <f t="shared" si="114"/>
        <v>0</v>
      </c>
      <c r="CN45" s="161">
        <f t="shared" si="114"/>
        <v>0</v>
      </c>
      <c r="CO45" s="161">
        <f t="shared" si="114"/>
        <v>1032.8850260000002</v>
      </c>
      <c r="CP45" s="161">
        <f t="shared" si="114"/>
        <v>0</v>
      </c>
      <c r="CQ45" s="161">
        <f t="shared" si="114"/>
        <v>0</v>
      </c>
      <c r="CR45" s="161">
        <f t="shared" si="114"/>
        <v>0</v>
      </c>
      <c r="CS45" s="161">
        <f t="shared" si="114"/>
        <v>0</v>
      </c>
      <c r="CT45" s="161">
        <f t="shared" si="114"/>
        <v>0</v>
      </c>
      <c r="CU45" s="161">
        <f t="shared" si="114"/>
        <v>0</v>
      </c>
      <c r="CV45" s="161">
        <f t="shared" si="114"/>
        <v>0</v>
      </c>
      <c r="CW45" s="161">
        <f t="shared" si="114"/>
        <v>0</v>
      </c>
      <c r="CX45" s="161">
        <f t="shared" si="114"/>
        <v>0</v>
      </c>
      <c r="CY45" s="161">
        <f t="shared" si="114"/>
        <v>0</v>
      </c>
      <c r="CZ45" s="161">
        <f t="shared" si="114"/>
        <v>0</v>
      </c>
      <c r="DA45" s="161">
        <f t="shared" si="114"/>
        <v>0</v>
      </c>
      <c r="DB45" s="256"/>
      <c r="DC45" s="136"/>
    </row>
    <row r="46" spans="1:107" ht="66.75" customHeight="1" outlineLevel="1">
      <c r="A46" s="152">
        <v>2</v>
      </c>
      <c r="B46" s="239" t="s">
        <v>1201</v>
      </c>
      <c r="C46" s="152" t="s">
        <v>147</v>
      </c>
      <c r="D46" s="152" t="s">
        <v>1196</v>
      </c>
      <c r="E46" s="152" t="s">
        <v>1105</v>
      </c>
      <c r="F46" s="152" t="s">
        <v>48</v>
      </c>
      <c r="G46" s="152" t="s">
        <v>1131</v>
      </c>
      <c r="H46" s="152">
        <v>8118767</v>
      </c>
      <c r="I46" s="153" t="s">
        <v>1199</v>
      </c>
      <c r="J46" s="152" t="s">
        <v>48</v>
      </c>
      <c r="K46" s="152" t="s">
        <v>1202</v>
      </c>
      <c r="L46" s="152" t="s">
        <v>75</v>
      </c>
      <c r="M46" s="152">
        <v>2024</v>
      </c>
      <c r="N46" s="242"/>
      <c r="O46" s="242" t="s">
        <v>1203</v>
      </c>
      <c r="P46" s="243">
        <v>604.64700000000005</v>
      </c>
      <c r="Q46" s="243"/>
      <c r="R46" s="243"/>
      <c r="S46" s="243">
        <v>604.64700000000005</v>
      </c>
      <c r="T46" s="154">
        <v>0</v>
      </c>
      <c r="U46" s="154"/>
      <c r="V46" s="242" t="s">
        <v>1202</v>
      </c>
      <c r="W46" s="242" t="s">
        <v>1200</v>
      </c>
      <c r="X46" s="242" t="s">
        <v>1199</v>
      </c>
      <c r="Y46" s="243"/>
      <c r="Z46" s="243"/>
      <c r="AA46" s="243"/>
      <c r="AB46" s="243"/>
      <c r="AC46" s="154">
        <v>604.64700000000005</v>
      </c>
      <c r="AD46" s="243"/>
      <c r="AE46" s="243"/>
      <c r="AF46" s="154">
        <v>604.64700000000005</v>
      </c>
      <c r="AG46" s="243">
        <f t="shared" ref="AG46:AG84" si="115">AH46+AI46</f>
        <v>0</v>
      </c>
      <c r="AH46" s="243"/>
      <c r="AI46" s="243"/>
      <c r="AJ46" s="243">
        <v>604.64700000000005</v>
      </c>
      <c r="AK46" s="243"/>
      <c r="AL46" s="154">
        <v>0</v>
      </c>
      <c r="AM46" s="154">
        <v>575.85500000000002</v>
      </c>
      <c r="AN46" s="243"/>
      <c r="AO46" s="243"/>
      <c r="AP46" s="154">
        <v>575.85500000000002</v>
      </c>
      <c r="AQ46" s="243"/>
      <c r="AR46" s="243"/>
      <c r="AS46" s="243">
        <v>575.85500000000002</v>
      </c>
      <c r="AT46" s="243"/>
      <c r="AU46" s="154">
        <v>0</v>
      </c>
      <c r="AV46" s="154">
        <v>546.24414300000001</v>
      </c>
      <c r="AW46" s="243"/>
      <c r="AX46" s="243"/>
      <c r="AY46" s="154">
        <v>546.24414300000001</v>
      </c>
      <c r="AZ46" s="243"/>
      <c r="BA46" s="243"/>
      <c r="BB46" s="243">
        <v>546.24414300000001</v>
      </c>
      <c r="BC46" s="243"/>
      <c r="BD46" s="154">
        <v>0</v>
      </c>
      <c r="BE46" s="154">
        <v>94.857931771018741</v>
      </c>
      <c r="BF46" s="154">
        <v>275.85500000000002</v>
      </c>
      <c r="BG46" s="243"/>
      <c r="BH46" s="243"/>
      <c r="BI46" s="154">
        <v>275.85500000000002</v>
      </c>
      <c r="BJ46" s="243">
        <f t="shared" ref="BJ46:BJ52" si="116">BK46+BL46</f>
        <v>0</v>
      </c>
      <c r="BK46" s="243"/>
      <c r="BL46" s="243"/>
      <c r="BM46" s="243">
        <v>275.85500000000002</v>
      </c>
      <c r="BN46" s="243"/>
      <c r="BO46" s="154">
        <v>0</v>
      </c>
      <c r="BP46" s="244">
        <v>246.24414300000001</v>
      </c>
      <c r="BQ46" s="243"/>
      <c r="BR46" s="243"/>
      <c r="BS46" s="244">
        <v>246.24414300000001</v>
      </c>
      <c r="BT46" s="243"/>
      <c r="BU46" s="243"/>
      <c r="BV46" s="243">
        <v>246.24414300000001</v>
      </c>
      <c r="BW46" s="243"/>
      <c r="BX46" s="154">
        <v>0</v>
      </c>
      <c r="BY46" s="245">
        <v>89.265789273350123</v>
      </c>
      <c r="BZ46" s="246">
        <v>0</v>
      </c>
      <c r="CA46" s="247"/>
      <c r="CB46" s="247"/>
      <c r="CC46" s="247"/>
      <c r="CD46" s="155"/>
      <c r="CE46" s="246">
        <v>0</v>
      </c>
      <c r="CF46" s="247"/>
      <c r="CG46" s="247"/>
      <c r="CH46" s="247"/>
      <c r="CI46" s="155"/>
      <c r="CJ46" s="248"/>
      <c r="CK46" s="248"/>
      <c r="CL46" s="248"/>
      <c r="CM46" s="248"/>
      <c r="CN46" s="248"/>
      <c r="CO46" s="155">
        <v>29.61085700000001</v>
      </c>
      <c r="CP46" s="153"/>
      <c r="CQ46" s="153"/>
      <c r="CR46" s="249" t="s">
        <v>1120</v>
      </c>
      <c r="CS46" s="249"/>
      <c r="CT46" s="154"/>
      <c r="CU46" s="243"/>
      <c r="CV46" s="154"/>
      <c r="CW46" s="243"/>
      <c r="CX46" s="243"/>
      <c r="CY46" s="243"/>
      <c r="CZ46" s="243"/>
      <c r="DA46" s="243"/>
      <c r="DB46" s="251"/>
      <c r="DC46" s="135"/>
    </row>
    <row r="47" spans="1:107" ht="68.25" customHeight="1" outlineLevel="1">
      <c r="A47" s="152">
        <v>4</v>
      </c>
      <c r="B47" s="239" t="s">
        <v>1204</v>
      </c>
      <c r="C47" s="240" t="s">
        <v>1115</v>
      </c>
      <c r="D47" s="241" t="s">
        <v>1116</v>
      </c>
      <c r="E47" s="152" t="s">
        <v>1105</v>
      </c>
      <c r="F47" s="152" t="s">
        <v>48</v>
      </c>
      <c r="G47" s="152" t="s">
        <v>53</v>
      </c>
      <c r="H47" s="152"/>
      <c r="I47" s="153" t="s">
        <v>1199</v>
      </c>
      <c r="J47" s="152" t="s">
        <v>48</v>
      </c>
      <c r="K47" s="152" t="s">
        <v>1205</v>
      </c>
      <c r="L47" s="152">
        <v>2025</v>
      </c>
      <c r="M47" s="152">
        <v>2025</v>
      </c>
      <c r="N47" s="242"/>
      <c r="O47" s="242" t="s">
        <v>1206</v>
      </c>
      <c r="P47" s="154">
        <v>1000</v>
      </c>
      <c r="Q47" s="154"/>
      <c r="R47" s="154"/>
      <c r="S47" s="154">
        <v>1000</v>
      </c>
      <c r="T47" s="154">
        <v>0</v>
      </c>
      <c r="U47" s="154"/>
      <c r="V47" s="242" t="s">
        <v>1205</v>
      </c>
      <c r="W47" s="242" t="s">
        <v>1200</v>
      </c>
      <c r="X47" s="242" t="s">
        <v>1199</v>
      </c>
      <c r="Y47" s="154"/>
      <c r="Z47" s="154"/>
      <c r="AA47" s="154"/>
      <c r="AB47" s="154"/>
      <c r="AC47" s="154">
        <v>1000</v>
      </c>
      <c r="AD47" s="154"/>
      <c r="AE47" s="154"/>
      <c r="AF47" s="154">
        <v>1000</v>
      </c>
      <c r="AG47" s="243">
        <f t="shared" si="115"/>
        <v>1000</v>
      </c>
      <c r="AH47" s="154">
        <v>1000</v>
      </c>
      <c r="AI47" s="154"/>
      <c r="AJ47" s="154"/>
      <c r="AK47" s="154"/>
      <c r="AL47" s="154">
        <v>0</v>
      </c>
      <c r="AM47" s="154">
        <v>1000</v>
      </c>
      <c r="AN47" s="154"/>
      <c r="AO47" s="154"/>
      <c r="AP47" s="154">
        <v>1000</v>
      </c>
      <c r="AQ47" s="154">
        <v>1000</v>
      </c>
      <c r="AR47" s="154"/>
      <c r="AS47" s="154"/>
      <c r="AT47" s="154"/>
      <c r="AU47" s="154">
        <v>0</v>
      </c>
      <c r="AV47" s="154">
        <v>0</v>
      </c>
      <c r="AW47" s="154"/>
      <c r="AX47" s="154"/>
      <c r="AY47" s="154">
        <v>0</v>
      </c>
      <c r="AZ47" s="154"/>
      <c r="BA47" s="154"/>
      <c r="BB47" s="154"/>
      <c r="BC47" s="154"/>
      <c r="BD47" s="154">
        <v>0</v>
      </c>
      <c r="BE47" s="154">
        <v>0</v>
      </c>
      <c r="BF47" s="154">
        <v>1000</v>
      </c>
      <c r="BG47" s="154"/>
      <c r="BH47" s="154"/>
      <c r="BI47" s="154">
        <v>1000</v>
      </c>
      <c r="BJ47" s="243">
        <f t="shared" si="116"/>
        <v>1000</v>
      </c>
      <c r="BK47" s="154">
        <v>1000</v>
      </c>
      <c r="BL47" s="154"/>
      <c r="BM47" s="154"/>
      <c r="BN47" s="154"/>
      <c r="BO47" s="154">
        <v>0</v>
      </c>
      <c r="BP47" s="244">
        <v>0</v>
      </c>
      <c r="BQ47" s="154"/>
      <c r="BR47" s="154"/>
      <c r="BS47" s="154"/>
      <c r="BT47" s="154"/>
      <c r="BU47" s="154"/>
      <c r="BV47" s="154"/>
      <c r="BW47" s="154"/>
      <c r="BX47" s="154">
        <v>0</v>
      </c>
      <c r="BY47" s="245">
        <v>0</v>
      </c>
      <c r="BZ47" s="246">
        <v>0</v>
      </c>
      <c r="CA47" s="155"/>
      <c r="CB47" s="155"/>
      <c r="CC47" s="155"/>
      <c r="CD47" s="155">
        <v>0</v>
      </c>
      <c r="CE47" s="246">
        <v>0</v>
      </c>
      <c r="CF47" s="155"/>
      <c r="CG47" s="155"/>
      <c r="CH47" s="155"/>
      <c r="CI47" s="155"/>
      <c r="CJ47" s="248"/>
      <c r="CK47" s="248"/>
      <c r="CL47" s="248"/>
      <c r="CM47" s="248"/>
      <c r="CN47" s="248"/>
      <c r="CO47" s="155">
        <v>1000</v>
      </c>
      <c r="CP47" s="153" t="s">
        <v>1207</v>
      </c>
      <c r="CQ47" s="153"/>
      <c r="CR47" s="259"/>
      <c r="CS47" s="259"/>
      <c r="CT47" s="154"/>
      <c r="CU47" s="243"/>
      <c r="CV47" s="154"/>
      <c r="CW47" s="243"/>
      <c r="CX47" s="154"/>
      <c r="CY47" s="154"/>
      <c r="CZ47" s="154"/>
      <c r="DA47" s="154"/>
      <c r="DB47" s="251"/>
      <c r="DC47" s="135"/>
    </row>
    <row r="48" spans="1:107" ht="75" customHeight="1" outlineLevel="1">
      <c r="A48" s="152">
        <v>5</v>
      </c>
      <c r="B48" s="252" t="s">
        <v>1208</v>
      </c>
      <c r="C48" s="240" t="s">
        <v>1115</v>
      </c>
      <c r="D48" s="152" t="s">
        <v>1209</v>
      </c>
      <c r="E48" s="152" t="s">
        <v>1105</v>
      </c>
      <c r="F48" s="152" t="s">
        <v>48</v>
      </c>
      <c r="G48" s="152" t="s">
        <v>53</v>
      </c>
      <c r="H48" s="152">
        <v>8068805</v>
      </c>
      <c r="I48" s="153" t="s">
        <v>1199</v>
      </c>
      <c r="J48" s="152" t="s">
        <v>48</v>
      </c>
      <c r="K48" s="152" t="s">
        <v>1202</v>
      </c>
      <c r="L48" s="152" t="s">
        <v>54</v>
      </c>
      <c r="M48" s="152">
        <v>2023</v>
      </c>
      <c r="N48" s="244"/>
      <c r="O48" s="242" t="s">
        <v>1210</v>
      </c>
      <c r="P48" s="154">
        <v>2543</v>
      </c>
      <c r="Q48" s="243"/>
      <c r="R48" s="243"/>
      <c r="S48" s="154">
        <v>2543</v>
      </c>
      <c r="T48" s="154">
        <v>0</v>
      </c>
      <c r="U48" s="154"/>
      <c r="V48" s="242" t="s">
        <v>1202</v>
      </c>
      <c r="W48" s="242" t="s">
        <v>1200</v>
      </c>
      <c r="X48" s="242" t="s">
        <v>1199</v>
      </c>
      <c r="Y48" s="154"/>
      <c r="Z48" s="154"/>
      <c r="AA48" s="154"/>
      <c r="AB48" s="154"/>
      <c r="AC48" s="154">
        <v>2543</v>
      </c>
      <c r="AD48" s="243"/>
      <c r="AE48" s="243"/>
      <c r="AF48" s="154">
        <v>2543</v>
      </c>
      <c r="AG48" s="243">
        <f t="shared" si="115"/>
        <v>2543</v>
      </c>
      <c r="AH48" s="243">
        <v>2543</v>
      </c>
      <c r="AI48" s="243"/>
      <c r="AJ48" s="243"/>
      <c r="AK48" s="243"/>
      <c r="AL48" s="154">
        <v>0</v>
      </c>
      <c r="AM48" s="154">
        <v>2543</v>
      </c>
      <c r="AN48" s="243"/>
      <c r="AO48" s="243"/>
      <c r="AP48" s="154">
        <v>2543</v>
      </c>
      <c r="AQ48" s="243">
        <v>2543</v>
      </c>
      <c r="AR48" s="243"/>
      <c r="AS48" s="243"/>
      <c r="AT48" s="243"/>
      <c r="AU48" s="154">
        <v>0</v>
      </c>
      <c r="AV48" s="154">
        <v>2539.7258310000002</v>
      </c>
      <c r="AW48" s="243"/>
      <c r="AX48" s="243"/>
      <c r="AY48" s="154">
        <v>2539.7258310000002</v>
      </c>
      <c r="AZ48" s="243">
        <v>2539.7258310000002</v>
      </c>
      <c r="BA48" s="243"/>
      <c r="BB48" s="243"/>
      <c r="BC48" s="243"/>
      <c r="BD48" s="154">
        <v>0</v>
      </c>
      <c r="BE48" s="154">
        <v>99.871247778214709</v>
      </c>
      <c r="BF48" s="154">
        <v>43</v>
      </c>
      <c r="BG48" s="243"/>
      <c r="BH48" s="243"/>
      <c r="BI48" s="154">
        <v>43</v>
      </c>
      <c r="BJ48" s="243">
        <f t="shared" si="116"/>
        <v>43</v>
      </c>
      <c r="BK48" s="243">
        <v>43</v>
      </c>
      <c r="BL48" s="243"/>
      <c r="BM48" s="243"/>
      <c r="BN48" s="243"/>
      <c r="BO48" s="154">
        <v>0</v>
      </c>
      <c r="BP48" s="244">
        <v>39.725830999999999</v>
      </c>
      <c r="BQ48" s="243"/>
      <c r="BR48" s="243"/>
      <c r="BS48" s="243">
        <v>39.725830999999999</v>
      </c>
      <c r="BT48" s="243">
        <v>39.725830999999999</v>
      </c>
      <c r="BU48" s="243"/>
      <c r="BV48" s="243"/>
      <c r="BW48" s="243"/>
      <c r="BX48" s="154">
        <v>0</v>
      </c>
      <c r="BY48" s="245">
        <v>92.385653488372085</v>
      </c>
      <c r="BZ48" s="246">
        <v>0</v>
      </c>
      <c r="CA48" s="247"/>
      <c r="CB48" s="247"/>
      <c r="CC48" s="247"/>
      <c r="CD48" s="155">
        <v>0</v>
      </c>
      <c r="CE48" s="246">
        <v>0</v>
      </c>
      <c r="CF48" s="247"/>
      <c r="CG48" s="247"/>
      <c r="CH48" s="247"/>
      <c r="CI48" s="155"/>
      <c r="CJ48" s="248"/>
      <c r="CK48" s="248"/>
      <c r="CL48" s="248"/>
      <c r="CM48" s="248"/>
      <c r="CN48" s="248"/>
      <c r="CO48" s="155">
        <v>3.2741690000000006</v>
      </c>
      <c r="CP48" s="153"/>
      <c r="CQ48" s="153" t="s">
        <v>242</v>
      </c>
      <c r="CR48" s="249"/>
      <c r="CS48" s="249"/>
      <c r="CT48" s="154"/>
      <c r="CU48" s="243"/>
      <c r="CV48" s="154"/>
      <c r="CW48" s="243"/>
      <c r="CX48" s="243"/>
      <c r="CY48" s="243"/>
      <c r="CZ48" s="243"/>
      <c r="DA48" s="243"/>
      <c r="DB48" s="251"/>
      <c r="DC48" s="135"/>
    </row>
    <row r="49" spans="1:107" ht="38.25" customHeight="1">
      <c r="A49" s="361" t="s">
        <v>56</v>
      </c>
      <c r="B49" s="361" t="s">
        <v>1211</v>
      </c>
      <c r="C49" s="413"/>
      <c r="D49" s="413"/>
      <c r="E49" s="413"/>
      <c r="F49" s="413"/>
      <c r="G49" s="413"/>
      <c r="H49" s="413"/>
      <c r="I49" s="413"/>
      <c r="J49" s="413"/>
      <c r="K49" s="413"/>
      <c r="L49" s="413"/>
      <c r="M49" s="413"/>
      <c r="N49" s="415"/>
      <c r="O49" s="415"/>
      <c r="P49" s="79">
        <f>P50</f>
        <v>10392.887000000001</v>
      </c>
      <c r="Q49" s="79">
        <f t="shared" ref="Q49:CB49" si="117">Q50</f>
        <v>0</v>
      </c>
      <c r="R49" s="79">
        <f t="shared" si="117"/>
        <v>0</v>
      </c>
      <c r="S49" s="79">
        <f t="shared" si="117"/>
        <v>10392.887000000001</v>
      </c>
      <c r="T49" s="79">
        <f t="shared" si="117"/>
        <v>0</v>
      </c>
      <c r="U49" s="79">
        <f t="shared" si="117"/>
        <v>0</v>
      </c>
      <c r="V49" s="79">
        <f t="shared" si="117"/>
        <v>0</v>
      </c>
      <c r="W49" s="79">
        <f t="shared" si="117"/>
        <v>0</v>
      </c>
      <c r="X49" s="79">
        <f t="shared" si="117"/>
        <v>0</v>
      </c>
      <c r="Y49" s="79">
        <f t="shared" si="117"/>
        <v>0</v>
      </c>
      <c r="Z49" s="79">
        <f t="shared" si="117"/>
        <v>0</v>
      </c>
      <c r="AA49" s="79">
        <f t="shared" si="117"/>
        <v>0</v>
      </c>
      <c r="AB49" s="79">
        <f t="shared" si="117"/>
        <v>0</v>
      </c>
      <c r="AC49" s="79">
        <f t="shared" si="117"/>
        <v>10394</v>
      </c>
      <c r="AD49" s="79">
        <f t="shared" si="117"/>
        <v>0</v>
      </c>
      <c r="AE49" s="79">
        <f t="shared" si="117"/>
        <v>0</v>
      </c>
      <c r="AF49" s="79">
        <f t="shared" si="117"/>
        <v>10394</v>
      </c>
      <c r="AG49" s="79">
        <f t="shared" si="117"/>
        <v>8411</v>
      </c>
      <c r="AH49" s="79">
        <f t="shared" si="117"/>
        <v>4764</v>
      </c>
      <c r="AI49" s="79">
        <f t="shared" si="117"/>
        <v>3647</v>
      </c>
      <c r="AJ49" s="79">
        <f t="shared" si="117"/>
        <v>1983</v>
      </c>
      <c r="AK49" s="79">
        <f t="shared" si="117"/>
        <v>0</v>
      </c>
      <c r="AL49" s="79">
        <f t="shared" si="117"/>
        <v>0</v>
      </c>
      <c r="AM49" s="79">
        <f t="shared" si="117"/>
        <v>3564.6549999999997</v>
      </c>
      <c r="AN49" s="79">
        <f t="shared" si="117"/>
        <v>0</v>
      </c>
      <c r="AO49" s="79">
        <f t="shared" si="117"/>
        <v>0</v>
      </c>
      <c r="AP49" s="79">
        <f t="shared" si="117"/>
        <v>3564.6549999999997</v>
      </c>
      <c r="AQ49" s="79">
        <f t="shared" si="117"/>
        <v>3000</v>
      </c>
      <c r="AR49" s="79">
        <f t="shared" si="117"/>
        <v>0</v>
      </c>
      <c r="AS49" s="79">
        <f t="shared" si="117"/>
        <v>564.65499999999997</v>
      </c>
      <c r="AT49" s="79">
        <f t="shared" si="117"/>
        <v>0</v>
      </c>
      <c r="AU49" s="79">
        <f t="shared" si="117"/>
        <v>0</v>
      </c>
      <c r="AV49" s="79">
        <f t="shared" si="117"/>
        <v>3544.4056489999998</v>
      </c>
      <c r="AW49" s="79">
        <f t="shared" si="117"/>
        <v>0</v>
      </c>
      <c r="AX49" s="79">
        <f t="shared" si="117"/>
        <v>0</v>
      </c>
      <c r="AY49" s="79">
        <f t="shared" si="117"/>
        <v>3544.4056489999998</v>
      </c>
      <c r="AZ49" s="79">
        <f t="shared" si="117"/>
        <v>3000</v>
      </c>
      <c r="BA49" s="79">
        <f t="shared" si="117"/>
        <v>0</v>
      </c>
      <c r="BB49" s="79">
        <f t="shared" si="117"/>
        <v>544.40564899999993</v>
      </c>
      <c r="BC49" s="79">
        <f t="shared" si="117"/>
        <v>0</v>
      </c>
      <c r="BD49" s="79">
        <f t="shared" si="117"/>
        <v>0</v>
      </c>
      <c r="BE49" s="79">
        <f t="shared" si="117"/>
        <v>196.4138543004135</v>
      </c>
      <c r="BF49" s="79">
        <f t="shared" si="117"/>
        <v>2028.655</v>
      </c>
      <c r="BG49" s="79">
        <f t="shared" si="117"/>
        <v>0</v>
      </c>
      <c r="BH49" s="79">
        <f t="shared" si="117"/>
        <v>0</v>
      </c>
      <c r="BI49" s="79">
        <f t="shared" si="117"/>
        <v>2028.655</v>
      </c>
      <c r="BJ49" s="79">
        <f t="shared" si="117"/>
        <v>1764</v>
      </c>
      <c r="BK49" s="79">
        <f t="shared" si="117"/>
        <v>1764</v>
      </c>
      <c r="BL49" s="79">
        <f t="shared" si="117"/>
        <v>0</v>
      </c>
      <c r="BM49" s="79">
        <f t="shared" si="117"/>
        <v>264.65499999999997</v>
      </c>
      <c r="BN49" s="79">
        <f t="shared" si="117"/>
        <v>0</v>
      </c>
      <c r="BO49" s="79">
        <f t="shared" si="117"/>
        <v>0</v>
      </c>
      <c r="BP49" s="79">
        <f t="shared" si="117"/>
        <v>244.40564899999998</v>
      </c>
      <c r="BQ49" s="79">
        <f t="shared" si="117"/>
        <v>0</v>
      </c>
      <c r="BR49" s="79">
        <f t="shared" si="117"/>
        <v>0</v>
      </c>
      <c r="BS49" s="79">
        <f t="shared" si="117"/>
        <v>244.40564899999998</v>
      </c>
      <c r="BT49" s="79">
        <f t="shared" si="117"/>
        <v>0</v>
      </c>
      <c r="BU49" s="79">
        <f t="shared" si="117"/>
        <v>0</v>
      </c>
      <c r="BV49" s="79">
        <f t="shared" si="117"/>
        <v>244.40564899999998</v>
      </c>
      <c r="BW49" s="79">
        <f t="shared" si="117"/>
        <v>0</v>
      </c>
      <c r="BX49" s="79">
        <f t="shared" si="117"/>
        <v>0</v>
      </c>
      <c r="BY49" s="79">
        <f t="shared" si="117"/>
        <v>92.348774442198334</v>
      </c>
      <c r="BZ49" s="79">
        <f t="shared" si="117"/>
        <v>0</v>
      </c>
      <c r="CA49" s="79">
        <f t="shared" si="117"/>
        <v>0</v>
      </c>
      <c r="CB49" s="79">
        <f t="shared" si="117"/>
        <v>0</v>
      </c>
      <c r="CC49" s="79">
        <f t="shared" ref="CC49:DA49" si="118">CC50</f>
        <v>0</v>
      </c>
      <c r="CD49" s="79">
        <f t="shared" si="118"/>
        <v>0</v>
      </c>
      <c r="CE49" s="79">
        <f t="shared" si="118"/>
        <v>0</v>
      </c>
      <c r="CF49" s="79">
        <f t="shared" si="118"/>
        <v>0</v>
      </c>
      <c r="CG49" s="79">
        <f t="shared" si="118"/>
        <v>0</v>
      </c>
      <c r="CH49" s="79">
        <f t="shared" si="118"/>
        <v>0</v>
      </c>
      <c r="CI49" s="79">
        <f t="shared" si="118"/>
        <v>0</v>
      </c>
      <c r="CJ49" s="79">
        <f t="shared" si="118"/>
        <v>0</v>
      </c>
      <c r="CK49" s="79">
        <f t="shared" si="118"/>
        <v>0</v>
      </c>
      <c r="CL49" s="79">
        <f t="shared" si="118"/>
        <v>0</v>
      </c>
      <c r="CM49" s="79">
        <f t="shared" si="118"/>
        <v>0</v>
      </c>
      <c r="CN49" s="79">
        <f t="shared" si="118"/>
        <v>0</v>
      </c>
      <c r="CO49" s="79">
        <f t="shared" si="118"/>
        <v>1784.2493509999999</v>
      </c>
      <c r="CP49" s="79">
        <f t="shared" si="118"/>
        <v>0</v>
      </c>
      <c r="CQ49" s="79">
        <f t="shared" si="118"/>
        <v>0</v>
      </c>
      <c r="CR49" s="79">
        <f t="shared" si="118"/>
        <v>0</v>
      </c>
      <c r="CS49" s="79">
        <f t="shared" si="118"/>
        <v>0</v>
      </c>
      <c r="CT49" s="79">
        <f t="shared" si="118"/>
        <v>0</v>
      </c>
      <c r="CU49" s="79">
        <f t="shared" si="118"/>
        <v>0</v>
      </c>
      <c r="CV49" s="79">
        <f t="shared" si="118"/>
        <v>0</v>
      </c>
      <c r="CW49" s="79">
        <f t="shared" si="118"/>
        <v>0</v>
      </c>
      <c r="CX49" s="79">
        <f t="shared" si="118"/>
        <v>0</v>
      </c>
      <c r="CY49" s="79">
        <f t="shared" si="118"/>
        <v>0</v>
      </c>
      <c r="CZ49" s="79">
        <f t="shared" si="118"/>
        <v>0</v>
      </c>
      <c r="DA49" s="79">
        <f t="shared" si="118"/>
        <v>0</v>
      </c>
      <c r="DB49" s="413"/>
      <c r="DC49" s="140"/>
    </row>
    <row r="50" spans="1:107" ht="35.1" customHeight="1" outlineLevel="1">
      <c r="A50" s="419" t="s">
        <v>45</v>
      </c>
      <c r="B50" s="391" t="s">
        <v>1107</v>
      </c>
      <c r="C50" s="159"/>
      <c r="D50" s="160"/>
      <c r="E50" s="159"/>
      <c r="F50" s="159"/>
      <c r="G50" s="159"/>
      <c r="H50" s="417"/>
      <c r="I50" s="160"/>
      <c r="J50" s="159"/>
      <c r="K50" s="159"/>
      <c r="L50" s="159"/>
      <c r="M50" s="159"/>
      <c r="N50" s="254"/>
      <c r="O50" s="254"/>
      <c r="P50" s="161">
        <f>SUM(P51:P52)</f>
        <v>10392.887000000001</v>
      </c>
      <c r="Q50" s="161">
        <f t="shared" ref="Q50:CB50" si="119">SUM(Q51:Q52)</f>
        <v>0</v>
      </c>
      <c r="R50" s="161">
        <f t="shared" si="119"/>
        <v>0</v>
      </c>
      <c r="S50" s="161">
        <f t="shared" si="119"/>
        <v>10392.887000000001</v>
      </c>
      <c r="T50" s="161">
        <f t="shared" si="119"/>
        <v>0</v>
      </c>
      <c r="U50" s="161">
        <f t="shared" si="119"/>
        <v>0</v>
      </c>
      <c r="V50" s="161">
        <f t="shared" si="119"/>
        <v>0</v>
      </c>
      <c r="W50" s="161">
        <f t="shared" si="119"/>
        <v>0</v>
      </c>
      <c r="X50" s="161">
        <f t="shared" si="119"/>
        <v>0</v>
      </c>
      <c r="Y50" s="161">
        <f t="shared" si="119"/>
        <v>0</v>
      </c>
      <c r="Z50" s="161">
        <f t="shared" si="119"/>
        <v>0</v>
      </c>
      <c r="AA50" s="161">
        <f t="shared" si="119"/>
        <v>0</v>
      </c>
      <c r="AB50" s="161">
        <f t="shared" si="119"/>
        <v>0</v>
      </c>
      <c r="AC50" s="161">
        <f t="shared" si="119"/>
        <v>10394</v>
      </c>
      <c r="AD50" s="161">
        <f t="shared" si="119"/>
        <v>0</v>
      </c>
      <c r="AE50" s="161">
        <f t="shared" si="119"/>
        <v>0</v>
      </c>
      <c r="AF50" s="161">
        <f t="shared" si="119"/>
        <v>10394</v>
      </c>
      <c r="AG50" s="161">
        <f t="shared" si="119"/>
        <v>8411</v>
      </c>
      <c r="AH50" s="161">
        <f t="shared" si="119"/>
        <v>4764</v>
      </c>
      <c r="AI50" s="161">
        <f t="shared" si="119"/>
        <v>3647</v>
      </c>
      <c r="AJ50" s="161">
        <f t="shared" si="119"/>
        <v>1983</v>
      </c>
      <c r="AK50" s="161">
        <f t="shared" si="119"/>
        <v>0</v>
      </c>
      <c r="AL50" s="161">
        <f t="shared" si="119"/>
        <v>0</v>
      </c>
      <c r="AM50" s="161">
        <f t="shared" si="119"/>
        <v>3564.6549999999997</v>
      </c>
      <c r="AN50" s="161">
        <f t="shared" si="119"/>
        <v>0</v>
      </c>
      <c r="AO50" s="161">
        <f t="shared" si="119"/>
        <v>0</v>
      </c>
      <c r="AP50" s="161">
        <f t="shared" si="119"/>
        <v>3564.6549999999997</v>
      </c>
      <c r="AQ50" s="161">
        <f t="shared" si="119"/>
        <v>3000</v>
      </c>
      <c r="AR50" s="161">
        <f t="shared" si="119"/>
        <v>0</v>
      </c>
      <c r="AS50" s="161">
        <f t="shared" si="119"/>
        <v>564.65499999999997</v>
      </c>
      <c r="AT50" s="161">
        <f t="shared" si="119"/>
        <v>0</v>
      </c>
      <c r="AU50" s="161">
        <f t="shared" si="119"/>
        <v>0</v>
      </c>
      <c r="AV50" s="161">
        <f t="shared" si="119"/>
        <v>3544.4056489999998</v>
      </c>
      <c r="AW50" s="161">
        <f t="shared" si="119"/>
        <v>0</v>
      </c>
      <c r="AX50" s="161">
        <f t="shared" si="119"/>
        <v>0</v>
      </c>
      <c r="AY50" s="161">
        <f t="shared" si="119"/>
        <v>3544.4056489999998</v>
      </c>
      <c r="AZ50" s="161">
        <f t="shared" si="119"/>
        <v>3000</v>
      </c>
      <c r="BA50" s="161">
        <f t="shared" si="119"/>
        <v>0</v>
      </c>
      <c r="BB50" s="161">
        <f t="shared" si="119"/>
        <v>544.40564899999993</v>
      </c>
      <c r="BC50" s="161">
        <f t="shared" si="119"/>
        <v>0</v>
      </c>
      <c r="BD50" s="161">
        <f t="shared" si="119"/>
        <v>0</v>
      </c>
      <c r="BE50" s="161">
        <f t="shared" si="119"/>
        <v>196.4138543004135</v>
      </c>
      <c r="BF50" s="161">
        <f t="shared" si="119"/>
        <v>2028.655</v>
      </c>
      <c r="BG50" s="161">
        <f t="shared" si="119"/>
        <v>0</v>
      </c>
      <c r="BH50" s="161">
        <f t="shared" si="119"/>
        <v>0</v>
      </c>
      <c r="BI50" s="161">
        <f t="shared" si="119"/>
        <v>2028.655</v>
      </c>
      <c r="BJ50" s="161">
        <f t="shared" si="119"/>
        <v>1764</v>
      </c>
      <c r="BK50" s="161">
        <f t="shared" si="119"/>
        <v>1764</v>
      </c>
      <c r="BL50" s="161">
        <f t="shared" si="119"/>
        <v>0</v>
      </c>
      <c r="BM50" s="161">
        <f t="shared" si="119"/>
        <v>264.65499999999997</v>
      </c>
      <c r="BN50" s="161">
        <f t="shared" si="119"/>
        <v>0</v>
      </c>
      <c r="BO50" s="161">
        <f t="shared" si="119"/>
        <v>0</v>
      </c>
      <c r="BP50" s="161">
        <f t="shared" si="119"/>
        <v>244.40564899999998</v>
      </c>
      <c r="BQ50" s="161">
        <f t="shared" si="119"/>
        <v>0</v>
      </c>
      <c r="BR50" s="161">
        <f t="shared" si="119"/>
        <v>0</v>
      </c>
      <c r="BS50" s="161">
        <f t="shared" si="119"/>
        <v>244.40564899999998</v>
      </c>
      <c r="BT50" s="161">
        <f t="shared" si="119"/>
        <v>0</v>
      </c>
      <c r="BU50" s="161">
        <f t="shared" si="119"/>
        <v>0</v>
      </c>
      <c r="BV50" s="161">
        <f t="shared" si="119"/>
        <v>244.40564899999998</v>
      </c>
      <c r="BW50" s="161">
        <f t="shared" si="119"/>
        <v>0</v>
      </c>
      <c r="BX50" s="161">
        <f t="shared" si="119"/>
        <v>0</v>
      </c>
      <c r="BY50" s="161">
        <f t="shared" si="119"/>
        <v>92.348774442198334</v>
      </c>
      <c r="BZ50" s="161">
        <f t="shared" si="119"/>
        <v>0</v>
      </c>
      <c r="CA50" s="161">
        <f t="shared" si="119"/>
        <v>0</v>
      </c>
      <c r="CB50" s="161">
        <f t="shared" si="119"/>
        <v>0</v>
      </c>
      <c r="CC50" s="161">
        <f t="shared" ref="CC50:DA50" si="120">SUM(CC51:CC52)</f>
        <v>0</v>
      </c>
      <c r="CD50" s="161">
        <f t="shared" si="120"/>
        <v>0</v>
      </c>
      <c r="CE50" s="161">
        <f t="shared" si="120"/>
        <v>0</v>
      </c>
      <c r="CF50" s="161">
        <f t="shared" si="120"/>
        <v>0</v>
      </c>
      <c r="CG50" s="161">
        <f t="shared" si="120"/>
        <v>0</v>
      </c>
      <c r="CH50" s="161">
        <f t="shared" si="120"/>
        <v>0</v>
      </c>
      <c r="CI50" s="161">
        <f t="shared" si="120"/>
        <v>0</v>
      </c>
      <c r="CJ50" s="161">
        <f t="shared" si="120"/>
        <v>0</v>
      </c>
      <c r="CK50" s="161">
        <f t="shared" si="120"/>
        <v>0</v>
      </c>
      <c r="CL50" s="161">
        <f t="shared" si="120"/>
        <v>0</v>
      </c>
      <c r="CM50" s="161">
        <f t="shared" si="120"/>
        <v>0</v>
      </c>
      <c r="CN50" s="161">
        <f t="shared" si="120"/>
        <v>0</v>
      </c>
      <c r="CO50" s="161">
        <f t="shared" si="120"/>
        <v>1784.2493509999999</v>
      </c>
      <c r="CP50" s="161">
        <f t="shared" si="120"/>
        <v>0</v>
      </c>
      <c r="CQ50" s="161">
        <f t="shared" si="120"/>
        <v>0</v>
      </c>
      <c r="CR50" s="161">
        <f t="shared" si="120"/>
        <v>0</v>
      </c>
      <c r="CS50" s="161">
        <f t="shared" si="120"/>
        <v>0</v>
      </c>
      <c r="CT50" s="161">
        <f t="shared" si="120"/>
        <v>0</v>
      </c>
      <c r="CU50" s="161">
        <f t="shared" si="120"/>
        <v>0</v>
      </c>
      <c r="CV50" s="161">
        <f t="shared" si="120"/>
        <v>0</v>
      </c>
      <c r="CW50" s="161">
        <f t="shared" si="120"/>
        <v>0</v>
      </c>
      <c r="CX50" s="161">
        <f t="shared" si="120"/>
        <v>0</v>
      </c>
      <c r="CY50" s="161">
        <f t="shared" si="120"/>
        <v>0</v>
      </c>
      <c r="CZ50" s="161">
        <f t="shared" si="120"/>
        <v>0</v>
      </c>
      <c r="DA50" s="161">
        <f t="shared" si="120"/>
        <v>0</v>
      </c>
      <c r="DB50" s="256"/>
      <c r="DC50" s="136"/>
    </row>
    <row r="51" spans="1:107" ht="57" customHeight="1" outlineLevel="1">
      <c r="A51" s="152">
        <v>1</v>
      </c>
      <c r="B51" s="239" t="s">
        <v>1212</v>
      </c>
      <c r="C51" s="152" t="s">
        <v>1104</v>
      </c>
      <c r="D51" s="152" t="s">
        <v>1213</v>
      </c>
      <c r="E51" s="152" t="s">
        <v>1105</v>
      </c>
      <c r="F51" s="152" t="s">
        <v>48</v>
      </c>
      <c r="G51" s="152" t="s">
        <v>53</v>
      </c>
      <c r="H51" s="152">
        <v>8033199</v>
      </c>
      <c r="I51" s="153" t="s">
        <v>1214</v>
      </c>
      <c r="J51" s="152" t="s">
        <v>48</v>
      </c>
      <c r="K51" s="152" t="s">
        <v>1215</v>
      </c>
      <c r="L51" s="152" t="s">
        <v>52</v>
      </c>
      <c r="M51" s="152">
        <v>2023</v>
      </c>
      <c r="N51" s="242"/>
      <c r="O51" s="242" t="s">
        <v>1216</v>
      </c>
      <c r="P51" s="243">
        <v>9800</v>
      </c>
      <c r="Q51" s="243"/>
      <c r="R51" s="243"/>
      <c r="S51" s="243">
        <v>9800</v>
      </c>
      <c r="T51" s="154">
        <v>0</v>
      </c>
      <c r="U51" s="154"/>
      <c r="V51" s="242" t="s">
        <v>1215</v>
      </c>
      <c r="W51" s="242" t="s">
        <v>1215</v>
      </c>
      <c r="X51" s="242" t="s">
        <v>1214</v>
      </c>
      <c r="Y51" s="154"/>
      <c r="Z51" s="154"/>
      <c r="AA51" s="154"/>
      <c r="AB51" s="154"/>
      <c r="AC51" s="154">
        <f t="shared" ref="AC51" si="121">AD51+AE51+AF51</f>
        <v>9800</v>
      </c>
      <c r="AD51" s="243"/>
      <c r="AE51" s="243"/>
      <c r="AF51" s="154">
        <f t="shared" ref="AF51" si="122">SUM(AH51:AK51)</f>
        <v>9800</v>
      </c>
      <c r="AG51" s="243">
        <f t="shared" si="115"/>
        <v>8411</v>
      </c>
      <c r="AH51" s="243">
        <f>3000+1764</f>
        <v>4764</v>
      </c>
      <c r="AI51" s="154">
        <v>3647</v>
      </c>
      <c r="AJ51" s="154">
        <v>1389</v>
      </c>
      <c r="AK51" s="243"/>
      <c r="AL51" s="154">
        <v>0</v>
      </c>
      <c r="AM51" s="154">
        <f t="shared" ref="AM51" si="123">AN51+AO51+AP51</f>
        <v>3000</v>
      </c>
      <c r="AN51" s="243"/>
      <c r="AO51" s="243"/>
      <c r="AP51" s="154">
        <f t="shared" ref="AP51" si="124">SUM(AQ51:AT51)</f>
        <v>3000</v>
      </c>
      <c r="AQ51" s="243">
        <v>3000</v>
      </c>
      <c r="AR51" s="243"/>
      <c r="AS51" s="243"/>
      <c r="AT51" s="243"/>
      <c r="AU51" s="154">
        <v>0</v>
      </c>
      <c r="AV51" s="154">
        <f t="shared" ref="AV51" si="125">AW51+AX51+AY51</f>
        <v>3000</v>
      </c>
      <c r="AW51" s="243"/>
      <c r="AX51" s="243"/>
      <c r="AY51" s="154">
        <f t="shared" ref="AY51" si="126">SUM(AZ51:BC51)</f>
        <v>3000</v>
      </c>
      <c r="AZ51" s="243">
        <v>3000</v>
      </c>
      <c r="BA51" s="243"/>
      <c r="BB51" s="243"/>
      <c r="BC51" s="243"/>
      <c r="BD51" s="154">
        <v>0</v>
      </c>
      <c r="BE51" s="154">
        <f t="shared" ref="BE51" si="127">AV51/AM51*100</f>
        <v>100</v>
      </c>
      <c r="BF51" s="154">
        <f t="shared" ref="BF51" si="128">BG51+BH51+BI51</f>
        <v>1764</v>
      </c>
      <c r="BG51" s="243"/>
      <c r="BH51" s="243"/>
      <c r="BI51" s="154">
        <f t="shared" ref="BI51" si="129">SUM(BK51:BN51)</f>
        <v>1764</v>
      </c>
      <c r="BJ51" s="243">
        <f t="shared" si="116"/>
        <v>1764</v>
      </c>
      <c r="BK51" s="243">
        <v>1764</v>
      </c>
      <c r="BL51" s="243"/>
      <c r="BM51" s="243"/>
      <c r="BN51" s="243"/>
      <c r="BO51" s="154">
        <v>0</v>
      </c>
      <c r="BP51" s="244">
        <f t="shared" ref="BP51" si="130">BQ51+BR51+BS51</f>
        <v>0</v>
      </c>
      <c r="BQ51" s="243"/>
      <c r="BR51" s="243"/>
      <c r="BS51" s="243"/>
      <c r="BT51" s="243"/>
      <c r="BU51" s="243"/>
      <c r="BV51" s="243"/>
      <c r="BW51" s="243"/>
      <c r="BX51" s="154">
        <v>0</v>
      </c>
      <c r="BY51" s="245"/>
      <c r="BZ51" s="246">
        <f t="shared" ref="BZ51" si="131">CA51+CC51+CD51</f>
        <v>0</v>
      </c>
      <c r="CA51" s="247"/>
      <c r="CB51" s="247"/>
      <c r="CC51" s="247"/>
      <c r="CD51" s="155">
        <v>0</v>
      </c>
      <c r="CE51" s="246">
        <f t="shared" ref="CE51" si="132">CF51+CH51+CI51</f>
        <v>0</v>
      </c>
      <c r="CF51" s="247"/>
      <c r="CG51" s="247"/>
      <c r="CH51" s="247"/>
      <c r="CI51" s="155"/>
      <c r="CJ51" s="248"/>
      <c r="CK51" s="248"/>
      <c r="CL51" s="248"/>
      <c r="CM51" s="248"/>
      <c r="CN51" s="248"/>
      <c r="CO51" s="155">
        <f>BF51-BP51</f>
        <v>1764</v>
      </c>
      <c r="CP51" s="153"/>
      <c r="CQ51" s="153" t="s">
        <v>242</v>
      </c>
      <c r="CR51" s="240"/>
      <c r="CS51" s="240"/>
      <c r="CT51" s="154"/>
      <c r="CU51" s="243"/>
      <c r="CV51" s="154"/>
      <c r="CW51" s="243"/>
      <c r="CX51" s="243"/>
      <c r="CY51" s="243"/>
      <c r="CZ51" s="243"/>
      <c r="DA51" s="243"/>
      <c r="DB51" s="418"/>
      <c r="DC51" s="141"/>
    </row>
    <row r="52" spans="1:107" ht="30.75" customHeight="1" outlineLevel="1">
      <c r="A52" s="152">
        <v>4</v>
      </c>
      <c r="B52" s="239" t="s">
        <v>1218</v>
      </c>
      <c r="C52" s="152" t="s">
        <v>147</v>
      </c>
      <c r="D52" s="152" t="s">
        <v>1196</v>
      </c>
      <c r="E52" s="152" t="s">
        <v>1105</v>
      </c>
      <c r="F52" s="152" t="s">
        <v>48</v>
      </c>
      <c r="G52" s="152" t="s">
        <v>1131</v>
      </c>
      <c r="H52" s="152">
        <v>8118765</v>
      </c>
      <c r="I52" s="153" t="s">
        <v>1214</v>
      </c>
      <c r="J52" s="152" t="s">
        <v>48</v>
      </c>
      <c r="K52" s="152" t="s">
        <v>1215</v>
      </c>
      <c r="L52" s="152" t="s">
        <v>75</v>
      </c>
      <c r="M52" s="152">
        <v>2024</v>
      </c>
      <c r="N52" s="242"/>
      <c r="O52" s="242" t="s">
        <v>1219</v>
      </c>
      <c r="P52" s="243">
        <v>592.88699999999994</v>
      </c>
      <c r="Q52" s="243"/>
      <c r="R52" s="243"/>
      <c r="S52" s="243">
        <v>592.88699999999994</v>
      </c>
      <c r="T52" s="154">
        <v>0</v>
      </c>
      <c r="U52" s="154"/>
      <c r="V52" s="242" t="s">
        <v>1215</v>
      </c>
      <c r="W52" s="242" t="s">
        <v>1215</v>
      </c>
      <c r="X52" s="242" t="s">
        <v>1214</v>
      </c>
      <c r="Y52" s="243"/>
      <c r="Z52" s="243"/>
      <c r="AA52" s="243"/>
      <c r="AB52" s="243"/>
      <c r="AC52" s="154">
        <f t="shared" ref="AC52" si="133">AD52+AE52+AF52</f>
        <v>594</v>
      </c>
      <c r="AD52" s="243"/>
      <c r="AE52" s="243"/>
      <c r="AF52" s="154">
        <f t="shared" ref="AF52" si="134">SUM(AH52:AK52)</f>
        <v>594</v>
      </c>
      <c r="AG52" s="243">
        <f t="shared" si="115"/>
        <v>0</v>
      </c>
      <c r="AH52" s="243"/>
      <c r="AI52" s="243"/>
      <c r="AJ52" s="243">
        <v>594</v>
      </c>
      <c r="AK52" s="243"/>
      <c r="AL52" s="154">
        <v>0</v>
      </c>
      <c r="AM52" s="154">
        <f t="shared" ref="AM52" si="135">AN52+AO52+AP52</f>
        <v>564.65499999999997</v>
      </c>
      <c r="AN52" s="243"/>
      <c r="AO52" s="243"/>
      <c r="AP52" s="154">
        <f t="shared" ref="AP52" si="136">SUM(AQ52:AT52)</f>
        <v>564.65499999999997</v>
      </c>
      <c r="AQ52" s="243"/>
      <c r="AR52" s="243"/>
      <c r="AS52" s="243">
        <f>300+264.655</f>
        <v>564.65499999999997</v>
      </c>
      <c r="AT52" s="243"/>
      <c r="AU52" s="154">
        <v>0</v>
      </c>
      <c r="AV52" s="154">
        <f t="shared" ref="AV52" si="137">AW52+AX52+AY52</f>
        <v>544.40564899999993</v>
      </c>
      <c r="AW52" s="243"/>
      <c r="AX52" s="243"/>
      <c r="AY52" s="154">
        <f t="shared" ref="AY52" si="138">SUM(AZ52:BC52)</f>
        <v>544.40564899999993</v>
      </c>
      <c r="AZ52" s="243"/>
      <c r="BA52" s="243"/>
      <c r="BB52" s="243">
        <f>564.655-20.249351</f>
        <v>544.40564899999993</v>
      </c>
      <c r="BC52" s="243"/>
      <c r="BD52" s="154">
        <v>0</v>
      </c>
      <c r="BE52" s="154">
        <f t="shared" ref="BE52" si="139">AV52/AM52*100</f>
        <v>96.413854300413519</v>
      </c>
      <c r="BF52" s="154">
        <f t="shared" ref="BF52" si="140">BG52+BH52+BI52</f>
        <v>264.65499999999997</v>
      </c>
      <c r="BG52" s="243"/>
      <c r="BH52" s="243"/>
      <c r="BI52" s="154">
        <f t="shared" ref="BI52" si="141">SUM(BK52:BN52)</f>
        <v>264.65499999999997</v>
      </c>
      <c r="BJ52" s="243">
        <f t="shared" si="116"/>
        <v>0</v>
      </c>
      <c r="BK52" s="243"/>
      <c r="BL52" s="243"/>
      <c r="BM52" s="243">
        <f>264.655</f>
        <v>264.65499999999997</v>
      </c>
      <c r="BN52" s="243"/>
      <c r="BO52" s="154">
        <v>0</v>
      </c>
      <c r="BP52" s="244">
        <f t="shared" ref="BP52" si="142">BQ52+BR52+BS52</f>
        <v>244.40564899999998</v>
      </c>
      <c r="BQ52" s="243"/>
      <c r="BR52" s="243"/>
      <c r="BS52" s="244">
        <f t="shared" ref="BS52" si="143">SUM(BT52:BW52)</f>
        <v>244.40564899999998</v>
      </c>
      <c r="BT52" s="243"/>
      <c r="BU52" s="243"/>
      <c r="BV52" s="243">
        <f>BM52-20.249351</f>
        <v>244.40564899999998</v>
      </c>
      <c r="BW52" s="243"/>
      <c r="BX52" s="154">
        <v>0</v>
      </c>
      <c r="BY52" s="245">
        <f>BP52/BF52*100</f>
        <v>92.348774442198334</v>
      </c>
      <c r="BZ52" s="246">
        <f t="shared" ref="BZ52" si="144">CA52+CC52+CD52</f>
        <v>0</v>
      </c>
      <c r="CA52" s="247"/>
      <c r="CB52" s="247"/>
      <c r="CC52" s="247"/>
      <c r="CD52" s="155"/>
      <c r="CE52" s="246">
        <f t="shared" ref="CE52" si="145">CF52+CH52+CI52</f>
        <v>0</v>
      </c>
      <c r="CF52" s="247"/>
      <c r="CG52" s="247"/>
      <c r="CH52" s="247"/>
      <c r="CI52" s="155"/>
      <c r="CJ52" s="248"/>
      <c r="CK52" s="248"/>
      <c r="CL52" s="248"/>
      <c r="CM52" s="248"/>
      <c r="CN52" s="248"/>
      <c r="CO52" s="155">
        <f t="shared" ref="CO52" si="146">BF52-BP52</f>
        <v>20.24935099999999</v>
      </c>
      <c r="CP52" s="153"/>
      <c r="CQ52" s="153"/>
      <c r="CR52" s="249" t="s">
        <v>1120</v>
      </c>
      <c r="CS52" s="249"/>
      <c r="CT52" s="154"/>
      <c r="CU52" s="243"/>
      <c r="CV52" s="154"/>
      <c r="CW52" s="243"/>
      <c r="CX52" s="243"/>
      <c r="CY52" s="243"/>
      <c r="CZ52" s="243"/>
      <c r="DA52" s="243"/>
      <c r="DB52" s="418"/>
      <c r="DC52" s="141"/>
    </row>
    <row r="53" spans="1:107" ht="57.6" customHeight="1">
      <c r="A53" s="159" t="s">
        <v>48</v>
      </c>
      <c r="B53" s="159" t="s">
        <v>1363</v>
      </c>
      <c r="C53" s="262"/>
      <c r="D53" s="159"/>
      <c r="E53" s="159"/>
      <c r="F53" s="159"/>
      <c r="G53" s="159"/>
      <c r="H53" s="159"/>
      <c r="I53" s="162"/>
      <c r="J53" s="159"/>
      <c r="K53" s="162"/>
      <c r="L53" s="159"/>
      <c r="M53" s="159"/>
      <c r="N53" s="254"/>
      <c r="O53" s="254"/>
      <c r="P53" s="161">
        <f>P54</f>
        <v>171725</v>
      </c>
      <c r="Q53" s="161">
        <f t="shared" ref="Q53:CB53" si="147">Q54</f>
        <v>149000</v>
      </c>
      <c r="R53" s="161">
        <f t="shared" si="147"/>
        <v>0</v>
      </c>
      <c r="S53" s="161">
        <f t="shared" si="147"/>
        <v>22725</v>
      </c>
      <c r="T53" s="161">
        <f t="shared" si="147"/>
        <v>0</v>
      </c>
      <c r="U53" s="161">
        <f t="shared" si="147"/>
        <v>0</v>
      </c>
      <c r="V53" s="255" t="str">
        <f t="shared" si="147"/>
        <v>huyện Tu Mơ Rông - huyện Đăk Tô- huyện Đăk Hà</v>
      </c>
      <c r="W53" s="255" t="str">
        <f t="shared" si="147"/>
        <v>xã Tu Mơ Rông, xã Đăk Tô, xã Đăk Pxi</v>
      </c>
      <c r="X53" s="255" t="str">
        <f t="shared" si="147"/>
        <v>UBND xã Đăk Pxi</v>
      </c>
      <c r="Y53" s="161">
        <f t="shared" si="147"/>
        <v>0</v>
      </c>
      <c r="Z53" s="161">
        <f t="shared" si="147"/>
        <v>0</v>
      </c>
      <c r="AA53" s="161">
        <f t="shared" si="147"/>
        <v>0</v>
      </c>
      <c r="AB53" s="161">
        <f t="shared" si="147"/>
        <v>0</v>
      </c>
      <c r="AC53" s="161">
        <f t="shared" si="147"/>
        <v>22725</v>
      </c>
      <c r="AD53" s="161">
        <f t="shared" si="147"/>
        <v>0</v>
      </c>
      <c r="AE53" s="161">
        <f t="shared" si="147"/>
        <v>0</v>
      </c>
      <c r="AF53" s="161">
        <f t="shared" si="147"/>
        <v>22725</v>
      </c>
      <c r="AG53" s="161">
        <f t="shared" si="147"/>
        <v>0</v>
      </c>
      <c r="AH53" s="161">
        <f t="shared" si="147"/>
        <v>0</v>
      </c>
      <c r="AI53" s="161">
        <f t="shared" si="147"/>
        <v>0</v>
      </c>
      <c r="AJ53" s="161">
        <f t="shared" si="147"/>
        <v>22725</v>
      </c>
      <c r="AK53" s="161">
        <f t="shared" si="147"/>
        <v>0</v>
      </c>
      <c r="AL53" s="161">
        <f t="shared" si="147"/>
        <v>0</v>
      </c>
      <c r="AM53" s="161">
        <f t="shared" si="147"/>
        <v>0</v>
      </c>
      <c r="AN53" s="161">
        <f t="shared" si="147"/>
        <v>0</v>
      </c>
      <c r="AO53" s="161">
        <f t="shared" si="147"/>
        <v>0</v>
      </c>
      <c r="AP53" s="161">
        <f t="shared" si="147"/>
        <v>0</v>
      </c>
      <c r="AQ53" s="161">
        <f t="shared" si="147"/>
        <v>0</v>
      </c>
      <c r="AR53" s="161">
        <f t="shared" si="147"/>
        <v>0</v>
      </c>
      <c r="AS53" s="161">
        <f t="shared" si="147"/>
        <v>0</v>
      </c>
      <c r="AT53" s="161">
        <f t="shared" si="147"/>
        <v>0</v>
      </c>
      <c r="AU53" s="161">
        <f t="shared" si="147"/>
        <v>0</v>
      </c>
      <c r="AV53" s="161">
        <f t="shared" si="147"/>
        <v>0</v>
      </c>
      <c r="AW53" s="161">
        <f t="shared" si="147"/>
        <v>0</v>
      </c>
      <c r="AX53" s="161">
        <f t="shared" si="147"/>
        <v>0</v>
      </c>
      <c r="AY53" s="161">
        <f t="shared" si="147"/>
        <v>0</v>
      </c>
      <c r="AZ53" s="161">
        <f t="shared" si="147"/>
        <v>0</v>
      </c>
      <c r="BA53" s="161">
        <f t="shared" si="147"/>
        <v>0</v>
      </c>
      <c r="BB53" s="161">
        <f t="shared" si="147"/>
        <v>0</v>
      </c>
      <c r="BC53" s="161">
        <f t="shared" si="147"/>
        <v>0</v>
      </c>
      <c r="BD53" s="161">
        <f t="shared" si="147"/>
        <v>0</v>
      </c>
      <c r="BE53" s="154">
        <f t="shared" si="147"/>
        <v>0</v>
      </c>
      <c r="BF53" s="161">
        <f t="shared" si="147"/>
        <v>0</v>
      </c>
      <c r="BG53" s="161">
        <f t="shared" si="147"/>
        <v>0</v>
      </c>
      <c r="BH53" s="161">
        <f t="shared" si="147"/>
        <v>0</v>
      </c>
      <c r="BI53" s="161">
        <f t="shared" si="147"/>
        <v>0</v>
      </c>
      <c r="BJ53" s="161">
        <f t="shared" si="147"/>
        <v>0</v>
      </c>
      <c r="BK53" s="161">
        <f t="shared" si="147"/>
        <v>0</v>
      </c>
      <c r="BL53" s="161">
        <f t="shared" si="147"/>
        <v>0</v>
      </c>
      <c r="BM53" s="161">
        <f t="shared" si="147"/>
        <v>0</v>
      </c>
      <c r="BN53" s="161">
        <f t="shared" si="147"/>
        <v>0</v>
      </c>
      <c r="BO53" s="161">
        <f t="shared" si="147"/>
        <v>0</v>
      </c>
      <c r="BP53" s="161">
        <f t="shared" si="147"/>
        <v>0</v>
      </c>
      <c r="BQ53" s="161">
        <f t="shared" si="147"/>
        <v>0</v>
      </c>
      <c r="BR53" s="161">
        <f t="shared" si="147"/>
        <v>0</v>
      </c>
      <c r="BS53" s="161">
        <f t="shared" si="147"/>
        <v>0</v>
      </c>
      <c r="BT53" s="161">
        <f t="shared" si="147"/>
        <v>0</v>
      </c>
      <c r="BU53" s="161">
        <f t="shared" si="147"/>
        <v>0</v>
      </c>
      <c r="BV53" s="161">
        <f t="shared" si="147"/>
        <v>0</v>
      </c>
      <c r="BW53" s="161">
        <f t="shared" si="147"/>
        <v>0</v>
      </c>
      <c r="BX53" s="161">
        <f t="shared" si="147"/>
        <v>0</v>
      </c>
      <c r="BY53" s="161">
        <f t="shared" si="147"/>
        <v>0</v>
      </c>
      <c r="BZ53" s="161">
        <f t="shared" si="147"/>
        <v>0</v>
      </c>
      <c r="CA53" s="161">
        <f t="shared" si="147"/>
        <v>0</v>
      </c>
      <c r="CB53" s="161">
        <f t="shared" si="147"/>
        <v>0</v>
      </c>
      <c r="CC53" s="161">
        <f t="shared" ref="CC53:DA53" si="148">CC54</f>
        <v>0</v>
      </c>
      <c r="CD53" s="161">
        <f t="shared" si="148"/>
        <v>0</v>
      </c>
      <c r="CE53" s="161">
        <f t="shared" si="148"/>
        <v>0</v>
      </c>
      <c r="CF53" s="161">
        <f t="shared" si="148"/>
        <v>0</v>
      </c>
      <c r="CG53" s="161">
        <f t="shared" si="148"/>
        <v>0</v>
      </c>
      <c r="CH53" s="161">
        <f t="shared" si="148"/>
        <v>0</v>
      </c>
      <c r="CI53" s="161">
        <f t="shared" si="148"/>
        <v>0</v>
      </c>
      <c r="CJ53" s="161">
        <f t="shared" si="148"/>
        <v>0</v>
      </c>
      <c r="CK53" s="161">
        <f t="shared" si="148"/>
        <v>0</v>
      </c>
      <c r="CL53" s="161">
        <f t="shared" si="148"/>
        <v>0</v>
      </c>
      <c r="CM53" s="161">
        <f t="shared" si="148"/>
        <v>0</v>
      </c>
      <c r="CN53" s="161">
        <f t="shared" si="148"/>
        <v>0</v>
      </c>
      <c r="CO53" s="161">
        <f t="shared" si="148"/>
        <v>0</v>
      </c>
      <c r="CP53" s="161">
        <f t="shared" si="148"/>
        <v>0</v>
      </c>
      <c r="CQ53" s="161">
        <f t="shared" si="148"/>
        <v>0</v>
      </c>
      <c r="CR53" s="161" t="str">
        <f t="shared" si="148"/>
        <v>BQLDA xã Đăk Hà đang làm chủ đầu tư</v>
      </c>
      <c r="CS53" s="161">
        <f t="shared" si="148"/>
        <v>0</v>
      </c>
      <c r="CT53" s="161">
        <f t="shared" si="148"/>
        <v>0</v>
      </c>
      <c r="CU53" s="161">
        <f t="shared" si="148"/>
        <v>0</v>
      </c>
      <c r="CV53" s="161">
        <f t="shared" si="148"/>
        <v>0</v>
      </c>
      <c r="CW53" s="161">
        <f t="shared" si="148"/>
        <v>0</v>
      </c>
      <c r="CX53" s="161">
        <f t="shared" si="148"/>
        <v>0</v>
      </c>
      <c r="CY53" s="161">
        <f t="shared" si="148"/>
        <v>0</v>
      </c>
      <c r="CZ53" s="161">
        <f t="shared" si="148"/>
        <v>0</v>
      </c>
      <c r="DA53" s="161">
        <f t="shared" si="148"/>
        <v>0</v>
      </c>
      <c r="DB53" s="159"/>
      <c r="DC53" s="136"/>
    </row>
    <row r="54" spans="1:107" ht="139.5" customHeight="1" outlineLevel="1">
      <c r="A54" s="152">
        <v>1</v>
      </c>
      <c r="B54" s="239" t="s">
        <v>1121</v>
      </c>
      <c r="C54" s="152" t="s">
        <v>147</v>
      </c>
      <c r="D54" s="152" t="s">
        <v>1122</v>
      </c>
      <c r="E54" s="152" t="s">
        <v>1361</v>
      </c>
      <c r="F54" s="152" t="s">
        <v>10</v>
      </c>
      <c r="G54" s="152" t="s">
        <v>47</v>
      </c>
      <c r="H54" s="152"/>
      <c r="I54" s="153"/>
      <c r="J54" s="152" t="s">
        <v>10</v>
      </c>
      <c r="K54" s="152" t="s">
        <v>1346</v>
      </c>
      <c r="L54" s="152" t="s">
        <v>1362</v>
      </c>
      <c r="M54" s="152"/>
      <c r="N54" s="242"/>
      <c r="O54" s="242" t="s">
        <v>1124</v>
      </c>
      <c r="P54" s="154">
        <v>171725</v>
      </c>
      <c r="Q54" s="148">
        <v>149000</v>
      </c>
      <c r="R54" s="154"/>
      <c r="S54" s="154">
        <v>22725</v>
      </c>
      <c r="T54" s="154">
        <v>0</v>
      </c>
      <c r="U54" s="154"/>
      <c r="V54" s="242" t="s">
        <v>1123</v>
      </c>
      <c r="W54" s="242" t="s">
        <v>1125</v>
      </c>
      <c r="X54" s="242" t="s">
        <v>1106</v>
      </c>
      <c r="Y54" s="154"/>
      <c r="Z54" s="154"/>
      <c r="AA54" s="154"/>
      <c r="AB54" s="154"/>
      <c r="AC54" s="154">
        <v>22725</v>
      </c>
      <c r="AD54" s="154"/>
      <c r="AE54" s="154"/>
      <c r="AF54" s="154">
        <v>22725</v>
      </c>
      <c r="AG54" s="243">
        <f t="shared" ref="AG54" si="149">AH54+AI54</f>
        <v>0</v>
      </c>
      <c r="AH54" s="154"/>
      <c r="AI54" s="154"/>
      <c r="AJ54" s="154">
        <v>22725</v>
      </c>
      <c r="AK54" s="154"/>
      <c r="AL54" s="154">
        <v>0</v>
      </c>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243">
        <f t="shared" ref="BJ54" si="150">BK54+BL54</f>
        <v>0</v>
      </c>
      <c r="BK54" s="154"/>
      <c r="BL54" s="154"/>
      <c r="BM54" s="154"/>
      <c r="BN54" s="154"/>
      <c r="BO54" s="154"/>
      <c r="BP54" s="244"/>
      <c r="BQ54" s="154"/>
      <c r="BR54" s="154"/>
      <c r="BS54" s="154"/>
      <c r="BT54" s="154"/>
      <c r="BU54" s="154"/>
      <c r="BV54" s="154"/>
      <c r="BW54" s="154"/>
      <c r="BX54" s="154"/>
      <c r="BY54" s="245"/>
      <c r="BZ54" s="246"/>
      <c r="CA54" s="155"/>
      <c r="CB54" s="155"/>
      <c r="CC54" s="155"/>
      <c r="CD54" s="155"/>
      <c r="CE54" s="246"/>
      <c r="CF54" s="155"/>
      <c r="CG54" s="155"/>
      <c r="CH54" s="155"/>
      <c r="CI54" s="155"/>
      <c r="CJ54" s="248"/>
      <c r="CK54" s="248"/>
      <c r="CL54" s="261"/>
      <c r="CM54" s="248"/>
      <c r="CN54" s="248"/>
      <c r="CO54" s="155"/>
      <c r="CP54" s="153"/>
      <c r="CQ54" s="153"/>
      <c r="CR54" s="240" t="s">
        <v>1126</v>
      </c>
      <c r="CS54" s="240"/>
      <c r="CT54" s="154"/>
      <c r="CU54" s="243"/>
      <c r="CV54" s="154"/>
      <c r="CW54" s="243"/>
      <c r="CX54" s="154"/>
      <c r="CY54" s="154"/>
      <c r="CZ54" s="154"/>
      <c r="DA54" s="154"/>
      <c r="DB54" s="152" t="s">
        <v>1364</v>
      </c>
      <c r="DC54" s="135"/>
    </row>
    <row r="55" spans="1:107" ht="107.25" customHeight="1">
      <c r="A55" s="159" t="s">
        <v>59</v>
      </c>
      <c r="B55" s="159" t="s">
        <v>1220</v>
      </c>
      <c r="C55" s="262"/>
      <c r="D55" s="159"/>
      <c r="E55" s="159"/>
      <c r="F55" s="159"/>
      <c r="G55" s="159"/>
      <c r="H55" s="159"/>
      <c r="I55" s="162"/>
      <c r="J55" s="159"/>
      <c r="K55" s="162"/>
      <c r="L55" s="159"/>
      <c r="M55" s="159"/>
      <c r="N55" s="254"/>
      <c r="O55" s="254"/>
      <c r="P55" s="161">
        <f>SUM(P56:P91)-P70-P78-P83</f>
        <v>98104.281980999993</v>
      </c>
      <c r="Q55" s="161">
        <f t="shared" ref="Q55:AG55" si="151">SUM(Q56:Q91)-Q70-Q78-Q83</f>
        <v>73373.159</v>
      </c>
      <c r="R55" s="161">
        <f t="shared" si="151"/>
        <v>0</v>
      </c>
      <c r="S55" s="161">
        <f t="shared" si="151"/>
        <v>24731.122981</v>
      </c>
      <c r="T55" s="161">
        <f t="shared" si="151"/>
        <v>0</v>
      </c>
      <c r="U55" s="161">
        <f t="shared" si="151"/>
        <v>0</v>
      </c>
      <c r="V55" s="255">
        <f t="shared" si="151"/>
        <v>0</v>
      </c>
      <c r="W55" s="255">
        <f t="shared" si="151"/>
        <v>0</v>
      </c>
      <c r="X55" s="255">
        <f t="shared" si="151"/>
        <v>0</v>
      </c>
      <c r="Y55" s="161">
        <f t="shared" si="151"/>
        <v>0</v>
      </c>
      <c r="Z55" s="161">
        <f t="shared" si="151"/>
        <v>0</v>
      </c>
      <c r="AA55" s="161">
        <f t="shared" si="151"/>
        <v>0</v>
      </c>
      <c r="AB55" s="161">
        <f t="shared" si="151"/>
        <v>0</v>
      </c>
      <c r="AC55" s="161">
        <f t="shared" si="151"/>
        <v>99450.853079000008</v>
      </c>
      <c r="AD55" s="161">
        <f t="shared" si="151"/>
        <v>76293.443499999994</v>
      </c>
      <c r="AE55" s="161">
        <f t="shared" si="151"/>
        <v>0</v>
      </c>
      <c r="AF55" s="161">
        <f t="shared" si="151"/>
        <v>23157.409578999999</v>
      </c>
      <c r="AG55" s="161">
        <f t="shared" si="151"/>
        <v>8204</v>
      </c>
      <c r="AH55" s="161">
        <f>SUM(AH56:AH91)-AH70-AH78-AH83</f>
        <v>8204</v>
      </c>
      <c r="AI55" s="161">
        <f t="shared" ref="AI55:BF55" si="152">SUM(AI56:AI91)-AI70-AI78-AI83</f>
        <v>0</v>
      </c>
      <c r="AJ55" s="161">
        <f t="shared" si="152"/>
        <v>14953.409578999999</v>
      </c>
      <c r="AK55" s="161">
        <f>SUM(AK56:AK91)-AK70-AK78-AK83</f>
        <v>0</v>
      </c>
      <c r="AL55" s="161">
        <f t="shared" si="152"/>
        <v>11201.877146999999</v>
      </c>
      <c r="AM55" s="161">
        <f t="shared" si="152"/>
        <v>95048.381500000003</v>
      </c>
      <c r="AN55" s="161">
        <f t="shared" si="152"/>
        <v>76293.443499999994</v>
      </c>
      <c r="AO55" s="161">
        <f t="shared" si="152"/>
        <v>0</v>
      </c>
      <c r="AP55" s="161">
        <f t="shared" si="152"/>
        <v>18754.937999999995</v>
      </c>
      <c r="AQ55" s="161">
        <f t="shared" si="152"/>
        <v>8195.9809999999998</v>
      </c>
      <c r="AR55" s="161">
        <f t="shared" si="152"/>
        <v>0</v>
      </c>
      <c r="AS55" s="161">
        <f t="shared" si="152"/>
        <v>10558.956999999999</v>
      </c>
      <c r="AT55" s="161">
        <f t="shared" si="152"/>
        <v>0</v>
      </c>
      <c r="AU55" s="161">
        <f t="shared" si="152"/>
        <v>16945.657064999999</v>
      </c>
      <c r="AV55" s="161">
        <f t="shared" si="152"/>
        <v>71891.310775999998</v>
      </c>
      <c r="AW55" s="161">
        <f t="shared" si="152"/>
        <v>58658.468463999998</v>
      </c>
      <c r="AX55" s="161">
        <f t="shared" si="152"/>
        <v>0</v>
      </c>
      <c r="AY55" s="161">
        <f t="shared" si="152"/>
        <v>13232.842311999999</v>
      </c>
      <c r="AZ55" s="161">
        <f t="shared" si="152"/>
        <v>4271.1696579999998</v>
      </c>
      <c r="BA55" s="161">
        <f t="shared" si="152"/>
        <v>0</v>
      </c>
      <c r="BB55" s="161">
        <f t="shared" si="152"/>
        <v>8961.672654</v>
      </c>
      <c r="BC55" s="161">
        <f>SUM(BC56:BC91)-BC70-BC78-BC83</f>
        <v>0</v>
      </c>
      <c r="BD55" s="161">
        <f t="shared" si="152"/>
        <v>16945.657064999999</v>
      </c>
      <c r="BE55" s="154">
        <f t="shared" ref="BE55:BE56" si="153">AV55/AM55*100</f>
        <v>75.636543875289448</v>
      </c>
      <c r="BF55" s="161">
        <f t="shared" si="152"/>
        <v>49772.465999999993</v>
      </c>
      <c r="BG55" s="161">
        <f t="shared" ref="BG55" si="154">SUM(BG56:BG91)-BG70-BG78-BG83</f>
        <v>40641</v>
      </c>
      <c r="BH55" s="161">
        <f t="shared" ref="BH55" si="155">SUM(BH56:BH91)-BH70-BH78-BH83</f>
        <v>0</v>
      </c>
      <c r="BI55" s="161">
        <f t="shared" ref="BI55" si="156">SUM(BI56:BI91)-BI70-BI78-BI83</f>
        <v>9131.4660000000003</v>
      </c>
      <c r="BJ55" s="161">
        <f>SUM(BJ56:BJ91)-BJ70-BJ78-BJ83</f>
        <v>4193.9809999999998</v>
      </c>
      <c r="BK55" s="161">
        <f>SUM(BK56:BK91)-BK70-BK78-BK83</f>
        <v>4193.9809999999998</v>
      </c>
      <c r="BL55" s="161">
        <f t="shared" ref="BL55" si="157">SUM(BL56:BL91)-BL70-BL78-BL83</f>
        <v>0</v>
      </c>
      <c r="BM55" s="161">
        <f t="shared" ref="BM55" si="158">SUM(BM56:BM91)-BM70-BM78-BM83</f>
        <v>4937.4850000000006</v>
      </c>
      <c r="BN55" s="161">
        <f t="shared" ref="BN55:BX55" si="159">SUM(BN56:BN91)-BN70-BN78-BN83</f>
        <v>0</v>
      </c>
      <c r="BO55" s="264">
        <f t="shared" si="159"/>
        <v>5743.7799180000002</v>
      </c>
      <c r="BP55" s="264">
        <f t="shared" si="159"/>
        <v>31226.486212</v>
      </c>
      <c r="BQ55" s="264">
        <f t="shared" si="159"/>
        <v>26471.481307999999</v>
      </c>
      <c r="BR55" s="264">
        <f t="shared" si="159"/>
        <v>0</v>
      </c>
      <c r="BS55" s="264">
        <f t="shared" si="159"/>
        <v>4755.0049040000004</v>
      </c>
      <c r="BT55" s="264">
        <f t="shared" si="159"/>
        <v>302.886143</v>
      </c>
      <c r="BU55" s="264">
        <f t="shared" si="159"/>
        <v>0</v>
      </c>
      <c r="BV55" s="264">
        <f t="shared" si="159"/>
        <v>4452.1187609999997</v>
      </c>
      <c r="BW55" s="264">
        <f t="shared" si="159"/>
        <v>0</v>
      </c>
      <c r="BX55" s="264">
        <f t="shared" si="159"/>
        <v>5743.7799180000002</v>
      </c>
      <c r="BY55" s="264"/>
      <c r="BZ55" s="162">
        <f t="shared" ref="BZ55:CJ55" si="160">SUM(BZ56:BZ95)</f>
        <v>0</v>
      </c>
      <c r="CA55" s="162">
        <f t="shared" si="160"/>
        <v>0</v>
      </c>
      <c r="CB55" s="162">
        <f t="shared" si="160"/>
        <v>0</v>
      </c>
      <c r="CC55" s="162">
        <f t="shared" si="160"/>
        <v>0</v>
      </c>
      <c r="CD55" s="162">
        <f t="shared" si="160"/>
        <v>0</v>
      </c>
      <c r="CE55" s="162">
        <f t="shared" si="160"/>
        <v>0</v>
      </c>
      <c r="CF55" s="162">
        <f t="shared" si="160"/>
        <v>0</v>
      </c>
      <c r="CG55" s="162">
        <f t="shared" si="160"/>
        <v>0</v>
      </c>
      <c r="CH55" s="162">
        <f t="shared" si="160"/>
        <v>0</v>
      </c>
      <c r="CI55" s="162">
        <f t="shared" si="160"/>
        <v>0</v>
      </c>
      <c r="CJ55" s="162">
        <f t="shared" si="160"/>
        <v>0</v>
      </c>
      <c r="CK55" s="162"/>
      <c r="CL55" s="162"/>
      <c r="CM55" s="162"/>
      <c r="CN55" s="162"/>
      <c r="CO55" s="162">
        <f>SUM(CO56:CO95)</f>
        <v>7747.7140130000016</v>
      </c>
      <c r="CP55" s="160"/>
      <c r="CQ55" s="160"/>
      <c r="CR55" s="420"/>
      <c r="CS55" s="420"/>
      <c r="CT55" s="161"/>
      <c r="CU55" s="161"/>
      <c r="CV55" s="161"/>
      <c r="CW55" s="161"/>
      <c r="CX55" s="161"/>
      <c r="CY55" s="161"/>
      <c r="CZ55" s="161"/>
      <c r="DA55" s="161"/>
      <c r="DB55" s="159" t="s">
        <v>245</v>
      </c>
      <c r="DC55" s="136"/>
    </row>
    <row r="56" spans="1:107" ht="42" customHeight="1" outlineLevel="1">
      <c r="A56" s="152">
        <v>1</v>
      </c>
      <c r="B56" s="239" t="s">
        <v>1221</v>
      </c>
      <c r="C56" s="152" t="s">
        <v>1104</v>
      </c>
      <c r="D56" s="153" t="s">
        <v>1222</v>
      </c>
      <c r="E56" s="152" t="s">
        <v>1105</v>
      </c>
      <c r="F56" s="152" t="s">
        <v>48</v>
      </c>
      <c r="G56" s="152" t="s">
        <v>1223</v>
      </c>
      <c r="H56" s="152">
        <v>8156718</v>
      </c>
      <c r="I56" s="153" t="s">
        <v>172</v>
      </c>
      <c r="J56" s="152" t="s">
        <v>48</v>
      </c>
      <c r="K56" s="152" t="s">
        <v>1224</v>
      </c>
      <c r="L56" s="152">
        <v>2025</v>
      </c>
      <c r="M56" s="152">
        <v>2025</v>
      </c>
      <c r="N56" s="242"/>
      <c r="O56" s="242" t="s">
        <v>1225</v>
      </c>
      <c r="P56" s="243">
        <v>4592.9809999999998</v>
      </c>
      <c r="Q56" s="154">
        <v>950</v>
      </c>
      <c r="R56" s="154"/>
      <c r="S56" s="243">
        <v>3642.9809999999998</v>
      </c>
      <c r="T56" s="154">
        <v>0</v>
      </c>
      <c r="U56" s="154"/>
      <c r="V56" s="242" t="s">
        <v>1224</v>
      </c>
      <c r="W56" s="242" t="s">
        <v>1170</v>
      </c>
      <c r="X56" s="242" t="s">
        <v>172</v>
      </c>
      <c r="Y56" s="154"/>
      <c r="Z56" s="154"/>
      <c r="AA56" s="154"/>
      <c r="AB56" s="154"/>
      <c r="AC56" s="154">
        <f t="shared" ref="AC56:AC57" si="161">AD56+AE56+AF56</f>
        <v>4601</v>
      </c>
      <c r="AD56" s="154">
        <v>950</v>
      </c>
      <c r="AE56" s="243"/>
      <c r="AF56" s="154">
        <f>SUM(AH56:AK56)</f>
        <v>3651</v>
      </c>
      <c r="AG56" s="258">
        <f>AH56+AI56</f>
        <v>3651</v>
      </c>
      <c r="AH56" s="243">
        <v>3651</v>
      </c>
      <c r="AI56" s="243"/>
      <c r="AJ56" s="243"/>
      <c r="AK56" s="243"/>
      <c r="AL56" s="154">
        <v>0</v>
      </c>
      <c r="AM56" s="154">
        <f t="shared" ref="AM56:AM57" si="162">AN56+AO56+AP56</f>
        <v>4592.9809999999998</v>
      </c>
      <c r="AN56" s="154">
        <v>950</v>
      </c>
      <c r="AO56" s="243"/>
      <c r="AP56" s="154">
        <f t="shared" ref="AP56:AP57" si="163">SUM(AQ56:AT56)</f>
        <v>3642.9809999999998</v>
      </c>
      <c r="AQ56" s="243">
        <v>3642.9809999999998</v>
      </c>
      <c r="AR56" s="243"/>
      <c r="AS56" s="243"/>
      <c r="AT56" s="243"/>
      <c r="AU56" s="154">
        <v>0</v>
      </c>
      <c r="AV56" s="154">
        <f t="shared" ref="AV56:AV57" si="164">AW56+AX56+AY56</f>
        <v>0</v>
      </c>
      <c r="AW56" s="154"/>
      <c r="AX56" s="243"/>
      <c r="AY56" s="154">
        <f t="shared" ref="AY56" si="165">SUM(AZ56:BC56)</f>
        <v>0</v>
      </c>
      <c r="AZ56" s="243"/>
      <c r="BA56" s="243"/>
      <c r="BB56" s="243"/>
      <c r="BC56" s="243"/>
      <c r="BD56" s="154">
        <v>0</v>
      </c>
      <c r="BE56" s="154">
        <f t="shared" si="153"/>
        <v>0</v>
      </c>
      <c r="BF56" s="154">
        <f t="shared" ref="BF56:BF57" si="166">BG56+BH56+BI56</f>
        <v>4592.9809999999998</v>
      </c>
      <c r="BG56" s="154">
        <v>950</v>
      </c>
      <c r="BH56" s="243"/>
      <c r="BI56" s="154">
        <f t="shared" ref="BI56:BI57" si="167">SUM(BK56:BN56)</f>
        <v>3642.9809999999998</v>
      </c>
      <c r="BJ56" s="154">
        <f>BK56+BL56</f>
        <v>3642.9809999999998</v>
      </c>
      <c r="BK56" s="243">
        <v>3642.9809999999998</v>
      </c>
      <c r="BL56" s="243"/>
      <c r="BM56" s="243"/>
      <c r="BN56" s="243"/>
      <c r="BO56" s="154">
        <v>0</v>
      </c>
      <c r="BP56" s="244">
        <f t="shared" ref="BP56:BP57" si="168">BQ56+BR56+BS56</f>
        <v>206.18199999999999</v>
      </c>
      <c r="BQ56" s="244">
        <v>206.18199999999999</v>
      </c>
      <c r="BR56" s="243"/>
      <c r="BS56" s="243"/>
      <c r="BT56" s="243"/>
      <c r="BU56" s="243"/>
      <c r="BV56" s="243"/>
      <c r="BW56" s="243"/>
      <c r="BX56" s="154">
        <v>0</v>
      </c>
      <c r="BY56" s="245">
        <f>BP56/BF56*100</f>
        <v>4.4890671222023348</v>
      </c>
      <c r="BZ56" s="246">
        <f t="shared" ref="BZ56" si="169">CA56+CC56+CD56</f>
        <v>0</v>
      </c>
      <c r="CA56" s="246"/>
      <c r="CB56" s="247"/>
      <c r="CC56" s="247"/>
      <c r="CD56" s="155">
        <v>0</v>
      </c>
      <c r="CE56" s="246">
        <f t="shared" ref="CE56" si="170">CF56+CH56+CI56</f>
        <v>0</v>
      </c>
      <c r="CF56" s="246"/>
      <c r="CG56" s="247"/>
      <c r="CH56" s="247"/>
      <c r="CI56" s="155"/>
      <c r="CJ56" s="248"/>
      <c r="CK56" s="248"/>
      <c r="CL56" s="248"/>
      <c r="CM56" s="248"/>
      <c r="CN56" s="248"/>
      <c r="CO56" s="155">
        <f>BF56-BP56</f>
        <v>4386.799</v>
      </c>
      <c r="CP56" s="153"/>
      <c r="CQ56" s="153"/>
      <c r="CR56" s="240" t="s">
        <v>1093</v>
      </c>
      <c r="CS56" s="240"/>
      <c r="CT56" s="154"/>
      <c r="CU56" s="154"/>
      <c r="CV56" s="154"/>
      <c r="CW56" s="154"/>
      <c r="CX56" s="243"/>
      <c r="CY56" s="243"/>
      <c r="CZ56" s="243"/>
      <c r="DA56" s="243"/>
      <c r="DB56" s="268"/>
      <c r="DC56" s="132"/>
    </row>
    <row r="57" spans="1:107" ht="51.75" customHeight="1" outlineLevel="1">
      <c r="A57" s="152">
        <v>2</v>
      </c>
      <c r="B57" s="239" t="s">
        <v>1226</v>
      </c>
      <c r="C57" s="152" t="s">
        <v>1227</v>
      </c>
      <c r="D57" s="153" t="s">
        <v>1228</v>
      </c>
      <c r="E57" s="152" t="s">
        <v>1105</v>
      </c>
      <c r="F57" s="152" t="s">
        <v>48</v>
      </c>
      <c r="G57" s="152"/>
      <c r="H57" s="152">
        <v>8114826</v>
      </c>
      <c r="I57" s="153" t="s">
        <v>1106</v>
      </c>
      <c r="J57" s="152" t="s">
        <v>48</v>
      </c>
      <c r="K57" s="152" t="s">
        <v>1111</v>
      </c>
      <c r="L57" s="152" t="s">
        <v>51</v>
      </c>
      <c r="M57" s="152">
        <v>2024</v>
      </c>
      <c r="N57" s="242"/>
      <c r="O57" s="242" t="s">
        <v>1229</v>
      </c>
      <c r="P57" s="243">
        <v>46787</v>
      </c>
      <c r="Q57" s="154">
        <v>42344</v>
      </c>
      <c r="R57" s="154"/>
      <c r="S57" s="243">
        <v>4443</v>
      </c>
      <c r="T57" s="154"/>
      <c r="U57" s="154"/>
      <c r="V57" s="242" t="s">
        <v>1111</v>
      </c>
      <c r="W57" s="242" t="s">
        <v>1111</v>
      </c>
      <c r="X57" s="242" t="s">
        <v>1106</v>
      </c>
      <c r="Y57" s="154"/>
      <c r="Z57" s="154"/>
      <c r="AA57" s="154"/>
      <c r="AB57" s="154"/>
      <c r="AC57" s="154">
        <f t="shared" si="161"/>
        <v>46587</v>
      </c>
      <c r="AD57" s="154">
        <v>42344</v>
      </c>
      <c r="AE57" s="243"/>
      <c r="AF57" s="154">
        <f t="shared" ref="AF57" si="171">SUM(AH57:AK57)</f>
        <v>4243</v>
      </c>
      <c r="AG57" s="258">
        <f t="shared" si="115"/>
        <v>0</v>
      </c>
      <c r="AH57" s="243"/>
      <c r="AI57" s="243"/>
      <c r="AJ57" s="243">
        <v>4243</v>
      </c>
      <c r="AK57" s="243"/>
      <c r="AL57" s="154"/>
      <c r="AM57" s="154">
        <f t="shared" si="162"/>
        <v>42344</v>
      </c>
      <c r="AN57" s="154">
        <v>42344</v>
      </c>
      <c r="AO57" s="243"/>
      <c r="AP57" s="154">
        <f t="shared" si="163"/>
        <v>0</v>
      </c>
      <c r="AQ57" s="243"/>
      <c r="AR57" s="243"/>
      <c r="AS57" s="243">
        <v>0</v>
      </c>
      <c r="AT57" s="243"/>
      <c r="AU57" s="154"/>
      <c r="AV57" s="154">
        <f t="shared" si="164"/>
        <v>29321.016642999999</v>
      </c>
      <c r="AW57" s="154">
        <v>29321.016642999999</v>
      </c>
      <c r="AX57" s="243"/>
      <c r="AY57" s="154"/>
      <c r="AZ57" s="243"/>
      <c r="BA57" s="243"/>
      <c r="BB57" s="243"/>
      <c r="BC57" s="243"/>
      <c r="BD57" s="154"/>
      <c r="BE57" s="154">
        <f>AV57/AM57*100</f>
        <v>69.244796530795384</v>
      </c>
      <c r="BF57" s="154">
        <f t="shared" si="166"/>
        <v>30843</v>
      </c>
      <c r="BG57" s="154">
        <v>30843</v>
      </c>
      <c r="BH57" s="243"/>
      <c r="BI57" s="154">
        <f t="shared" si="167"/>
        <v>0</v>
      </c>
      <c r="BJ57" s="154">
        <f t="shared" ref="BJ57:BJ70" si="172">BK57+BL57</f>
        <v>0</v>
      </c>
      <c r="BK57" s="243"/>
      <c r="BL57" s="243"/>
      <c r="BM57" s="243"/>
      <c r="BN57" s="243"/>
      <c r="BO57" s="154"/>
      <c r="BP57" s="244">
        <f t="shared" si="168"/>
        <v>20044.734225</v>
      </c>
      <c r="BQ57" s="244">
        <v>20044.734225</v>
      </c>
      <c r="BR57" s="243"/>
      <c r="BS57" s="243"/>
      <c r="BT57" s="243"/>
      <c r="BU57" s="243"/>
      <c r="BV57" s="243"/>
      <c r="BW57" s="243"/>
      <c r="BX57" s="154"/>
      <c r="BY57" s="245"/>
      <c r="BZ57" s="246"/>
      <c r="CA57" s="246"/>
      <c r="CB57" s="247"/>
      <c r="CC57" s="247"/>
      <c r="CD57" s="155"/>
      <c r="CE57" s="246"/>
      <c r="CF57" s="246"/>
      <c r="CG57" s="247"/>
      <c r="CH57" s="247"/>
      <c r="CI57" s="155"/>
      <c r="CJ57" s="248"/>
      <c r="CK57" s="248"/>
      <c r="CL57" s="248"/>
      <c r="CM57" s="248"/>
      <c r="CN57" s="155">
        <v>4443.4000000000015</v>
      </c>
      <c r="CO57" s="155"/>
      <c r="CP57" s="153"/>
      <c r="CQ57" s="153"/>
      <c r="CR57" s="249" t="s">
        <v>1230</v>
      </c>
      <c r="CS57" s="249"/>
      <c r="CT57" s="154"/>
      <c r="CU57" s="154"/>
      <c r="CV57" s="154"/>
      <c r="CW57" s="154"/>
      <c r="CX57" s="243"/>
      <c r="CY57" s="243"/>
      <c r="CZ57" s="243"/>
      <c r="DA57" s="243"/>
      <c r="DB57" s="268"/>
      <c r="DC57" s="132"/>
    </row>
    <row r="58" spans="1:107" ht="42" hidden="1" customHeight="1">
      <c r="A58" s="152">
        <v>3</v>
      </c>
      <c r="B58" s="239" t="s">
        <v>1231</v>
      </c>
      <c r="C58" s="152" t="s">
        <v>1104</v>
      </c>
      <c r="D58" s="153" t="s">
        <v>1232</v>
      </c>
      <c r="E58" s="152" t="s">
        <v>1105</v>
      </c>
      <c r="F58" s="152" t="s">
        <v>48</v>
      </c>
      <c r="G58" s="152" t="s">
        <v>47</v>
      </c>
      <c r="H58" s="152">
        <v>8080771</v>
      </c>
      <c r="I58" s="153" t="s">
        <v>1199</v>
      </c>
      <c r="J58" s="152" t="s">
        <v>48</v>
      </c>
      <c r="K58" s="152" t="s">
        <v>1202</v>
      </c>
      <c r="L58" s="152" t="s">
        <v>75</v>
      </c>
      <c r="M58" s="152">
        <v>2024</v>
      </c>
      <c r="N58" s="242"/>
      <c r="O58" s="242" t="s">
        <v>1233</v>
      </c>
      <c r="P58" s="243">
        <v>1674</v>
      </c>
      <c r="Q58" s="243">
        <v>200</v>
      </c>
      <c r="R58" s="243"/>
      <c r="S58" s="243">
        <v>1474</v>
      </c>
      <c r="T58" s="154">
        <v>0</v>
      </c>
      <c r="U58" s="154"/>
      <c r="V58" s="242" t="s">
        <v>1202</v>
      </c>
      <c r="W58" s="242" t="s">
        <v>1200</v>
      </c>
      <c r="X58" s="242" t="s">
        <v>1199</v>
      </c>
      <c r="Y58" s="154"/>
      <c r="Z58" s="154"/>
      <c r="AA58" s="154"/>
      <c r="AB58" s="154"/>
      <c r="AC58" s="154">
        <f>AD58+AE58+AF58</f>
        <v>1674</v>
      </c>
      <c r="AD58" s="243">
        <v>200</v>
      </c>
      <c r="AE58" s="243"/>
      <c r="AF58" s="154">
        <f>SUM(AH58:AK58)</f>
        <v>1474</v>
      </c>
      <c r="AG58" s="258">
        <f>AH58+AI58</f>
        <v>1474</v>
      </c>
      <c r="AH58" s="243">
        <v>1474</v>
      </c>
      <c r="AI58" s="243"/>
      <c r="AJ58" s="243"/>
      <c r="AK58" s="243"/>
      <c r="AL58" s="154">
        <v>0</v>
      </c>
      <c r="AM58" s="154">
        <f>AN58+AO58+AP58</f>
        <v>1674</v>
      </c>
      <c r="AN58" s="243">
        <v>200</v>
      </c>
      <c r="AO58" s="243"/>
      <c r="AP58" s="154">
        <f>SUM(AQ58:AT58)</f>
        <v>1474</v>
      </c>
      <c r="AQ58" s="243">
        <v>1474</v>
      </c>
      <c r="AR58" s="243"/>
      <c r="AS58" s="243"/>
      <c r="AT58" s="243"/>
      <c r="AU58" s="154">
        <v>0</v>
      </c>
      <c r="AV58" s="154">
        <f>AW58+AX58+AY58</f>
        <v>1640.2835150000001</v>
      </c>
      <c r="AW58" s="243">
        <v>200</v>
      </c>
      <c r="AX58" s="243"/>
      <c r="AY58" s="154">
        <f>SUM(AZ58:BC58)</f>
        <v>1440.2835150000001</v>
      </c>
      <c r="AZ58" s="243">
        <v>1440.2835150000001</v>
      </c>
      <c r="BA58" s="243"/>
      <c r="BB58" s="243"/>
      <c r="BC58" s="243"/>
      <c r="BD58" s="154">
        <v>0</v>
      </c>
      <c r="BE58" s="154">
        <f>AV58/AM58*100</f>
        <v>97.98587305854241</v>
      </c>
      <c r="BF58" s="154">
        <f>BG58+BH58+BI58</f>
        <v>0</v>
      </c>
      <c r="BG58" s="243"/>
      <c r="BH58" s="243"/>
      <c r="BI58" s="154">
        <f>SUM(BK58:BN58)</f>
        <v>0</v>
      </c>
      <c r="BJ58" s="154">
        <f t="shared" si="172"/>
        <v>0</v>
      </c>
      <c r="BK58" s="243"/>
      <c r="BL58" s="243"/>
      <c r="BM58" s="243"/>
      <c r="BN58" s="243"/>
      <c r="BO58" s="154">
        <v>0</v>
      </c>
      <c r="BP58" s="244">
        <f>BQ58+BR58+BS58</f>
        <v>0</v>
      </c>
      <c r="BQ58" s="243"/>
      <c r="BR58" s="243"/>
      <c r="BS58" s="243"/>
      <c r="BT58" s="243"/>
      <c r="BU58" s="243"/>
      <c r="BV58" s="243"/>
      <c r="BW58" s="243"/>
      <c r="BX58" s="154">
        <v>0</v>
      </c>
      <c r="BY58" s="245"/>
      <c r="BZ58" s="246">
        <f>CA58+CC58+CD58</f>
        <v>0</v>
      </c>
      <c r="CA58" s="247"/>
      <c r="CB58" s="247"/>
      <c r="CC58" s="247"/>
      <c r="CD58" s="155">
        <v>0</v>
      </c>
      <c r="CE58" s="246">
        <f>CF58+CH58+CI58</f>
        <v>0</v>
      </c>
      <c r="CF58" s="247"/>
      <c r="CG58" s="247"/>
      <c r="CH58" s="247"/>
      <c r="CI58" s="155"/>
      <c r="CJ58" s="248"/>
      <c r="CK58" s="248"/>
      <c r="CL58" s="248"/>
      <c r="CM58" s="248"/>
      <c r="CN58" s="248"/>
      <c r="CO58" s="155">
        <f>BF58-BP58</f>
        <v>0</v>
      </c>
      <c r="CP58" s="153"/>
      <c r="CQ58" s="153"/>
      <c r="CR58" s="249" t="s">
        <v>1120</v>
      </c>
      <c r="CS58" s="249"/>
      <c r="CT58" s="154"/>
      <c r="CU58" s="154"/>
      <c r="CV58" s="154"/>
      <c r="CW58" s="154"/>
      <c r="CX58" s="243"/>
      <c r="CY58" s="243"/>
      <c r="CZ58" s="243"/>
      <c r="DA58" s="243"/>
      <c r="DB58" s="268"/>
      <c r="DC58" s="132"/>
    </row>
    <row r="59" spans="1:107" ht="78.75" hidden="1" customHeight="1">
      <c r="A59" s="152">
        <v>4</v>
      </c>
      <c r="B59" s="239" t="s">
        <v>1234</v>
      </c>
      <c r="C59" s="152" t="s">
        <v>1104</v>
      </c>
      <c r="D59" s="153" t="s">
        <v>1235</v>
      </c>
      <c r="E59" s="152" t="s">
        <v>1164</v>
      </c>
      <c r="F59" s="152" t="s">
        <v>48</v>
      </c>
      <c r="G59" s="152" t="s">
        <v>47</v>
      </c>
      <c r="H59" s="152">
        <v>8085141</v>
      </c>
      <c r="I59" s="153" t="s">
        <v>172</v>
      </c>
      <c r="J59" s="152" t="s">
        <v>48</v>
      </c>
      <c r="K59" s="152" t="s">
        <v>1150</v>
      </c>
      <c r="L59" s="152" t="s">
        <v>75</v>
      </c>
      <c r="M59" s="152">
        <v>2024</v>
      </c>
      <c r="N59" s="242"/>
      <c r="O59" s="242" t="s">
        <v>1236</v>
      </c>
      <c r="P59" s="243">
        <v>2691</v>
      </c>
      <c r="Q59" s="243">
        <f>P59-S59</f>
        <v>1511</v>
      </c>
      <c r="R59" s="243"/>
      <c r="S59" s="243">
        <v>1180</v>
      </c>
      <c r="T59" s="154">
        <v>0</v>
      </c>
      <c r="U59" s="154"/>
      <c r="V59" s="242" t="s">
        <v>1150</v>
      </c>
      <c r="W59" s="242" t="s">
        <v>1128</v>
      </c>
      <c r="X59" s="242" t="s">
        <v>172</v>
      </c>
      <c r="Y59" s="154"/>
      <c r="Z59" s="154"/>
      <c r="AA59" s="154"/>
      <c r="AB59" s="154"/>
      <c r="AC59" s="154">
        <f>AD59+AE59+AF59</f>
        <v>2539</v>
      </c>
      <c r="AD59" s="243">
        <v>1511</v>
      </c>
      <c r="AE59" s="243"/>
      <c r="AF59" s="154">
        <f>SUM(AH59:AK59)</f>
        <v>1028</v>
      </c>
      <c r="AG59" s="258">
        <f t="shared" si="115"/>
        <v>1028</v>
      </c>
      <c r="AH59" s="243">
        <v>1028</v>
      </c>
      <c r="AI59" s="243"/>
      <c r="AJ59" s="243"/>
      <c r="AK59" s="243"/>
      <c r="AL59" s="154">
        <v>0</v>
      </c>
      <c r="AM59" s="154">
        <f>AN59+AO59+AP59</f>
        <v>2539</v>
      </c>
      <c r="AN59" s="243">
        <v>1511</v>
      </c>
      <c r="AO59" s="243"/>
      <c r="AP59" s="154">
        <f>SUM(AQ59:AT59)</f>
        <v>1028</v>
      </c>
      <c r="AQ59" s="243">
        <v>1028</v>
      </c>
      <c r="AR59" s="243"/>
      <c r="AS59" s="243"/>
      <c r="AT59" s="243"/>
      <c r="AU59" s="154">
        <v>0</v>
      </c>
      <c r="AV59" s="154">
        <f>AW59+AX59+AY59</f>
        <v>2528.8210309999999</v>
      </c>
      <c r="AW59" s="243">
        <f>1511-10.178969</f>
        <v>1500.8210309999999</v>
      </c>
      <c r="AX59" s="243"/>
      <c r="AY59" s="154">
        <f>SUM(AZ59:BC59)</f>
        <v>1028</v>
      </c>
      <c r="AZ59" s="243">
        <v>1028</v>
      </c>
      <c r="BA59" s="243"/>
      <c r="BB59" s="243"/>
      <c r="BC59" s="243"/>
      <c r="BD59" s="154">
        <v>0</v>
      </c>
      <c r="BE59" s="154">
        <f>AV59/AM59*100</f>
        <v>99.599095352500981</v>
      </c>
      <c r="BF59" s="154">
        <f>BG59+BH59+BI59</f>
        <v>564</v>
      </c>
      <c r="BG59" s="243">
        <v>564</v>
      </c>
      <c r="BH59" s="243"/>
      <c r="BI59" s="154">
        <f>SUM(BK59:BN59)</f>
        <v>0</v>
      </c>
      <c r="BJ59" s="154">
        <f t="shared" si="172"/>
        <v>0</v>
      </c>
      <c r="BK59" s="243"/>
      <c r="BL59" s="243"/>
      <c r="BM59" s="243"/>
      <c r="BN59" s="243"/>
      <c r="BO59" s="154">
        <v>0</v>
      </c>
      <c r="BP59" s="244">
        <f>BQ59+BR59+BS59</f>
        <v>553.82103099999995</v>
      </c>
      <c r="BQ59" s="243">
        <f>564-10.178969</f>
        <v>553.82103099999995</v>
      </c>
      <c r="BR59" s="243"/>
      <c r="BS59" s="243"/>
      <c r="BT59" s="243"/>
      <c r="BU59" s="243"/>
      <c r="BV59" s="243"/>
      <c r="BW59" s="243"/>
      <c r="BX59" s="154">
        <v>0</v>
      </c>
      <c r="BY59" s="245">
        <f>BP59/BF59*100</f>
        <v>98.195218262411345</v>
      </c>
      <c r="BZ59" s="246">
        <f>CA59+CC59+CD59</f>
        <v>0</v>
      </c>
      <c r="CA59" s="247"/>
      <c r="CB59" s="247"/>
      <c r="CC59" s="247"/>
      <c r="CD59" s="155">
        <v>0</v>
      </c>
      <c r="CE59" s="246">
        <f>CF59+CH59+CI59</f>
        <v>0</v>
      </c>
      <c r="CF59" s="247"/>
      <c r="CG59" s="247"/>
      <c r="CH59" s="247"/>
      <c r="CI59" s="155"/>
      <c r="CJ59" s="248"/>
      <c r="CK59" s="248"/>
      <c r="CL59" s="248"/>
      <c r="CM59" s="248"/>
      <c r="CN59" s="248"/>
      <c r="CO59" s="155">
        <f>BF59-BP59</f>
        <v>10.178969000000052</v>
      </c>
      <c r="CP59" s="153"/>
      <c r="CQ59" s="153" t="s">
        <v>242</v>
      </c>
      <c r="CR59" s="249"/>
      <c r="CS59" s="249"/>
      <c r="CT59" s="154"/>
      <c r="CU59" s="154"/>
      <c r="CV59" s="154"/>
      <c r="CW59" s="154"/>
      <c r="CX59" s="243"/>
      <c r="CY59" s="243"/>
      <c r="CZ59" s="243"/>
      <c r="DA59" s="243"/>
      <c r="DB59" s="268"/>
      <c r="DC59" s="132"/>
    </row>
    <row r="60" spans="1:107" ht="81.75" customHeight="1" outlineLevel="1">
      <c r="A60" s="152">
        <v>5</v>
      </c>
      <c r="B60" s="239" t="s">
        <v>1234</v>
      </c>
      <c r="C60" s="152" t="s">
        <v>1104</v>
      </c>
      <c r="D60" s="153" t="s">
        <v>1235</v>
      </c>
      <c r="E60" s="152" t="s">
        <v>1164</v>
      </c>
      <c r="F60" s="152" t="s">
        <v>48</v>
      </c>
      <c r="G60" s="152" t="s">
        <v>47</v>
      </c>
      <c r="H60" s="152">
        <v>8085141</v>
      </c>
      <c r="I60" s="153" t="s">
        <v>172</v>
      </c>
      <c r="J60" s="152" t="s">
        <v>48</v>
      </c>
      <c r="K60" s="152" t="s">
        <v>1150</v>
      </c>
      <c r="L60" s="152" t="s">
        <v>75</v>
      </c>
      <c r="M60" s="152">
        <v>2024</v>
      </c>
      <c r="N60" s="242"/>
      <c r="O60" s="242" t="s">
        <v>1236</v>
      </c>
      <c r="P60" s="243">
        <v>2691</v>
      </c>
      <c r="Q60" s="243">
        <f>P60-S60</f>
        <v>1511</v>
      </c>
      <c r="R60" s="243"/>
      <c r="S60" s="243">
        <v>1180</v>
      </c>
      <c r="T60" s="154">
        <v>0</v>
      </c>
      <c r="U60" s="154"/>
      <c r="V60" s="242" t="s">
        <v>1150</v>
      </c>
      <c r="W60" s="242" t="s">
        <v>1128</v>
      </c>
      <c r="X60" s="242" t="s">
        <v>172</v>
      </c>
      <c r="Y60" s="154"/>
      <c r="Z60" s="154"/>
      <c r="AA60" s="154"/>
      <c r="AB60" s="154"/>
      <c r="AC60" s="154">
        <f t="shared" ref="AC60:AC91" si="173">AD60+AE60+AF60</f>
        <v>1663.1990000000001</v>
      </c>
      <c r="AD60" s="243">
        <v>1511</v>
      </c>
      <c r="AE60" s="243"/>
      <c r="AF60" s="154">
        <f t="shared" ref="AF60:AF89" si="174">SUM(AH60:AK60)</f>
        <v>152.19900000000001</v>
      </c>
      <c r="AG60" s="258">
        <f t="shared" si="115"/>
        <v>0</v>
      </c>
      <c r="AH60" s="243"/>
      <c r="AI60" s="243"/>
      <c r="AJ60" s="269">
        <v>152.19900000000001</v>
      </c>
      <c r="AK60" s="243"/>
      <c r="AL60" s="154">
        <v>0</v>
      </c>
      <c r="AM60" s="154">
        <f t="shared" ref="AM60:AM91" si="175">AN60+AO60+AP60</f>
        <v>1663.1990000000001</v>
      </c>
      <c r="AN60" s="243">
        <v>1511</v>
      </c>
      <c r="AO60" s="243"/>
      <c r="AP60" s="154">
        <f t="shared" ref="AP60:AP91" si="176">SUM(AQ60:AT60)</f>
        <v>152.19900000000001</v>
      </c>
      <c r="AQ60" s="243"/>
      <c r="AR60" s="243"/>
      <c r="AS60" s="269">
        <v>152.19900000000001</v>
      </c>
      <c r="AT60" s="243"/>
      <c r="AU60" s="154">
        <v>0</v>
      </c>
      <c r="AV60" s="154">
        <f t="shared" ref="AV60:AV91" si="177">AW60+AX60+AY60</f>
        <v>152.19900000000001</v>
      </c>
      <c r="AW60" s="243"/>
      <c r="AX60" s="243"/>
      <c r="AY60" s="154">
        <f t="shared" ref="AY60:AY91" si="178">SUM(AZ60:BC60)</f>
        <v>152.19900000000001</v>
      </c>
      <c r="AZ60" s="243"/>
      <c r="BA60" s="243"/>
      <c r="BB60" s="269">
        <v>152.19900000000001</v>
      </c>
      <c r="BC60" s="243"/>
      <c r="BD60" s="154">
        <v>0</v>
      </c>
      <c r="BE60" s="154">
        <f t="shared" ref="BE60:BE91" si="179">AV60/AM60*100</f>
        <v>9.1509795280059709</v>
      </c>
      <c r="BF60" s="154">
        <f t="shared" ref="BF60:BF91" si="180">BG60+BH60+BI60</f>
        <v>0</v>
      </c>
      <c r="BG60" s="243"/>
      <c r="BH60" s="243"/>
      <c r="BI60" s="154">
        <f t="shared" ref="BI60:BI89" si="181">SUM(BK60:BN60)</f>
        <v>0</v>
      </c>
      <c r="BJ60" s="154">
        <f t="shared" si="172"/>
        <v>0</v>
      </c>
      <c r="BK60" s="243"/>
      <c r="BL60" s="243"/>
      <c r="BM60" s="243"/>
      <c r="BN60" s="243"/>
      <c r="BO60" s="154">
        <v>0</v>
      </c>
      <c r="BP60" s="244">
        <f t="shared" ref="BP60:BP91" si="182">BQ60+BR60+BS60</f>
        <v>0</v>
      </c>
      <c r="BQ60" s="243"/>
      <c r="BR60" s="243"/>
      <c r="BS60" s="243"/>
      <c r="BT60" s="243"/>
      <c r="BU60" s="243"/>
      <c r="BV60" s="243"/>
      <c r="BW60" s="243"/>
      <c r="BX60" s="154">
        <v>0</v>
      </c>
      <c r="BY60" s="245" t="e">
        <f>BP60/BF60*100</f>
        <v>#DIV/0!</v>
      </c>
      <c r="BZ60" s="246">
        <f t="shared" ref="BZ60:BZ91" si="183">CA60+CC60+CD60</f>
        <v>0</v>
      </c>
      <c r="CA60" s="247"/>
      <c r="CB60" s="247"/>
      <c r="CC60" s="247"/>
      <c r="CD60" s="155">
        <v>0</v>
      </c>
      <c r="CE60" s="246">
        <f t="shared" ref="CE60:CE91" si="184">CF60+CH60+CI60</f>
        <v>0</v>
      </c>
      <c r="CF60" s="247"/>
      <c r="CG60" s="247"/>
      <c r="CH60" s="247"/>
      <c r="CI60" s="155"/>
      <c r="CJ60" s="248"/>
      <c r="CK60" s="248"/>
      <c r="CL60" s="248"/>
      <c r="CM60" s="248"/>
      <c r="CN60" s="248"/>
      <c r="CO60" s="155">
        <f t="shared" ref="CO60:CO91" si="185">BF60-BP60</f>
        <v>0</v>
      </c>
      <c r="CP60" s="153"/>
      <c r="CQ60" s="153" t="s">
        <v>242</v>
      </c>
      <c r="CR60" s="249"/>
      <c r="CS60" s="249"/>
      <c r="CT60" s="154"/>
      <c r="CU60" s="154"/>
      <c r="CV60" s="154"/>
      <c r="CW60" s="154"/>
      <c r="CX60" s="243"/>
      <c r="CY60" s="243"/>
      <c r="CZ60" s="243"/>
      <c r="DA60" s="243"/>
      <c r="DB60" s="268"/>
      <c r="DC60" s="132"/>
    </row>
    <row r="61" spans="1:107" ht="58.5" customHeight="1" outlineLevel="1">
      <c r="A61" s="152">
        <v>6</v>
      </c>
      <c r="B61" s="270" t="s">
        <v>1237</v>
      </c>
      <c r="C61" s="152" t="s">
        <v>147</v>
      </c>
      <c r="D61" s="153" t="s">
        <v>1238</v>
      </c>
      <c r="E61" s="271" t="s">
        <v>1239</v>
      </c>
      <c r="F61" s="152" t="s">
        <v>48</v>
      </c>
      <c r="G61" s="152" t="s">
        <v>53</v>
      </c>
      <c r="H61" s="152"/>
      <c r="I61" s="153" t="s">
        <v>1199</v>
      </c>
      <c r="J61" s="152" t="s">
        <v>48</v>
      </c>
      <c r="K61" s="152" t="s">
        <v>1202</v>
      </c>
      <c r="L61" s="152" t="s">
        <v>75</v>
      </c>
      <c r="M61" s="152">
        <v>2024</v>
      </c>
      <c r="N61" s="260"/>
      <c r="O61" s="260" t="s">
        <v>1240</v>
      </c>
      <c r="P61" s="272">
        <v>466.39699999999999</v>
      </c>
      <c r="Q61" s="272">
        <v>269.15899999999999</v>
      </c>
      <c r="R61" s="272"/>
      <c r="S61" s="272">
        <v>197.238</v>
      </c>
      <c r="T61" s="154">
        <v>0</v>
      </c>
      <c r="U61" s="154"/>
      <c r="V61" s="242" t="s">
        <v>1202</v>
      </c>
      <c r="W61" s="242" t="s">
        <v>1200</v>
      </c>
      <c r="X61" s="242" t="s">
        <v>1199</v>
      </c>
      <c r="Y61" s="243"/>
      <c r="Z61" s="243"/>
      <c r="AA61" s="243"/>
      <c r="AB61" s="243"/>
      <c r="AC61" s="154">
        <f t="shared" si="173"/>
        <v>466.39699999999999</v>
      </c>
      <c r="AD61" s="272">
        <v>269.15899999999999</v>
      </c>
      <c r="AE61" s="272"/>
      <c r="AF61" s="154">
        <f t="shared" si="174"/>
        <v>197.238</v>
      </c>
      <c r="AG61" s="258">
        <f t="shared" si="115"/>
        <v>0</v>
      </c>
      <c r="AH61" s="272"/>
      <c r="AI61" s="272"/>
      <c r="AJ61" s="272">
        <v>197.238</v>
      </c>
      <c r="AK61" s="272"/>
      <c r="AL61" s="154">
        <v>0</v>
      </c>
      <c r="AM61" s="154">
        <f t="shared" si="175"/>
        <v>466.39699999999999</v>
      </c>
      <c r="AN61" s="272">
        <v>269.15899999999999</v>
      </c>
      <c r="AO61" s="272"/>
      <c r="AP61" s="154">
        <f t="shared" si="176"/>
        <v>197.238</v>
      </c>
      <c r="AQ61" s="272"/>
      <c r="AR61" s="272"/>
      <c r="AS61" s="272">
        <v>197.238</v>
      </c>
      <c r="AT61" s="272"/>
      <c r="AU61" s="154">
        <v>0</v>
      </c>
      <c r="AV61" s="154">
        <f t="shared" si="177"/>
        <v>466.39699999999999</v>
      </c>
      <c r="AW61" s="272">
        <v>269.15899999999999</v>
      </c>
      <c r="AX61" s="272"/>
      <c r="AY61" s="154">
        <f t="shared" si="178"/>
        <v>197.238</v>
      </c>
      <c r="AZ61" s="272"/>
      <c r="BA61" s="272"/>
      <c r="BB61" s="272">
        <v>197.238</v>
      </c>
      <c r="BC61" s="272"/>
      <c r="BD61" s="154">
        <v>0</v>
      </c>
      <c r="BE61" s="154">
        <f t="shared" si="179"/>
        <v>100</v>
      </c>
      <c r="BF61" s="154">
        <f t="shared" si="180"/>
        <v>0</v>
      </c>
      <c r="BG61" s="272"/>
      <c r="BH61" s="272"/>
      <c r="BI61" s="154">
        <f t="shared" si="181"/>
        <v>0</v>
      </c>
      <c r="BJ61" s="154">
        <f t="shared" si="172"/>
        <v>0</v>
      </c>
      <c r="BK61" s="272"/>
      <c r="BL61" s="272"/>
      <c r="BM61" s="272"/>
      <c r="BN61" s="272"/>
      <c r="BO61" s="154">
        <v>0</v>
      </c>
      <c r="BP61" s="244">
        <f t="shared" si="182"/>
        <v>0</v>
      </c>
      <c r="BQ61" s="272"/>
      <c r="BR61" s="272"/>
      <c r="BS61" s="272"/>
      <c r="BT61" s="272"/>
      <c r="BU61" s="272"/>
      <c r="BV61" s="272"/>
      <c r="BW61" s="272"/>
      <c r="BX61" s="154">
        <v>0</v>
      </c>
      <c r="BY61" s="245"/>
      <c r="BZ61" s="246">
        <f t="shared" si="183"/>
        <v>0</v>
      </c>
      <c r="CA61" s="273"/>
      <c r="CB61" s="273"/>
      <c r="CC61" s="273"/>
      <c r="CD61" s="155">
        <v>0</v>
      </c>
      <c r="CE61" s="246">
        <f t="shared" si="184"/>
        <v>0</v>
      </c>
      <c r="CF61" s="273"/>
      <c r="CG61" s="273"/>
      <c r="CH61" s="273"/>
      <c r="CI61" s="155"/>
      <c r="CJ61" s="248"/>
      <c r="CK61" s="248"/>
      <c r="CL61" s="248"/>
      <c r="CM61" s="248"/>
      <c r="CN61" s="248"/>
      <c r="CO61" s="155">
        <f t="shared" si="185"/>
        <v>0</v>
      </c>
      <c r="CP61" s="153"/>
      <c r="CQ61" s="153" t="s">
        <v>242</v>
      </c>
      <c r="CR61" s="249"/>
      <c r="CS61" s="249"/>
      <c r="CT61" s="154"/>
      <c r="CU61" s="154"/>
      <c r="CV61" s="154"/>
      <c r="CW61" s="154"/>
      <c r="CX61" s="272"/>
      <c r="CY61" s="272"/>
      <c r="CZ61" s="272"/>
      <c r="DA61" s="272"/>
      <c r="DB61" s="251"/>
      <c r="DC61" s="135"/>
    </row>
    <row r="62" spans="1:107" ht="39" customHeight="1" outlineLevel="1">
      <c r="A62" s="152">
        <v>7</v>
      </c>
      <c r="B62" s="274" t="s">
        <v>1241</v>
      </c>
      <c r="C62" s="152" t="s">
        <v>147</v>
      </c>
      <c r="D62" s="153" t="s">
        <v>1242</v>
      </c>
      <c r="E62" s="152" t="s">
        <v>1243</v>
      </c>
      <c r="F62" s="152" t="s">
        <v>48</v>
      </c>
      <c r="G62" s="152" t="s">
        <v>1156</v>
      </c>
      <c r="H62" s="152"/>
      <c r="I62" s="153" t="s">
        <v>172</v>
      </c>
      <c r="J62" s="152" t="s">
        <v>48</v>
      </c>
      <c r="K62" s="152" t="s">
        <v>1150</v>
      </c>
      <c r="L62" s="152" t="s">
        <v>75</v>
      </c>
      <c r="M62" s="152">
        <v>2024</v>
      </c>
      <c r="N62" s="260"/>
      <c r="O62" s="260" t="s">
        <v>1244</v>
      </c>
      <c r="P62" s="272">
        <v>725.29499999999996</v>
      </c>
      <c r="Q62" s="272">
        <v>200</v>
      </c>
      <c r="R62" s="272"/>
      <c r="S62" s="272">
        <v>525.29499999999996</v>
      </c>
      <c r="T62" s="154">
        <v>0</v>
      </c>
      <c r="U62" s="154"/>
      <c r="V62" s="242" t="s">
        <v>1150</v>
      </c>
      <c r="W62" s="242" t="s">
        <v>1128</v>
      </c>
      <c r="X62" s="242" t="s">
        <v>172</v>
      </c>
      <c r="Y62" s="243"/>
      <c r="Z62" s="243"/>
      <c r="AA62" s="243"/>
      <c r="AB62" s="243"/>
      <c r="AC62" s="154">
        <f t="shared" si="173"/>
        <v>725.29499999999996</v>
      </c>
      <c r="AD62" s="272">
        <v>200</v>
      </c>
      <c r="AE62" s="272"/>
      <c r="AF62" s="154">
        <f t="shared" si="174"/>
        <v>525.29499999999996</v>
      </c>
      <c r="AG62" s="258">
        <f t="shared" si="115"/>
        <v>0</v>
      </c>
      <c r="AH62" s="272"/>
      <c r="AI62" s="272"/>
      <c r="AJ62" s="272">
        <v>525.29499999999996</v>
      </c>
      <c r="AK62" s="272"/>
      <c r="AL62" s="154">
        <v>0</v>
      </c>
      <c r="AM62" s="154">
        <f t="shared" si="175"/>
        <v>725.29499999999996</v>
      </c>
      <c r="AN62" s="272">
        <v>200</v>
      </c>
      <c r="AO62" s="272"/>
      <c r="AP62" s="154">
        <f t="shared" si="176"/>
        <v>525.29499999999996</v>
      </c>
      <c r="AQ62" s="272"/>
      <c r="AR62" s="272"/>
      <c r="AS62" s="272">
        <v>525.29499999999996</v>
      </c>
      <c r="AT62" s="272"/>
      <c r="AU62" s="154">
        <v>0</v>
      </c>
      <c r="AV62" s="154">
        <f t="shared" si="177"/>
        <v>725.29499999999996</v>
      </c>
      <c r="AW62" s="272">
        <v>200</v>
      </c>
      <c r="AX62" s="272"/>
      <c r="AY62" s="154">
        <f t="shared" si="178"/>
        <v>525.29499999999996</v>
      </c>
      <c r="AZ62" s="272"/>
      <c r="BA62" s="272"/>
      <c r="BB62" s="272">
        <v>525.29499999999996</v>
      </c>
      <c r="BC62" s="272"/>
      <c r="BD62" s="154">
        <v>0</v>
      </c>
      <c r="BE62" s="154">
        <f t="shared" si="179"/>
        <v>100</v>
      </c>
      <c r="BF62" s="154">
        <f t="shared" si="180"/>
        <v>0</v>
      </c>
      <c r="BG62" s="272"/>
      <c r="BH62" s="272"/>
      <c r="BI62" s="154">
        <f t="shared" si="181"/>
        <v>0</v>
      </c>
      <c r="BJ62" s="154">
        <f t="shared" si="172"/>
        <v>0</v>
      </c>
      <c r="BK62" s="272"/>
      <c r="BL62" s="272"/>
      <c r="BM62" s="272"/>
      <c r="BN62" s="272"/>
      <c r="BO62" s="154">
        <v>0</v>
      </c>
      <c r="BP62" s="244">
        <f t="shared" si="182"/>
        <v>0</v>
      </c>
      <c r="BQ62" s="272"/>
      <c r="BR62" s="272"/>
      <c r="BS62" s="272"/>
      <c r="BT62" s="272"/>
      <c r="BU62" s="272"/>
      <c r="BV62" s="272"/>
      <c r="BW62" s="272"/>
      <c r="BX62" s="154">
        <v>0</v>
      </c>
      <c r="BY62" s="245"/>
      <c r="BZ62" s="246">
        <f t="shared" si="183"/>
        <v>0</v>
      </c>
      <c r="CA62" s="273"/>
      <c r="CB62" s="273"/>
      <c r="CC62" s="273"/>
      <c r="CD62" s="155">
        <v>0</v>
      </c>
      <c r="CE62" s="246">
        <f t="shared" si="184"/>
        <v>0</v>
      </c>
      <c r="CF62" s="273"/>
      <c r="CG62" s="273"/>
      <c r="CH62" s="273"/>
      <c r="CI62" s="155"/>
      <c r="CJ62" s="248"/>
      <c r="CK62" s="248"/>
      <c r="CL62" s="248"/>
      <c r="CM62" s="248"/>
      <c r="CN62" s="248"/>
      <c r="CO62" s="155">
        <f t="shared" si="185"/>
        <v>0</v>
      </c>
      <c r="CP62" s="153"/>
      <c r="CQ62" s="153" t="s">
        <v>242</v>
      </c>
      <c r="CR62" s="249"/>
      <c r="CS62" s="249"/>
      <c r="CT62" s="154"/>
      <c r="CU62" s="154"/>
      <c r="CV62" s="154"/>
      <c r="CW62" s="154"/>
      <c r="CX62" s="272"/>
      <c r="CY62" s="272"/>
      <c r="CZ62" s="272"/>
      <c r="DA62" s="272"/>
      <c r="DB62" s="251"/>
      <c r="DC62" s="135"/>
    </row>
    <row r="63" spans="1:107" ht="39" customHeight="1" outlineLevel="1">
      <c r="A63" s="152">
        <v>8</v>
      </c>
      <c r="B63" s="275" t="s">
        <v>1245</v>
      </c>
      <c r="C63" s="152" t="s">
        <v>147</v>
      </c>
      <c r="D63" s="153" t="s">
        <v>1246</v>
      </c>
      <c r="E63" s="152" t="s">
        <v>1243</v>
      </c>
      <c r="F63" s="152" t="s">
        <v>48</v>
      </c>
      <c r="G63" s="152" t="s">
        <v>47</v>
      </c>
      <c r="H63" s="152">
        <v>8048933</v>
      </c>
      <c r="I63" s="153" t="s">
        <v>172</v>
      </c>
      <c r="J63" s="152" t="s">
        <v>48</v>
      </c>
      <c r="K63" s="152" t="s">
        <v>1247</v>
      </c>
      <c r="L63" s="152" t="s">
        <v>52</v>
      </c>
      <c r="M63" s="152">
        <v>2023</v>
      </c>
      <c r="N63" s="260"/>
      <c r="O63" s="260" t="s">
        <v>1248</v>
      </c>
      <c r="P63" s="272">
        <v>8982</v>
      </c>
      <c r="Q63" s="272">
        <v>6820</v>
      </c>
      <c r="R63" s="272"/>
      <c r="S63" s="272">
        <v>2162</v>
      </c>
      <c r="T63" s="154">
        <v>0</v>
      </c>
      <c r="U63" s="154"/>
      <c r="V63" s="242" t="s">
        <v>1247</v>
      </c>
      <c r="W63" s="242" t="s">
        <v>1200</v>
      </c>
      <c r="X63" s="242" t="s">
        <v>172</v>
      </c>
      <c r="Y63" s="243"/>
      <c r="Z63" s="243"/>
      <c r="AA63" s="243"/>
      <c r="AB63" s="243"/>
      <c r="AC63" s="154">
        <f t="shared" si="173"/>
        <v>8722.5930000000008</v>
      </c>
      <c r="AD63" s="272">
        <v>6820</v>
      </c>
      <c r="AE63" s="272"/>
      <c r="AF63" s="154">
        <f t="shared" si="174"/>
        <v>1902.5930000000001</v>
      </c>
      <c r="AG63" s="258">
        <f t="shared" si="115"/>
        <v>0</v>
      </c>
      <c r="AH63" s="272"/>
      <c r="AI63" s="272"/>
      <c r="AJ63" s="272">
        <v>1902.5930000000001</v>
      </c>
      <c r="AK63" s="272"/>
      <c r="AL63" s="154">
        <v>0</v>
      </c>
      <c r="AM63" s="154">
        <f t="shared" si="175"/>
        <v>8722.5930000000008</v>
      </c>
      <c r="AN63" s="272">
        <v>6820</v>
      </c>
      <c r="AO63" s="272"/>
      <c r="AP63" s="154">
        <f t="shared" si="176"/>
        <v>1902.5930000000001</v>
      </c>
      <c r="AQ63" s="272"/>
      <c r="AR63" s="272"/>
      <c r="AS63" s="272">
        <v>1902.5930000000001</v>
      </c>
      <c r="AT63" s="272"/>
      <c r="AU63" s="154">
        <v>0</v>
      </c>
      <c r="AV63" s="154">
        <f t="shared" si="177"/>
        <v>8714.5930000000008</v>
      </c>
      <c r="AW63" s="272">
        <v>6812</v>
      </c>
      <c r="AX63" s="272"/>
      <c r="AY63" s="154">
        <f t="shared" si="178"/>
        <v>1902.5930000000001</v>
      </c>
      <c r="AZ63" s="272"/>
      <c r="BA63" s="272"/>
      <c r="BB63" s="272">
        <v>1902.5930000000001</v>
      </c>
      <c r="BC63" s="272"/>
      <c r="BD63" s="154">
        <v>0</v>
      </c>
      <c r="BE63" s="154">
        <f t="shared" si="179"/>
        <v>99.908284153576815</v>
      </c>
      <c r="BF63" s="154">
        <f t="shared" si="180"/>
        <v>2808</v>
      </c>
      <c r="BG63" s="272">
        <v>2808</v>
      </c>
      <c r="BH63" s="272"/>
      <c r="BI63" s="154">
        <f t="shared" si="181"/>
        <v>0</v>
      </c>
      <c r="BJ63" s="154">
        <f t="shared" si="172"/>
        <v>0</v>
      </c>
      <c r="BK63" s="272"/>
      <c r="BL63" s="272"/>
      <c r="BM63" s="272"/>
      <c r="BN63" s="272"/>
      <c r="BO63" s="154">
        <v>0</v>
      </c>
      <c r="BP63" s="244">
        <f t="shared" si="182"/>
        <v>2291.2608829999999</v>
      </c>
      <c r="BQ63" s="272">
        <v>2291.2608829999999</v>
      </c>
      <c r="BR63" s="272"/>
      <c r="BS63" s="272"/>
      <c r="BT63" s="272"/>
      <c r="BU63" s="272"/>
      <c r="BV63" s="272"/>
      <c r="BW63" s="272"/>
      <c r="BX63" s="154">
        <v>0</v>
      </c>
      <c r="BY63" s="245">
        <f>BP63/BF63*100</f>
        <v>81.59760979344729</v>
      </c>
      <c r="BZ63" s="246">
        <f t="shared" si="183"/>
        <v>0</v>
      </c>
      <c r="CA63" s="273"/>
      <c r="CB63" s="273"/>
      <c r="CC63" s="273"/>
      <c r="CD63" s="155">
        <v>0</v>
      </c>
      <c r="CE63" s="246">
        <f t="shared" si="184"/>
        <v>0</v>
      </c>
      <c r="CF63" s="273"/>
      <c r="CG63" s="273"/>
      <c r="CH63" s="273"/>
      <c r="CI63" s="155"/>
      <c r="CJ63" s="248"/>
      <c r="CK63" s="248"/>
      <c r="CL63" s="248"/>
      <c r="CM63" s="248"/>
      <c r="CN63" s="248"/>
      <c r="CO63" s="155">
        <f t="shared" si="185"/>
        <v>516.73911700000008</v>
      </c>
      <c r="CP63" s="153"/>
      <c r="CQ63" s="153"/>
      <c r="CR63" s="249" t="s">
        <v>1120</v>
      </c>
      <c r="CS63" s="249"/>
      <c r="CT63" s="154"/>
      <c r="CU63" s="154"/>
      <c r="CV63" s="154"/>
      <c r="CW63" s="154"/>
      <c r="CX63" s="272"/>
      <c r="CY63" s="272"/>
      <c r="CZ63" s="272"/>
      <c r="DA63" s="272"/>
      <c r="DB63" s="251"/>
      <c r="DC63" s="135"/>
    </row>
    <row r="64" spans="1:107" ht="39" customHeight="1" outlineLevel="1">
      <c r="A64" s="152">
        <v>9</v>
      </c>
      <c r="B64" s="275" t="s">
        <v>1249</v>
      </c>
      <c r="C64" s="152" t="s">
        <v>147</v>
      </c>
      <c r="D64" s="153" t="s">
        <v>1250</v>
      </c>
      <c r="E64" s="152" t="s">
        <v>1243</v>
      </c>
      <c r="F64" s="152" t="s">
        <v>48</v>
      </c>
      <c r="G64" s="152" t="s">
        <v>47</v>
      </c>
      <c r="H64" s="152">
        <v>8048934</v>
      </c>
      <c r="I64" s="153" t="s">
        <v>172</v>
      </c>
      <c r="J64" s="152" t="s">
        <v>48</v>
      </c>
      <c r="K64" s="152" t="s">
        <v>1251</v>
      </c>
      <c r="L64" s="152" t="s">
        <v>52</v>
      </c>
      <c r="M64" s="152">
        <v>2023</v>
      </c>
      <c r="N64" s="260"/>
      <c r="O64" s="260" t="s">
        <v>1252</v>
      </c>
      <c r="P64" s="272">
        <v>9992</v>
      </c>
      <c r="Q64" s="272">
        <f>8178+265</f>
        <v>8443</v>
      </c>
      <c r="R64" s="272"/>
      <c r="S64" s="272">
        <f>P64-Q64</f>
        <v>1549</v>
      </c>
      <c r="T64" s="154">
        <v>0</v>
      </c>
      <c r="U64" s="154"/>
      <c r="V64" s="242" t="s">
        <v>1251</v>
      </c>
      <c r="W64" s="242" t="s">
        <v>1253</v>
      </c>
      <c r="X64" s="242" t="s">
        <v>172</v>
      </c>
      <c r="Y64" s="243"/>
      <c r="Z64" s="243"/>
      <c r="AA64" s="243"/>
      <c r="AB64" s="243"/>
      <c r="AC64" s="154">
        <f t="shared" si="173"/>
        <v>9786</v>
      </c>
      <c r="AD64" s="272">
        <f>8178+265</f>
        <v>8443</v>
      </c>
      <c r="AE64" s="272"/>
      <c r="AF64" s="154">
        <f t="shared" si="174"/>
        <v>1343</v>
      </c>
      <c r="AG64" s="258">
        <f t="shared" si="115"/>
        <v>0</v>
      </c>
      <c r="AH64" s="272"/>
      <c r="AI64" s="272"/>
      <c r="AJ64" s="272">
        <v>1343</v>
      </c>
      <c r="AK64" s="272"/>
      <c r="AL64" s="154">
        <v>0</v>
      </c>
      <c r="AM64" s="154">
        <f t="shared" si="175"/>
        <v>9786</v>
      </c>
      <c r="AN64" s="272">
        <f>8178+265</f>
        <v>8443</v>
      </c>
      <c r="AO64" s="272"/>
      <c r="AP64" s="154">
        <f t="shared" si="176"/>
        <v>1343</v>
      </c>
      <c r="AQ64" s="272"/>
      <c r="AR64" s="272"/>
      <c r="AS64" s="272">
        <v>1343</v>
      </c>
      <c r="AT64" s="272"/>
      <c r="AU64" s="154">
        <v>0</v>
      </c>
      <c r="AV64" s="154">
        <f t="shared" si="177"/>
        <v>9450</v>
      </c>
      <c r="AW64" s="272">
        <v>8107</v>
      </c>
      <c r="AX64" s="272"/>
      <c r="AY64" s="154">
        <f t="shared" si="178"/>
        <v>1343</v>
      </c>
      <c r="AZ64" s="272"/>
      <c r="BA64" s="272"/>
      <c r="BB64" s="272">
        <v>1343</v>
      </c>
      <c r="BC64" s="272"/>
      <c r="BD64" s="154">
        <v>0</v>
      </c>
      <c r="BE64" s="154">
        <f t="shared" si="179"/>
        <v>96.566523605150209</v>
      </c>
      <c r="BF64" s="154">
        <f t="shared" si="180"/>
        <v>2971</v>
      </c>
      <c r="BG64" s="272">
        <v>2971</v>
      </c>
      <c r="BH64" s="272"/>
      <c r="BI64" s="154">
        <f t="shared" si="181"/>
        <v>0</v>
      </c>
      <c r="BJ64" s="154">
        <f t="shared" si="172"/>
        <v>0</v>
      </c>
      <c r="BK64" s="272"/>
      <c r="BL64" s="272"/>
      <c r="BM64" s="272"/>
      <c r="BN64" s="272"/>
      <c r="BO64" s="154">
        <v>0</v>
      </c>
      <c r="BP64" s="244">
        <f t="shared" si="182"/>
        <v>2601.2507529999998</v>
      </c>
      <c r="BQ64" s="272">
        <v>2601.2507529999998</v>
      </c>
      <c r="BR64" s="272"/>
      <c r="BS64" s="272"/>
      <c r="BT64" s="272"/>
      <c r="BU64" s="272"/>
      <c r="BV64" s="272"/>
      <c r="BW64" s="272"/>
      <c r="BX64" s="154">
        <v>0</v>
      </c>
      <c r="BY64" s="245">
        <f>BP64/BF64*100</f>
        <v>87.554720733759666</v>
      </c>
      <c r="BZ64" s="246">
        <f t="shared" si="183"/>
        <v>0</v>
      </c>
      <c r="CA64" s="273"/>
      <c r="CB64" s="273"/>
      <c r="CC64" s="273"/>
      <c r="CD64" s="155">
        <v>0</v>
      </c>
      <c r="CE64" s="246">
        <f t="shared" si="184"/>
        <v>0</v>
      </c>
      <c r="CF64" s="273"/>
      <c r="CG64" s="273"/>
      <c r="CH64" s="273"/>
      <c r="CI64" s="155"/>
      <c r="CJ64" s="248"/>
      <c r="CK64" s="248"/>
      <c r="CL64" s="248"/>
      <c r="CM64" s="248"/>
      <c r="CN64" s="248"/>
      <c r="CO64" s="155">
        <f t="shared" si="185"/>
        <v>369.7492470000002</v>
      </c>
      <c r="CP64" s="153"/>
      <c r="CQ64" s="153"/>
      <c r="CR64" s="249" t="s">
        <v>1120</v>
      </c>
      <c r="CS64" s="249"/>
      <c r="CT64" s="154"/>
      <c r="CU64" s="154"/>
      <c r="CV64" s="154"/>
      <c r="CW64" s="154"/>
      <c r="CX64" s="272"/>
      <c r="CY64" s="272"/>
      <c r="CZ64" s="272"/>
      <c r="DA64" s="272"/>
      <c r="DB64" s="251"/>
      <c r="DC64" s="135"/>
    </row>
    <row r="65" spans="1:107" ht="39" customHeight="1" outlineLevel="1">
      <c r="A65" s="152">
        <v>10</v>
      </c>
      <c r="B65" s="270" t="s">
        <v>1254</v>
      </c>
      <c r="C65" s="152" t="s">
        <v>147</v>
      </c>
      <c r="D65" s="153" t="s">
        <v>1255</v>
      </c>
      <c r="E65" s="152" t="s">
        <v>1243</v>
      </c>
      <c r="F65" s="152" t="s">
        <v>48</v>
      </c>
      <c r="G65" s="152" t="s">
        <v>47</v>
      </c>
      <c r="H65" s="152"/>
      <c r="I65" s="153" t="s">
        <v>172</v>
      </c>
      <c r="J65" s="152" t="s">
        <v>48</v>
      </c>
      <c r="K65" s="152" t="s">
        <v>1215</v>
      </c>
      <c r="L65" s="152" t="s">
        <v>52</v>
      </c>
      <c r="M65" s="152">
        <v>2023</v>
      </c>
      <c r="N65" s="260"/>
      <c r="O65" s="260" t="s">
        <v>1256</v>
      </c>
      <c r="P65" s="269">
        <v>6377</v>
      </c>
      <c r="Q65" s="272">
        <v>5157</v>
      </c>
      <c r="R65" s="272"/>
      <c r="S65" s="272">
        <v>1220</v>
      </c>
      <c r="T65" s="154">
        <v>0</v>
      </c>
      <c r="U65" s="154"/>
      <c r="V65" s="242" t="s">
        <v>1215</v>
      </c>
      <c r="W65" s="242" t="s">
        <v>1215</v>
      </c>
      <c r="X65" s="242" t="s">
        <v>172</v>
      </c>
      <c r="Y65" s="243"/>
      <c r="Z65" s="243"/>
      <c r="AA65" s="243"/>
      <c r="AB65" s="243"/>
      <c r="AC65" s="154">
        <f t="shared" si="173"/>
        <v>6377</v>
      </c>
      <c r="AD65" s="272">
        <v>5157</v>
      </c>
      <c r="AE65" s="272"/>
      <c r="AF65" s="154">
        <f t="shared" si="174"/>
        <v>1220</v>
      </c>
      <c r="AG65" s="258">
        <f t="shared" si="115"/>
        <v>0</v>
      </c>
      <c r="AH65" s="272"/>
      <c r="AI65" s="272"/>
      <c r="AJ65" s="272">
        <v>1220</v>
      </c>
      <c r="AK65" s="272"/>
      <c r="AL65" s="154">
        <v>0</v>
      </c>
      <c r="AM65" s="154">
        <f t="shared" si="175"/>
        <v>6377</v>
      </c>
      <c r="AN65" s="272">
        <v>5157</v>
      </c>
      <c r="AO65" s="272"/>
      <c r="AP65" s="154">
        <f t="shared" si="176"/>
        <v>1220</v>
      </c>
      <c r="AQ65" s="272"/>
      <c r="AR65" s="272"/>
      <c r="AS65" s="272">
        <v>1220</v>
      </c>
      <c r="AT65" s="272"/>
      <c r="AU65" s="154">
        <v>0</v>
      </c>
      <c r="AV65" s="154">
        <f t="shared" si="177"/>
        <v>6377</v>
      </c>
      <c r="AW65" s="272">
        <v>5157</v>
      </c>
      <c r="AX65" s="272"/>
      <c r="AY65" s="154">
        <f t="shared" si="178"/>
        <v>1220</v>
      </c>
      <c r="AZ65" s="272"/>
      <c r="BA65" s="272"/>
      <c r="BB65" s="272">
        <v>1220</v>
      </c>
      <c r="BC65" s="272"/>
      <c r="BD65" s="154">
        <v>0</v>
      </c>
      <c r="BE65" s="154">
        <f t="shared" si="179"/>
        <v>100</v>
      </c>
      <c r="BF65" s="154">
        <f t="shared" si="180"/>
        <v>0</v>
      </c>
      <c r="BG65" s="272"/>
      <c r="BH65" s="272"/>
      <c r="BI65" s="154">
        <f t="shared" si="181"/>
        <v>0</v>
      </c>
      <c r="BJ65" s="154">
        <f t="shared" si="172"/>
        <v>0</v>
      </c>
      <c r="BK65" s="272"/>
      <c r="BL65" s="272"/>
      <c r="BM65" s="272"/>
      <c r="BN65" s="272"/>
      <c r="BO65" s="154">
        <v>0</v>
      </c>
      <c r="BP65" s="244">
        <f t="shared" si="182"/>
        <v>0</v>
      </c>
      <c r="BQ65" s="272"/>
      <c r="BR65" s="272"/>
      <c r="BS65" s="272"/>
      <c r="BT65" s="272"/>
      <c r="BU65" s="272"/>
      <c r="BV65" s="272"/>
      <c r="BW65" s="272"/>
      <c r="BX65" s="154">
        <v>0</v>
      </c>
      <c r="BY65" s="245"/>
      <c r="BZ65" s="246">
        <f t="shared" si="183"/>
        <v>0</v>
      </c>
      <c r="CA65" s="273"/>
      <c r="CB65" s="273"/>
      <c r="CC65" s="273"/>
      <c r="CD65" s="155">
        <v>0</v>
      </c>
      <c r="CE65" s="246">
        <f t="shared" si="184"/>
        <v>0</v>
      </c>
      <c r="CF65" s="273"/>
      <c r="CG65" s="273"/>
      <c r="CH65" s="273"/>
      <c r="CI65" s="155"/>
      <c r="CJ65" s="248"/>
      <c r="CK65" s="248"/>
      <c r="CL65" s="248"/>
      <c r="CM65" s="248"/>
      <c r="CN65" s="248"/>
      <c r="CO65" s="155">
        <f t="shared" si="185"/>
        <v>0</v>
      </c>
      <c r="CP65" s="153"/>
      <c r="CQ65" s="153" t="s">
        <v>242</v>
      </c>
      <c r="CR65" s="249"/>
      <c r="CS65" s="249"/>
      <c r="CT65" s="154"/>
      <c r="CU65" s="154"/>
      <c r="CV65" s="154"/>
      <c r="CW65" s="154"/>
      <c r="CX65" s="272"/>
      <c r="CY65" s="272"/>
      <c r="CZ65" s="272"/>
      <c r="DA65" s="272"/>
      <c r="DB65" s="251"/>
      <c r="DC65" s="135"/>
    </row>
    <row r="66" spans="1:107" ht="39" customHeight="1" outlineLevel="1">
      <c r="A66" s="152">
        <v>11</v>
      </c>
      <c r="B66" s="270" t="s">
        <v>1257</v>
      </c>
      <c r="C66" s="152" t="s">
        <v>147</v>
      </c>
      <c r="D66" s="153" t="s">
        <v>1258</v>
      </c>
      <c r="E66" s="152" t="s">
        <v>1259</v>
      </c>
      <c r="F66" s="152" t="s">
        <v>48</v>
      </c>
      <c r="G66" s="152" t="s">
        <v>430</v>
      </c>
      <c r="H66" s="152"/>
      <c r="I66" s="153" t="s">
        <v>1106</v>
      </c>
      <c r="J66" s="152" t="s">
        <v>48</v>
      </c>
      <c r="K66" s="276" t="s">
        <v>1260</v>
      </c>
      <c r="L66" s="271" t="s">
        <v>370</v>
      </c>
      <c r="M66" s="271">
        <v>2023</v>
      </c>
      <c r="N66" s="260"/>
      <c r="O66" s="260" t="s">
        <v>1261</v>
      </c>
      <c r="P66" s="269">
        <v>896.60898099999997</v>
      </c>
      <c r="Q66" s="272">
        <v>845</v>
      </c>
      <c r="R66" s="272"/>
      <c r="S66" s="272">
        <v>51.608980999999972</v>
      </c>
      <c r="T66" s="154">
        <v>0</v>
      </c>
      <c r="U66" s="154"/>
      <c r="V66" s="260" t="s">
        <v>1260</v>
      </c>
      <c r="W66" s="260" t="s">
        <v>1262</v>
      </c>
      <c r="X66" s="242" t="s">
        <v>1106</v>
      </c>
      <c r="Y66" s="243"/>
      <c r="Z66" s="243"/>
      <c r="AA66" s="243"/>
      <c r="AB66" s="243"/>
      <c r="AC66" s="154">
        <f t="shared" si="173"/>
        <v>887.67499999999995</v>
      </c>
      <c r="AD66" s="272">
        <v>845</v>
      </c>
      <c r="AE66" s="243"/>
      <c r="AF66" s="154">
        <f t="shared" si="174"/>
        <v>42.674999999999997</v>
      </c>
      <c r="AG66" s="258">
        <f t="shared" si="115"/>
        <v>0</v>
      </c>
      <c r="AH66" s="243"/>
      <c r="AI66" s="243"/>
      <c r="AJ66" s="243">
        <v>42.674999999999997</v>
      </c>
      <c r="AK66" s="243"/>
      <c r="AL66" s="154">
        <v>0</v>
      </c>
      <c r="AM66" s="154">
        <f t="shared" si="175"/>
        <v>887.67499999999995</v>
      </c>
      <c r="AN66" s="272">
        <v>845</v>
      </c>
      <c r="AO66" s="243"/>
      <c r="AP66" s="154">
        <f t="shared" si="176"/>
        <v>42.674999999999997</v>
      </c>
      <c r="AQ66" s="243"/>
      <c r="AR66" s="243"/>
      <c r="AS66" s="243">
        <v>42.674999999999997</v>
      </c>
      <c r="AT66" s="243"/>
      <c r="AU66" s="154">
        <v>0</v>
      </c>
      <c r="AV66" s="154">
        <f t="shared" si="177"/>
        <v>887.67499999999995</v>
      </c>
      <c r="AW66" s="272">
        <v>845</v>
      </c>
      <c r="AX66" s="243"/>
      <c r="AY66" s="154">
        <f t="shared" si="178"/>
        <v>42.674999999999997</v>
      </c>
      <c r="AZ66" s="243"/>
      <c r="BA66" s="243"/>
      <c r="BB66" s="243">
        <v>42.674999999999997</v>
      </c>
      <c r="BC66" s="243"/>
      <c r="BD66" s="154">
        <v>0</v>
      </c>
      <c r="BE66" s="154">
        <f t="shared" si="179"/>
        <v>100</v>
      </c>
      <c r="BF66" s="154">
        <f t="shared" si="180"/>
        <v>0</v>
      </c>
      <c r="BG66" s="272"/>
      <c r="BH66" s="243"/>
      <c r="BI66" s="154">
        <f t="shared" si="181"/>
        <v>0</v>
      </c>
      <c r="BJ66" s="154">
        <f t="shared" si="172"/>
        <v>0</v>
      </c>
      <c r="BK66" s="243"/>
      <c r="BL66" s="243"/>
      <c r="BM66" s="243"/>
      <c r="BN66" s="243"/>
      <c r="BO66" s="154">
        <v>0</v>
      </c>
      <c r="BP66" s="244">
        <f t="shared" si="182"/>
        <v>0</v>
      </c>
      <c r="BQ66" s="272"/>
      <c r="BR66" s="243"/>
      <c r="BS66" s="243"/>
      <c r="BT66" s="243"/>
      <c r="BU66" s="243"/>
      <c r="BV66" s="243"/>
      <c r="BW66" s="243"/>
      <c r="BX66" s="154">
        <v>0</v>
      </c>
      <c r="BY66" s="245"/>
      <c r="BZ66" s="246">
        <f t="shared" si="183"/>
        <v>0</v>
      </c>
      <c r="CA66" s="273"/>
      <c r="CB66" s="247"/>
      <c r="CC66" s="247"/>
      <c r="CD66" s="155"/>
      <c r="CE66" s="246">
        <f t="shared" si="184"/>
        <v>0</v>
      </c>
      <c r="CF66" s="273"/>
      <c r="CG66" s="247"/>
      <c r="CH66" s="247"/>
      <c r="CI66" s="155"/>
      <c r="CJ66" s="248"/>
      <c r="CK66" s="248"/>
      <c r="CL66" s="248"/>
      <c r="CM66" s="248"/>
      <c r="CN66" s="248"/>
      <c r="CO66" s="155">
        <f t="shared" si="185"/>
        <v>0</v>
      </c>
      <c r="CP66" s="153"/>
      <c r="CQ66" s="153" t="s">
        <v>242</v>
      </c>
      <c r="CR66" s="240" t="s">
        <v>1263</v>
      </c>
      <c r="CS66" s="240"/>
      <c r="CT66" s="154"/>
      <c r="CU66" s="154"/>
      <c r="CV66" s="154"/>
      <c r="CW66" s="154"/>
      <c r="CX66" s="243"/>
      <c r="CY66" s="243"/>
      <c r="CZ66" s="243"/>
      <c r="DA66" s="243"/>
      <c r="DB66" s="251"/>
      <c r="DC66" s="135"/>
    </row>
    <row r="67" spans="1:107" ht="39" customHeight="1" outlineLevel="1">
      <c r="A67" s="152">
        <v>12</v>
      </c>
      <c r="B67" s="277" t="s">
        <v>1264</v>
      </c>
      <c r="C67" s="152" t="s">
        <v>147</v>
      </c>
      <c r="D67" s="153" t="s">
        <v>1265</v>
      </c>
      <c r="E67" s="278" t="s">
        <v>1152</v>
      </c>
      <c r="F67" s="152" t="s">
        <v>48</v>
      </c>
      <c r="G67" s="278" t="s">
        <v>1100</v>
      </c>
      <c r="H67" s="278"/>
      <c r="I67" s="153" t="s">
        <v>1106</v>
      </c>
      <c r="J67" s="152" t="s">
        <v>48</v>
      </c>
      <c r="K67" s="278" t="s">
        <v>1266</v>
      </c>
      <c r="L67" s="152">
        <v>2024</v>
      </c>
      <c r="M67" s="152">
        <v>2023</v>
      </c>
      <c r="N67" s="260"/>
      <c r="O67" s="260" t="s">
        <v>1267</v>
      </c>
      <c r="P67" s="272">
        <v>2195</v>
      </c>
      <c r="Q67" s="272">
        <v>1995</v>
      </c>
      <c r="R67" s="272"/>
      <c r="S67" s="272">
        <v>200</v>
      </c>
      <c r="T67" s="154">
        <v>0</v>
      </c>
      <c r="U67" s="154"/>
      <c r="V67" s="260" t="s">
        <v>1266</v>
      </c>
      <c r="W67" s="260" t="s">
        <v>1268</v>
      </c>
      <c r="X67" s="242" t="s">
        <v>1106</v>
      </c>
      <c r="Y67" s="243"/>
      <c r="Z67" s="243"/>
      <c r="AA67" s="243"/>
      <c r="AB67" s="243"/>
      <c r="AC67" s="154">
        <f t="shared" si="173"/>
        <v>2195</v>
      </c>
      <c r="AD67" s="272">
        <v>1995</v>
      </c>
      <c r="AE67" s="272"/>
      <c r="AF67" s="154">
        <f t="shared" si="174"/>
        <v>200</v>
      </c>
      <c r="AG67" s="258">
        <f t="shared" si="115"/>
        <v>0</v>
      </c>
      <c r="AH67" s="272"/>
      <c r="AI67" s="272"/>
      <c r="AJ67" s="272">
        <v>200</v>
      </c>
      <c r="AK67" s="272"/>
      <c r="AL67" s="154">
        <v>0</v>
      </c>
      <c r="AM67" s="154">
        <f t="shared" si="175"/>
        <v>2195</v>
      </c>
      <c r="AN67" s="272">
        <v>1995</v>
      </c>
      <c r="AO67" s="272"/>
      <c r="AP67" s="154">
        <f t="shared" si="176"/>
        <v>200</v>
      </c>
      <c r="AQ67" s="272"/>
      <c r="AR67" s="272"/>
      <c r="AS67" s="272">
        <v>200</v>
      </c>
      <c r="AT67" s="272"/>
      <c r="AU67" s="154">
        <v>0</v>
      </c>
      <c r="AV67" s="154">
        <f t="shared" si="177"/>
        <v>2195</v>
      </c>
      <c r="AW67" s="272">
        <v>1995</v>
      </c>
      <c r="AX67" s="272"/>
      <c r="AY67" s="154">
        <f t="shared" si="178"/>
        <v>200</v>
      </c>
      <c r="AZ67" s="272"/>
      <c r="BA67" s="272"/>
      <c r="BB67" s="272">
        <v>200</v>
      </c>
      <c r="BC67" s="272"/>
      <c r="BD67" s="154">
        <v>0</v>
      </c>
      <c r="BE67" s="154">
        <f t="shared" si="179"/>
        <v>100</v>
      </c>
      <c r="BF67" s="154">
        <f t="shared" si="180"/>
        <v>0</v>
      </c>
      <c r="BG67" s="272"/>
      <c r="BH67" s="272"/>
      <c r="BI67" s="154">
        <f t="shared" si="181"/>
        <v>0</v>
      </c>
      <c r="BJ67" s="154">
        <f t="shared" si="172"/>
        <v>0</v>
      </c>
      <c r="BK67" s="272"/>
      <c r="BL67" s="272"/>
      <c r="BM67" s="272"/>
      <c r="BN67" s="272"/>
      <c r="BO67" s="154">
        <v>0</v>
      </c>
      <c r="BP67" s="244">
        <f t="shared" si="182"/>
        <v>0</v>
      </c>
      <c r="BQ67" s="272"/>
      <c r="BR67" s="272"/>
      <c r="BS67" s="272"/>
      <c r="BT67" s="272"/>
      <c r="BU67" s="272"/>
      <c r="BV67" s="272"/>
      <c r="BW67" s="272"/>
      <c r="BX67" s="154">
        <v>0</v>
      </c>
      <c r="BY67" s="245"/>
      <c r="BZ67" s="246">
        <f t="shared" si="183"/>
        <v>0</v>
      </c>
      <c r="CA67" s="273"/>
      <c r="CB67" s="273"/>
      <c r="CC67" s="273"/>
      <c r="CD67" s="155"/>
      <c r="CE67" s="246">
        <f t="shared" si="184"/>
        <v>0</v>
      </c>
      <c r="CF67" s="273"/>
      <c r="CG67" s="273"/>
      <c r="CH67" s="273"/>
      <c r="CI67" s="155"/>
      <c r="CJ67" s="248"/>
      <c r="CK67" s="248"/>
      <c r="CL67" s="248"/>
      <c r="CM67" s="248"/>
      <c r="CN67" s="248"/>
      <c r="CO67" s="155">
        <f t="shared" si="185"/>
        <v>0</v>
      </c>
      <c r="CP67" s="153"/>
      <c r="CQ67" s="153" t="s">
        <v>242</v>
      </c>
      <c r="CR67" s="240" t="s">
        <v>1263</v>
      </c>
      <c r="CS67" s="240"/>
      <c r="CT67" s="154"/>
      <c r="CU67" s="154"/>
      <c r="CV67" s="154"/>
      <c r="CW67" s="154"/>
      <c r="CX67" s="272"/>
      <c r="CY67" s="272"/>
      <c r="CZ67" s="272"/>
      <c r="DA67" s="272"/>
      <c r="DB67" s="251"/>
      <c r="DC67" s="135"/>
    </row>
    <row r="68" spans="1:107" ht="50.25" customHeight="1" outlineLevel="1">
      <c r="A68" s="152">
        <v>13</v>
      </c>
      <c r="B68" s="275" t="s">
        <v>1269</v>
      </c>
      <c r="C68" s="152" t="s">
        <v>147</v>
      </c>
      <c r="D68" s="153" t="s">
        <v>1270</v>
      </c>
      <c r="E68" s="279" t="s">
        <v>1271</v>
      </c>
      <c r="F68" s="152" t="s">
        <v>48</v>
      </c>
      <c r="G68" s="152" t="s">
        <v>53</v>
      </c>
      <c r="H68" s="152">
        <v>8110517</v>
      </c>
      <c r="I68" s="153" t="s">
        <v>172</v>
      </c>
      <c r="J68" s="152" t="s">
        <v>48</v>
      </c>
      <c r="K68" s="271" t="s">
        <v>1272</v>
      </c>
      <c r="L68" s="271" t="s">
        <v>75</v>
      </c>
      <c r="M68" s="271">
        <v>2024</v>
      </c>
      <c r="N68" s="260"/>
      <c r="O68" s="260" t="s">
        <v>1273</v>
      </c>
      <c r="P68" s="269">
        <v>2000</v>
      </c>
      <c r="Q68" s="272">
        <v>200</v>
      </c>
      <c r="R68" s="272"/>
      <c r="S68" s="272">
        <v>1800</v>
      </c>
      <c r="T68" s="154">
        <v>0</v>
      </c>
      <c r="U68" s="154"/>
      <c r="V68" s="260" t="s">
        <v>1272</v>
      </c>
      <c r="W68" s="260" t="s">
        <v>1111</v>
      </c>
      <c r="X68" s="242" t="s">
        <v>172</v>
      </c>
      <c r="Y68" s="243"/>
      <c r="Z68" s="243"/>
      <c r="AA68" s="243"/>
      <c r="AB68" s="243"/>
      <c r="AC68" s="154">
        <f t="shared" si="173"/>
        <v>2000</v>
      </c>
      <c r="AD68" s="272">
        <v>200</v>
      </c>
      <c r="AE68" s="272"/>
      <c r="AF68" s="154">
        <f t="shared" si="174"/>
        <v>1800</v>
      </c>
      <c r="AG68" s="258">
        <f t="shared" si="115"/>
        <v>0</v>
      </c>
      <c r="AH68" s="272"/>
      <c r="AI68" s="272"/>
      <c r="AJ68" s="272">
        <v>1800</v>
      </c>
      <c r="AK68" s="272"/>
      <c r="AL68" s="154">
        <v>0</v>
      </c>
      <c r="AM68" s="154">
        <f t="shared" si="175"/>
        <v>1935</v>
      </c>
      <c r="AN68" s="272">
        <v>200</v>
      </c>
      <c r="AO68" s="272"/>
      <c r="AP68" s="154">
        <f t="shared" si="176"/>
        <v>1735</v>
      </c>
      <c r="AQ68" s="272"/>
      <c r="AR68" s="272"/>
      <c r="AS68" s="272">
        <v>1735</v>
      </c>
      <c r="AT68" s="272"/>
      <c r="AU68" s="154">
        <v>0</v>
      </c>
      <c r="AV68" s="154">
        <f t="shared" si="177"/>
        <v>1755.5819799999999</v>
      </c>
      <c r="AW68" s="272">
        <v>200</v>
      </c>
      <c r="AX68" s="272"/>
      <c r="AY68" s="154">
        <f t="shared" si="178"/>
        <v>1555.5819799999999</v>
      </c>
      <c r="AZ68" s="272"/>
      <c r="BA68" s="272"/>
      <c r="BB68" s="272">
        <f>1735-179.41802</f>
        <v>1555.5819799999999</v>
      </c>
      <c r="BC68" s="272"/>
      <c r="BD68" s="154">
        <v>0</v>
      </c>
      <c r="BE68" s="154">
        <f t="shared" si="179"/>
        <v>90.727750904392764</v>
      </c>
      <c r="BF68" s="154">
        <f t="shared" si="180"/>
        <v>1735</v>
      </c>
      <c r="BG68" s="272"/>
      <c r="BH68" s="272"/>
      <c r="BI68" s="154">
        <f t="shared" si="181"/>
        <v>1735</v>
      </c>
      <c r="BJ68" s="154">
        <f t="shared" si="172"/>
        <v>0</v>
      </c>
      <c r="BK68" s="272"/>
      <c r="BL68" s="272"/>
      <c r="BM68" s="272">
        <v>1735</v>
      </c>
      <c r="BN68" s="272"/>
      <c r="BO68" s="154">
        <v>0</v>
      </c>
      <c r="BP68" s="244">
        <f t="shared" si="182"/>
        <v>1664.674485</v>
      </c>
      <c r="BQ68" s="272"/>
      <c r="BR68" s="272"/>
      <c r="BS68" s="244">
        <f t="shared" ref="BS68:BS69" si="186">SUM(BT68:BW68)</f>
        <v>1664.674485</v>
      </c>
      <c r="BT68" s="272"/>
      <c r="BU68" s="272"/>
      <c r="BV68" s="88">
        <v>1664.674485</v>
      </c>
      <c r="BW68" s="272"/>
      <c r="BX68" s="154">
        <v>0</v>
      </c>
      <c r="BY68" s="245">
        <f t="shared" ref="BY68:BY91" si="187">BP68/BF68*100</f>
        <v>95.946656195965417</v>
      </c>
      <c r="BZ68" s="246">
        <f t="shared" si="183"/>
        <v>0</v>
      </c>
      <c r="CA68" s="273"/>
      <c r="CB68" s="273"/>
      <c r="CC68" s="273"/>
      <c r="CD68" s="155"/>
      <c r="CE68" s="246">
        <f t="shared" si="184"/>
        <v>0</v>
      </c>
      <c r="CF68" s="273"/>
      <c r="CG68" s="273"/>
      <c r="CH68" s="273"/>
      <c r="CI68" s="155"/>
      <c r="CJ68" s="248"/>
      <c r="CK68" s="248"/>
      <c r="CL68" s="248"/>
      <c r="CM68" s="248"/>
      <c r="CN68" s="248"/>
      <c r="CO68" s="155">
        <f t="shared" si="185"/>
        <v>70.325514999999996</v>
      </c>
      <c r="CP68" s="153"/>
      <c r="CQ68" s="153"/>
      <c r="CR68" s="249" t="s">
        <v>1120</v>
      </c>
      <c r="CS68" s="249"/>
      <c r="CT68" s="154"/>
      <c r="CU68" s="154"/>
      <c r="CV68" s="154"/>
      <c r="CW68" s="154"/>
      <c r="CX68" s="272"/>
      <c r="CY68" s="272"/>
      <c r="CZ68" s="272"/>
      <c r="DA68" s="272"/>
      <c r="DB68" s="251"/>
      <c r="DC68" s="135"/>
    </row>
    <row r="69" spans="1:107" ht="57" customHeight="1" outlineLevel="1">
      <c r="A69" s="152">
        <v>14</v>
      </c>
      <c r="B69" s="275" t="s">
        <v>1274</v>
      </c>
      <c r="C69" s="152" t="s">
        <v>147</v>
      </c>
      <c r="D69" s="153" t="s">
        <v>1275</v>
      </c>
      <c r="E69" s="279" t="s">
        <v>1271</v>
      </c>
      <c r="F69" s="152" t="s">
        <v>48</v>
      </c>
      <c r="G69" s="152" t="s">
        <v>53</v>
      </c>
      <c r="H69" s="152">
        <v>8106572</v>
      </c>
      <c r="I69" s="153" t="s">
        <v>172</v>
      </c>
      <c r="J69" s="152" t="s">
        <v>48</v>
      </c>
      <c r="K69" s="271" t="s">
        <v>1276</v>
      </c>
      <c r="L69" s="271" t="s">
        <v>75</v>
      </c>
      <c r="M69" s="271">
        <v>2024</v>
      </c>
      <c r="N69" s="260"/>
      <c r="O69" s="260" t="s">
        <v>1277</v>
      </c>
      <c r="P69" s="269">
        <v>1365</v>
      </c>
      <c r="Q69" s="272">
        <v>200</v>
      </c>
      <c r="R69" s="272"/>
      <c r="S69" s="272">
        <v>1165</v>
      </c>
      <c r="T69" s="154">
        <v>0</v>
      </c>
      <c r="U69" s="154"/>
      <c r="V69" s="260" t="s">
        <v>1276</v>
      </c>
      <c r="W69" s="260" t="s">
        <v>1111</v>
      </c>
      <c r="X69" s="242" t="s">
        <v>172</v>
      </c>
      <c r="Y69" s="243"/>
      <c r="Z69" s="243"/>
      <c r="AA69" s="243"/>
      <c r="AB69" s="243"/>
      <c r="AC69" s="154">
        <f t="shared" si="173"/>
        <v>1365</v>
      </c>
      <c r="AD69" s="272">
        <v>200</v>
      </c>
      <c r="AE69" s="272"/>
      <c r="AF69" s="154">
        <f t="shared" si="174"/>
        <v>1165</v>
      </c>
      <c r="AG69" s="258">
        <f t="shared" si="115"/>
        <v>0</v>
      </c>
      <c r="AH69" s="272"/>
      <c r="AI69" s="272"/>
      <c r="AJ69" s="272">
        <v>1165</v>
      </c>
      <c r="AK69" s="272"/>
      <c r="AL69" s="154">
        <v>0</v>
      </c>
      <c r="AM69" s="154">
        <f t="shared" si="175"/>
        <v>1302</v>
      </c>
      <c r="AN69" s="272">
        <v>200</v>
      </c>
      <c r="AO69" s="272"/>
      <c r="AP69" s="154">
        <f t="shared" si="176"/>
        <v>1102</v>
      </c>
      <c r="AQ69" s="272"/>
      <c r="AR69" s="272"/>
      <c r="AS69" s="272">
        <v>1102</v>
      </c>
      <c r="AT69" s="272"/>
      <c r="AU69" s="154">
        <v>0</v>
      </c>
      <c r="AV69" s="154">
        <f t="shared" si="177"/>
        <v>1232.1856740000001</v>
      </c>
      <c r="AW69" s="272">
        <v>200</v>
      </c>
      <c r="AX69" s="272"/>
      <c r="AY69" s="154">
        <f t="shared" si="178"/>
        <v>1032.1856740000001</v>
      </c>
      <c r="AZ69" s="272"/>
      <c r="BA69" s="272"/>
      <c r="BB69" s="272">
        <f>1102-69.814326</f>
        <v>1032.1856740000001</v>
      </c>
      <c r="BC69" s="272"/>
      <c r="BD69" s="154">
        <v>0</v>
      </c>
      <c r="BE69" s="154">
        <f t="shared" si="179"/>
        <v>94.63791658986176</v>
      </c>
      <c r="BF69" s="154">
        <f t="shared" si="180"/>
        <v>1102</v>
      </c>
      <c r="BG69" s="272"/>
      <c r="BH69" s="272"/>
      <c r="BI69" s="154">
        <f t="shared" si="181"/>
        <v>1102</v>
      </c>
      <c r="BJ69" s="154">
        <f t="shared" si="172"/>
        <v>0</v>
      </c>
      <c r="BK69" s="272"/>
      <c r="BL69" s="272"/>
      <c r="BM69" s="272">
        <v>1102</v>
      </c>
      <c r="BN69" s="272"/>
      <c r="BO69" s="154">
        <v>0</v>
      </c>
      <c r="BP69" s="244">
        <f t="shared" si="182"/>
        <v>1037.5856739999999</v>
      </c>
      <c r="BQ69" s="272"/>
      <c r="BR69" s="272"/>
      <c r="BS69" s="244">
        <f t="shared" si="186"/>
        <v>1037.5856739999999</v>
      </c>
      <c r="BT69" s="272"/>
      <c r="BU69" s="272"/>
      <c r="BV69" s="88">
        <f>1102-64.414326</f>
        <v>1037.5856739999999</v>
      </c>
      <c r="BW69" s="272"/>
      <c r="BX69" s="154">
        <v>0</v>
      </c>
      <c r="BY69" s="245">
        <f t="shared" si="187"/>
        <v>94.154779854809433</v>
      </c>
      <c r="BZ69" s="246">
        <f t="shared" si="183"/>
        <v>0</v>
      </c>
      <c r="CA69" s="273"/>
      <c r="CB69" s="273"/>
      <c r="CC69" s="273"/>
      <c r="CD69" s="155"/>
      <c r="CE69" s="246">
        <f t="shared" si="184"/>
        <v>0</v>
      </c>
      <c r="CF69" s="273"/>
      <c r="CG69" s="273"/>
      <c r="CH69" s="273"/>
      <c r="CI69" s="155"/>
      <c r="CJ69" s="248"/>
      <c r="CK69" s="248"/>
      <c r="CL69" s="248"/>
      <c r="CM69" s="248"/>
      <c r="CN69" s="248"/>
      <c r="CO69" s="155">
        <f t="shared" si="185"/>
        <v>64.414326000000074</v>
      </c>
      <c r="CP69" s="153"/>
      <c r="CQ69" s="153"/>
      <c r="CR69" s="249" t="s">
        <v>1120</v>
      </c>
      <c r="CS69" s="249"/>
      <c r="CT69" s="154"/>
      <c r="CU69" s="154"/>
      <c r="CV69" s="154"/>
      <c r="CW69" s="154"/>
      <c r="CX69" s="272"/>
      <c r="CY69" s="272"/>
      <c r="CZ69" s="272"/>
      <c r="DA69" s="272"/>
      <c r="DB69" s="251"/>
      <c r="DC69" s="135"/>
    </row>
    <row r="70" spans="1:107" ht="57" customHeight="1" outlineLevel="1">
      <c r="A70" s="152">
        <v>15</v>
      </c>
      <c r="B70" s="275" t="s">
        <v>1278</v>
      </c>
      <c r="C70" s="152" t="s">
        <v>147</v>
      </c>
      <c r="D70" s="153" t="s">
        <v>1279</v>
      </c>
      <c r="E70" s="279" t="s">
        <v>1092</v>
      </c>
      <c r="F70" s="152" t="s">
        <v>48</v>
      </c>
      <c r="G70" s="152"/>
      <c r="H70" s="152"/>
      <c r="I70" s="153"/>
      <c r="J70" s="152" t="s">
        <v>48</v>
      </c>
      <c r="K70" s="271"/>
      <c r="L70" s="280">
        <v>2023</v>
      </c>
      <c r="M70" s="280">
        <v>2023</v>
      </c>
      <c r="N70" s="260"/>
      <c r="O70" s="260" t="s">
        <v>1280</v>
      </c>
      <c r="P70" s="269">
        <v>13593.272726000001</v>
      </c>
      <c r="Q70" s="269">
        <v>1520.2845</v>
      </c>
      <c r="R70" s="269">
        <v>0</v>
      </c>
      <c r="S70" s="269">
        <v>272.40957900000001</v>
      </c>
      <c r="T70" s="269">
        <v>11201.877146999999</v>
      </c>
      <c r="U70" s="154"/>
      <c r="V70" s="260"/>
      <c r="W70" s="260"/>
      <c r="X70" s="242"/>
      <c r="Y70" s="243"/>
      <c r="Z70" s="243"/>
      <c r="AA70" s="243"/>
      <c r="AB70" s="243"/>
      <c r="AC70" s="154">
        <f>SUM(AC71:AC77)</f>
        <v>1792.6940789999999</v>
      </c>
      <c r="AD70" s="154">
        <f t="shared" ref="AD70:BL70" si="188">SUM(AD71:AD77)</f>
        <v>1520.2845</v>
      </c>
      <c r="AE70" s="154">
        <f t="shared" si="188"/>
        <v>0</v>
      </c>
      <c r="AF70" s="154">
        <f t="shared" si="188"/>
        <v>272.40957900000001</v>
      </c>
      <c r="AG70" s="258">
        <f t="shared" si="115"/>
        <v>0</v>
      </c>
      <c r="AH70" s="154">
        <f t="shared" si="188"/>
        <v>0</v>
      </c>
      <c r="AI70" s="154">
        <f t="shared" si="188"/>
        <v>0</v>
      </c>
      <c r="AJ70" s="154">
        <f>SUM(AJ71:AJ77)</f>
        <v>272.40957900000001</v>
      </c>
      <c r="AK70" s="154">
        <f t="shared" si="188"/>
        <v>0</v>
      </c>
      <c r="AL70" s="154">
        <f t="shared" si="188"/>
        <v>11201.877146999999</v>
      </c>
      <c r="AM70" s="154">
        <f t="shared" si="188"/>
        <v>1700.7565</v>
      </c>
      <c r="AN70" s="154">
        <f t="shared" si="188"/>
        <v>1520.2845</v>
      </c>
      <c r="AO70" s="154">
        <f t="shared" si="188"/>
        <v>0</v>
      </c>
      <c r="AP70" s="154">
        <f t="shared" si="188"/>
        <v>180.47200000000001</v>
      </c>
      <c r="AQ70" s="154">
        <f t="shared" si="188"/>
        <v>0</v>
      </c>
      <c r="AR70" s="154">
        <f t="shared" si="188"/>
        <v>0</v>
      </c>
      <c r="AS70" s="154">
        <f t="shared" si="188"/>
        <v>180.47200000000001</v>
      </c>
      <c r="AT70" s="154">
        <f t="shared" si="188"/>
        <v>0</v>
      </c>
      <c r="AU70" s="154">
        <f t="shared" si="188"/>
        <v>11201.877146999999</v>
      </c>
      <c r="AV70" s="154">
        <f t="shared" si="188"/>
        <v>1700.7565</v>
      </c>
      <c r="AW70" s="154">
        <f t="shared" si="188"/>
        <v>1520.2845</v>
      </c>
      <c r="AX70" s="154">
        <f t="shared" si="188"/>
        <v>0</v>
      </c>
      <c r="AY70" s="154">
        <f t="shared" si="188"/>
        <v>180.47200000000001</v>
      </c>
      <c r="AZ70" s="154">
        <f t="shared" si="188"/>
        <v>0</v>
      </c>
      <c r="BA70" s="154">
        <f t="shared" si="188"/>
        <v>0</v>
      </c>
      <c r="BB70" s="154">
        <f t="shared" si="188"/>
        <v>180.47200000000001</v>
      </c>
      <c r="BC70" s="154">
        <f t="shared" si="188"/>
        <v>0</v>
      </c>
      <c r="BD70" s="154">
        <f t="shared" si="188"/>
        <v>11201.877146999999</v>
      </c>
      <c r="BE70" s="281">
        <f t="shared" si="179"/>
        <v>100</v>
      </c>
      <c r="BF70" s="154">
        <f t="shared" si="188"/>
        <v>0</v>
      </c>
      <c r="BG70" s="154">
        <f t="shared" si="188"/>
        <v>0</v>
      </c>
      <c r="BH70" s="154">
        <f t="shared" si="188"/>
        <v>0</v>
      </c>
      <c r="BI70" s="154">
        <f t="shared" si="188"/>
        <v>0</v>
      </c>
      <c r="BJ70" s="154">
        <f t="shared" si="172"/>
        <v>0</v>
      </c>
      <c r="BK70" s="154">
        <f t="shared" si="188"/>
        <v>0</v>
      </c>
      <c r="BL70" s="154">
        <f t="shared" si="188"/>
        <v>0</v>
      </c>
      <c r="BM70" s="154">
        <f>SUM(BM71:BM77)</f>
        <v>0</v>
      </c>
      <c r="BN70" s="154">
        <f t="shared" ref="BN70:BX70" si="189">SUM(BN71:BN77)</f>
        <v>0</v>
      </c>
      <c r="BO70" s="244">
        <f t="shared" si="189"/>
        <v>0</v>
      </c>
      <c r="BP70" s="244">
        <f t="shared" si="189"/>
        <v>0</v>
      </c>
      <c r="BQ70" s="244">
        <f t="shared" si="189"/>
        <v>0</v>
      </c>
      <c r="BR70" s="244">
        <f t="shared" si="189"/>
        <v>0</v>
      </c>
      <c r="BS70" s="244">
        <f t="shared" si="189"/>
        <v>0</v>
      </c>
      <c r="BT70" s="244">
        <f t="shared" si="189"/>
        <v>0</v>
      </c>
      <c r="BU70" s="244">
        <f t="shared" si="189"/>
        <v>0</v>
      </c>
      <c r="BV70" s="244">
        <f t="shared" si="189"/>
        <v>0</v>
      </c>
      <c r="BW70" s="244">
        <f t="shared" si="189"/>
        <v>0</v>
      </c>
      <c r="BX70" s="244">
        <f t="shared" si="189"/>
        <v>0</v>
      </c>
      <c r="BY70" s="245"/>
      <c r="BZ70" s="246"/>
      <c r="CA70" s="273"/>
      <c r="CB70" s="273"/>
      <c r="CC70" s="273"/>
      <c r="CD70" s="155"/>
      <c r="CE70" s="246"/>
      <c r="CF70" s="273"/>
      <c r="CG70" s="273"/>
      <c r="CH70" s="273"/>
      <c r="CI70" s="155"/>
      <c r="CJ70" s="248"/>
      <c r="CK70" s="248"/>
      <c r="CL70" s="248"/>
      <c r="CM70" s="248"/>
      <c r="CN70" s="248"/>
      <c r="CO70" s="155"/>
      <c r="CP70" s="153"/>
      <c r="CQ70" s="153"/>
      <c r="CR70" s="249"/>
      <c r="CS70" s="249"/>
      <c r="CT70" s="154"/>
      <c r="CU70" s="154"/>
      <c r="CV70" s="154"/>
      <c r="CW70" s="154"/>
      <c r="CX70" s="154"/>
      <c r="CY70" s="154"/>
      <c r="CZ70" s="154"/>
      <c r="DA70" s="154"/>
      <c r="DB70" s="251"/>
      <c r="DC70" s="135"/>
    </row>
    <row r="71" spans="1:107" ht="39" customHeight="1" outlineLevel="1">
      <c r="A71" s="282" t="s">
        <v>45</v>
      </c>
      <c r="B71" s="421" t="s">
        <v>1281</v>
      </c>
      <c r="C71" s="283" t="s">
        <v>147</v>
      </c>
      <c r="D71" s="284" t="s">
        <v>1279</v>
      </c>
      <c r="E71" s="422" t="s">
        <v>1111</v>
      </c>
      <c r="F71" s="283" t="s">
        <v>48</v>
      </c>
      <c r="G71" s="285" t="s">
        <v>1100</v>
      </c>
      <c r="H71" s="285"/>
      <c r="I71" s="284" t="s">
        <v>1106</v>
      </c>
      <c r="J71" s="283" t="s">
        <v>48</v>
      </c>
      <c r="K71" s="285" t="s">
        <v>1111</v>
      </c>
      <c r="L71" s="280"/>
      <c r="M71" s="280"/>
      <c r="N71" s="286"/>
      <c r="O71" s="286"/>
      <c r="P71" s="287"/>
      <c r="Q71" s="287"/>
      <c r="R71" s="287"/>
      <c r="S71" s="281"/>
      <c r="T71" s="281"/>
      <c r="U71" s="281"/>
      <c r="V71" s="286" t="s">
        <v>1111</v>
      </c>
      <c r="W71" s="286" t="s">
        <v>1111</v>
      </c>
      <c r="X71" s="288" t="s">
        <v>1106</v>
      </c>
      <c r="Y71" s="289"/>
      <c r="Z71" s="289"/>
      <c r="AA71" s="289"/>
      <c r="AB71" s="289"/>
      <c r="AC71" s="281">
        <f t="shared" ref="AC71:AC77" si="190">AD71+AE71+AF71</f>
        <v>332.89136399999995</v>
      </c>
      <c r="AD71" s="287">
        <v>298.17399999999998</v>
      </c>
      <c r="AE71" s="287"/>
      <c r="AF71" s="154">
        <f t="shared" si="174"/>
        <v>34.717364000000003</v>
      </c>
      <c r="AG71" s="258">
        <f t="shared" si="115"/>
        <v>0</v>
      </c>
      <c r="AH71" s="287"/>
      <c r="AI71" s="287"/>
      <c r="AJ71" s="281">
        <v>34.717364000000003</v>
      </c>
      <c r="AK71" s="287"/>
      <c r="AL71" s="281">
        <v>1619.637888</v>
      </c>
      <c r="AM71" s="281">
        <f t="shared" ref="AM71:AM77" si="191">AN71+AO71+AP71</f>
        <v>320.245</v>
      </c>
      <c r="AN71" s="287">
        <v>298.17399999999998</v>
      </c>
      <c r="AO71" s="287"/>
      <c r="AP71" s="281">
        <f t="shared" ref="AP71:AP77" si="192">SUM(AQ71:AT71)</f>
        <v>22.071000000000002</v>
      </c>
      <c r="AQ71" s="287"/>
      <c r="AR71" s="287"/>
      <c r="AS71" s="287">
        <v>22.071000000000002</v>
      </c>
      <c r="AT71" s="287"/>
      <c r="AU71" s="281">
        <v>1619.637888</v>
      </c>
      <c r="AV71" s="281">
        <f t="shared" ref="AV71:AV77" si="193">AW71+AX71+AY71</f>
        <v>320.245</v>
      </c>
      <c r="AW71" s="287">
        <v>298.17399999999998</v>
      </c>
      <c r="AX71" s="287"/>
      <c r="AY71" s="281">
        <f t="shared" ref="AY71:AY77" si="194">SUM(AZ71:BC71)</f>
        <v>22.071000000000002</v>
      </c>
      <c r="AZ71" s="287"/>
      <c r="BA71" s="287"/>
      <c r="BB71" s="287">
        <v>22.071000000000002</v>
      </c>
      <c r="BC71" s="287"/>
      <c r="BD71" s="281">
        <v>1619.637888</v>
      </c>
      <c r="BE71" s="281">
        <f t="shared" si="179"/>
        <v>100</v>
      </c>
      <c r="BF71" s="281">
        <f t="shared" ref="BF71:BF77" si="195">BG71+BH71+BI71</f>
        <v>0</v>
      </c>
      <c r="BG71" s="287"/>
      <c r="BH71" s="287"/>
      <c r="BI71" s="281"/>
      <c r="BJ71" s="281"/>
      <c r="BK71" s="287"/>
      <c r="BL71" s="287"/>
      <c r="BM71" s="287"/>
      <c r="BN71" s="287"/>
      <c r="BO71" s="281"/>
      <c r="BP71" s="290">
        <f t="shared" ref="BP71:BP77" si="196">BQ71+BR71+BS71</f>
        <v>0</v>
      </c>
      <c r="BQ71" s="287"/>
      <c r="BR71" s="287"/>
      <c r="BS71" s="287"/>
      <c r="BT71" s="287"/>
      <c r="BU71" s="287"/>
      <c r="BV71" s="287"/>
      <c r="BW71" s="287"/>
      <c r="BX71" s="281"/>
      <c r="BY71" s="291" t="e">
        <f t="shared" ref="BY71:BY77" si="197">BP71/BF71*100</f>
        <v>#DIV/0!</v>
      </c>
      <c r="BZ71" s="292">
        <f t="shared" ref="BZ71:BZ77" si="198">CA71+CC71+CD71</f>
        <v>0</v>
      </c>
      <c r="CA71" s="293"/>
      <c r="CB71" s="293"/>
      <c r="CC71" s="293"/>
      <c r="CD71" s="294"/>
      <c r="CE71" s="292">
        <f t="shared" ref="CE71:CE77" si="199">CF71+CH71+CI71</f>
        <v>0</v>
      </c>
      <c r="CF71" s="293"/>
      <c r="CG71" s="293"/>
      <c r="CH71" s="293"/>
      <c r="CI71" s="294"/>
      <c r="CJ71" s="295"/>
      <c r="CK71" s="295"/>
      <c r="CL71" s="295"/>
      <c r="CM71" s="295"/>
      <c r="CN71" s="295"/>
      <c r="CO71" s="294">
        <f t="shared" ref="CO71:CO77" si="200">BF71-BP71</f>
        <v>0</v>
      </c>
      <c r="CP71" s="284"/>
      <c r="CQ71" s="284"/>
      <c r="CR71" s="296"/>
      <c r="CS71" s="296"/>
      <c r="CT71" s="281"/>
      <c r="CU71" s="281"/>
      <c r="CV71" s="281"/>
      <c r="CW71" s="281"/>
      <c r="CX71" s="287"/>
      <c r="CY71" s="287"/>
      <c r="CZ71" s="287"/>
      <c r="DA71" s="287"/>
      <c r="DB71" s="268"/>
      <c r="DC71" s="132"/>
    </row>
    <row r="72" spans="1:107" ht="39" customHeight="1" outlineLevel="1">
      <c r="A72" s="282" t="s">
        <v>45</v>
      </c>
      <c r="B72" s="421" t="s">
        <v>1282</v>
      </c>
      <c r="C72" s="283" t="s">
        <v>147</v>
      </c>
      <c r="D72" s="284" t="s">
        <v>1279</v>
      </c>
      <c r="E72" s="422" t="s">
        <v>1117</v>
      </c>
      <c r="F72" s="283" t="s">
        <v>48</v>
      </c>
      <c r="G72" s="285"/>
      <c r="H72" s="285"/>
      <c r="I72" s="284" t="s">
        <v>1106</v>
      </c>
      <c r="J72" s="283" t="s">
        <v>48</v>
      </c>
      <c r="K72" s="285" t="s">
        <v>1117</v>
      </c>
      <c r="L72" s="280"/>
      <c r="M72" s="280"/>
      <c r="N72" s="286"/>
      <c r="O72" s="286"/>
      <c r="P72" s="287"/>
      <c r="Q72" s="287"/>
      <c r="R72" s="287"/>
      <c r="S72" s="281"/>
      <c r="T72" s="281"/>
      <c r="U72" s="281"/>
      <c r="V72" s="286" t="s">
        <v>1117</v>
      </c>
      <c r="W72" s="286" t="s">
        <v>1111</v>
      </c>
      <c r="X72" s="288" t="s">
        <v>1106</v>
      </c>
      <c r="Y72" s="289"/>
      <c r="Z72" s="289"/>
      <c r="AA72" s="289"/>
      <c r="AB72" s="289"/>
      <c r="AC72" s="281">
        <f t="shared" si="190"/>
        <v>386.06978300000003</v>
      </c>
      <c r="AD72" s="287">
        <v>314.3</v>
      </c>
      <c r="AE72" s="287"/>
      <c r="AF72" s="154">
        <f t="shared" si="174"/>
        <v>71.769783000000004</v>
      </c>
      <c r="AG72" s="258">
        <f t="shared" si="115"/>
        <v>0</v>
      </c>
      <c r="AH72" s="287"/>
      <c r="AI72" s="287"/>
      <c r="AJ72" s="281">
        <v>71.769783000000004</v>
      </c>
      <c r="AK72" s="287"/>
      <c r="AL72" s="281">
        <v>3371.904</v>
      </c>
      <c r="AM72" s="281">
        <f t="shared" si="191"/>
        <v>355.76900000000001</v>
      </c>
      <c r="AN72" s="287">
        <v>314.3</v>
      </c>
      <c r="AO72" s="287"/>
      <c r="AP72" s="281">
        <f t="shared" si="192"/>
        <v>41.469000000000001</v>
      </c>
      <c r="AQ72" s="287"/>
      <c r="AR72" s="287"/>
      <c r="AS72" s="287">
        <v>41.469000000000001</v>
      </c>
      <c r="AT72" s="287"/>
      <c r="AU72" s="281">
        <v>3371.904</v>
      </c>
      <c r="AV72" s="281">
        <f t="shared" si="193"/>
        <v>355.76900000000001</v>
      </c>
      <c r="AW72" s="287">
        <v>314.3</v>
      </c>
      <c r="AX72" s="287"/>
      <c r="AY72" s="281">
        <f t="shared" si="194"/>
        <v>41.469000000000001</v>
      </c>
      <c r="AZ72" s="287"/>
      <c r="BA72" s="287"/>
      <c r="BB72" s="287">
        <v>41.469000000000001</v>
      </c>
      <c r="BC72" s="287"/>
      <c r="BD72" s="281">
        <v>3371.904</v>
      </c>
      <c r="BE72" s="281">
        <f t="shared" si="179"/>
        <v>100</v>
      </c>
      <c r="BF72" s="281"/>
      <c r="BG72" s="287"/>
      <c r="BH72" s="287"/>
      <c r="BI72" s="281"/>
      <c r="BJ72" s="281"/>
      <c r="BK72" s="287"/>
      <c r="BL72" s="287"/>
      <c r="BM72" s="287"/>
      <c r="BN72" s="287"/>
      <c r="BO72" s="281"/>
      <c r="BP72" s="290"/>
      <c r="BQ72" s="287"/>
      <c r="BR72" s="287"/>
      <c r="BS72" s="287"/>
      <c r="BT72" s="287"/>
      <c r="BU72" s="287"/>
      <c r="BV72" s="287"/>
      <c r="BW72" s="287"/>
      <c r="BX72" s="281"/>
      <c r="BY72" s="291"/>
      <c r="BZ72" s="292"/>
      <c r="CA72" s="293"/>
      <c r="CB72" s="293"/>
      <c r="CC72" s="293"/>
      <c r="CD72" s="294"/>
      <c r="CE72" s="292"/>
      <c r="CF72" s="293"/>
      <c r="CG72" s="293"/>
      <c r="CH72" s="293"/>
      <c r="CI72" s="294"/>
      <c r="CJ72" s="295"/>
      <c r="CK72" s="295"/>
      <c r="CL72" s="295"/>
      <c r="CM72" s="295"/>
      <c r="CN72" s="295"/>
      <c r="CO72" s="294"/>
      <c r="CP72" s="284"/>
      <c r="CQ72" s="284"/>
      <c r="CR72" s="296"/>
      <c r="CS72" s="296"/>
      <c r="CT72" s="281"/>
      <c r="CU72" s="281"/>
      <c r="CV72" s="281"/>
      <c r="CW72" s="281"/>
      <c r="CX72" s="287"/>
      <c r="CY72" s="287"/>
      <c r="CZ72" s="287"/>
      <c r="DA72" s="287"/>
      <c r="DB72" s="268"/>
      <c r="DC72" s="132"/>
    </row>
    <row r="73" spans="1:107" ht="39" customHeight="1" outlineLevel="1">
      <c r="A73" s="282" t="s">
        <v>45</v>
      </c>
      <c r="B73" s="421" t="s">
        <v>1283</v>
      </c>
      <c r="C73" s="283" t="s">
        <v>147</v>
      </c>
      <c r="D73" s="284" t="s">
        <v>1279</v>
      </c>
      <c r="E73" s="422" t="s">
        <v>1174</v>
      </c>
      <c r="F73" s="283" t="s">
        <v>48</v>
      </c>
      <c r="G73" s="285"/>
      <c r="H73" s="285"/>
      <c r="I73" s="284" t="s">
        <v>1172</v>
      </c>
      <c r="J73" s="283" t="s">
        <v>48</v>
      </c>
      <c r="K73" s="285" t="s">
        <v>1174</v>
      </c>
      <c r="L73" s="280"/>
      <c r="M73" s="280"/>
      <c r="N73" s="286"/>
      <c r="O73" s="286"/>
      <c r="P73" s="287"/>
      <c r="Q73" s="287"/>
      <c r="R73" s="287"/>
      <c r="S73" s="281"/>
      <c r="T73" s="281"/>
      <c r="U73" s="281"/>
      <c r="V73" s="286" t="s">
        <v>1174</v>
      </c>
      <c r="W73" s="286" t="s">
        <v>1173</v>
      </c>
      <c r="X73" s="288" t="s">
        <v>1172</v>
      </c>
      <c r="Y73" s="289"/>
      <c r="Z73" s="289"/>
      <c r="AA73" s="289"/>
      <c r="AB73" s="289"/>
      <c r="AC73" s="281">
        <f t="shared" si="190"/>
        <v>247.54433</v>
      </c>
      <c r="AD73" s="287">
        <v>205.15</v>
      </c>
      <c r="AE73" s="287"/>
      <c r="AF73" s="154">
        <f t="shared" si="174"/>
        <v>42.394329999999997</v>
      </c>
      <c r="AG73" s="258">
        <f t="shared" si="115"/>
        <v>0</v>
      </c>
      <c r="AH73" s="287"/>
      <c r="AI73" s="287"/>
      <c r="AJ73" s="281">
        <v>42.394329999999997</v>
      </c>
      <c r="AK73" s="287"/>
      <c r="AL73" s="281">
        <v>2051.2415999999998</v>
      </c>
      <c r="AM73" s="281">
        <f t="shared" si="191"/>
        <v>231.53700000000001</v>
      </c>
      <c r="AN73" s="287">
        <v>205.15</v>
      </c>
      <c r="AO73" s="287"/>
      <c r="AP73" s="281">
        <f t="shared" si="192"/>
        <v>26.387</v>
      </c>
      <c r="AQ73" s="287"/>
      <c r="AR73" s="287"/>
      <c r="AS73" s="287">
        <v>26.387</v>
      </c>
      <c r="AT73" s="287"/>
      <c r="AU73" s="281">
        <v>2051.2415999999998</v>
      </c>
      <c r="AV73" s="281">
        <f t="shared" si="193"/>
        <v>231.53700000000001</v>
      </c>
      <c r="AW73" s="287">
        <v>205.15</v>
      </c>
      <c r="AX73" s="287"/>
      <c r="AY73" s="281">
        <f t="shared" si="194"/>
        <v>26.387</v>
      </c>
      <c r="AZ73" s="287"/>
      <c r="BA73" s="287"/>
      <c r="BB73" s="287">
        <v>26.387</v>
      </c>
      <c r="BC73" s="287"/>
      <c r="BD73" s="281">
        <v>2051.2415999999998</v>
      </c>
      <c r="BE73" s="281">
        <f t="shared" si="179"/>
        <v>100</v>
      </c>
      <c r="BF73" s="281"/>
      <c r="BG73" s="287"/>
      <c r="BH73" s="287"/>
      <c r="BI73" s="281"/>
      <c r="BJ73" s="281"/>
      <c r="BK73" s="287"/>
      <c r="BL73" s="287"/>
      <c r="BM73" s="287"/>
      <c r="BN73" s="287"/>
      <c r="BO73" s="281"/>
      <c r="BP73" s="290"/>
      <c r="BQ73" s="287"/>
      <c r="BR73" s="287"/>
      <c r="BS73" s="287"/>
      <c r="BT73" s="287"/>
      <c r="BU73" s="287"/>
      <c r="BV73" s="287"/>
      <c r="BW73" s="287"/>
      <c r="BX73" s="281"/>
      <c r="BY73" s="291"/>
      <c r="BZ73" s="292"/>
      <c r="CA73" s="293"/>
      <c r="CB73" s="293"/>
      <c r="CC73" s="293"/>
      <c r="CD73" s="294"/>
      <c r="CE73" s="292"/>
      <c r="CF73" s="293"/>
      <c r="CG73" s="293"/>
      <c r="CH73" s="293"/>
      <c r="CI73" s="294"/>
      <c r="CJ73" s="295"/>
      <c r="CK73" s="295"/>
      <c r="CL73" s="295"/>
      <c r="CM73" s="295"/>
      <c r="CN73" s="295"/>
      <c r="CO73" s="294"/>
      <c r="CP73" s="284"/>
      <c r="CQ73" s="284"/>
      <c r="CR73" s="296"/>
      <c r="CS73" s="296"/>
      <c r="CT73" s="281"/>
      <c r="CU73" s="281"/>
      <c r="CV73" s="281"/>
      <c r="CW73" s="281"/>
      <c r="CX73" s="287"/>
      <c r="CY73" s="287"/>
      <c r="CZ73" s="287"/>
      <c r="DA73" s="287"/>
      <c r="DB73" s="268"/>
      <c r="DC73" s="132"/>
    </row>
    <row r="74" spans="1:107" ht="39" customHeight="1" outlineLevel="1">
      <c r="A74" s="282" t="s">
        <v>45</v>
      </c>
      <c r="B74" s="421" t="s">
        <v>1284</v>
      </c>
      <c r="C74" s="283" t="s">
        <v>147</v>
      </c>
      <c r="D74" s="284" t="s">
        <v>1279</v>
      </c>
      <c r="E74" s="422" t="s">
        <v>1173</v>
      </c>
      <c r="F74" s="283" t="s">
        <v>48</v>
      </c>
      <c r="G74" s="285"/>
      <c r="H74" s="285"/>
      <c r="I74" s="284" t="s">
        <v>1172</v>
      </c>
      <c r="J74" s="283" t="s">
        <v>48</v>
      </c>
      <c r="K74" s="285" t="s">
        <v>1173</v>
      </c>
      <c r="L74" s="280"/>
      <c r="M74" s="280"/>
      <c r="N74" s="286"/>
      <c r="O74" s="286"/>
      <c r="P74" s="287"/>
      <c r="Q74" s="287"/>
      <c r="R74" s="287"/>
      <c r="S74" s="281"/>
      <c r="T74" s="281"/>
      <c r="U74" s="281"/>
      <c r="V74" s="286" t="s">
        <v>1173</v>
      </c>
      <c r="W74" s="286" t="s">
        <v>1173</v>
      </c>
      <c r="X74" s="288" t="s">
        <v>1172</v>
      </c>
      <c r="Y74" s="289"/>
      <c r="Z74" s="289"/>
      <c r="AA74" s="289"/>
      <c r="AB74" s="289"/>
      <c r="AC74" s="281">
        <f t="shared" si="190"/>
        <v>15.264702</v>
      </c>
      <c r="AD74" s="287"/>
      <c r="AE74" s="287"/>
      <c r="AF74" s="154">
        <f t="shared" si="174"/>
        <v>15.264702</v>
      </c>
      <c r="AG74" s="258">
        <f t="shared" si="115"/>
        <v>0</v>
      </c>
      <c r="AH74" s="287"/>
      <c r="AI74" s="287"/>
      <c r="AJ74" s="281">
        <v>15.264702</v>
      </c>
      <c r="AK74" s="287"/>
      <c r="AL74" s="281">
        <v>314.71104000000003</v>
      </c>
      <c r="AM74" s="281">
        <f t="shared" si="191"/>
        <v>12.795</v>
      </c>
      <c r="AN74" s="287"/>
      <c r="AO74" s="287"/>
      <c r="AP74" s="281">
        <f t="shared" si="192"/>
        <v>12.795</v>
      </c>
      <c r="AQ74" s="287"/>
      <c r="AR74" s="287"/>
      <c r="AS74" s="287">
        <v>12.795</v>
      </c>
      <c r="AT74" s="287"/>
      <c r="AU74" s="281">
        <v>314.71104000000003</v>
      </c>
      <c r="AV74" s="281">
        <f t="shared" si="193"/>
        <v>12.795</v>
      </c>
      <c r="AW74" s="287"/>
      <c r="AX74" s="287"/>
      <c r="AY74" s="281">
        <f t="shared" si="194"/>
        <v>12.795</v>
      </c>
      <c r="AZ74" s="287"/>
      <c r="BA74" s="287"/>
      <c r="BB74" s="287">
        <v>12.795</v>
      </c>
      <c r="BC74" s="287"/>
      <c r="BD74" s="281">
        <v>314.71104000000003</v>
      </c>
      <c r="BE74" s="281">
        <f t="shared" si="179"/>
        <v>100</v>
      </c>
      <c r="BF74" s="281"/>
      <c r="BG74" s="287"/>
      <c r="BH74" s="287"/>
      <c r="BI74" s="281"/>
      <c r="BJ74" s="281"/>
      <c r="BK74" s="287"/>
      <c r="BL74" s="287"/>
      <c r="BM74" s="287"/>
      <c r="BN74" s="287"/>
      <c r="BO74" s="281"/>
      <c r="BP74" s="290"/>
      <c r="BQ74" s="287"/>
      <c r="BR74" s="287"/>
      <c r="BS74" s="287"/>
      <c r="BT74" s="287"/>
      <c r="BU74" s="287"/>
      <c r="BV74" s="287"/>
      <c r="BW74" s="287"/>
      <c r="BX74" s="281"/>
      <c r="BY74" s="291"/>
      <c r="BZ74" s="292"/>
      <c r="CA74" s="293"/>
      <c r="CB74" s="293"/>
      <c r="CC74" s="293"/>
      <c r="CD74" s="294"/>
      <c r="CE74" s="292"/>
      <c r="CF74" s="293"/>
      <c r="CG74" s="293"/>
      <c r="CH74" s="293"/>
      <c r="CI74" s="294"/>
      <c r="CJ74" s="295"/>
      <c r="CK74" s="295"/>
      <c r="CL74" s="295"/>
      <c r="CM74" s="295"/>
      <c r="CN74" s="295"/>
      <c r="CO74" s="294"/>
      <c r="CP74" s="284"/>
      <c r="CQ74" s="284"/>
      <c r="CR74" s="296"/>
      <c r="CS74" s="296"/>
      <c r="CT74" s="281"/>
      <c r="CU74" s="281"/>
      <c r="CV74" s="281"/>
      <c r="CW74" s="281"/>
      <c r="CX74" s="287"/>
      <c r="CY74" s="287"/>
      <c r="CZ74" s="287"/>
      <c r="DA74" s="287"/>
      <c r="DB74" s="268"/>
      <c r="DC74" s="132"/>
    </row>
    <row r="75" spans="1:107" ht="39" customHeight="1" outlineLevel="1">
      <c r="A75" s="282" t="s">
        <v>45</v>
      </c>
      <c r="B75" s="421" t="s">
        <v>1285</v>
      </c>
      <c r="C75" s="283" t="s">
        <v>147</v>
      </c>
      <c r="D75" s="284" t="s">
        <v>1279</v>
      </c>
      <c r="E75" s="422" t="s">
        <v>1200</v>
      </c>
      <c r="F75" s="283" t="s">
        <v>48</v>
      </c>
      <c r="G75" s="285" t="s">
        <v>1100</v>
      </c>
      <c r="H75" s="285"/>
      <c r="I75" s="284" t="s">
        <v>1199</v>
      </c>
      <c r="J75" s="283" t="s">
        <v>48</v>
      </c>
      <c r="K75" s="285" t="s">
        <v>1200</v>
      </c>
      <c r="L75" s="280"/>
      <c r="M75" s="280"/>
      <c r="N75" s="286"/>
      <c r="O75" s="286"/>
      <c r="P75" s="287"/>
      <c r="Q75" s="287"/>
      <c r="R75" s="287"/>
      <c r="S75" s="281"/>
      <c r="T75" s="281"/>
      <c r="U75" s="281"/>
      <c r="V75" s="286" t="s">
        <v>1200</v>
      </c>
      <c r="W75" s="286" t="s">
        <v>1200</v>
      </c>
      <c r="X75" s="288" t="s">
        <v>1199</v>
      </c>
      <c r="Y75" s="289"/>
      <c r="Z75" s="289"/>
      <c r="AA75" s="289"/>
      <c r="AB75" s="289"/>
      <c r="AC75" s="281">
        <f t="shared" si="190"/>
        <v>347.24935799999997</v>
      </c>
      <c r="AD75" s="287">
        <v>288.99849999999998</v>
      </c>
      <c r="AE75" s="287"/>
      <c r="AF75" s="154">
        <f t="shared" si="174"/>
        <v>58.250858000000001</v>
      </c>
      <c r="AG75" s="258">
        <f t="shared" si="115"/>
        <v>0</v>
      </c>
      <c r="AH75" s="287"/>
      <c r="AI75" s="287"/>
      <c r="AJ75" s="281">
        <v>58.250858000000001</v>
      </c>
      <c r="AK75" s="287"/>
      <c r="AL75" s="281">
        <v>1727.5287920000001</v>
      </c>
      <c r="AM75" s="281">
        <f t="shared" si="191"/>
        <v>333.71949999999998</v>
      </c>
      <c r="AN75" s="287">
        <v>288.99849999999998</v>
      </c>
      <c r="AO75" s="287"/>
      <c r="AP75" s="281">
        <f t="shared" si="192"/>
        <v>44.720999999999997</v>
      </c>
      <c r="AQ75" s="287"/>
      <c r="AR75" s="287"/>
      <c r="AS75" s="287">
        <v>44.720999999999997</v>
      </c>
      <c r="AT75" s="287"/>
      <c r="AU75" s="281">
        <v>1727.5287920000001</v>
      </c>
      <c r="AV75" s="281">
        <f t="shared" si="193"/>
        <v>333.71949999999998</v>
      </c>
      <c r="AW75" s="287">
        <v>288.99849999999998</v>
      </c>
      <c r="AX75" s="287"/>
      <c r="AY75" s="281">
        <f t="shared" si="194"/>
        <v>44.720999999999997</v>
      </c>
      <c r="AZ75" s="287"/>
      <c r="BA75" s="287"/>
      <c r="BB75" s="287">
        <v>44.720999999999997</v>
      </c>
      <c r="BC75" s="287"/>
      <c r="BD75" s="281">
        <v>1727.5287920000001</v>
      </c>
      <c r="BE75" s="281">
        <f t="shared" si="179"/>
        <v>100</v>
      </c>
      <c r="BF75" s="281">
        <f t="shared" si="195"/>
        <v>0</v>
      </c>
      <c r="BG75" s="287"/>
      <c r="BH75" s="287"/>
      <c r="BI75" s="281"/>
      <c r="BJ75" s="281"/>
      <c r="BK75" s="287"/>
      <c r="BL75" s="287"/>
      <c r="BM75" s="287"/>
      <c r="BN75" s="287"/>
      <c r="BO75" s="281"/>
      <c r="BP75" s="290">
        <f t="shared" si="196"/>
        <v>0</v>
      </c>
      <c r="BQ75" s="287"/>
      <c r="BR75" s="287"/>
      <c r="BS75" s="287"/>
      <c r="BT75" s="287"/>
      <c r="BU75" s="287"/>
      <c r="BV75" s="287"/>
      <c r="BW75" s="287"/>
      <c r="BX75" s="281"/>
      <c r="BY75" s="291" t="e">
        <f t="shared" si="197"/>
        <v>#DIV/0!</v>
      </c>
      <c r="BZ75" s="292">
        <f t="shared" si="198"/>
        <v>0</v>
      </c>
      <c r="CA75" s="293"/>
      <c r="CB75" s="293"/>
      <c r="CC75" s="293"/>
      <c r="CD75" s="294"/>
      <c r="CE75" s="292">
        <f t="shared" si="199"/>
        <v>0</v>
      </c>
      <c r="CF75" s="293"/>
      <c r="CG75" s="293"/>
      <c r="CH75" s="293"/>
      <c r="CI75" s="294"/>
      <c r="CJ75" s="295"/>
      <c r="CK75" s="295"/>
      <c r="CL75" s="295"/>
      <c r="CM75" s="295"/>
      <c r="CN75" s="295"/>
      <c r="CO75" s="294">
        <f t="shared" si="200"/>
        <v>0</v>
      </c>
      <c r="CP75" s="284"/>
      <c r="CQ75" s="284"/>
      <c r="CR75" s="296"/>
      <c r="CS75" s="296"/>
      <c r="CT75" s="281"/>
      <c r="CU75" s="281"/>
      <c r="CV75" s="281"/>
      <c r="CW75" s="281"/>
      <c r="CX75" s="287"/>
      <c r="CY75" s="287"/>
      <c r="CZ75" s="287"/>
      <c r="DA75" s="287"/>
      <c r="DB75" s="268"/>
      <c r="DC75" s="132"/>
    </row>
    <row r="76" spans="1:107" ht="39" customHeight="1" outlineLevel="1">
      <c r="A76" s="282" t="s">
        <v>45</v>
      </c>
      <c r="B76" s="421" t="s">
        <v>1286</v>
      </c>
      <c r="C76" s="283" t="s">
        <v>147</v>
      </c>
      <c r="D76" s="284" t="s">
        <v>1279</v>
      </c>
      <c r="E76" s="422" t="s">
        <v>1215</v>
      </c>
      <c r="F76" s="283" t="s">
        <v>48</v>
      </c>
      <c r="G76" s="285" t="s">
        <v>1100</v>
      </c>
      <c r="H76" s="285"/>
      <c r="I76" s="285" t="s">
        <v>1214</v>
      </c>
      <c r="J76" s="283" t="s">
        <v>48</v>
      </c>
      <c r="K76" s="285" t="s">
        <v>1215</v>
      </c>
      <c r="L76" s="280"/>
      <c r="M76" s="280"/>
      <c r="N76" s="286"/>
      <c r="O76" s="286"/>
      <c r="P76" s="287"/>
      <c r="Q76" s="287"/>
      <c r="R76" s="287"/>
      <c r="S76" s="281"/>
      <c r="T76" s="281"/>
      <c r="U76" s="281"/>
      <c r="V76" s="286" t="s">
        <v>1215</v>
      </c>
      <c r="W76" s="286" t="s">
        <v>1215</v>
      </c>
      <c r="X76" s="286" t="s">
        <v>1214</v>
      </c>
      <c r="Y76" s="289"/>
      <c r="Z76" s="289"/>
      <c r="AA76" s="289"/>
      <c r="AB76" s="289"/>
      <c r="AC76" s="281">
        <f t="shared" si="190"/>
        <v>277.86818199999999</v>
      </c>
      <c r="AD76" s="287">
        <v>248.88200000000001</v>
      </c>
      <c r="AE76" s="287"/>
      <c r="AF76" s="154">
        <f t="shared" si="174"/>
        <v>28.986181999999999</v>
      </c>
      <c r="AG76" s="258">
        <f t="shared" si="115"/>
        <v>0</v>
      </c>
      <c r="AH76" s="287"/>
      <c r="AI76" s="287"/>
      <c r="AJ76" s="281">
        <v>28.986181999999999</v>
      </c>
      <c r="AK76" s="287"/>
      <c r="AL76" s="281">
        <v>1251.398467</v>
      </c>
      <c r="AM76" s="281">
        <f t="shared" si="191"/>
        <v>267.65600000000001</v>
      </c>
      <c r="AN76" s="287">
        <v>248.88200000000001</v>
      </c>
      <c r="AO76" s="287"/>
      <c r="AP76" s="281">
        <f t="shared" si="192"/>
        <v>18.774000000000001</v>
      </c>
      <c r="AQ76" s="287"/>
      <c r="AR76" s="287"/>
      <c r="AS76" s="287">
        <v>18.774000000000001</v>
      </c>
      <c r="AT76" s="287"/>
      <c r="AU76" s="281">
        <v>1251.398467</v>
      </c>
      <c r="AV76" s="281">
        <f t="shared" si="193"/>
        <v>267.65600000000001</v>
      </c>
      <c r="AW76" s="287">
        <v>248.88200000000001</v>
      </c>
      <c r="AX76" s="287"/>
      <c r="AY76" s="281">
        <f t="shared" si="194"/>
        <v>18.774000000000001</v>
      </c>
      <c r="AZ76" s="287"/>
      <c r="BA76" s="287"/>
      <c r="BB76" s="287">
        <v>18.774000000000001</v>
      </c>
      <c r="BC76" s="287"/>
      <c r="BD76" s="281">
        <v>1251.398467</v>
      </c>
      <c r="BE76" s="281">
        <f t="shared" si="179"/>
        <v>100</v>
      </c>
      <c r="BF76" s="281">
        <f t="shared" si="195"/>
        <v>0</v>
      </c>
      <c r="BG76" s="287"/>
      <c r="BH76" s="287"/>
      <c r="BI76" s="281"/>
      <c r="BJ76" s="281"/>
      <c r="BK76" s="287"/>
      <c r="BL76" s="287"/>
      <c r="BM76" s="287"/>
      <c r="BN76" s="287"/>
      <c r="BO76" s="281"/>
      <c r="BP76" s="290">
        <f t="shared" si="196"/>
        <v>0</v>
      </c>
      <c r="BQ76" s="287"/>
      <c r="BR76" s="287"/>
      <c r="BS76" s="287"/>
      <c r="BT76" s="287"/>
      <c r="BU76" s="287"/>
      <c r="BV76" s="287"/>
      <c r="BW76" s="287"/>
      <c r="BX76" s="281"/>
      <c r="BY76" s="291" t="e">
        <f t="shared" si="197"/>
        <v>#DIV/0!</v>
      </c>
      <c r="BZ76" s="292">
        <f t="shared" si="198"/>
        <v>0</v>
      </c>
      <c r="CA76" s="293"/>
      <c r="CB76" s="293"/>
      <c r="CC76" s="293"/>
      <c r="CD76" s="294"/>
      <c r="CE76" s="292">
        <f t="shared" si="199"/>
        <v>0</v>
      </c>
      <c r="CF76" s="293"/>
      <c r="CG76" s="293"/>
      <c r="CH76" s="293"/>
      <c r="CI76" s="294"/>
      <c r="CJ76" s="295"/>
      <c r="CK76" s="295"/>
      <c r="CL76" s="295"/>
      <c r="CM76" s="295"/>
      <c r="CN76" s="295"/>
      <c r="CO76" s="294">
        <f t="shared" si="200"/>
        <v>0</v>
      </c>
      <c r="CP76" s="284"/>
      <c r="CQ76" s="284"/>
      <c r="CR76" s="296"/>
      <c r="CS76" s="296"/>
      <c r="CT76" s="281"/>
      <c r="CU76" s="281"/>
      <c r="CV76" s="281"/>
      <c r="CW76" s="281"/>
      <c r="CX76" s="287"/>
      <c r="CY76" s="287"/>
      <c r="CZ76" s="287"/>
      <c r="DA76" s="287"/>
      <c r="DB76" s="268"/>
      <c r="DC76" s="132"/>
    </row>
    <row r="77" spans="1:107" ht="39" customHeight="1" outlineLevel="1">
      <c r="A77" s="282" t="s">
        <v>45</v>
      </c>
      <c r="B77" s="421" t="s">
        <v>1287</v>
      </c>
      <c r="C77" s="283" t="s">
        <v>147</v>
      </c>
      <c r="D77" s="284" t="s">
        <v>1279</v>
      </c>
      <c r="E77" s="422" t="s">
        <v>1217</v>
      </c>
      <c r="F77" s="283" t="s">
        <v>48</v>
      </c>
      <c r="G77" s="285" t="s">
        <v>1100</v>
      </c>
      <c r="H77" s="285"/>
      <c r="I77" s="285" t="s">
        <v>1214</v>
      </c>
      <c r="J77" s="283" t="s">
        <v>48</v>
      </c>
      <c r="K77" s="285" t="s">
        <v>1217</v>
      </c>
      <c r="L77" s="280"/>
      <c r="M77" s="280"/>
      <c r="N77" s="286"/>
      <c r="O77" s="286"/>
      <c r="P77" s="287"/>
      <c r="Q77" s="289"/>
      <c r="R77" s="289"/>
      <c r="S77" s="281"/>
      <c r="T77" s="281"/>
      <c r="U77" s="281"/>
      <c r="V77" s="286" t="s">
        <v>1217</v>
      </c>
      <c r="W77" s="286" t="s">
        <v>1215</v>
      </c>
      <c r="X77" s="286" t="s">
        <v>1214</v>
      </c>
      <c r="Y77" s="289"/>
      <c r="Z77" s="289"/>
      <c r="AA77" s="289"/>
      <c r="AB77" s="289"/>
      <c r="AC77" s="281">
        <f t="shared" si="190"/>
        <v>185.80636000000001</v>
      </c>
      <c r="AD77" s="289">
        <v>164.78</v>
      </c>
      <c r="AE77" s="289"/>
      <c r="AF77" s="154">
        <f t="shared" si="174"/>
        <v>21.02636</v>
      </c>
      <c r="AG77" s="258">
        <f t="shared" si="115"/>
        <v>0</v>
      </c>
      <c r="AH77" s="289"/>
      <c r="AI77" s="289"/>
      <c r="AJ77" s="281">
        <v>21.02636</v>
      </c>
      <c r="AK77" s="289"/>
      <c r="AL77" s="281">
        <v>865.45536000000004</v>
      </c>
      <c r="AM77" s="281">
        <f t="shared" si="191"/>
        <v>179.035</v>
      </c>
      <c r="AN77" s="289">
        <v>164.78</v>
      </c>
      <c r="AO77" s="289"/>
      <c r="AP77" s="281">
        <f t="shared" si="192"/>
        <v>14.255000000000001</v>
      </c>
      <c r="AQ77" s="289"/>
      <c r="AR77" s="289"/>
      <c r="AS77" s="289">
        <v>14.255000000000001</v>
      </c>
      <c r="AT77" s="289"/>
      <c r="AU77" s="281">
        <v>865.45536000000004</v>
      </c>
      <c r="AV77" s="281">
        <f t="shared" si="193"/>
        <v>179.035</v>
      </c>
      <c r="AW77" s="289">
        <v>164.78</v>
      </c>
      <c r="AX77" s="289"/>
      <c r="AY77" s="281">
        <f t="shared" si="194"/>
        <v>14.255000000000001</v>
      </c>
      <c r="AZ77" s="289"/>
      <c r="BA77" s="289"/>
      <c r="BB77" s="289">
        <v>14.255000000000001</v>
      </c>
      <c r="BC77" s="289"/>
      <c r="BD77" s="281">
        <v>865.45536000000004</v>
      </c>
      <c r="BE77" s="281">
        <f t="shared" si="179"/>
        <v>100</v>
      </c>
      <c r="BF77" s="281">
        <f t="shared" si="195"/>
        <v>0</v>
      </c>
      <c r="BG77" s="289"/>
      <c r="BH77" s="289"/>
      <c r="BI77" s="281"/>
      <c r="BJ77" s="281"/>
      <c r="BK77" s="289"/>
      <c r="BL77" s="289"/>
      <c r="BM77" s="289"/>
      <c r="BN77" s="289"/>
      <c r="BO77" s="281"/>
      <c r="BP77" s="290">
        <f t="shared" si="196"/>
        <v>0</v>
      </c>
      <c r="BQ77" s="289"/>
      <c r="BR77" s="289"/>
      <c r="BS77" s="289"/>
      <c r="BT77" s="289"/>
      <c r="BU77" s="289"/>
      <c r="BV77" s="289"/>
      <c r="BW77" s="289"/>
      <c r="BX77" s="281"/>
      <c r="BY77" s="291" t="e">
        <f t="shared" si="197"/>
        <v>#DIV/0!</v>
      </c>
      <c r="BZ77" s="292">
        <f t="shared" si="198"/>
        <v>0</v>
      </c>
      <c r="CA77" s="297"/>
      <c r="CB77" s="297"/>
      <c r="CC77" s="297"/>
      <c r="CD77" s="294"/>
      <c r="CE77" s="292">
        <f t="shared" si="199"/>
        <v>0</v>
      </c>
      <c r="CF77" s="297"/>
      <c r="CG77" s="297"/>
      <c r="CH77" s="297"/>
      <c r="CI77" s="294"/>
      <c r="CJ77" s="295"/>
      <c r="CK77" s="295"/>
      <c r="CL77" s="295"/>
      <c r="CM77" s="295"/>
      <c r="CN77" s="295"/>
      <c r="CO77" s="294">
        <f t="shared" si="200"/>
        <v>0</v>
      </c>
      <c r="CP77" s="284"/>
      <c r="CQ77" s="284"/>
      <c r="CR77" s="296"/>
      <c r="CS77" s="296"/>
      <c r="CT77" s="281"/>
      <c r="CU77" s="281"/>
      <c r="CV77" s="281"/>
      <c r="CW77" s="281"/>
      <c r="CX77" s="289"/>
      <c r="CY77" s="289"/>
      <c r="CZ77" s="289"/>
      <c r="DA77" s="289"/>
      <c r="DB77" s="268"/>
      <c r="DC77" s="132"/>
    </row>
    <row r="78" spans="1:107" ht="57" customHeight="1" outlineLevel="1">
      <c r="A78" s="152">
        <v>16</v>
      </c>
      <c r="B78" s="275" t="s">
        <v>1288</v>
      </c>
      <c r="C78" s="152" t="s">
        <v>147</v>
      </c>
      <c r="D78" s="153" t="s">
        <v>1279</v>
      </c>
      <c r="E78" s="279" t="s">
        <v>1092</v>
      </c>
      <c r="F78" s="152" t="s">
        <v>48</v>
      </c>
      <c r="G78" s="152"/>
      <c r="H78" s="152"/>
      <c r="I78" s="153"/>
      <c r="J78" s="152" t="s">
        <v>48</v>
      </c>
      <c r="K78" s="271"/>
      <c r="L78" s="280">
        <v>2024</v>
      </c>
      <c r="M78" s="280">
        <v>2024</v>
      </c>
      <c r="N78" s="260"/>
      <c r="O78" s="260" t="s">
        <v>1289</v>
      </c>
      <c r="P78" s="269">
        <v>5815.5984539999999</v>
      </c>
      <c r="Q78" s="269">
        <f t="shared" ref="Q78:R78" si="201">SUM(Q79:Q82)</f>
        <v>0</v>
      </c>
      <c r="R78" s="269">
        <f t="shared" si="201"/>
        <v>0</v>
      </c>
      <c r="S78" s="269">
        <v>71.818535999999995</v>
      </c>
      <c r="T78" s="269">
        <v>5743.7799180000002</v>
      </c>
      <c r="U78" s="154"/>
      <c r="V78" s="260"/>
      <c r="W78" s="260"/>
      <c r="X78" s="242"/>
      <c r="Y78" s="243"/>
      <c r="Z78" s="243"/>
      <c r="AA78" s="243"/>
      <c r="AB78" s="243"/>
      <c r="AC78" s="154">
        <f>SUM(AC79:AC82)</f>
        <v>0</v>
      </c>
      <c r="AD78" s="154">
        <f t="shared" ref="AD78:BX78" si="202">SUM(AD79:AD82)</f>
        <v>0</v>
      </c>
      <c r="AE78" s="154">
        <f t="shared" si="202"/>
        <v>0</v>
      </c>
      <c r="AF78" s="154">
        <f t="shared" si="174"/>
        <v>72</v>
      </c>
      <c r="AG78" s="258">
        <f t="shared" si="115"/>
        <v>0</v>
      </c>
      <c r="AH78" s="154">
        <f t="shared" si="202"/>
        <v>0</v>
      </c>
      <c r="AI78" s="154">
        <f t="shared" si="202"/>
        <v>0</v>
      </c>
      <c r="AJ78" s="154">
        <v>72</v>
      </c>
      <c r="AK78" s="154">
        <f t="shared" si="202"/>
        <v>0</v>
      </c>
      <c r="AL78" s="154">
        <f t="shared" si="202"/>
        <v>0</v>
      </c>
      <c r="AM78" s="154">
        <f t="shared" si="202"/>
        <v>68.484999999999999</v>
      </c>
      <c r="AN78" s="154">
        <f t="shared" si="202"/>
        <v>0</v>
      </c>
      <c r="AO78" s="154">
        <f t="shared" si="202"/>
        <v>0</v>
      </c>
      <c r="AP78" s="154">
        <f t="shared" si="202"/>
        <v>68.484999999999999</v>
      </c>
      <c r="AQ78" s="154">
        <f t="shared" si="202"/>
        <v>0</v>
      </c>
      <c r="AR78" s="154">
        <f t="shared" si="202"/>
        <v>0</v>
      </c>
      <c r="AS78" s="154">
        <v>72</v>
      </c>
      <c r="AT78" s="154">
        <f t="shared" si="202"/>
        <v>0</v>
      </c>
      <c r="AU78" s="154">
        <f t="shared" si="202"/>
        <v>5743.7799180000002</v>
      </c>
      <c r="AV78" s="154">
        <f t="shared" si="202"/>
        <v>0</v>
      </c>
      <c r="AW78" s="154">
        <f t="shared" si="202"/>
        <v>0</v>
      </c>
      <c r="AX78" s="154">
        <f t="shared" si="202"/>
        <v>0</v>
      </c>
      <c r="AY78" s="154">
        <f t="shared" si="202"/>
        <v>0</v>
      </c>
      <c r="AZ78" s="154">
        <f t="shared" si="202"/>
        <v>0</v>
      </c>
      <c r="BA78" s="154">
        <f t="shared" si="202"/>
        <v>0</v>
      </c>
      <c r="BB78" s="154">
        <f t="shared" si="202"/>
        <v>0</v>
      </c>
      <c r="BC78" s="154">
        <f t="shared" si="202"/>
        <v>0</v>
      </c>
      <c r="BD78" s="154">
        <f t="shared" si="202"/>
        <v>5743.7799180000002</v>
      </c>
      <c r="BE78" s="154">
        <f t="shared" si="202"/>
        <v>0</v>
      </c>
      <c r="BF78" s="154">
        <f t="shared" si="202"/>
        <v>68.484999999999999</v>
      </c>
      <c r="BG78" s="154">
        <f t="shared" si="202"/>
        <v>0</v>
      </c>
      <c r="BH78" s="154">
        <f t="shared" si="202"/>
        <v>0</v>
      </c>
      <c r="BI78" s="154">
        <f t="shared" si="202"/>
        <v>68.484999999999999</v>
      </c>
      <c r="BJ78" s="154">
        <f t="shared" si="202"/>
        <v>0</v>
      </c>
      <c r="BK78" s="154">
        <f t="shared" si="202"/>
        <v>0</v>
      </c>
      <c r="BL78" s="154">
        <f t="shared" si="202"/>
        <v>0</v>
      </c>
      <c r="BM78" s="154">
        <f>SUM(BM79:BM82)</f>
        <v>68.484999999999999</v>
      </c>
      <c r="BN78" s="154">
        <f t="shared" si="202"/>
        <v>0</v>
      </c>
      <c r="BO78" s="244">
        <f t="shared" si="202"/>
        <v>5743.7799180000002</v>
      </c>
      <c r="BP78" s="244">
        <f t="shared" si="202"/>
        <v>0</v>
      </c>
      <c r="BQ78" s="244">
        <f t="shared" si="202"/>
        <v>0</v>
      </c>
      <c r="BR78" s="244">
        <f t="shared" si="202"/>
        <v>0</v>
      </c>
      <c r="BS78" s="244">
        <f t="shared" si="202"/>
        <v>0</v>
      </c>
      <c r="BT78" s="244">
        <f t="shared" si="202"/>
        <v>0</v>
      </c>
      <c r="BU78" s="244">
        <f t="shared" si="202"/>
        <v>0</v>
      </c>
      <c r="BV78" s="244">
        <f t="shared" si="202"/>
        <v>0</v>
      </c>
      <c r="BW78" s="244">
        <f t="shared" si="202"/>
        <v>0</v>
      </c>
      <c r="BX78" s="244">
        <f t="shared" si="202"/>
        <v>5743.7799180000002</v>
      </c>
      <c r="BY78" s="245"/>
      <c r="BZ78" s="246"/>
      <c r="CA78" s="273"/>
      <c r="CB78" s="273"/>
      <c r="CC78" s="273"/>
      <c r="CD78" s="155"/>
      <c r="CE78" s="246"/>
      <c r="CF78" s="273"/>
      <c r="CG78" s="273"/>
      <c r="CH78" s="273"/>
      <c r="CI78" s="155"/>
      <c r="CJ78" s="248"/>
      <c r="CK78" s="248"/>
      <c r="CL78" s="248"/>
      <c r="CM78" s="248"/>
      <c r="CN78" s="248"/>
      <c r="CO78" s="155"/>
      <c r="CP78" s="153"/>
      <c r="CQ78" s="153"/>
      <c r="CR78" s="249"/>
      <c r="CS78" s="249"/>
      <c r="CT78" s="154"/>
      <c r="CU78" s="154"/>
      <c r="CV78" s="154"/>
      <c r="CW78" s="154"/>
      <c r="CX78" s="154"/>
      <c r="CY78" s="154"/>
      <c r="CZ78" s="154"/>
      <c r="DA78" s="154"/>
      <c r="DB78" s="251"/>
      <c r="DC78" s="135"/>
    </row>
    <row r="79" spans="1:107" ht="39" customHeight="1" outlineLevel="1">
      <c r="A79" s="282" t="s">
        <v>45</v>
      </c>
      <c r="B79" s="298" t="s">
        <v>1290</v>
      </c>
      <c r="C79" s="283" t="s">
        <v>147</v>
      </c>
      <c r="D79" s="284" t="s">
        <v>1279</v>
      </c>
      <c r="E79" s="285" t="s">
        <v>1214</v>
      </c>
      <c r="F79" s="283" t="s">
        <v>48</v>
      </c>
      <c r="G79" s="285" t="s">
        <v>1100</v>
      </c>
      <c r="H79" s="285"/>
      <c r="I79" s="284" t="s">
        <v>1214</v>
      </c>
      <c r="J79" s="283" t="s">
        <v>48</v>
      </c>
      <c r="K79" s="285" t="s">
        <v>1215</v>
      </c>
      <c r="L79" s="280"/>
      <c r="M79" s="280"/>
      <c r="N79" s="286"/>
      <c r="O79" s="286"/>
      <c r="P79" s="287"/>
      <c r="Q79" s="287"/>
      <c r="R79" s="287"/>
      <c r="S79" s="281"/>
      <c r="T79" s="281"/>
      <c r="U79" s="281"/>
      <c r="V79" s="286" t="s">
        <v>1215</v>
      </c>
      <c r="W79" s="286" t="s">
        <v>1215</v>
      </c>
      <c r="X79" s="288" t="s">
        <v>1214</v>
      </c>
      <c r="Y79" s="289"/>
      <c r="Z79" s="289"/>
      <c r="AA79" s="289"/>
      <c r="AB79" s="289"/>
      <c r="AC79" s="281">
        <f t="shared" si="173"/>
        <v>0</v>
      </c>
      <c r="AD79" s="287"/>
      <c r="AE79" s="287"/>
      <c r="AF79" s="281">
        <f t="shared" si="174"/>
        <v>0</v>
      </c>
      <c r="AG79" s="258">
        <f t="shared" si="115"/>
        <v>0</v>
      </c>
      <c r="AH79" s="287"/>
      <c r="AI79" s="287"/>
      <c r="AJ79" s="287"/>
      <c r="AK79" s="287"/>
      <c r="AL79" s="281"/>
      <c r="AM79" s="281">
        <f t="shared" si="175"/>
        <v>20.260999999999999</v>
      </c>
      <c r="AN79" s="287"/>
      <c r="AO79" s="287"/>
      <c r="AP79" s="281">
        <f t="shared" si="176"/>
        <v>20.260999999999999</v>
      </c>
      <c r="AQ79" s="287"/>
      <c r="AR79" s="287"/>
      <c r="AS79" s="287">
        <v>20.260999999999999</v>
      </c>
      <c r="AT79" s="287"/>
      <c r="AU79" s="281">
        <v>703.25851200000011</v>
      </c>
      <c r="AV79" s="281">
        <f t="shared" si="177"/>
        <v>0</v>
      </c>
      <c r="AW79" s="287"/>
      <c r="AX79" s="287"/>
      <c r="AY79" s="281">
        <f t="shared" si="178"/>
        <v>0</v>
      </c>
      <c r="AZ79" s="287"/>
      <c r="BA79" s="287"/>
      <c r="BB79" s="287"/>
      <c r="BC79" s="287"/>
      <c r="BD79" s="281">
        <v>703.25851200000011</v>
      </c>
      <c r="BE79" s="281">
        <f t="shared" si="179"/>
        <v>0</v>
      </c>
      <c r="BF79" s="281">
        <f t="shared" si="180"/>
        <v>20.260999999999999</v>
      </c>
      <c r="BG79" s="287"/>
      <c r="BH79" s="287"/>
      <c r="BI79" s="281">
        <f t="shared" si="181"/>
        <v>20.260999999999999</v>
      </c>
      <c r="BJ79" s="281">
        <f>BK79+BL79</f>
        <v>0</v>
      </c>
      <c r="BK79" s="287"/>
      <c r="BL79" s="287"/>
      <c r="BM79" s="287">
        <v>20.260999999999999</v>
      </c>
      <c r="BN79" s="287"/>
      <c r="BO79" s="281">
        <v>703.25851200000011</v>
      </c>
      <c r="BP79" s="290">
        <f t="shared" si="182"/>
        <v>0</v>
      </c>
      <c r="BQ79" s="287"/>
      <c r="BR79" s="287"/>
      <c r="BS79" s="287"/>
      <c r="BT79" s="287"/>
      <c r="BU79" s="287"/>
      <c r="BV79" s="287"/>
      <c r="BW79" s="287"/>
      <c r="BX79" s="281">
        <v>703.25851200000011</v>
      </c>
      <c r="BY79" s="291">
        <f t="shared" si="187"/>
        <v>0</v>
      </c>
      <c r="BZ79" s="292">
        <f t="shared" si="183"/>
        <v>0</v>
      </c>
      <c r="CA79" s="293"/>
      <c r="CB79" s="293"/>
      <c r="CC79" s="293"/>
      <c r="CD79" s="294"/>
      <c r="CE79" s="292">
        <f t="shared" si="184"/>
        <v>0</v>
      </c>
      <c r="CF79" s="293"/>
      <c r="CG79" s="293"/>
      <c r="CH79" s="293"/>
      <c r="CI79" s="294"/>
      <c r="CJ79" s="295"/>
      <c r="CK79" s="295"/>
      <c r="CL79" s="295"/>
      <c r="CM79" s="295"/>
      <c r="CN79" s="295"/>
      <c r="CO79" s="294">
        <f t="shared" si="185"/>
        <v>20.260999999999999</v>
      </c>
      <c r="CP79" s="284"/>
      <c r="CQ79" s="284"/>
      <c r="CR79" s="296"/>
      <c r="CS79" s="296"/>
      <c r="CT79" s="281"/>
      <c r="CU79" s="281"/>
      <c r="CV79" s="281"/>
      <c r="CW79" s="281"/>
      <c r="CX79" s="287"/>
      <c r="CY79" s="287"/>
      <c r="CZ79" s="287"/>
      <c r="DA79" s="287"/>
      <c r="DB79" s="268"/>
      <c r="DC79" s="132"/>
    </row>
    <row r="80" spans="1:107" ht="39" customHeight="1" outlineLevel="1">
      <c r="A80" s="282" t="s">
        <v>45</v>
      </c>
      <c r="B80" s="298" t="s">
        <v>1291</v>
      </c>
      <c r="C80" s="283" t="s">
        <v>147</v>
      </c>
      <c r="D80" s="284" t="s">
        <v>1279</v>
      </c>
      <c r="E80" s="285" t="s">
        <v>1199</v>
      </c>
      <c r="F80" s="283" t="s">
        <v>48</v>
      </c>
      <c r="G80" s="285" t="s">
        <v>1100</v>
      </c>
      <c r="H80" s="285"/>
      <c r="I80" s="284" t="s">
        <v>1199</v>
      </c>
      <c r="J80" s="283" t="s">
        <v>48</v>
      </c>
      <c r="K80" s="285" t="s">
        <v>1200</v>
      </c>
      <c r="L80" s="280"/>
      <c r="M80" s="280"/>
      <c r="N80" s="286"/>
      <c r="O80" s="286"/>
      <c r="P80" s="287"/>
      <c r="Q80" s="287"/>
      <c r="R80" s="287"/>
      <c r="S80" s="281"/>
      <c r="T80" s="281"/>
      <c r="U80" s="281"/>
      <c r="V80" s="286" t="s">
        <v>1200</v>
      </c>
      <c r="W80" s="286" t="s">
        <v>1200</v>
      </c>
      <c r="X80" s="288" t="s">
        <v>1199</v>
      </c>
      <c r="Y80" s="289"/>
      <c r="Z80" s="289"/>
      <c r="AA80" s="289"/>
      <c r="AB80" s="289"/>
      <c r="AC80" s="281">
        <f t="shared" si="173"/>
        <v>0</v>
      </c>
      <c r="AD80" s="287"/>
      <c r="AE80" s="287"/>
      <c r="AF80" s="281">
        <f t="shared" si="174"/>
        <v>0</v>
      </c>
      <c r="AG80" s="258">
        <f t="shared" si="115"/>
        <v>0</v>
      </c>
      <c r="AH80" s="287"/>
      <c r="AI80" s="287"/>
      <c r="AJ80" s="287"/>
      <c r="AK80" s="287"/>
      <c r="AL80" s="281"/>
      <c r="AM80" s="281">
        <f t="shared" si="175"/>
        <v>8.3410000000000011</v>
      </c>
      <c r="AN80" s="287"/>
      <c r="AO80" s="287"/>
      <c r="AP80" s="281">
        <f t="shared" si="176"/>
        <v>8.3410000000000011</v>
      </c>
      <c r="AQ80" s="287"/>
      <c r="AR80" s="287"/>
      <c r="AS80" s="287">
        <v>8.3410000000000011</v>
      </c>
      <c r="AT80" s="287"/>
      <c r="AU80" s="281">
        <v>1045.6035080000001</v>
      </c>
      <c r="AV80" s="281">
        <f t="shared" si="177"/>
        <v>0</v>
      </c>
      <c r="AW80" s="287"/>
      <c r="AX80" s="287"/>
      <c r="AY80" s="281">
        <f t="shared" si="178"/>
        <v>0</v>
      </c>
      <c r="AZ80" s="287"/>
      <c r="BA80" s="287"/>
      <c r="BB80" s="287"/>
      <c r="BC80" s="287"/>
      <c r="BD80" s="281">
        <v>1045.6035080000001</v>
      </c>
      <c r="BE80" s="281">
        <f t="shared" si="179"/>
        <v>0</v>
      </c>
      <c r="BF80" s="281">
        <f t="shared" si="180"/>
        <v>8.3410000000000011</v>
      </c>
      <c r="BG80" s="287"/>
      <c r="BH80" s="287"/>
      <c r="BI80" s="281">
        <f t="shared" si="181"/>
        <v>8.3410000000000011</v>
      </c>
      <c r="BJ80" s="281">
        <f t="shared" ref="BJ80:BJ91" si="203">BK80+BL80</f>
        <v>0</v>
      </c>
      <c r="BK80" s="287"/>
      <c r="BL80" s="287"/>
      <c r="BM80" s="287">
        <v>8.3410000000000011</v>
      </c>
      <c r="BN80" s="287"/>
      <c r="BO80" s="281">
        <v>1045.6035080000001</v>
      </c>
      <c r="BP80" s="290">
        <f t="shared" si="182"/>
        <v>0</v>
      </c>
      <c r="BQ80" s="287"/>
      <c r="BR80" s="287"/>
      <c r="BS80" s="287"/>
      <c r="BT80" s="287"/>
      <c r="BU80" s="287"/>
      <c r="BV80" s="287"/>
      <c r="BW80" s="287"/>
      <c r="BX80" s="281">
        <v>1045.6035080000001</v>
      </c>
      <c r="BY80" s="291">
        <f t="shared" si="187"/>
        <v>0</v>
      </c>
      <c r="BZ80" s="292">
        <f t="shared" si="183"/>
        <v>0</v>
      </c>
      <c r="CA80" s="293"/>
      <c r="CB80" s="293"/>
      <c r="CC80" s="293"/>
      <c r="CD80" s="294"/>
      <c r="CE80" s="292">
        <f t="shared" si="184"/>
        <v>0</v>
      </c>
      <c r="CF80" s="293"/>
      <c r="CG80" s="293"/>
      <c r="CH80" s="293"/>
      <c r="CI80" s="294"/>
      <c r="CJ80" s="295"/>
      <c r="CK80" s="295"/>
      <c r="CL80" s="295"/>
      <c r="CM80" s="295"/>
      <c r="CN80" s="295"/>
      <c r="CO80" s="294">
        <f t="shared" si="185"/>
        <v>8.3410000000000011</v>
      </c>
      <c r="CP80" s="284"/>
      <c r="CQ80" s="284"/>
      <c r="CR80" s="296"/>
      <c r="CS80" s="296"/>
      <c r="CT80" s="281"/>
      <c r="CU80" s="281"/>
      <c r="CV80" s="281"/>
      <c r="CW80" s="281"/>
      <c r="CX80" s="287"/>
      <c r="CY80" s="287"/>
      <c r="CZ80" s="287"/>
      <c r="DA80" s="287"/>
      <c r="DB80" s="268"/>
      <c r="DC80" s="132"/>
    </row>
    <row r="81" spans="1:107" ht="39" customHeight="1" outlineLevel="1">
      <c r="A81" s="282" t="s">
        <v>45</v>
      </c>
      <c r="B81" s="298" t="s">
        <v>1292</v>
      </c>
      <c r="C81" s="283" t="s">
        <v>147</v>
      </c>
      <c r="D81" s="284" t="s">
        <v>1279</v>
      </c>
      <c r="E81" s="285" t="s">
        <v>1177</v>
      </c>
      <c r="F81" s="283" t="s">
        <v>48</v>
      </c>
      <c r="G81" s="285" t="s">
        <v>1100</v>
      </c>
      <c r="H81" s="285"/>
      <c r="I81" s="284" t="s">
        <v>1172</v>
      </c>
      <c r="J81" s="283" t="s">
        <v>48</v>
      </c>
      <c r="K81" s="285" t="s">
        <v>1174</v>
      </c>
      <c r="L81" s="280"/>
      <c r="M81" s="280"/>
      <c r="N81" s="286"/>
      <c r="O81" s="286"/>
      <c r="P81" s="287"/>
      <c r="Q81" s="287"/>
      <c r="R81" s="287"/>
      <c r="S81" s="281"/>
      <c r="T81" s="281"/>
      <c r="U81" s="281"/>
      <c r="V81" s="286" t="s">
        <v>1174</v>
      </c>
      <c r="W81" s="286" t="s">
        <v>1173</v>
      </c>
      <c r="X81" s="288" t="s">
        <v>1172</v>
      </c>
      <c r="Y81" s="289"/>
      <c r="Z81" s="289"/>
      <c r="AA81" s="289"/>
      <c r="AB81" s="289"/>
      <c r="AC81" s="281">
        <f t="shared" si="173"/>
        <v>0</v>
      </c>
      <c r="AD81" s="287"/>
      <c r="AE81" s="287"/>
      <c r="AF81" s="281">
        <f t="shared" si="174"/>
        <v>0</v>
      </c>
      <c r="AG81" s="258">
        <f t="shared" si="115"/>
        <v>0</v>
      </c>
      <c r="AH81" s="287"/>
      <c r="AI81" s="287"/>
      <c r="AJ81" s="287"/>
      <c r="AK81" s="287"/>
      <c r="AL81" s="281"/>
      <c r="AM81" s="281">
        <f t="shared" si="175"/>
        <v>31.217000000000002</v>
      </c>
      <c r="AN81" s="287"/>
      <c r="AO81" s="287"/>
      <c r="AP81" s="281">
        <f t="shared" si="176"/>
        <v>31.217000000000002</v>
      </c>
      <c r="AQ81" s="287"/>
      <c r="AR81" s="287"/>
      <c r="AS81" s="287">
        <v>31.217000000000002</v>
      </c>
      <c r="AT81" s="287"/>
      <c r="AU81" s="281">
        <v>2819.9881449999998</v>
      </c>
      <c r="AV81" s="281">
        <f t="shared" si="177"/>
        <v>0</v>
      </c>
      <c r="AW81" s="287"/>
      <c r="AX81" s="287"/>
      <c r="AY81" s="281">
        <f t="shared" si="178"/>
        <v>0</v>
      </c>
      <c r="AZ81" s="287"/>
      <c r="BA81" s="287"/>
      <c r="BB81" s="287"/>
      <c r="BC81" s="287"/>
      <c r="BD81" s="281">
        <v>2819.9881449999998</v>
      </c>
      <c r="BE81" s="281">
        <f t="shared" si="179"/>
        <v>0</v>
      </c>
      <c r="BF81" s="281">
        <f t="shared" si="180"/>
        <v>31.217000000000002</v>
      </c>
      <c r="BG81" s="287"/>
      <c r="BH81" s="287"/>
      <c r="BI81" s="281">
        <f t="shared" si="181"/>
        <v>31.217000000000002</v>
      </c>
      <c r="BJ81" s="281">
        <f t="shared" si="203"/>
        <v>0</v>
      </c>
      <c r="BK81" s="287"/>
      <c r="BL81" s="287"/>
      <c r="BM81" s="287">
        <v>31.217000000000002</v>
      </c>
      <c r="BN81" s="287"/>
      <c r="BO81" s="281">
        <v>2819.9881449999998</v>
      </c>
      <c r="BP81" s="290">
        <f t="shared" si="182"/>
        <v>0</v>
      </c>
      <c r="BQ81" s="287"/>
      <c r="BR81" s="287"/>
      <c r="BS81" s="287"/>
      <c r="BT81" s="287"/>
      <c r="BU81" s="287"/>
      <c r="BV81" s="287"/>
      <c r="BW81" s="287"/>
      <c r="BX81" s="281">
        <v>2819.9881449999998</v>
      </c>
      <c r="BY81" s="291">
        <f t="shared" si="187"/>
        <v>0</v>
      </c>
      <c r="BZ81" s="292">
        <f t="shared" si="183"/>
        <v>0</v>
      </c>
      <c r="CA81" s="293"/>
      <c r="CB81" s="293"/>
      <c r="CC81" s="293"/>
      <c r="CD81" s="294"/>
      <c r="CE81" s="292">
        <f t="shared" si="184"/>
        <v>0</v>
      </c>
      <c r="CF81" s="293"/>
      <c r="CG81" s="293"/>
      <c r="CH81" s="293"/>
      <c r="CI81" s="294"/>
      <c r="CJ81" s="295"/>
      <c r="CK81" s="295"/>
      <c r="CL81" s="295"/>
      <c r="CM81" s="295"/>
      <c r="CN81" s="295"/>
      <c r="CO81" s="294">
        <f t="shared" si="185"/>
        <v>31.217000000000002</v>
      </c>
      <c r="CP81" s="284"/>
      <c r="CQ81" s="284"/>
      <c r="CR81" s="296"/>
      <c r="CS81" s="296"/>
      <c r="CT81" s="281"/>
      <c r="CU81" s="281"/>
      <c r="CV81" s="281"/>
      <c r="CW81" s="281"/>
      <c r="CX81" s="287"/>
      <c r="CY81" s="287"/>
      <c r="CZ81" s="287"/>
      <c r="DA81" s="287"/>
      <c r="DB81" s="268"/>
      <c r="DC81" s="132"/>
    </row>
    <row r="82" spans="1:107" ht="39" customHeight="1" outlineLevel="1">
      <c r="A82" s="282" t="s">
        <v>45</v>
      </c>
      <c r="B82" s="298" t="s">
        <v>1293</v>
      </c>
      <c r="C82" s="283" t="s">
        <v>147</v>
      </c>
      <c r="D82" s="284" t="s">
        <v>1279</v>
      </c>
      <c r="E82" s="285" t="s">
        <v>134</v>
      </c>
      <c r="F82" s="283" t="s">
        <v>48</v>
      </c>
      <c r="G82" s="285" t="s">
        <v>1100</v>
      </c>
      <c r="H82" s="285"/>
      <c r="I82" s="284" t="s">
        <v>1106</v>
      </c>
      <c r="J82" s="283" t="s">
        <v>48</v>
      </c>
      <c r="K82" s="285" t="s">
        <v>1117</v>
      </c>
      <c r="L82" s="280"/>
      <c r="M82" s="280"/>
      <c r="N82" s="286"/>
      <c r="O82" s="286"/>
      <c r="P82" s="287"/>
      <c r="Q82" s="289"/>
      <c r="R82" s="289"/>
      <c r="S82" s="281"/>
      <c r="T82" s="281"/>
      <c r="U82" s="281"/>
      <c r="V82" s="286" t="s">
        <v>1117</v>
      </c>
      <c r="W82" s="286" t="s">
        <v>1111</v>
      </c>
      <c r="X82" s="288" t="s">
        <v>1106</v>
      </c>
      <c r="Y82" s="289"/>
      <c r="Z82" s="289"/>
      <c r="AA82" s="289"/>
      <c r="AB82" s="289"/>
      <c r="AC82" s="281">
        <f t="shared" si="173"/>
        <v>0</v>
      </c>
      <c r="AD82" s="289"/>
      <c r="AE82" s="289"/>
      <c r="AF82" s="281">
        <f t="shared" si="174"/>
        <v>0</v>
      </c>
      <c r="AG82" s="258">
        <f t="shared" si="115"/>
        <v>0</v>
      </c>
      <c r="AH82" s="289"/>
      <c r="AI82" s="289"/>
      <c r="AJ82" s="289"/>
      <c r="AK82" s="289"/>
      <c r="AL82" s="281"/>
      <c r="AM82" s="281">
        <f t="shared" si="175"/>
        <v>8.6660000000000004</v>
      </c>
      <c r="AN82" s="289"/>
      <c r="AO82" s="289"/>
      <c r="AP82" s="281">
        <f t="shared" si="176"/>
        <v>8.6660000000000004</v>
      </c>
      <c r="AQ82" s="289"/>
      <c r="AR82" s="289"/>
      <c r="AS82" s="289">
        <v>8.6660000000000004</v>
      </c>
      <c r="AT82" s="289"/>
      <c r="AU82" s="281">
        <v>1174.9297529999999</v>
      </c>
      <c r="AV82" s="281">
        <f t="shared" si="177"/>
        <v>0</v>
      </c>
      <c r="AW82" s="289"/>
      <c r="AX82" s="289"/>
      <c r="AY82" s="281">
        <f t="shared" si="178"/>
        <v>0</v>
      </c>
      <c r="AZ82" s="289"/>
      <c r="BA82" s="289"/>
      <c r="BB82" s="289"/>
      <c r="BC82" s="289"/>
      <c r="BD82" s="281">
        <v>1174.9297529999999</v>
      </c>
      <c r="BE82" s="281">
        <f t="shared" si="179"/>
        <v>0</v>
      </c>
      <c r="BF82" s="281">
        <f t="shared" si="180"/>
        <v>8.6660000000000004</v>
      </c>
      <c r="BG82" s="289"/>
      <c r="BH82" s="289"/>
      <c r="BI82" s="281">
        <f t="shared" si="181"/>
        <v>8.6660000000000004</v>
      </c>
      <c r="BJ82" s="281">
        <f t="shared" si="203"/>
        <v>0</v>
      </c>
      <c r="BK82" s="289"/>
      <c r="BL82" s="289"/>
      <c r="BM82" s="289">
        <v>8.6660000000000004</v>
      </c>
      <c r="BN82" s="289"/>
      <c r="BO82" s="281">
        <v>1174.9297529999999</v>
      </c>
      <c r="BP82" s="290">
        <f t="shared" si="182"/>
        <v>0</v>
      </c>
      <c r="BQ82" s="289"/>
      <c r="BR82" s="289"/>
      <c r="BS82" s="289"/>
      <c r="BT82" s="289"/>
      <c r="BU82" s="289"/>
      <c r="BV82" s="289"/>
      <c r="BW82" s="289"/>
      <c r="BX82" s="281">
        <v>1174.9297529999999</v>
      </c>
      <c r="BY82" s="291">
        <f t="shared" si="187"/>
        <v>0</v>
      </c>
      <c r="BZ82" s="292">
        <f t="shared" si="183"/>
        <v>0</v>
      </c>
      <c r="CA82" s="297"/>
      <c r="CB82" s="297"/>
      <c r="CC82" s="297"/>
      <c r="CD82" s="294"/>
      <c r="CE82" s="292">
        <f t="shared" si="184"/>
        <v>0</v>
      </c>
      <c r="CF82" s="297"/>
      <c r="CG82" s="297"/>
      <c r="CH82" s="297"/>
      <c r="CI82" s="294"/>
      <c r="CJ82" s="295"/>
      <c r="CK82" s="295"/>
      <c r="CL82" s="295"/>
      <c r="CM82" s="295"/>
      <c r="CN82" s="295"/>
      <c r="CO82" s="294">
        <f t="shared" si="185"/>
        <v>8.6660000000000004</v>
      </c>
      <c r="CP82" s="284"/>
      <c r="CQ82" s="284"/>
      <c r="CR82" s="296"/>
      <c r="CS82" s="296"/>
      <c r="CT82" s="281"/>
      <c r="CU82" s="281"/>
      <c r="CV82" s="281"/>
      <c r="CW82" s="281"/>
      <c r="CX82" s="289"/>
      <c r="CY82" s="289"/>
      <c r="CZ82" s="289"/>
      <c r="DA82" s="289"/>
      <c r="DB82" s="268"/>
      <c r="DC82" s="132"/>
    </row>
    <row r="83" spans="1:107" ht="57" customHeight="1" outlineLevel="1">
      <c r="A83" s="152">
        <v>17</v>
      </c>
      <c r="B83" s="275" t="s">
        <v>1294</v>
      </c>
      <c r="C83" s="152" t="s">
        <v>147</v>
      </c>
      <c r="D83" s="153" t="s">
        <v>1265</v>
      </c>
      <c r="E83" s="279" t="s">
        <v>1092</v>
      </c>
      <c r="F83" s="152" t="s">
        <v>48</v>
      </c>
      <c r="G83" s="152"/>
      <c r="H83" s="152"/>
      <c r="I83" s="153"/>
      <c r="J83" s="152" t="s">
        <v>48</v>
      </c>
      <c r="K83" s="271"/>
      <c r="L83" s="283">
        <v>2025</v>
      </c>
      <c r="M83" s="283">
        <v>2025</v>
      </c>
      <c r="N83" s="288" t="s">
        <v>1295</v>
      </c>
      <c r="O83" s="288" t="s">
        <v>1296</v>
      </c>
      <c r="P83" s="269">
        <v>2728</v>
      </c>
      <c r="Q83" s="269">
        <f>P83-S83</f>
        <v>2480</v>
      </c>
      <c r="R83" s="269">
        <f t="shared" ref="R83:T83" si="204">SUM(R84:R87)</f>
        <v>0</v>
      </c>
      <c r="S83" s="269">
        <v>248</v>
      </c>
      <c r="T83" s="269">
        <f t="shared" si="204"/>
        <v>0</v>
      </c>
      <c r="U83" s="154"/>
      <c r="V83" s="260"/>
      <c r="W83" s="260"/>
      <c r="X83" s="242"/>
      <c r="Y83" s="243"/>
      <c r="Z83" s="243"/>
      <c r="AA83" s="243"/>
      <c r="AB83" s="243"/>
      <c r="AC83" s="154">
        <f>SUM(AC84:AC87)</f>
        <v>1400</v>
      </c>
      <c r="AD83" s="154">
        <f t="shared" ref="AD83:AE83" si="205">SUM(AD84:AD87)</f>
        <v>1400</v>
      </c>
      <c r="AE83" s="154">
        <f t="shared" si="205"/>
        <v>0</v>
      </c>
      <c r="AF83" s="154">
        <f t="shared" si="174"/>
        <v>248</v>
      </c>
      <c r="AG83" s="258">
        <f t="shared" si="115"/>
        <v>0</v>
      </c>
      <c r="AH83" s="154">
        <f t="shared" ref="AH83:AI83" si="206">SUM(AH84:AH87)</f>
        <v>0</v>
      </c>
      <c r="AI83" s="154">
        <f t="shared" si="206"/>
        <v>0</v>
      </c>
      <c r="AJ83" s="154">
        <v>248</v>
      </c>
      <c r="AK83" s="154">
        <f t="shared" ref="AK83:AL83" si="207">SUM(AK84:AK87)</f>
        <v>0</v>
      </c>
      <c r="AL83" s="154">
        <f t="shared" si="207"/>
        <v>0</v>
      </c>
      <c r="AM83" s="154">
        <f>SUM(AM84:AM87)</f>
        <v>1400</v>
      </c>
      <c r="AN83" s="154">
        <f t="shared" ref="AN83:AR83" si="208">SUM(AN84:AN87)</f>
        <v>1400</v>
      </c>
      <c r="AO83" s="154">
        <f t="shared" si="208"/>
        <v>0</v>
      </c>
      <c r="AP83" s="154">
        <f t="shared" si="208"/>
        <v>0</v>
      </c>
      <c r="AQ83" s="154">
        <f t="shared" si="208"/>
        <v>0</v>
      </c>
      <c r="AR83" s="154">
        <f t="shared" si="208"/>
        <v>0</v>
      </c>
      <c r="AS83" s="154">
        <v>248</v>
      </c>
      <c r="AT83" s="154">
        <f t="shared" ref="AT83:BL83" si="209">SUM(AT84:AT87)</f>
        <v>0</v>
      </c>
      <c r="AU83" s="154">
        <f t="shared" si="209"/>
        <v>0</v>
      </c>
      <c r="AV83" s="154">
        <f t="shared" si="209"/>
        <v>0</v>
      </c>
      <c r="AW83" s="154">
        <f t="shared" si="209"/>
        <v>0</v>
      </c>
      <c r="AX83" s="154">
        <f t="shared" si="209"/>
        <v>0</v>
      </c>
      <c r="AY83" s="154">
        <f t="shared" si="209"/>
        <v>0</v>
      </c>
      <c r="AZ83" s="154">
        <f t="shared" si="209"/>
        <v>0</v>
      </c>
      <c r="BA83" s="154">
        <f t="shared" si="209"/>
        <v>0</v>
      </c>
      <c r="BB83" s="154">
        <f t="shared" si="209"/>
        <v>0</v>
      </c>
      <c r="BC83" s="154">
        <f t="shared" si="209"/>
        <v>0</v>
      </c>
      <c r="BD83" s="154">
        <f t="shared" si="209"/>
        <v>0</v>
      </c>
      <c r="BE83" s="154">
        <f t="shared" si="209"/>
        <v>0</v>
      </c>
      <c r="BF83" s="154">
        <f t="shared" si="209"/>
        <v>1542</v>
      </c>
      <c r="BG83" s="154">
        <f t="shared" si="209"/>
        <v>1400</v>
      </c>
      <c r="BH83" s="154">
        <f t="shared" si="209"/>
        <v>0</v>
      </c>
      <c r="BI83" s="154">
        <f t="shared" si="209"/>
        <v>142</v>
      </c>
      <c r="BJ83" s="154">
        <f>SUM(BJ84:BJ87)</f>
        <v>0</v>
      </c>
      <c r="BK83" s="154">
        <f t="shared" si="209"/>
        <v>0</v>
      </c>
      <c r="BL83" s="154">
        <f t="shared" si="209"/>
        <v>0</v>
      </c>
      <c r="BM83" s="154">
        <f>SUM(BM84:BM87)</f>
        <v>142</v>
      </c>
      <c r="BN83" s="154">
        <f t="shared" ref="BN83:BX83" si="210">SUM(BN84:BN87)</f>
        <v>0</v>
      </c>
      <c r="BO83" s="244">
        <f t="shared" si="210"/>
        <v>0</v>
      </c>
      <c r="BP83" s="244">
        <f t="shared" si="210"/>
        <v>0</v>
      </c>
      <c r="BQ83" s="244">
        <f t="shared" si="210"/>
        <v>0</v>
      </c>
      <c r="BR83" s="244">
        <f t="shared" si="210"/>
        <v>0</v>
      </c>
      <c r="BS83" s="244">
        <f t="shared" si="210"/>
        <v>0</v>
      </c>
      <c r="BT83" s="244">
        <f t="shared" si="210"/>
        <v>0</v>
      </c>
      <c r="BU83" s="244">
        <f t="shared" si="210"/>
        <v>0</v>
      </c>
      <c r="BV83" s="244">
        <f t="shared" si="210"/>
        <v>0</v>
      </c>
      <c r="BW83" s="244">
        <f t="shared" si="210"/>
        <v>0</v>
      </c>
      <c r="BX83" s="244">
        <f t="shared" si="210"/>
        <v>0</v>
      </c>
      <c r="BY83" s="245"/>
      <c r="BZ83" s="246"/>
      <c r="CA83" s="273"/>
      <c r="CB83" s="273"/>
      <c r="CC83" s="273"/>
      <c r="CD83" s="155"/>
      <c r="CE83" s="246"/>
      <c r="CF83" s="273"/>
      <c r="CG83" s="273"/>
      <c r="CH83" s="273"/>
      <c r="CI83" s="155"/>
      <c r="CJ83" s="248"/>
      <c r="CK83" s="248"/>
      <c r="CL83" s="248"/>
      <c r="CM83" s="248"/>
      <c r="CN83" s="248"/>
      <c r="CO83" s="155"/>
      <c r="CP83" s="153"/>
      <c r="CQ83" s="153"/>
      <c r="CR83" s="249"/>
      <c r="CS83" s="249"/>
      <c r="CT83" s="154"/>
      <c r="CU83" s="154"/>
      <c r="CV83" s="154"/>
      <c r="CW83" s="154"/>
      <c r="CX83" s="154"/>
      <c r="CY83" s="154"/>
      <c r="CZ83" s="154"/>
      <c r="DA83" s="154"/>
      <c r="DB83" s="251"/>
      <c r="DC83" s="135"/>
    </row>
    <row r="84" spans="1:107" ht="39" customHeight="1" outlineLevel="1">
      <c r="A84" s="282" t="s">
        <v>45</v>
      </c>
      <c r="B84" s="299" t="s">
        <v>1297</v>
      </c>
      <c r="C84" s="283" t="s">
        <v>147</v>
      </c>
      <c r="D84" s="284" t="s">
        <v>1265</v>
      </c>
      <c r="E84" s="283" t="s">
        <v>1106</v>
      </c>
      <c r="F84" s="283" t="s">
        <v>48</v>
      </c>
      <c r="G84" s="285" t="s">
        <v>1100</v>
      </c>
      <c r="H84" s="285" t="s">
        <v>1298</v>
      </c>
      <c r="I84" s="284" t="s">
        <v>1106</v>
      </c>
      <c r="J84" s="283" t="s">
        <v>48</v>
      </c>
      <c r="K84" s="283" t="s">
        <v>1103</v>
      </c>
      <c r="L84" s="283"/>
      <c r="M84" s="283"/>
      <c r="N84" s="288"/>
      <c r="O84" s="288"/>
      <c r="P84" s="289"/>
      <c r="Q84" s="289"/>
      <c r="R84" s="289"/>
      <c r="S84" s="281"/>
      <c r="T84" s="281"/>
      <c r="U84" s="281"/>
      <c r="V84" s="288" t="s">
        <v>1103</v>
      </c>
      <c r="W84" s="288" t="s">
        <v>1103</v>
      </c>
      <c r="X84" s="288" t="s">
        <v>1106</v>
      </c>
      <c r="Y84" s="289"/>
      <c r="Z84" s="289"/>
      <c r="AA84" s="289"/>
      <c r="AB84" s="289"/>
      <c r="AC84" s="281">
        <f t="shared" si="173"/>
        <v>360</v>
      </c>
      <c r="AD84" s="289">
        <v>360</v>
      </c>
      <c r="AE84" s="289"/>
      <c r="AF84" s="281">
        <f t="shared" si="174"/>
        <v>0</v>
      </c>
      <c r="AG84" s="258">
        <f t="shared" si="115"/>
        <v>0</v>
      </c>
      <c r="AH84" s="289"/>
      <c r="AI84" s="289"/>
      <c r="AJ84" s="289"/>
      <c r="AK84" s="289"/>
      <c r="AL84" s="281"/>
      <c r="AM84" s="281">
        <f t="shared" si="175"/>
        <v>360</v>
      </c>
      <c r="AN84" s="289">
        <v>360</v>
      </c>
      <c r="AO84" s="289"/>
      <c r="AP84" s="281">
        <f t="shared" si="176"/>
        <v>0</v>
      </c>
      <c r="AQ84" s="289"/>
      <c r="AR84" s="289"/>
      <c r="AS84" s="289"/>
      <c r="AT84" s="289"/>
      <c r="AU84" s="281"/>
      <c r="AV84" s="281">
        <f t="shared" si="177"/>
        <v>0</v>
      </c>
      <c r="AW84" s="289"/>
      <c r="AX84" s="289"/>
      <c r="AY84" s="281">
        <f t="shared" si="178"/>
        <v>0</v>
      </c>
      <c r="AZ84" s="289"/>
      <c r="BA84" s="289"/>
      <c r="BB84" s="289"/>
      <c r="BC84" s="289"/>
      <c r="BD84" s="281"/>
      <c r="BE84" s="281">
        <f t="shared" si="179"/>
        <v>0</v>
      </c>
      <c r="BF84" s="281">
        <f t="shared" si="180"/>
        <v>396</v>
      </c>
      <c r="BG84" s="289">
        <v>360</v>
      </c>
      <c r="BH84" s="289"/>
      <c r="BI84" s="281">
        <f>SUM(BK84:BN84)</f>
        <v>36</v>
      </c>
      <c r="BJ84" s="281">
        <f t="shared" si="203"/>
        <v>0</v>
      </c>
      <c r="BK84" s="289"/>
      <c r="BL84" s="289"/>
      <c r="BM84" s="289">
        <v>36</v>
      </c>
      <c r="BN84" s="289"/>
      <c r="BO84" s="281"/>
      <c r="BP84" s="290">
        <f t="shared" si="182"/>
        <v>0</v>
      </c>
      <c r="BQ84" s="289"/>
      <c r="BR84" s="289"/>
      <c r="BS84" s="289"/>
      <c r="BT84" s="289"/>
      <c r="BU84" s="289"/>
      <c r="BV84" s="289"/>
      <c r="BW84" s="289"/>
      <c r="BX84" s="281"/>
      <c r="BY84" s="291">
        <f t="shared" si="187"/>
        <v>0</v>
      </c>
      <c r="BZ84" s="292">
        <f t="shared" si="183"/>
        <v>0</v>
      </c>
      <c r="CA84" s="297"/>
      <c r="CB84" s="297"/>
      <c r="CC84" s="297"/>
      <c r="CD84" s="294"/>
      <c r="CE84" s="292">
        <f t="shared" si="184"/>
        <v>0</v>
      </c>
      <c r="CF84" s="297"/>
      <c r="CG84" s="297"/>
      <c r="CH84" s="297"/>
      <c r="CI84" s="294"/>
      <c r="CJ84" s="295"/>
      <c r="CK84" s="295"/>
      <c r="CL84" s="295"/>
      <c r="CM84" s="295"/>
      <c r="CN84" s="295"/>
      <c r="CO84" s="294">
        <f t="shared" si="185"/>
        <v>396</v>
      </c>
      <c r="CP84" s="284"/>
      <c r="CQ84" s="284"/>
      <c r="CR84" s="296"/>
      <c r="CS84" s="296"/>
      <c r="CT84" s="281"/>
      <c r="CU84" s="281"/>
      <c r="CV84" s="281"/>
      <c r="CW84" s="281"/>
      <c r="CX84" s="289"/>
      <c r="CY84" s="289"/>
      <c r="CZ84" s="289"/>
      <c r="DA84" s="289"/>
      <c r="DB84" s="268"/>
      <c r="DC84" s="132"/>
    </row>
    <row r="85" spans="1:107" ht="39" customHeight="1" outlineLevel="1">
      <c r="A85" s="282" t="s">
        <v>45</v>
      </c>
      <c r="B85" s="299" t="s">
        <v>1299</v>
      </c>
      <c r="C85" s="283" t="s">
        <v>147</v>
      </c>
      <c r="D85" s="284" t="s">
        <v>1265</v>
      </c>
      <c r="E85" s="283" t="s">
        <v>134</v>
      </c>
      <c r="F85" s="283" t="s">
        <v>48</v>
      </c>
      <c r="G85" s="285" t="s">
        <v>1100</v>
      </c>
      <c r="H85" s="285" t="s">
        <v>1298</v>
      </c>
      <c r="I85" s="284" t="s">
        <v>1106</v>
      </c>
      <c r="J85" s="283" t="s">
        <v>48</v>
      </c>
      <c r="K85" s="283" t="s">
        <v>135</v>
      </c>
      <c r="L85" s="283"/>
      <c r="M85" s="283"/>
      <c r="N85" s="288"/>
      <c r="O85" s="288"/>
      <c r="P85" s="289"/>
      <c r="Q85" s="289"/>
      <c r="R85" s="289"/>
      <c r="S85" s="281"/>
      <c r="T85" s="281"/>
      <c r="U85" s="281"/>
      <c r="V85" s="288" t="s">
        <v>135</v>
      </c>
      <c r="W85" s="286" t="s">
        <v>1111</v>
      </c>
      <c r="X85" s="288" t="s">
        <v>1106</v>
      </c>
      <c r="Y85" s="289"/>
      <c r="Z85" s="289"/>
      <c r="AA85" s="289"/>
      <c r="AB85" s="289"/>
      <c r="AC85" s="281">
        <f t="shared" si="173"/>
        <v>600</v>
      </c>
      <c r="AD85" s="289">
        <v>600</v>
      </c>
      <c r="AE85" s="289"/>
      <c r="AF85" s="281">
        <f t="shared" si="174"/>
        <v>0</v>
      </c>
      <c r="AG85" s="258">
        <f t="shared" ref="AG85:AG93" si="211">AH85+AI85</f>
        <v>0</v>
      </c>
      <c r="AH85" s="289"/>
      <c r="AI85" s="289"/>
      <c r="AJ85" s="289"/>
      <c r="AK85" s="289"/>
      <c r="AL85" s="281"/>
      <c r="AM85" s="281">
        <f t="shared" si="175"/>
        <v>600</v>
      </c>
      <c r="AN85" s="289">
        <v>600</v>
      </c>
      <c r="AO85" s="289"/>
      <c r="AP85" s="281">
        <f t="shared" si="176"/>
        <v>0</v>
      </c>
      <c r="AQ85" s="289"/>
      <c r="AR85" s="289"/>
      <c r="AS85" s="289"/>
      <c r="AT85" s="289"/>
      <c r="AU85" s="281"/>
      <c r="AV85" s="281">
        <f t="shared" si="177"/>
        <v>0</v>
      </c>
      <c r="AW85" s="289"/>
      <c r="AX85" s="289"/>
      <c r="AY85" s="281">
        <f t="shared" si="178"/>
        <v>0</v>
      </c>
      <c r="AZ85" s="289"/>
      <c r="BA85" s="289"/>
      <c r="BB85" s="289"/>
      <c r="BC85" s="289"/>
      <c r="BD85" s="281"/>
      <c r="BE85" s="281">
        <f t="shared" si="179"/>
        <v>0</v>
      </c>
      <c r="BF85" s="281">
        <f t="shared" si="180"/>
        <v>660</v>
      </c>
      <c r="BG85" s="289">
        <v>600</v>
      </c>
      <c r="BH85" s="289"/>
      <c r="BI85" s="281">
        <f t="shared" si="181"/>
        <v>60</v>
      </c>
      <c r="BJ85" s="281">
        <f t="shared" si="203"/>
        <v>0</v>
      </c>
      <c r="BK85" s="289"/>
      <c r="BL85" s="289"/>
      <c r="BM85" s="289">
        <v>60</v>
      </c>
      <c r="BN85" s="289"/>
      <c r="BO85" s="281"/>
      <c r="BP85" s="290">
        <f t="shared" si="182"/>
        <v>0</v>
      </c>
      <c r="BQ85" s="289"/>
      <c r="BR85" s="289"/>
      <c r="BS85" s="289"/>
      <c r="BT85" s="289"/>
      <c r="BU85" s="289"/>
      <c r="BV85" s="289"/>
      <c r="BW85" s="289"/>
      <c r="BX85" s="281"/>
      <c r="BY85" s="291">
        <f t="shared" si="187"/>
        <v>0</v>
      </c>
      <c r="BZ85" s="292">
        <f t="shared" si="183"/>
        <v>0</v>
      </c>
      <c r="CA85" s="297"/>
      <c r="CB85" s="297"/>
      <c r="CC85" s="297"/>
      <c r="CD85" s="294"/>
      <c r="CE85" s="292">
        <f t="shared" si="184"/>
        <v>0</v>
      </c>
      <c r="CF85" s="297"/>
      <c r="CG85" s="297"/>
      <c r="CH85" s="297"/>
      <c r="CI85" s="294"/>
      <c r="CJ85" s="295"/>
      <c r="CK85" s="295"/>
      <c r="CL85" s="295"/>
      <c r="CM85" s="295"/>
      <c r="CN85" s="295"/>
      <c r="CO85" s="294">
        <f t="shared" si="185"/>
        <v>660</v>
      </c>
      <c r="CP85" s="284"/>
      <c r="CQ85" s="284"/>
      <c r="CR85" s="296"/>
      <c r="CS85" s="296"/>
      <c r="CT85" s="281"/>
      <c r="CU85" s="281"/>
      <c r="CV85" s="281"/>
      <c r="CW85" s="281"/>
      <c r="CX85" s="289"/>
      <c r="CY85" s="289"/>
      <c r="CZ85" s="289"/>
      <c r="DA85" s="289"/>
      <c r="DB85" s="268"/>
      <c r="DC85" s="132"/>
    </row>
    <row r="86" spans="1:107" ht="39" customHeight="1" outlineLevel="1">
      <c r="A86" s="282" t="s">
        <v>45</v>
      </c>
      <c r="B86" s="299" t="s">
        <v>1300</v>
      </c>
      <c r="C86" s="283" t="s">
        <v>147</v>
      </c>
      <c r="D86" s="284" t="s">
        <v>1265</v>
      </c>
      <c r="E86" s="283" t="s">
        <v>1214</v>
      </c>
      <c r="F86" s="283" t="s">
        <v>48</v>
      </c>
      <c r="G86" s="285" t="s">
        <v>1100</v>
      </c>
      <c r="H86" s="285" t="s">
        <v>1298</v>
      </c>
      <c r="I86" s="284" t="s">
        <v>1214</v>
      </c>
      <c r="J86" s="283" t="s">
        <v>48</v>
      </c>
      <c r="K86" s="283" t="s">
        <v>1211</v>
      </c>
      <c r="L86" s="283"/>
      <c r="M86" s="283"/>
      <c r="N86" s="288"/>
      <c r="O86" s="288"/>
      <c r="P86" s="289"/>
      <c r="Q86" s="289"/>
      <c r="R86" s="289"/>
      <c r="S86" s="281"/>
      <c r="T86" s="281"/>
      <c r="U86" s="281"/>
      <c r="V86" s="288" t="s">
        <v>1211</v>
      </c>
      <c r="W86" s="288" t="s">
        <v>1211</v>
      </c>
      <c r="X86" s="288" t="s">
        <v>1214</v>
      </c>
      <c r="Y86" s="289"/>
      <c r="Z86" s="289"/>
      <c r="AA86" s="289"/>
      <c r="AB86" s="289"/>
      <c r="AC86" s="281">
        <f t="shared" si="173"/>
        <v>360</v>
      </c>
      <c r="AD86" s="289">
        <v>360</v>
      </c>
      <c r="AE86" s="289"/>
      <c r="AF86" s="281">
        <f t="shared" si="174"/>
        <v>0</v>
      </c>
      <c r="AG86" s="258">
        <f t="shared" si="211"/>
        <v>0</v>
      </c>
      <c r="AH86" s="289"/>
      <c r="AI86" s="289"/>
      <c r="AJ86" s="289"/>
      <c r="AK86" s="289"/>
      <c r="AL86" s="281"/>
      <c r="AM86" s="281">
        <f t="shared" si="175"/>
        <v>360</v>
      </c>
      <c r="AN86" s="289">
        <v>360</v>
      </c>
      <c r="AO86" s="289"/>
      <c r="AP86" s="281">
        <f t="shared" si="176"/>
        <v>0</v>
      </c>
      <c r="AQ86" s="289"/>
      <c r="AR86" s="289"/>
      <c r="AS86" s="289"/>
      <c r="AT86" s="289"/>
      <c r="AU86" s="281"/>
      <c r="AV86" s="281">
        <f t="shared" si="177"/>
        <v>0</v>
      </c>
      <c r="AW86" s="289"/>
      <c r="AX86" s="289"/>
      <c r="AY86" s="281">
        <f t="shared" si="178"/>
        <v>0</v>
      </c>
      <c r="AZ86" s="289"/>
      <c r="BA86" s="289"/>
      <c r="BB86" s="289"/>
      <c r="BC86" s="289"/>
      <c r="BD86" s="281"/>
      <c r="BE86" s="281">
        <f t="shared" si="179"/>
        <v>0</v>
      </c>
      <c r="BF86" s="281">
        <f t="shared" si="180"/>
        <v>396</v>
      </c>
      <c r="BG86" s="289">
        <v>360</v>
      </c>
      <c r="BH86" s="289"/>
      <c r="BI86" s="281">
        <f t="shared" si="181"/>
        <v>36</v>
      </c>
      <c r="BJ86" s="281">
        <f t="shared" si="203"/>
        <v>0</v>
      </c>
      <c r="BK86" s="289"/>
      <c r="BL86" s="289"/>
      <c r="BM86" s="289">
        <v>36</v>
      </c>
      <c r="BN86" s="289"/>
      <c r="BO86" s="281"/>
      <c r="BP86" s="290">
        <f t="shared" si="182"/>
        <v>0</v>
      </c>
      <c r="BQ86" s="289"/>
      <c r="BR86" s="289"/>
      <c r="BS86" s="289"/>
      <c r="BT86" s="289"/>
      <c r="BU86" s="289"/>
      <c r="BV86" s="289"/>
      <c r="BW86" s="289"/>
      <c r="BX86" s="281"/>
      <c r="BY86" s="291">
        <f t="shared" si="187"/>
        <v>0</v>
      </c>
      <c r="BZ86" s="292">
        <f t="shared" si="183"/>
        <v>0</v>
      </c>
      <c r="CA86" s="297"/>
      <c r="CB86" s="297"/>
      <c r="CC86" s="297"/>
      <c r="CD86" s="294"/>
      <c r="CE86" s="292">
        <f t="shared" si="184"/>
        <v>0</v>
      </c>
      <c r="CF86" s="297"/>
      <c r="CG86" s="297"/>
      <c r="CH86" s="297"/>
      <c r="CI86" s="294"/>
      <c r="CJ86" s="295"/>
      <c r="CK86" s="295"/>
      <c r="CL86" s="295"/>
      <c r="CM86" s="295"/>
      <c r="CN86" s="295"/>
      <c r="CO86" s="294">
        <f t="shared" si="185"/>
        <v>396</v>
      </c>
      <c r="CP86" s="284"/>
      <c r="CQ86" s="284"/>
      <c r="CR86" s="296"/>
      <c r="CS86" s="296"/>
      <c r="CT86" s="281"/>
      <c r="CU86" s="281"/>
      <c r="CV86" s="281"/>
      <c r="CW86" s="281"/>
      <c r="CX86" s="289"/>
      <c r="CY86" s="289"/>
      <c r="CZ86" s="289"/>
      <c r="DA86" s="289"/>
      <c r="DB86" s="268"/>
      <c r="DC86" s="132"/>
    </row>
    <row r="87" spans="1:107" ht="39" customHeight="1" outlineLevel="1">
      <c r="A87" s="282" t="s">
        <v>45</v>
      </c>
      <c r="B87" s="299" t="s">
        <v>1301</v>
      </c>
      <c r="C87" s="283" t="s">
        <v>147</v>
      </c>
      <c r="D87" s="284" t="s">
        <v>1265</v>
      </c>
      <c r="E87" s="283" t="s">
        <v>1239</v>
      </c>
      <c r="F87" s="283" t="s">
        <v>48</v>
      </c>
      <c r="G87" s="285" t="s">
        <v>1100</v>
      </c>
      <c r="H87" s="285" t="s">
        <v>1298</v>
      </c>
      <c r="I87" s="284" t="s">
        <v>1214</v>
      </c>
      <c r="J87" s="283" t="s">
        <v>48</v>
      </c>
      <c r="K87" s="283" t="s">
        <v>1302</v>
      </c>
      <c r="L87" s="283"/>
      <c r="M87" s="283"/>
      <c r="N87" s="288"/>
      <c r="O87" s="288"/>
      <c r="P87" s="289"/>
      <c r="Q87" s="289"/>
      <c r="R87" s="289"/>
      <c r="S87" s="281"/>
      <c r="T87" s="281"/>
      <c r="U87" s="281"/>
      <c r="V87" s="288" t="s">
        <v>1302</v>
      </c>
      <c r="W87" s="288" t="s">
        <v>1211</v>
      </c>
      <c r="X87" s="288" t="s">
        <v>1214</v>
      </c>
      <c r="Y87" s="289"/>
      <c r="Z87" s="289"/>
      <c r="AA87" s="289"/>
      <c r="AB87" s="289"/>
      <c r="AC87" s="281">
        <f t="shared" si="173"/>
        <v>80</v>
      </c>
      <c r="AD87" s="289">
        <v>80</v>
      </c>
      <c r="AE87" s="289"/>
      <c r="AF87" s="281">
        <f t="shared" si="174"/>
        <v>0</v>
      </c>
      <c r="AG87" s="258">
        <f t="shared" si="211"/>
        <v>0</v>
      </c>
      <c r="AH87" s="289"/>
      <c r="AI87" s="289"/>
      <c r="AJ87" s="289"/>
      <c r="AK87" s="289"/>
      <c r="AL87" s="281"/>
      <c r="AM87" s="281">
        <f t="shared" si="175"/>
        <v>80</v>
      </c>
      <c r="AN87" s="289">
        <v>80</v>
      </c>
      <c r="AO87" s="289"/>
      <c r="AP87" s="281">
        <f t="shared" si="176"/>
        <v>0</v>
      </c>
      <c r="AQ87" s="289"/>
      <c r="AR87" s="289"/>
      <c r="AS87" s="289"/>
      <c r="AT87" s="289"/>
      <c r="AU87" s="281"/>
      <c r="AV87" s="281">
        <f t="shared" si="177"/>
        <v>0</v>
      </c>
      <c r="AW87" s="289"/>
      <c r="AX87" s="289"/>
      <c r="AY87" s="281">
        <f t="shared" si="178"/>
        <v>0</v>
      </c>
      <c r="AZ87" s="289"/>
      <c r="BA87" s="289"/>
      <c r="BB87" s="289"/>
      <c r="BC87" s="289"/>
      <c r="BD87" s="281"/>
      <c r="BE87" s="281">
        <f t="shared" si="179"/>
        <v>0</v>
      </c>
      <c r="BF87" s="281">
        <f t="shared" si="180"/>
        <v>90</v>
      </c>
      <c r="BG87" s="289">
        <v>80</v>
      </c>
      <c r="BH87" s="289"/>
      <c r="BI87" s="281">
        <f t="shared" si="181"/>
        <v>10</v>
      </c>
      <c r="BJ87" s="281">
        <f t="shared" si="203"/>
        <v>0</v>
      </c>
      <c r="BK87" s="289"/>
      <c r="BL87" s="289"/>
      <c r="BM87" s="289">
        <v>10</v>
      </c>
      <c r="BN87" s="289"/>
      <c r="BO87" s="281"/>
      <c r="BP87" s="290">
        <f t="shared" si="182"/>
        <v>0</v>
      </c>
      <c r="BQ87" s="289"/>
      <c r="BR87" s="289"/>
      <c r="BS87" s="289"/>
      <c r="BT87" s="289"/>
      <c r="BU87" s="289"/>
      <c r="BV87" s="289"/>
      <c r="BW87" s="289"/>
      <c r="BX87" s="281"/>
      <c r="BY87" s="291">
        <f t="shared" si="187"/>
        <v>0</v>
      </c>
      <c r="BZ87" s="292">
        <f t="shared" si="183"/>
        <v>0</v>
      </c>
      <c r="CA87" s="297"/>
      <c r="CB87" s="297"/>
      <c r="CC87" s="297"/>
      <c r="CD87" s="294"/>
      <c r="CE87" s="292">
        <f t="shared" si="184"/>
        <v>0</v>
      </c>
      <c r="CF87" s="297"/>
      <c r="CG87" s="297"/>
      <c r="CH87" s="297"/>
      <c r="CI87" s="294"/>
      <c r="CJ87" s="295"/>
      <c r="CK87" s="295"/>
      <c r="CL87" s="295"/>
      <c r="CM87" s="295"/>
      <c r="CN87" s="295"/>
      <c r="CO87" s="294">
        <f t="shared" si="185"/>
        <v>90</v>
      </c>
      <c r="CP87" s="284"/>
      <c r="CQ87" s="284"/>
      <c r="CR87" s="296"/>
      <c r="CS87" s="296"/>
      <c r="CT87" s="281"/>
      <c r="CU87" s="281"/>
      <c r="CV87" s="281"/>
      <c r="CW87" s="281"/>
      <c r="CX87" s="289"/>
      <c r="CY87" s="289"/>
      <c r="CZ87" s="289"/>
      <c r="DA87" s="289"/>
      <c r="DB87" s="268"/>
      <c r="DC87" s="132"/>
    </row>
    <row r="88" spans="1:107" ht="39" customHeight="1" outlineLevel="1">
      <c r="A88" s="152">
        <v>18</v>
      </c>
      <c r="B88" s="239" t="s">
        <v>1303</v>
      </c>
      <c r="C88" s="152" t="s">
        <v>147</v>
      </c>
      <c r="D88" s="153" t="s">
        <v>1304</v>
      </c>
      <c r="E88" s="152" t="s">
        <v>1199</v>
      </c>
      <c r="F88" s="152" t="s">
        <v>48</v>
      </c>
      <c r="G88" s="152" t="s">
        <v>73</v>
      </c>
      <c r="H88" s="152">
        <v>8140598</v>
      </c>
      <c r="I88" s="153" t="s">
        <v>1199</v>
      </c>
      <c r="J88" s="152" t="s">
        <v>48</v>
      </c>
      <c r="K88" s="152" t="s">
        <v>1200</v>
      </c>
      <c r="L88" s="152">
        <v>2025</v>
      </c>
      <c r="M88" s="152">
        <v>2025</v>
      </c>
      <c r="N88" s="242"/>
      <c r="O88" s="242" t="s">
        <v>1305</v>
      </c>
      <c r="P88" s="243">
        <v>638</v>
      </c>
      <c r="Q88" s="243">
        <v>580</v>
      </c>
      <c r="R88" s="243"/>
      <c r="S88" s="243">
        <v>58</v>
      </c>
      <c r="T88" s="154"/>
      <c r="U88" s="154"/>
      <c r="V88" s="242" t="s">
        <v>1200</v>
      </c>
      <c r="W88" s="242" t="s">
        <v>1200</v>
      </c>
      <c r="X88" s="242" t="s">
        <v>1199</v>
      </c>
      <c r="Y88" s="243"/>
      <c r="Z88" s="243"/>
      <c r="AA88" s="243"/>
      <c r="AB88" s="243"/>
      <c r="AC88" s="154">
        <f t="shared" si="173"/>
        <v>638</v>
      </c>
      <c r="AD88" s="243">
        <v>580</v>
      </c>
      <c r="AE88" s="243"/>
      <c r="AF88" s="154">
        <f t="shared" si="174"/>
        <v>58</v>
      </c>
      <c r="AG88" s="258">
        <f t="shared" si="211"/>
        <v>0</v>
      </c>
      <c r="AH88" s="243"/>
      <c r="AI88" s="243"/>
      <c r="AJ88" s="243">
        <v>58</v>
      </c>
      <c r="AK88" s="243"/>
      <c r="AL88" s="154"/>
      <c r="AM88" s="154">
        <f t="shared" si="175"/>
        <v>638</v>
      </c>
      <c r="AN88" s="243">
        <v>580</v>
      </c>
      <c r="AO88" s="243"/>
      <c r="AP88" s="154">
        <f t="shared" si="176"/>
        <v>58</v>
      </c>
      <c r="AQ88" s="243"/>
      <c r="AR88" s="243"/>
      <c r="AS88" s="243">
        <v>58</v>
      </c>
      <c r="AT88" s="243"/>
      <c r="AU88" s="154"/>
      <c r="AV88" s="154">
        <f t="shared" si="177"/>
        <v>638</v>
      </c>
      <c r="AW88" s="243">
        <v>580</v>
      </c>
      <c r="AX88" s="243"/>
      <c r="AY88" s="154">
        <f t="shared" si="178"/>
        <v>58</v>
      </c>
      <c r="AZ88" s="243"/>
      <c r="BA88" s="243"/>
      <c r="BB88" s="243">
        <v>58</v>
      </c>
      <c r="BC88" s="243"/>
      <c r="BD88" s="154"/>
      <c r="BE88" s="154">
        <f t="shared" si="179"/>
        <v>100</v>
      </c>
      <c r="BF88" s="154">
        <f t="shared" si="180"/>
        <v>638</v>
      </c>
      <c r="BG88" s="243">
        <v>580</v>
      </c>
      <c r="BH88" s="243"/>
      <c r="BI88" s="154">
        <f>SUM(BK88:BN88)</f>
        <v>58</v>
      </c>
      <c r="BJ88" s="281">
        <f t="shared" si="203"/>
        <v>0</v>
      </c>
      <c r="BK88" s="243"/>
      <c r="BL88" s="243"/>
      <c r="BM88" s="243">
        <v>58</v>
      </c>
      <c r="BN88" s="243"/>
      <c r="BO88" s="154"/>
      <c r="BP88" s="244">
        <f t="shared" si="182"/>
        <v>610.20439599999997</v>
      </c>
      <c r="BQ88" s="243">
        <v>579.43579399999999</v>
      </c>
      <c r="BR88" s="243"/>
      <c r="BS88" s="244">
        <f t="shared" ref="BS88:BS91" si="212">SUM(BT88:BW88)</f>
        <v>30.768602000000001</v>
      </c>
      <c r="BT88" s="243"/>
      <c r="BU88" s="243"/>
      <c r="BV88" s="243">
        <v>30.768602000000001</v>
      </c>
      <c r="BW88" s="243"/>
      <c r="BX88" s="154"/>
      <c r="BY88" s="245">
        <f t="shared" si="187"/>
        <v>95.643322257053285</v>
      </c>
      <c r="BZ88" s="246">
        <f t="shared" si="183"/>
        <v>0</v>
      </c>
      <c r="CA88" s="247"/>
      <c r="CB88" s="247"/>
      <c r="CC88" s="247"/>
      <c r="CD88" s="155"/>
      <c r="CE88" s="246">
        <f t="shared" si="184"/>
        <v>0</v>
      </c>
      <c r="CF88" s="247"/>
      <c r="CG88" s="247"/>
      <c r="CH88" s="247"/>
      <c r="CI88" s="155"/>
      <c r="CJ88" s="248"/>
      <c r="CK88" s="248"/>
      <c r="CL88" s="248"/>
      <c r="CM88" s="248"/>
      <c r="CN88" s="248"/>
      <c r="CO88" s="155">
        <f t="shared" si="185"/>
        <v>27.795604000000026</v>
      </c>
      <c r="CP88" s="153"/>
      <c r="CQ88" s="153"/>
      <c r="CR88" s="249"/>
      <c r="CS88" s="249"/>
      <c r="CT88" s="154"/>
      <c r="CU88" s="281"/>
      <c r="CV88" s="154"/>
      <c r="CW88" s="281"/>
      <c r="CX88" s="243"/>
      <c r="CY88" s="243"/>
      <c r="CZ88" s="243"/>
      <c r="DA88" s="243"/>
      <c r="DB88" s="251"/>
      <c r="DC88" s="135"/>
    </row>
    <row r="89" spans="1:107" ht="39" customHeight="1" outlineLevel="1">
      <c r="A89" s="152">
        <v>19</v>
      </c>
      <c r="B89" s="239" t="s">
        <v>1306</v>
      </c>
      <c r="C89" s="152" t="s">
        <v>147</v>
      </c>
      <c r="D89" s="153" t="s">
        <v>1304</v>
      </c>
      <c r="E89" s="152" t="s">
        <v>1307</v>
      </c>
      <c r="F89" s="152" t="s">
        <v>48</v>
      </c>
      <c r="G89" s="152" t="s">
        <v>73</v>
      </c>
      <c r="H89" s="152">
        <v>8156248</v>
      </c>
      <c r="I89" s="153" t="s">
        <v>1214</v>
      </c>
      <c r="J89" s="152" t="s">
        <v>48</v>
      </c>
      <c r="K89" s="152" t="s">
        <v>1217</v>
      </c>
      <c r="L89" s="152">
        <v>2025</v>
      </c>
      <c r="M89" s="152">
        <v>2025</v>
      </c>
      <c r="N89" s="242"/>
      <c r="O89" s="242" t="s">
        <v>1308</v>
      </c>
      <c r="P89" s="243">
        <v>357</v>
      </c>
      <c r="Q89" s="243">
        <v>325</v>
      </c>
      <c r="R89" s="243"/>
      <c r="S89" s="243">
        <v>32</v>
      </c>
      <c r="T89" s="154"/>
      <c r="U89" s="154"/>
      <c r="V89" s="242" t="s">
        <v>1217</v>
      </c>
      <c r="W89" s="242" t="s">
        <v>1211</v>
      </c>
      <c r="X89" s="242" t="s">
        <v>1214</v>
      </c>
      <c r="Y89" s="243"/>
      <c r="Z89" s="243"/>
      <c r="AA89" s="243"/>
      <c r="AB89" s="243"/>
      <c r="AC89" s="154">
        <f t="shared" si="173"/>
        <v>357</v>
      </c>
      <c r="AD89" s="243">
        <v>325</v>
      </c>
      <c r="AE89" s="243"/>
      <c r="AF89" s="154">
        <f t="shared" si="174"/>
        <v>32</v>
      </c>
      <c r="AG89" s="258">
        <f t="shared" si="211"/>
        <v>0</v>
      </c>
      <c r="AH89" s="243"/>
      <c r="AI89" s="243"/>
      <c r="AJ89" s="243">
        <v>32</v>
      </c>
      <c r="AK89" s="243"/>
      <c r="AL89" s="154"/>
      <c r="AM89" s="154">
        <f t="shared" si="175"/>
        <v>357</v>
      </c>
      <c r="AN89" s="243">
        <v>325</v>
      </c>
      <c r="AO89" s="243"/>
      <c r="AP89" s="154">
        <f t="shared" si="176"/>
        <v>32</v>
      </c>
      <c r="AQ89" s="243"/>
      <c r="AR89" s="243"/>
      <c r="AS89" s="243">
        <v>32</v>
      </c>
      <c r="AT89" s="243"/>
      <c r="AU89" s="154"/>
      <c r="AV89" s="154">
        <f t="shared" si="177"/>
        <v>32</v>
      </c>
      <c r="AW89" s="243"/>
      <c r="AX89" s="243"/>
      <c r="AY89" s="154">
        <f t="shared" si="178"/>
        <v>32</v>
      </c>
      <c r="AZ89" s="243"/>
      <c r="BA89" s="243"/>
      <c r="BB89" s="243">
        <v>32</v>
      </c>
      <c r="BC89" s="243"/>
      <c r="BD89" s="154"/>
      <c r="BE89" s="154">
        <f t="shared" si="179"/>
        <v>8.9635854341736696</v>
      </c>
      <c r="BF89" s="154">
        <f t="shared" si="180"/>
        <v>357</v>
      </c>
      <c r="BG89" s="243">
        <v>325</v>
      </c>
      <c r="BH89" s="243"/>
      <c r="BI89" s="154">
        <f t="shared" si="181"/>
        <v>32</v>
      </c>
      <c r="BJ89" s="281">
        <f t="shared" si="203"/>
        <v>0</v>
      </c>
      <c r="BK89" s="243"/>
      <c r="BL89" s="243"/>
      <c r="BM89" s="243">
        <v>32</v>
      </c>
      <c r="BN89" s="243"/>
      <c r="BO89" s="154"/>
      <c r="BP89" s="244">
        <f t="shared" si="182"/>
        <v>14.748332</v>
      </c>
      <c r="BQ89" s="243">
        <v>14.748332</v>
      </c>
      <c r="BR89" s="243"/>
      <c r="BS89" s="244">
        <f t="shared" si="212"/>
        <v>0</v>
      </c>
      <c r="BT89" s="243"/>
      <c r="BU89" s="243"/>
      <c r="BV89" s="243"/>
      <c r="BW89" s="243"/>
      <c r="BX89" s="154"/>
      <c r="BY89" s="245">
        <f t="shared" si="187"/>
        <v>4.1311854341736698</v>
      </c>
      <c r="BZ89" s="246">
        <f t="shared" si="183"/>
        <v>0</v>
      </c>
      <c r="CA89" s="247"/>
      <c r="CB89" s="247"/>
      <c r="CC89" s="247"/>
      <c r="CD89" s="155"/>
      <c r="CE89" s="246">
        <f t="shared" si="184"/>
        <v>0</v>
      </c>
      <c r="CF89" s="247"/>
      <c r="CG89" s="247"/>
      <c r="CH89" s="247"/>
      <c r="CI89" s="155"/>
      <c r="CJ89" s="248"/>
      <c r="CK89" s="248"/>
      <c r="CL89" s="248"/>
      <c r="CM89" s="248"/>
      <c r="CN89" s="248"/>
      <c r="CO89" s="155">
        <f t="shared" si="185"/>
        <v>342.251668</v>
      </c>
      <c r="CP89" s="153"/>
      <c r="CQ89" s="153"/>
      <c r="CR89" s="249"/>
      <c r="CS89" s="249"/>
      <c r="CT89" s="154"/>
      <c r="CU89" s="281"/>
      <c r="CV89" s="154"/>
      <c r="CW89" s="281"/>
      <c r="CX89" s="243"/>
      <c r="CY89" s="243"/>
      <c r="CZ89" s="243"/>
      <c r="DA89" s="243"/>
      <c r="DB89" s="251"/>
      <c r="DC89" s="135"/>
    </row>
    <row r="90" spans="1:107" ht="97.5" hidden="1" customHeight="1">
      <c r="A90" s="152">
        <v>18</v>
      </c>
      <c r="B90" s="252" t="s">
        <v>1309</v>
      </c>
      <c r="C90" s="240" t="s">
        <v>1115</v>
      </c>
      <c r="D90" s="240" t="s">
        <v>1310</v>
      </c>
      <c r="E90" s="152" t="s">
        <v>1105</v>
      </c>
      <c r="F90" s="152" t="s">
        <v>48</v>
      </c>
      <c r="G90" s="152" t="s">
        <v>53</v>
      </c>
      <c r="H90" s="152">
        <v>8110516</v>
      </c>
      <c r="I90" s="153" t="s">
        <v>1106</v>
      </c>
      <c r="J90" s="152" t="s">
        <v>48</v>
      </c>
      <c r="K90" s="240" t="s">
        <v>1117</v>
      </c>
      <c r="L90" s="240" t="s">
        <v>75</v>
      </c>
      <c r="M90" s="240">
        <v>2024</v>
      </c>
      <c r="N90" s="242"/>
      <c r="O90" s="242" t="s">
        <v>1311</v>
      </c>
      <c r="P90" s="243">
        <v>3674</v>
      </c>
      <c r="Q90" s="243">
        <v>1623</v>
      </c>
      <c r="R90" s="243"/>
      <c r="S90" s="243">
        <v>2051</v>
      </c>
      <c r="T90" s="154">
        <v>0</v>
      </c>
      <c r="U90" s="154"/>
      <c r="V90" s="242" t="s">
        <v>1117</v>
      </c>
      <c r="W90" s="242" t="s">
        <v>1111</v>
      </c>
      <c r="X90" s="242" t="s">
        <v>1106</v>
      </c>
      <c r="Y90" s="154"/>
      <c r="Z90" s="154"/>
      <c r="AA90" s="154"/>
      <c r="AB90" s="154"/>
      <c r="AC90" s="154">
        <f>AD90+AE90+AF90</f>
        <v>3674</v>
      </c>
      <c r="AD90" s="243">
        <v>1623</v>
      </c>
      <c r="AE90" s="243"/>
      <c r="AF90" s="154">
        <f>SUM(AH90:AK90)</f>
        <v>2051</v>
      </c>
      <c r="AG90" s="258">
        <f t="shared" si="211"/>
        <v>2051</v>
      </c>
      <c r="AH90" s="154">
        <v>2051</v>
      </c>
      <c r="AI90" s="243"/>
      <c r="AJ90" s="243"/>
      <c r="AK90" s="154"/>
      <c r="AL90" s="154">
        <v>0</v>
      </c>
      <c r="AM90" s="154">
        <f>AN90+AO90+AP90</f>
        <v>3674</v>
      </c>
      <c r="AN90" s="243">
        <v>1623</v>
      </c>
      <c r="AO90" s="243"/>
      <c r="AP90" s="154">
        <f>SUM(AQ90:AT90)</f>
        <v>2051</v>
      </c>
      <c r="AQ90" s="243">
        <v>2051</v>
      </c>
      <c r="AR90" s="243"/>
      <c r="AS90" s="243"/>
      <c r="AT90" s="243"/>
      <c r="AU90" s="154">
        <v>0</v>
      </c>
      <c r="AV90" s="154">
        <f>AW90+AX90+AY90</f>
        <v>3425.8861429999997</v>
      </c>
      <c r="AW90" s="243">
        <v>1623</v>
      </c>
      <c r="AX90" s="243"/>
      <c r="AY90" s="154">
        <f>SUM(AZ90:BC90)</f>
        <v>1802.8861429999999</v>
      </c>
      <c r="AZ90" s="243">
        <f>2051-248.113857</f>
        <v>1802.8861429999999</v>
      </c>
      <c r="BA90" s="243"/>
      <c r="BB90" s="243"/>
      <c r="BC90" s="243"/>
      <c r="BD90" s="154">
        <v>0</v>
      </c>
      <c r="BE90" s="154">
        <f>AV90/AM90*100</f>
        <v>93.246764915623288</v>
      </c>
      <c r="BF90" s="154">
        <f>BG90+BH90+BI90</f>
        <v>551</v>
      </c>
      <c r="BG90" s="243"/>
      <c r="BH90" s="243"/>
      <c r="BI90" s="154">
        <f>SUM(BK90:BN90)</f>
        <v>551</v>
      </c>
      <c r="BJ90" s="281">
        <f t="shared" si="203"/>
        <v>551</v>
      </c>
      <c r="BK90" s="243">
        <v>551</v>
      </c>
      <c r="BL90" s="243"/>
      <c r="BM90" s="243"/>
      <c r="BN90" s="243"/>
      <c r="BO90" s="154">
        <v>0</v>
      </c>
      <c r="BP90" s="244">
        <f>BQ90+BR90+BS90</f>
        <v>302.886143</v>
      </c>
      <c r="BQ90" s="243"/>
      <c r="BR90" s="243"/>
      <c r="BS90" s="243">
        <f>SUM(BT90:BW90)</f>
        <v>302.886143</v>
      </c>
      <c r="BT90" s="243">
        <f>BK90-248.113857</f>
        <v>302.886143</v>
      </c>
      <c r="BU90" s="243"/>
      <c r="BV90" s="243"/>
      <c r="BW90" s="243"/>
      <c r="BX90" s="154">
        <v>0</v>
      </c>
      <c r="BY90" s="245">
        <f>BP90/BF90*100</f>
        <v>54.970261887477314</v>
      </c>
      <c r="BZ90" s="246">
        <f>CA90+CC90+CD90</f>
        <v>0</v>
      </c>
      <c r="CA90" s="247"/>
      <c r="CB90" s="247"/>
      <c r="CC90" s="247"/>
      <c r="CD90" s="155">
        <v>0</v>
      </c>
      <c r="CE90" s="246">
        <f>CF90+CH90+CI90</f>
        <v>0</v>
      </c>
      <c r="CF90" s="247"/>
      <c r="CG90" s="247"/>
      <c r="CH90" s="247"/>
      <c r="CI90" s="155"/>
      <c r="CJ90" s="248"/>
      <c r="CK90" s="248"/>
      <c r="CL90" s="248"/>
      <c r="CM90" s="248"/>
      <c r="CN90" s="248"/>
      <c r="CO90" s="155">
        <f>BF90-BP90</f>
        <v>248.113857</v>
      </c>
      <c r="CP90" s="153" t="s">
        <v>1312</v>
      </c>
      <c r="CQ90" s="153"/>
      <c r="CR90" s="249" t="s">
        <v>1120</v>
      </c>
      <c r="CS90" s="249"/>
      <c r="CT90" s="154"/>
      <c r="CU90" s="281"/>
      <c r="CV90" s="154"/>
      <c r="CW90" s="281"/>
      <c r="CX90" s="243"/>
      <c r="CY90" s="243"/>
      <c r="CZ90" s="243"/>
      <c r="DA90" s="243"/>
      <c r="DB90" s="251"/>
      <c r="DC90" s="135"/>
    </row>
    <row r="91" spans="1:107" ht="67.5" customHeight="1" outlineLevel="1">
      <c r="A91" s="152">
        <v>19</v>
      </c>
      <c r="B91" s="239" t="s">
        <v>1313</v>
      </c>
      <c r="C91" s="152" t="s">
        <v>147</v>
      </c>
      <c r="D91" s="153" t="s">
        <v>1314</v>
      </c>
      <c r="E91" s="152" t="s">
        <v>1243</v>
      </c>
      <c r="F91" s="152" t="s">
        <v>48</v>
      </c>
      <c r="G91" s="152" t="s">
        <v>73</v>
      </c>
      <c r="H91" s="152">
        <v>8133148</v>
      </c>
      <c r="I91" s="153" t="s">
        <v>172</v>
      </c>
      <c r="J91" s="152" t="s">
        <v>48</v>
      </c>
      <c r="K91" s="152" t="s">
        <v>1174</v>
      </c>
      <c r="L91" s="152" t="s">
        <v>461</v>
      </c>
      <c r="M91" s="152">
        <v>2025</v>
      </c>
      <c r="N91" s="242"/>
      <c r="O91" s="242" t="s">
        <v>1315</v>
      </c>
      <c r="P91" s="243">
        <v>2000</v>
      </c>
      <c r="Q91" s="243">
        <v>200</v>
      </c>
      <c r="R91" s="243"/>
      <c r="S91" s="243">
        <v>1800</v>
      </c>
      <c r="T91" s="154"/>
      <c r="U91" s="154"/>
      <c r="V91" s="242" t="s">
        <v>1174</v>
      </c>
      <c r="W91" s="260" t="s">
        <v>1173</v>
      </c>
      <c r="X91" s="242" t="s">
        <v>172</v>
      </c>
      <c r="Y91" s="243"/>
      <c r="Z91" s="243"/>
      <c r="AA91" s="243"/>
      <c r="AB91" s="243"/>
      <c r="AC91" s="154">
        <f t="shared" si="173"/>
        <v>2000</v>
      </c>
      <c r="AD91" s="243">
        <v>200</v>
      </c>
      <c r="AE91" s="243"/>
      <c r="AF91" s="154">
        <f>SUM(AH91:AK91)</f>
        <v>1800</v>
      </c>
      <c r="AG91" s="258">
        <f>AH91+AI91</f>
        <v>0</v>
      </c>
      <c r="AH91" s="243"/>
      <c r="AI91" s="243"/>
      <c r="AJ91" s="243">
        <v>1800</v>
      </c>
      <c r="AK91" s="243"/>
      <c r="AL91" s="154"/>
      <c r="AM91" s="154">
        <f t="shared" si="175"/>
        <v>2000</v>
      </c>
      <c r="AN91" s="243">
        <v>200</v>
      </c>
      <c r="AO91" s="243"/>
      <c r="AP91" s="154">
        <f t="shared" si="176"/>
        <v>1800</v>
      </c>
      <c r="AQ91" s="243"/>
      <c r="AR91" s="243"/>
      <c r="AS91" s="243">
        <v>1800</v>
      </c>
      <c r="AT91" s="243"/>
      <c r="AU91" s="154"/>
      <c r="AV91" s="154">
        <f t="shared" si="177"/>
        <v>648.62029000000007</v>
      </c>
      <c r="AW91" s="243">
        <f>200-71.81271</f>
        <v>128.18729000000002</v>
      </c>
      <c r="AX91" s="243"/>
      <c r="AY91" s="154">
        <f t="shared" si="178"/>
        <v>520.43299999999999</v>
      </c>
      <c r="AZ91" s="243"/>
      <c r="BA91" s="243"/>
      <c r="BB91" s="243">
        <v>520.43299999999999</v>
      </c>
      <c r="BC91" s="243"/>
      <c r="BD91" s="154"/>
      <c r="BE91" s="154">
        <f t="shared" si="179"/>
        <v>32.431014500000003</v>
      </c>
      <c r="BF91" s="154">
        <f t="shared" si="180"/>
        <v>2000</v>
      </c>
      <c r="BG91" s="243">
        <v>200</v>
      </c>
      <c r="BH91" s="243"/>
      <c r="BI91" s="154">
        <f>SUM(BK91:BN91)</f>
        <v>1800</v>
      </c>
      <c r="BJ91" s="281">
        <f t="shared" si="203"/>
        <v>0</v>
      </c>
      <c r="BK91" s="243"/>
      <c r="BL91" s="243"/>
      <c r="BM91" s="243">
        <v>1800</v>
      </c>
      <c r="BN91" s="243"/>
      <c r="BO91" s="154"/>
      <c r="BP91" s="244">
        <f t="shared" si="182"/>
        <v>1899.1382899999999</v>
      </c>
      <c r="BQ91" s="243">
        <v>180.04829000000001</v>
      </c>
      <c r="BR91" s="243"/>
      <c r="BS91" s="244">
        <f t="shared" si="212"/>
        <v>1719.09</v>
      </c>
      <c r="BT91" s="243"/>
      <c r="BU91" s="243"/>
      <c r="BV91" s="243">
        <v>1719.09</v>
      </c>
      <c r="BW91" s="243"/>
      <c r="BX91" s="154"/>
      <c r="BY91" s="245">
        <f t="shared" si="187"/>
        <v>94.956914499999982</v>
      </c>
      <c r="BZ91" s="246">
        <f t="shared" si="183"/>
        <v>0</v>
      </c>
      <c r="CA91" s="247"/>
      <c r="CB91" s="247"/>
      <c r="CC91" s="247"/>
      <c r="CD91" s="155"/>
      <c r="CE91" s="246">
        <f t="shared" si="184"/>
        <v>0</v>
      </c>
      <c r="CF91" s="247"/>
      <c r="CG91" s="247"/>
      <c r="CH91" s="247"/>
      <c r="CI91" s="155"/>
      <c r="CJ91" s="248"/>
      <c r="CK91" s="248"/>
      <c r="CL91" s="248"/>
      <c r="CM91" s="248"/>
      <c r="CN91" s="248"/>
      <c r="CO91" s="155">
        <f t="shared" si="185"/>
        <v>100.86171000000013</v>
      </c>
      <c r="CP91" s="153"/>
      <c r="CQ91" s="153"/>
      <c r="CR91" s="249" t="s">
        <v>1120</v>
      </c>
      <c r="CS91" s="249"/>
      <c r="CT91" s="154"/>
      <c r="CU91" s="281"/>
      <c r="CV91" s="154"/>
      <c r="CW91" s="281"/>
      <c r="CX91" s="243"/>
      <c r="CY91" s="243"/>
      <c r="CZ91" s="243"/>
      <c r="DA91" s="243"/>
      <c r="DB91" s="251"/>
      <c r="DC91" s="135"/>
    </row>
    <row r="92" spans="1:107" ht="47.25" customHeight="1">
      <c r="A92" s="159" t="s">
        <v>1360</v>
      </c>
      <c r="B92" s="262" t="s">
        <v>1337</v>
      </c>
      <c r="C92" s="262"/>
      <c r="D92" s="159"/>
      <c r="E92" s="159"/>
      <c r="F92" s="159"/>
      <c r="G92" s="159"/>
      <c r="H92" s="159"/>
      <c r="I92" s="160"/>
      <c r="J92" s="159"/>
      <c r="K92" s="162"/>
      <c r="L92" s="159"/>
      <c r="M92" s="159"/>
      <c r="N92" s="254"/>
      <c r="O92" s="254"/>
      <c r="P92" s="161">
        <f>P93+P94</f>
        <v>8025.8365039999999</v>
      </c>
      <c r="Q92" s="161">
        <f t="shared" ref="Q92:BN92" si="213">Q93+Q94</f>
        <v>0</v>
      </c>
      <c r="R92" s="161">
        <f t="shared" si="213"/>
        <v>0</v>
      </c>
      <c r="S92" s="161">
        <f t="shared" si="213"/>
        <v>20183.855503999999</v>
      </c>
      <c r="T92" s="161">
        <f t="shared" si="213"/>
        <v>0</v>
      </c>
      <c r="U92" s="161">
        <f t="shared" si="213"/>
        <v>0</v>
      </c>
      <c r="V92" s="255" t="e">
        <f t="shared" si="213"/>
        <v>#VALUE!</v>
      </c>
      <c r="W92" s="255" t="e">
        <f t="shared" si="213"/>
        <v>#VALUE!</v>
      </c>
      <c r="X92" s="255" t="e">
        <f t="shared" si="213"/>
        <v>#VALUE!</v>
      </c>
      <c r="Y92" s="161">
        <f t="shared" si="213"/>
        <v>0</v>
      </c>
      <c r="Z92" s="161">
        <f t="shared" si="213"/>
        <v>0</v>
      </c>
      <c r="AA92" s="161">
        <f t="shared" si="213"/>
        <v>0</v>
      </c>
      <c r="AB92" s="161">
        <f t="shared" si="213"/>
        <v>0</v>
      </c>
      <c r="AC92" s="161">
        <f t="shared" si="213"/>
        <v>20321.445925</v>
      </c>
      <c r="AD92" s="161">
        <f t="shared" si="213"/>
        <v>0</v>
      </c>
      <c r="AE92" s="161">
        <f t="shared" si="213"/>
        <v>0</v>
      </c>
      <c r="AF92" s="161">
        <f t="shared" si="213"/>
        <v>20321.445925</v>
      </c>
      <c r="AG92" s="161">
        <f t="shared" si="213"/>
        <v>3233.0190000000002</v>
      </c>
      <c r="AH92" s="161">
        <f t="shared" si="213"/>
        <v>3233.0190000000002</v>
      </c>
      <c r="AI92" s="161">
        <f t="shared" si="213"/>
        <v>0</v>
      </c>
      <c r="AJ92" s="161">
        <f t="shared" si="213"/>
        <v>14088.426925</v>
      </c>
      <c r="AK92" s="161">
        <f t="shared" si="213"/>
        <v>3000</v>
      </c>
      <c r="AL92" s="161">
        <f t="shared" si="213"/>
        <v>0</v>
      </c>
      <c r="AM92" s="161">
        <f t="shared" si="213"/>
        <v>0</v>
      </c>
      <c r="AN92" s="161">
        <f t="shared" si="213"/>
        <v>0</v>
      </c>
      <c r="AO92" s="161">
        <f t="shared" si="213"/>
        <v>0</v>
      </c>
      <c r="AP92" s="161">
        <f t="shared" si="213"/>
        <v>0</v>
      </c>
      <c r="AQ92" s="161">
        <f t="shared" si="213"/>
        <v>0</v>
      </c>
      <c r="AR92" s="161">
        <f t="shared" si="213"/>
        <v>0</v>
      </c>
      <c r="AS92" s="161">
        <f t="shared" si="213"/>
        <v>0</v>
      </c>
      <c r="AT92" s="161">
        <f t="shared" si="213"/>
        <v>0</v>
      </c>
      <c r="AU92" s="161">
        <f t="shared" si="213"/>
        <v>0</v>
      </c>
      <c r="AV92" s="161">
        <f t="shared" si="213"/>
        <v>0</v>
      </c>
      <c r="AW92" s="161">
        <f t="shared" si="213"/>
        <v>0</v>
      </c>
      <c r="AX92" s="161">
        <f t="shared" si="213"/>
        <v>0</v>
      </c>
      <c r="AY92" s="161">
        <f t="shared" si="213"/>
        <v>0</v>
      </c>
      <c r="AZ92" s="161">
        <f t="shared" si="213"/>
        <v>0</v>
      </c>
      <c r="BA92" s="161">
        <f t="shared" si="213"/>
        <v>0</v>
      </c>
      <c r="BB92" s="161">
        <f t="shared" si="213"/>
        <v>0</v>
      </c>
      <c r="BC92" s="161">
        <f t="shared" si="213"/>
        <v>0</v>
      </c>
      <c r="BD92" s="161">
        <f t="shared" si="213"/>
        <v>0</v>
      </c>
      <c r="BE92" s="161">
        <f t="shared" si="213"/>
        <v>0</v>
      </c>
      <c r="BF92" s="161">
        <f t="shared" si="213"/>
        <v>1039.0190000000002</v>
      </c>
      <c r="BG92" s="161">
        <f t="shared" si="213"/>
        <v>0</v>
      </c>
      <c r="BH92" s="161">
        <f t="shared" si="213"/>
        <v>0</v>
      </c>
      <c r="BI92" s="161">
        <f t="shared" si="213"/>
        <v>1039.0190000000002</v>
      </c>
      <c r="BJ92" s="161">
        <f t="shared" si="213"/>
        <v>1039.0190000000002</v>
      </c>
      <c r="BK92" s="161">
        <f t="shared" si="213"/>
        <v>1039.0190000000002</v>
      </c>
      <c r="BL92" s="161">
        <f t="shared" si="213"/>
        <v>0</v>
      </c>
      <c r="BM92" s="161">
        <f t="shared" si="213"/>
        <v>0</v>
      </c>
      <c r="BN92" s="161">
        <f t="shared" si="213"/>
        <v>0</v>
      </c>
      <c r="BO92" s="264" t="e">
        <f>#REF!+#REF!+BO93+BO94</f>
        <v>#REF!</v>
      </c>
      <c r="BP92" s="264">
        <f t="shared" ref="BP92:BX92" si="214">SUM(BP93:BP94)</f>
        <v>0</v>
      </c>
      <c r="BQ92" s="264">
        <f t="shared" si="214"/>
        <v>0</v>
      </c>
      <c r="BR92" s="264">
        <f t="shared" si="214"/>
        <v>0</v>
      </c>
      <c r="BS92" s="264">
        <f t="shared" si="214"/>
        <v>0</v>
      </c>
      <c r="BT92" s="264">
        <f t="shared" si="214"/>
        <v>0</v>
      </c>
      <c r="BU92" s="264">
        <f t="shared" si="214"/>
        <v>0</v>
      </c>
      <c r="BV92" s="264">
        <f t="shared" si="214"/>
        <v>0</v>
      </c>
      <c r="BW92" s="264">
        <f t="shared" si="214"/>
        <v>0</v>
      </c>
      <c r="BX92" s="264">
        <f t="shared" si="214"/>
        <v>0</v>
      </c>
      <c r="BY92" s="264"/>
      <c r="BZ92" s="162">
        <f t="shared" ref="BZ92:CJ92" si="215">SUM(BZ93:BZ95)</f>
        <v>0</v>
      </c>
      <c r="CA92" s="162">
        <f t="shared" si="215"/>
        <v>0</v>
      </c>
      <c r="CB92" s="162">
        <f t="shared" si="215"/>
        <v>0</v>
      </c>
      <c r="CC92" s="162">
        <f t="shared" si="215"/>
        <v>0</v>
      </c>
      <c r="CD92" s="162">
        <f t="shared" si="215"/>
        <v>0</v>
      </c>
      <c r="CE92" s="162">
        <f t="shared" si="215"/>
        <v>0</v>
      </c>
      <c r="CF92" s="162">
        <f t="shared" si="215"/>
        <v>0</v>
      </c>
      <c r="CG92" s="162">
        <f t="shared" si="215"/>
        <v>0</v>
      </c>
      <c r="CH92" s="162">
        <f t="shared" si="215"/>
        <v>0</v>
      </c>
      <c r="CI92" s="162">
        <f t="shared" si="215"/>
        <v>0</v>
      </c>
      <c r="CJ92" s="162">
        <f t="shared" si="215"/>
        <v>0</v>
      </c>
      <c r="CK92" s="162"/>
      <c r="CL92" s="162"/>
      <c r="CM92" s="162"/>
      <c r="CN92" s="162"/>
      <c r="CO92" s="162">
        <f>SUM(CO93:CO95)</f>
        <v>0</v>
      </c>
      <c r="CP92" s="160"/>
      <c r="CQ92" s="160"/>
      <c r="CR92" s="263"/>
      <c r="CS92" s="263"/>
      <c r="CT92" s="161"/>
      <c r="CU92" s="161"/>
      <c r="CV92" s="161"/>
      <c r="CW92" s="161"/>
      <c r="CX92" s="161"/>
      <c r="CY92" s="161"/>
      <c r="CZ92" s="161"/>
      <c r="DA92" s="161"/>
      <c r="DB92" s="256"/>
      <c r="DC92" s="136"/>
    </row>
    <row r="93" spans="1:107" ht="43.5" customHeight="1">
      <c r="A93" s="152">
        <v>1</v>
      </c>
      <c r="B93" s="412" t="s">
        <v>1316</v>
      </c>
      <c r="C93" s="152" t="s">
        <v>147</v>
      </c>
      <c r="D93" s="152"/>
      <c r="E93" s="152"/>
      <c r="F93" s="152"/>
      <c r="G93" s="152"/>
      <c r="H93" s="152"/>
      <c r="I93" s="153"/>
      <c r="J93" s="152"/>
      <c r="K93" s="152"/>
      <c r="L93" s="152"/>
      <c r="M93" s="152"/>
      <c r="N93" s="242"/>
      <c r="O93" s="242"/>
      <c r="P93" s="154">
        <v>5025.8365039999999</v>
      </c>
      <c r="Q93" s="154"/>
      <c r="R93" s="154"/>
      <c r="S93" s="154">
        <v>5025.8365039999999</v>
      </c>
      <c r="T93" s="154"/>
      <c r="U93" s="154"/>
      <c r="V93" s="242" t="s">
        <v>1091</v>
      </c>
      <c r="W93" s="242" t="s">
        <v>1092</v>
      </c>
      <c r="X93" s="242" t="s">
        <v>172</v>
      </c>
      <c r="Y93" s="154"/>
      <c r="Z93" s="154"/>
      <c r="AA93" s="154"/>
      <c r="AB93" s="154"/>
      <c r="AC93" s="154">
        <f t="shared" ref="AC93:AC94" si="216">AD93+AE93+AF93</f>
        <v>5025.8365039999999</v>
      </c>
      <c r="AD93" s="154"/>
      <c r="AE93" s="154"/>
      <c r="AF93" s="154">
        <f>SUM(AH93:AJ93)</f>
        <v>5025.8365039999999</v>
      </c>
      <c r="AG93" s="243">
        <f t="shared" si="211"/>
        <v>0</v>
      </c>
      <c r="AH93" s="154"/>
      <c r="AI93" s="154"/>
      <c r="AJ93" s="154">
        <v>5025.8365039999999</v>
      </c>
      <c r="AK93" s="154"/>
      <c r="AL93" s="154"/>
      <c r="AM93" s="154">
        <f t="shared" ref="AM93" si="217">AN93+AO93+AP93</f>
        <v>0</v>
      </c>
      <c r="AN93" s="154"/>
      <c r="AO93" s="154"/>
      <c r="AP93" s="154">
        <f t="shared" ref="AP93:AP94" si="218">SUM(AQ93:AT93)</f>
        <v>0</v>
      </c>
      <c r="AQ93" s="154"/>
      <c r="AR93" s="154">
        <v>0</v>
      </c>
      <c r="AS93" s="154">
        <v>0</v>
      </c>
      <c r="AT93" s="154"/>
      <c r="AU93" s="154"/>
      <c r="AV93" s="154"/>
      <c r="AW93" s="154"/>
      <c r="AX93" s="154"/>
      <c r="AY93" s="154"/>
      <c r="AZ93" s="154"/>
      <c r="BA93" s="154"/>
      <c r="BB93" s="154"/>
      <c r="BC93" s="154"/>
      <c r="BD93" s="154"/>
      <c r="BE93" s="154"/>
      <c r="BF93" s="154"/>
      <c r="BG93" s="154"/>
      <c r="BH93" s="154"/>
      <c r="BI93" s="154"/>
      <c r="BJ93" s="243">
        <f t="shared" ref="BJ93" si="219">BK93+BL93</f>
        <v>0</v>
      </c>
      <c r="BK93" s="154"/>
      <c r="BL93" s="154"/>
      <c r="BM93" s="154"/>
      <c r="BN93" s="154"/>
      <c r="BO93" s="154"/>
      <c r="BP93" s="244"/>
      <c r="BQ93" s="154"/>
      <c r="BR93" s="154"/>
      <c r="BS93" s="154"/>
      <c r="BT93" s="154"/>
      <c r="BU93" s="154"/>
      <c r="BV93" s="154"/>
      <c r="BW93" s="154"/>
      <c r="BX93" s="154"/>
      <c r="BY93" s="245"/>
      <c r="BZ93" s="246"/>
      <c r="CA93" s="155"/>
      <c r="CB93" s="155"/>
      <c r="CC93" s="155"/>
      <c r="CD93" s="155"/>
      <c r="CE93" s="246"/>
      <c r="CF93" s="155"/>
      <c r="CG93" s="155"/>
      <c r="CH93" s="155"/>
      <c r="CI93" s="155"/>
      <c r="CJ93" s="248"/>
      <c r="CK93" s="248"/>
      <c r="CL93" s="248"/>
      <c r="CM93" s="248"/>
      <c r="CN93" s="248"/>
      <c r="CO93" s="155"/>
      <c r="CP93" s="153"/>
      <c r="CQ93" s="153"/>
      <c r="CR93" s="249"/>
      <c r="CS93" s="249"/>
      <c r="CT93" s="154"/>
      <c r="CU93" s="243"/>
      <c r="CV93" s="154"/>
      <c r="CW93" s="243"/>
      <c r="CX93" s="154"/>
      <c r="CY93" s="154"/>
      <c r="CZ93" s="154"/>
      <c r="DA93" s="154"/>
      <c r="DB93" s="251"/>
      <c r="DC93" s="135"/>
    </row>
    <row r="94" spans="1:107" ht="46.5" customHeight="1">
      <c r="A94" s="300">
        <v>2</v>
      </c>
      <c r="B94" s="301" t="s">
        <v>1317</v>
      </c>
      <c r="C94" s="302" t="s">
        <v>1318</v>
      </c>
      <c r="D94" s="303" t="s">
        <v>1319</v>
      </c>
      <c r="E94" s="300"/>
      <c r="F94" s="300"/>
      <c r="G94" s="300" t="s">
        <v>1129</v>
      </c>
      <c r="H94" s="300"/>
      <c r="I94" s="303"/>
      <c r="J94" s="300"/>
      <c r="K94" s="302"/>
      <c r="L94" s="300"/>
      <c r="M94" s="300"/>
      <c r="N94" s="304"/>
      <c r="O94" s="304"/>
      <c r="P94" s="305">
        <v>3000</v>
      </c>
      <c r="Q94" s="305"/>
      <c r="R94" s="305"/>
      <c r="S94" s="305">
        <v>15158.019</v>
      </c>
      <c r="T94" s="305">
        <v>0</v>
      </c>
      <c r="U94" s="305"/>
      <c r="V94" s="304" t="s">
        <v>1091</v>
      </c>
      <c r="W94" s="304" t="s">
        <v>1092</v>
      </c>
      <c r="X94" s="304" t="s">
        <v>172</v>
      </c>
      <c r="Y94" s="306"/>
      <c r="Z94" s="306"/>
      <c r="AA94" s="306"/>
      <c r="AB94" s="306"/>
      <c r="AC94" s="305">
        <f t="shared" si="216"/>
        <v>15295.609421000001</v>
      </c>
      <c r="AD94" s="305"/>
      <c r="AE94" s="305"/>
      <c r="AF94" s="305">
        <f>SUM(AH94:AK94)</f>
        <v>15295.609421000001</v>
      </c>
      <c r="AG94" s="306">
        <f>AH94+AI94</f>
        <v>3233.0190000000002</v>
      </c>
      <c r="AH94" s="306">
        <f>1039.019+2202-8</f>
        <v>3233.0190000000002</v>
      </c>
      <c r="AI94" s="305"/>
      <c r="AJ94" s="305">
        <f>24016-AJ55</f>
        <v>9062.5904210000008</v>
      </c>
      <c r="AK94" s="305">
        <v>3000</v>
      </c>
      <c r="AL94" s="305">
        <v>0</v>
      </c>
      <c r="AM94" s="305"/>
      <c r="AN94" s="305"/>
      <c r="AO94" s="305"/>
      <c r="AP94" s="305">
        <f t="shared" si="218"/>
        <v>0</v>
      </c>
      <c r="AQ94" s="305"/>
      <c r="AR94" s="305">
        <v>0</v>
      </c>
      <c r="AS94" s="305"/>
      <c r="AT94" s="305"/>
      <c r="AU94" s="305"/>
      <c r="AV94" s="305">
        <f>AW94+AX94+AY94</f>
        <v>0</v>
      </c>
      <c r="AW94" s="305"/>
      <c r="AX94" s="305"/>
      <c r="AY94" s="305">
        <f>SUM(AZ94:BC94)</f>
        <v>0</v>
      </c>
      <c r="AZ94" s="305"/>
      <c r="BA94" s="305"/>
      <c r="BB94" s="305"/>
      <c r="BC94" s="305"/>
      <c r="BD94" s="305"/>
      <c r="BE94" s="305"/>
      <c r="BF94" s="305">
        <f>BG94+BH94+BI94</f>
        <v>1039.0190000000002</v>
      </c>
      <c r="BG94" s="305"/>
      <c r="BH94" s="305"/>
      <c r="BI94" s="305">
        <f>SUM(BK94:BN94)</f>
        <v>1039.0190000000002</v>
      </c>
      <c r="BJ94" s="306">
        <f>BK94+BL94</f>
        <v>1039.0190000000002</v>
      </c>
      <c r="BK94" s="306">
        <f>4682-BK56</f>
        <v>1039.0190000000002</v>
      </c>
      <c r="BL94" s="305"/>
      <c r="BM94" s="305"/>
      <c r="BN94" s="305"/>
      <c r="BO94" s="305"/>
      <c r="BP94" s="307"/>
      <c r="BQ94" s="307"/>
      <c r="BR94" s="307"/>
      <c r="BS94" s="307"/>
      <c r="BT94" s="307"/>
      <c r="BU94" s="307"/>
      <c r="BV94" s="307"/>
      <c r="BW94" s="307"/>
      <c r="BX94" s="305"/>
      <c r="BY94" s="308"/>
      <c r="BZ94" s="309"/>
      <c r="CA94" s="309"/>
      <c r="CB94" s="309"/>
      <c r="CC94" s="309"/>
      <c r="CD94" s="310"/>
      <c r="CE94" s="309"/>
      <c r="CF94" s="309"/>
      <c r="CG94" s="309"/>
      <c r="CH94" s="309"/>
      <c r="CI94" s="310"/>
      <c r="CJ94" s="311"/>
      <c r="CK94" s="311"/>
      <c r="CL94" s="311"/>
      <c r="CM94" s="311"/>
      <c r="CN94" s="311"/>
      <c r="CO94" s="310"/>
      <c r="CP94" s="303"/>
      <c r="CQ94" s="303"/>
      <c r="CR94" s="312" t="s">
        <v>1093</v>
      </c>
      <c r="CS94" s="312"/>
      <c r="CT94" s="305"/>
      <c r="CU94" s="306"/>
      <c r="CV94" s="305"/>
      <c r="CW94" s="306"/>
      <c r="CX94" s="306"/>
      <c r="CY94" s="305"/>
      <c r="CZ94" s="305"/>
      <c r="DA94" s="305"/>
      <c r="DB94" s="313"/>
      <c r="DC94" s="135"/>
    </row>
    <row r="95" spans="1:107" s="118" customFormat="1">
      <c r="A95" s="1010" t="s">
        <v>1371</v>
      </c>
      <c r="B95" s="1011"/>
      <c r="C95" s="1011"/>
      <c r="D95" s="1011"/>
      <c r="E95" s="1011"/>
      <c r="F95" s="1011"/>
      <c r="G95" s="1011"/>
      <c r="H95" s="1011"/>
      <c r="I95" s="1011"/>
      <c r="J95" s="1011"/>
      <c r="K95" s="1011"/>
      <c r="L95" s="1011"/>
      <c r="M95" s="1011"/>
      <c r="N95" s="1011"/>
      <c r="O95" s="1011"/>
      <c r="P95" s="1011"/>
      <c r="Q95" s="1011"/>
      <c r="R95" s="1011"/>
      <c r="S95" s="1011"/>
      <c r="T95" s="1011"/>
      <c r="U95" s="1011"/>
      <c r="V95" s="1011"/>
      <c r="W95" s="1011"/>
      <c r="X95" s="1011"/>
      <c r="Y95" s="1011"/>
      <c r="Z95" s="1011"/>
      <c r="AA95" s="1011"/>
      <c r="AB95" s="1011"/>
      <c r="AC95" s="1011"/>
      <c r="AD95" s="1011"/>
      <c r="AE95" s="1011"/>
      <c r="AF95" s="1011"/>
      <c r="AG95" s="1011"/>
      <c r="AH95" s="1011"/>
      <c r="AI95" s="1011"/>
      <c r="AJ95" s="1011"/>
      <c r="AK95" s="1011"/>
      <c r="AL95" s="1011"/>
      <c r="AM95" s="1011"/>
      <c r="AN95" s="1011"/>
      <c r="AO95" s="1011"/>
      <c r="AP95" s="1011"/>
      <c r="AQ95" s="1011"/>
      <c r="AR95" s="1011"/>
      <c r="AS95" s="1011"/>
      <c r="AT95" s="1011"/>
      <c r="AU95" s="1011"/>
      <c r="AV95" s="1011"/>
      <c r="AW95" s="1011"/>
      <c r="AX95" s="1011"/>
      <c r="AY95" s="1011"/>
      <c r="AZ95" s="1011"/>
      <c r="BA95" s="1011"/>
      <c r="BB95" s="1011"/>
      <c r="BC95" s="1011"/>
      <c r="BD95" s="1011"/>
      <c r="BE95" s="1011"/>
      <c r="BF95" s="1011"/>
      <c r="BG95" s="1011"/>
      <c r="BH95" s="1011"/>
      <c r="BI95" s="1011"/>
      <c r="BJ95" s="1011"/>
      <c r="BK95" s="1011"/>
      <c r="BL95" s="1011"/>
      <c r="BM95" s="1011"/>
      <c r="BN95" s="1011"/>
      <c r="BO95" s="1011"/>
      <c r="BP95" s="1011"/>
      <c r="BQ95" s="1011"/>
      <c r="BR95" s="1011"/>
      <c r="BS95" s="1011"/>
      <c r="BT95" s="1011"/>
      <c r="BU95" s="1011"/>
      <c r="BV95" s="1011"/>
      <c r="BW95" s="1011"/>
      <c r="BX95" s="1011"/>
      <c r="BY95" s="1011"/>
      <c r="BZ95" s="333"/>
      <c r="CA95" s="333"/>
      <c r="CB95" s="333"/>
      <c r="CC95" s="333"/>
      <c r="CD95" s="333"/>
      <c r="CE95" s="333"/>
      <c r="CF95" s="333"/>
      <c r="CG95" s="333"/>
      <c r="CH95" s="333"/>
      <c r="CI95" s="333"/>
      <c r="CJ95" s="333"/>
      <c r="CK95" s="333"/>
      <c r="CL95" s="333"/>
      <c r="CM95" s="333"/>
      <c r="CN95" s="333"/>
      <c r="CO95" s="333"/>
      <c r="CP95" s="333"/>
      <c r="CQ95" s="333"/>
      <c r="CR95" s="333"/>
      <c r="CS95" s="333"/>
      <c r="CT95" s="403"/>
      <c r="CU95" s="403"/>
      <c r="CV95" s="403"/>
      <c r="CW95" s="403"/>
      <c r="CX95" s="403"/>
      <c r="CY95" s="403"/>
      <c r="CZ95" s="403"/>
      <c r="DA95" s="403"/>
      <c r="DB95" s="333"/>
    </row>
    <row r="96" spans="1:107" s="118" customFormat="1" ht="36" customHeight="1">
      <c r="A96" s="1012"/>
      <c r="B96" s="1012"/>
      <c r="C96" s="1012"/>
      <c r="D96" s="1012"/>
      <c r="E96" s="1012"/>
      <c r="F96" s="1012"/>
      <c r="G96" s="1012"/>
      <c r="H96" s="1012"/>
      <c r="I96" s="1012"/>
      <c r="J96" s="1012"/>
      <c r="K96" s="1012"/>
      <c r="L96" s="1012"/>
      <c r="M96" s="1012"/>
      <c r="N96" s="1012"/>
      <c r="O96" s="1012"/>
      <c r="P96" s="1012"/>
      <c r="Q96" s="1012"/>
      <c r="R96" s="1012"/>
      <c r="S96" s="1012"/>
      <c r="T96" s="1012"/>
      <c r="U96" s="1012"/>
      <c r="V96" s="1012"/>
      <c r="W96" s="1012"/>
      <c r="X96" s="1012"/>
      <c r="Y96" s="1012"/>
      <c r="Z96" s="1012"/>
      <c r="AA96" s="1012"/>
      <c r="AB96" s="1012"/>
      <c r="AC96" s="1012"/>
      <c r="AD96" s="1012"/>
      <c r="AE96" s="1012"/>
      <c r="AF96" s="1012"/>
      <c r="AG96" s="1012"/>
      <c r="AH96" s="1012"/>
      <c r="AI96" s="1012"/>
      <c r="AJ96" s="1012"/>
      <c r="AK96" s="1012"/>
      <c r="AL96" s="1012"/>
      <c r="AM96" s="1012"/>
      <c r="AN96" s="1012"/>
      <c r="AO96" s="1012"/>
      <c r="AP96" s="1012"/>
      <c r="AQ96" s="1012"/>
      <c r="AR96" s="1012"/>
      <c r="AS96" s="1012"/>
      <c r="AT96" s="1012"/>
      <c r="AU96" s="1012"/>
      <c r="AV96" s="1012"/>
      <c r="AW96" s="1012"/>
      <c r="AX96" s="1012"/>
      <c r="AY96" s="1012"/>
      <c r="AZ96" s="1012"/>
      <c r="BA96" s="1012"/>
      <c r="BB96" s="1012"/>
      <c r="BC96" s="1012"/>
      <c r="BD96" s="1012"/>
      <c r="BE96" s="1012"/>
      <c r="BF96" s="1012"/>
      <c r="BG96" s="1012"/>
      <c r="BH96" s="1012"/>
      <c r="BI96" s="1012"/>
      <c r="BJ96" s="1012"/>
      <c r="BK96" s="1012"/>
      <c r="BL96" s="1012"/>
      <c r="BM96" s="1012"/>
      <c r="BN96" s="1012"/>
      <c r="BO96" s="1012"/>
      <c r="BP96" s="1012"/>
      <c r="BQ96" s="1012"/>
      <c r="BR96" s="1012"/>
      <c r="BS96" s="1012"/>
      <c r="BT96" s="1012"/>
      <c r="BU96" s="1012"/>
      <c r="BV96" s="1012"/>
      <c r="BW96" s="1012"/>
      <c r="BX96" s="1012"/>
      <c r="BY96" s="1012"/>
      <c r="BZ96" s="333"/>
      <c r="CA96" s="333"/>
      <c r="CB96" s="333"/>
      <c r="CC96" s="333"/>
      <c r="CD96" s="333"/>
      <c r="CE96" s="333"/>
      <c r="CF96" s="333"/>
      <c r="CG96" s="333"/>
      <c r="CH96" s="333"/>
      <c r="CI96" s="333"/>
      <c r="CJ96" s="333"/>
      <c r="CK96" s="333"/>
      <c r="CL96" s="333"/>
      <c r="CM96" s="333"/>
      <c r="CN96" s="333"/>
      <c r="CO96" s="333"/>
      <c r="CP96" s="333"/>
      <c r="CQ96" s="333"/>
      <c r="CR96" s="333"/>
      <c r="CS96" s="333"/>
      <c r="CT96" s="403"/>
      <c r="CU96" s="403"/>
      <c r="CV96" s="403"/>
      <c r="CW96" s="403"/>
      <c r="CX96" s="403"/>
      <c r="CY96" s="403"/>
      <c r="CZ96" s="403"/>
      <c r="DA96" s="403"/>
      <c r="DB96" s="333"/>
    </row>
  </sheetData>
  <mergeCells count="128">
    <mergeCell ref="CT8:CW8"/>
    <mergeCell ref="CX8:DA8"/>
    <mergeCell ref="CT9:CT12"/>
    <mergeCell ref="CU9:CW9"/>
    <mergeCell ref="CX9:CX12"/>
    <mergeCell ref="CY9:DA9"/>
    <mergeCell ref="CU10:CU12"/>
    <mergeCell ref="CV10:CV12"/>
    <mergeCell ref="CW10:CW12"/>
    <mergeCell ref="CY10:CY12"/>
    <mergeCell ref="CZ10:CZ12"/>
    <mergeCell ref="DA10:DA12"/>
    <mergeCell ref="CS8:CS12"/>
    <mergeCell ref="J8:J12"/>
    <mergeCell ref="A95:BY96"/>
    <mergeCell ref="Z11:Z12"/>
    <mergeCell ref="AA11:AA12"/>
    <mergeCell ref="AB11:AB12"/>
    <mergeCell ref="AD11:AD12"/>
    <mergeCell ref="AE11:AE12"/>
    <mergeCell ref="AL11:AL12"/>
    <mergeCell ref="BZ10:BZ12"/>
    <mergeCell ref="CA10:CD10"/>
    <mergeCell ref="Q11:Q12"/>
    <mergeCell ref="T11:T12"/>
    <mergeCell ref="F8:F12"/>
    <mergeCell ref="G8:G12"/>
    <mergeCell ref="H8:H12"/>
    <mergeCell ref="I8:I12"/>
    <mergeCell ref="K8:K12"/>
    <mergeCell ref="L8:L12"/>
    <mergeCell ref="AC10:AC12"/>
    <mergeCell ref="AG10:AG12"/>
    <mergeCell ref="AH10:AH12"/>
    <mergeCell ref="AI10:AI12"/>
    <mergeCell ref="CE10:CE12"/>
    <mergeCell ref="BX11:BX12"/>
    <mergeCell ref="CA11:CA12"/>
    <mergeCell ref="BQ10:BX10"/>
    <mergeCell ref="AN10:AU10"/>
    <mergeCell ref="BE9:BE12"/>
    <mergeCell ref="BY9:BY12"/>
    <mergeCell ref="BZ9:CD9"/>
    <mergeCell ref="CF10:CI10"/>
    <mergeCell ref="BG11:BG12"/>
    <mergeCell ref="BH11:BH12"/>
    <mergeCell ref="BO11:BO12"/>
    <mergeCell ref="BQ11:BQ12"/>
    <mergeCell ref="BR11:BR12"/>
    <mergeCell ref="BS11:BS12"/>
    <mergeCell ref="AN11:AN12"/>
    <mergeCell ref="AO11:AO12"/>
    <mergeCell ref="AP11:AP12"/>
    <mergeCell ref="AQ11:AT11"/>
    <mergeCell ref="AU11:AU12"/>
    <mergeCell ref="AW11:AW12"/>
    <mergeCell ref="CK10:CK12"/>
    <mergeCell ref="CL10:CN10"/>
    <mergeCell ref="CF11:CF12"/>
    <mergeCell ref="CG11:CG12"/>
    <mergeCell ref="CH11:CH12"/>
    <mergeCell ref="CI11:CI12"/>
    <mergeCell ref="AV10:AV12"/>
    <mergeCell ref="AW10:BD10"/>
    <mergeCell ref="BF10:BF12"/>
    <mergeCell ref="BJ10:BJ12"/>
    <mergeCell ref="BK10:BK12"/>
    <mergeCell ref="BL10:BL12"/>
    <mergeCell ref="AX11:AX12"/>
    <mergeCell ref="AY11:AY12"/>
    <mergeCell ref="AZ11:BC11"/>
    <mergeCell ref="BD11:BD12"/>
    <mergeCell ref="CL11:CL12"/>
    <mergeCell ref="CM11:CM12"/>
    <mergeCell ref="CN11:CN12"/>
    <mergeCell ref="CB11:CB12"/>
    <mergeCell ref="CC11:CC12"/>
    <mergeCell ref="CD11:CD12"/>
    <mergeCell ref="BI9:BI12"/>
    <mergeCell ref="BT11:BW11"/>
    <mergeCell ref="AK10:AK12"/>
    <mergeCell ref="AM10:AM12"/>
    <mergeCell ref="A2:DB3"/>
    <mergeCell ref="CP8:CP12"/>
    <mergeCell ref="CQ8:CQ12"/>
    <mergeCell ref="CR8:CR12"/>
    <mergeCell ref="DB8:DB12"/>
    <mergeCell ref="N9:N12"/>
    <mergeCell ref="O9:O12"/>
    <mergeCell ref="P9:P12"/>
    <mergeCell ref="Q9:T10"/>
    <mergeCell ref="Y9:Y12"/>
    <mergeCell ref="Z9:AB10"/>
    <mergeCell ref="Y8:AB8"/>
    <mergeCell ref="BF8:BY8"/>
    <mergeCell ref="BZ8:CJ8"/>
    <mergeCell ref="CK8:CN9"/>
    <mergeCell ref="CO8:CO12"/>
    <mergeCell ref="AF9:AF12"/>
    <mergeCell ref="AG9:AK9"/>
    <mergeCell ref="AM9:AU9"/>
    <mergeCell ref="AV9:BD9"/>
    <mergeCell ref="CE9:CI9"/>
    <mergeCell ref="CJ9:CJ12"/>
    <mergeCell ref="A1:DB1"/>
    <mergeCell ref="A4:DB4"/>
    <mergeCell ref="A5:DB5"/>
    <mergeCell ref="BM7:DB7"/>
    <mergeCell ref="S11:S12"/>
    <mergeCell ref="R11:R12"/>
    <mergeCell ref="AF8:AK8"/>
    <mergeCell ref="A8:A12"/>
    <mergeCell ref="B8:B12"/>
    <mergeCell ref="C8:C12"/>
    <mergeCell ref="D8:D12"/>
    <mergeCell ref="E8:E12"/>
    <mergeCell ref="M8:M12"/>
    <mergeCell ref="N8:T8"/>
    <mergeCell ref="U8:U12"/>
    <mergeCell ref="V8:V12"/>
    <mergeCell ref="W8:W12"/>
    <mergeCell ref="X8:X12"/>
    <mergeCell ref="BJ9:BN9"/>
    <mergeCell ref="BP9:BX9"/>
    <mergeCell ref="BM10:BM12"/>
    <mergeCell ref="BN10:BN12"/>
    <mergeCell ref="BP10:BP12"/>
    <mergeCell ref="AJ10:AJ12"/>
  </mergeCells>
  <conditionalFormatting sqref="B18 B90">
    <cfRule type="expression" dxfId="3" priority="19" stopIfTrue="1">
      <formula>AND(COUNTIF($B$91:$B$91, B18)+COUNTIF(#REF!, B18)&gt;1,NOT(ISBLANK(B18)))</formula>
    </cfRule>
  </conditionalFormatting>
  <conditionalFormatting sqref="B18">
    <cfRule type="duplicateValues" dxfId="2" priority="2"/>
  </conditionalFormatting>
  <conditionalFormatting sqref="B93">
    <cfRule type="duplicateValues" dxfId="1" priority="4"/>
  </conditionalFormatting>
  <conditionalFormatting sqref="B94">
    <cfRule type="duplicateValues" dxfId="0" priority="3"/>
  </conditionalFormatting>
  <printOptions horizontalCentered="1"/>
  <pageMargins left="0.23622047244094491" right="0.23622047244094491" top="0.55118110236220474" bottom="0.51181102362204722" header="0.31496062992125984" footer="0.23622047244094491"/>
  <pageSetup paperSize="9" scale="45" orientation="landscape" r:id="rId1"/>
  <headerFooter>
    <oddHeader>&amp;R&amp;"Times New Roman,Bold Italic"&amp;12Đăk Hà</oddHeader>
    <oddFooter>&amp;R&amp;P/&amp;N</oddFooter>
  </headerFooter>
  <colBreaks count="1" manualBreakCount="1">
    <brk id="106" max="2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51"/>
  <sheetViews>
    <sheetView topLeftCell="A7" zoomScale="70" zoomScaleNormal="70" workbookViewId="0">
      <pane xSplit="2" ySplit="5" topLeftCell="O29" activePane="bottomRight" state="frozen"/>
      <selection activeCell="A7" sqref="A7"/>
      <selection pane="topRight" activeCell="C7" sqref="C7"/>
      <selection pane="bottomLeft" activeCell="A12" sqref="A12"/>
      <selection pane="bottomRight" activeCell="CD7" sqref="CD7:CK11"/>
    </sheetView>
  </sheetViews>
  <sheetFormatPr defaultRowHeight="15.4" outlineLevelRow="1"/>
  <cols>
    <col min="1" max="1" width="5.3984375" style="107" customWidth="1"/>
    <col min="2" max="2" width="52.73046875" style="92" customWidth="1"/>
    <col min="3" max="3" width="17.59765625" style="92" customWidth="1"/>
    <col min="4" max="4" width="18.1328125" style="92" customWidth="1"/>
    <col min="5" max="5" width="9.1328125" style="92"/>
    <col min="6" max="6" width="13.1328125" style="92" customWidth="1"/>
    <col min="7" max="7" width="12.1328125" style="92" hidden="1" customWidth="1"/>
    <col min="8" max="10" width="9.1328125" style="92" hidden="1" customWidth="1"/>
    <col min="11" max="11" width="14" style="92" customWidth="1"/>
    <col min="12" max="12" width="9.1328125" style="92" hidden="1" customWidth="1"/>
    <col min="13" max="13" width="9" style="92" hidden="1" customWidth="1"/>
    <col min="14" max="14" width="12.86328125" style="92" customWidth="1"/>
    <col min="15" max="15" width="11.59765625" style="92" customWidth="1"/>
    <col min="16" max="16" width="12" style="92" hidden="1" customWidth="1"/>
    <col min="17" max="17" width="10.59765625" style="92" hidden="1" customWidth="1"/>
    <col min="18" max="18" width="15.3984375" style="92" customWidth="1"/>
    <col min="19" max="19" width="12.86328125" style="92" hidden="1" customWidth="1"/>
    <col min="20" max="20" width="12.59765625" style="92" hidden="1" customWidth="1"/>
    <col min="21" max="21" width="12.1328125" style="92" customWidth="1"/>
    <col min="22" max="23" width="9.1328125" style="92" hidden="1" customWidth="1"/>
    <col min="24" max="24" width="14.3984375" style="92" customWidth="1"/>
    <col min="25" max="25" width="11.59765625" style="92" hidden="1" customWidth="1"/>
    <col min="26" max="27" width="9.1328125" style="92" hidden="1" customWidth="1"/>
    <col min="28" max="28" width="11.3984375" style="92" hidden="1" customWidth="1"/>
    <col min="29" max="29" width="11.59765625" style="92" hidden="1" customWidth="1"/>
    <col min="30" max="31" width="9.1328125" style="92" hidden="1" customWidth="1"/>
    <col min="32" max="32" width="11.1328125" style="92" hidden="1" customWidth="1"/>
    <col min="33" max="33" width="12.3984375" style="92" hidden="1" customWidth="1"/>
    <col min="34" max="34" width="12" style="92" hidden="1" customWidth="1"/>
    <col min="35" max="36" width="9.1328125" style="92" hidden="1" customWidth="1"/>
    <col min="37" max="37" width="12.3984375" style="92" hidden="1" customWidth="1"/>
    <col min="38" max="42" width="9.1328125" style="92" hidden="1" customWidth="1"/>
    <col min="43" max="43" width="10.59765625" style="92" hidden="1" customWidth="1"/>
    <col min="44" max="45" width="9.1328125" style="92" hidden="1" customWidth="1"/>
    <col min="46" max="46" width="10.59765625" style="92" hidden="1" customWidth="1"/>
    <col min="47" max="54" width="9.1328125" style="92" hidden="1" customWidth="1"/>
    <col min="55" max="55" width="11" style="92" customWidth="1"/>
    <col min="56" max="56" width="12.3984375" style="92" bestFit="1" customWidth="1"/>
    <col min="57" max="58" width="9.1328125" style="92" hidden="1" customWidth="1"/>
    <col min="59" max="59" width="12.3984375" style="92" bestFit="1" customWidth="1"/>
    <col min="60" max="60" width="11.3984375" style="92" customWidth="1"/>
    <col min="61" max="80" width="9.1328125" style="92" hidden="1" customWidth="1"/>
    <col min="81" max="81" width="16.1328125" style="92" hidden="1" customWidth="1"/>
    <col min="82" max="89" width="16.1328125" style="92" customWidth="1"/>
    <col min="90" max="90" width="16.3984375" style="92" customWidth="1"/>
    <col min="91" max="91" width="26.86328125" style="92" hidden="1" customWidth="1"/>
  </cols>
  <sheetData>
    <row r="1" spans="1:94" ht="24" customHeight="1">
      <c r="A1" s="966" t="s">
        <v>1349</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333"/>
      <c r="BY1" s="333"/>
      <c r="BZ1" s="333"/>
      <c r="CA1" s="333"/>
      <c r="CB1" s="333"/>
      <c r="CC1" s="333"/>
      <c r="CD1" s="333"/>
      <c r="CE1" s="333"/>
      <c r="CF1" s="333"/>
      <c r="CG1" s="333"/>
      <c r="CH1" s="333"/>
      <c r="CI1" s="333"/>
      <c r="CJ1" s="333"/>
      <c r="CK1" s="333"/>
      <c r="CL1" s="333"/>
      <c r="CM1" s="333"/>
    </row>
    <row r="2" spans="1:94" ht="24" customHeight="1">
      <c r="A2" s="967" t="s">
        <v>1368</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c r="CG2" s="967"/>
      <c r="CH2" s="967"/>
      <c r="CI2" s="967"/>
      <c r="CJ2" s="967"/>
      <c r="CK2" s="967"/>
      <c r="CL2" s="967"/>
      <c r="CM2" s="334"/>
    </row>
    <row r="3" spans="1:94" ht="4.5" customHeight="1">
      <c r="A3" s="967"/>
      <c r="B3" s="967"/>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c r="CH3" s="967"/>
      <c r="CI3" s="967"/>
      <c r="CJ3" s="967"/>
      <c r="CK3" s="967"/>
      <c r="CL3" s="967"/>
      <c r="CM3" s="334"/>
    </row>
    <row r="4" spans="1:94" ht="24" customHeight="1">
      <c r="A4" s="967" t="s">
        <v>350</v>
      </c>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c r="AT4" s="967"/>
      <c r="AU4" s="967"/>
      <c r="AV4" s="967"/>
      <c r="AW4" s="967"/>
      <c r="AX4" s="967"/>
      <c r="AY4" s="967"/>
      <c r="AZ4" s="967"/>
      <c r="BA4" s="967"/>
      <c r="BB4" s="967"/>
      <c r="BC4" s="967"/>
      <c r="BD4" s="967"/>
      <c r="BE4" s="967"/>
      <c r="BF4" s="967"/>
      <c r="BG4" s="967"/>
      <c r="BH4" s="967"/>
      <c r="BI4" s="967"/>
      <c r="BJ4" s="967"/>
      <c r="BK4" s="967"/>
      <c r="BL4" s="967"/>
      <c r="BM4" s="967"/>
      <c r="BN4" s="967"/>
      <c r="BO4" s="967"/>
      <c r="BP4" s="967"/>
      <c r="BQ4" s="967"/>
      <c r="BR4" s="967"/>
      <c r="BS4" s="967"/>
      <c r="BT4" s="967"/>
      <c r="BU4" s="967"/>
      <c r="BV4" s="967"/>
      <c r="BW4" s="967"/>
      <c r="BX4" s="334"/>
      <c r="BY4" s="334"/>
      <c r="BZ4" s="334"/>
      <c r="CA4" s="334"/>
      <c r="CB4" s="334"/>
      <c r="CC4" s="334"/>
      <c r="CD4" s="334"/>
      <c r="CE4" s="334"/>
      <c r="CF4" s="334"/>
      <c r="CG4" s="334"/>
      <c r="CH4" s="334"/>
      <c r="CI4" s="334"/>
      <c r="CJ4" s="334"/>
      <c r="CK4" s="334"/>
      <c r="CL4" s="334"/>
      <c r="CM4" s="334"/>
    </row>
    <row r="5" spans="1:94" ht="24" customHeight="1">
      <c r="A5" s="968" t="str">
        <f>'3.13.Thành phố Kon Tum'!A5:CG5</f>
        <v>(Kèm theo Quyết định số  66/QĐ-UBND ngày 05 tháng 9 năm 2025 của Ủy ban nhân dân tỉnh)</v>
      </c>
      <c r="B5" s="968"/>
      <c r="C5" s="968"/>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8"/>
      <c r="AM5" s="968"/>
      <c r="AN5" s="968"/>
      <c r="AO5" s="968"/>
      <c r="AP5" s="968"/>
      <c r="AQ5" s="968"/>
      <c r="AR5" s="968"/>
      <c r="AS5" s="968"/>
      <c r="AT5" s="968"/>
      <c r="AU5" s="968"/>
      <c r="AV5" s="968"/>
      <c r="AW5" s="968"/>
      <c r="AX5" s="968"/>
      <c r="AY5" s="968"/>
      <c r="AZ5" s="968"/>
      <c r="BA5" s="968"/>
      <c r="BB5" s="968"/>
      <c r="BC5" s="968"/>
      <c r="BD5" s="968"/>
      <c r="BE5" s="968"/>
      <c r="BF5" s="968"/>
      <c r="BG5" s="968"/>
      <c r="BH5" s="968"/>
      <c r="BI5" s="968"/>
      <c r="BJ5" s="968"/>
      <c r="BK5" s="968"/>
      <c r="BL5" s="968"/>
      <c r="BM5" s="968"/>
      <c r="BN5" s="968"/>
      <c r="BO5" s="968"/>
      <c r="BP5" s="968"/>
      <c r="BQ5" s="968"/>
      <c r="BR5" s="968"/>
      <c r="BS5" s="968"/>
      <c r="BT5" s="968"/>
      <c r="BU5" s="968"/>
      <c r="BV5" s="968"/>
      <c r="BW5" s="968"/>
      <c r="BX5" s="334"/>
      <c r="BY5" s="334"/>
      <c r="BZ5" s="334"/>
      <c r="CA5" s="334"/>
      <c r="CB5" s="334"/>
      <c r="CC5" s="334"/>
      <c r="CD5" s="334"/>
      <c r="CE5" s="334"/>
      <c r="CF5" s="334"/>
      <c r="CG5" s="334"/>
      <c r="CH5" s="334"/>
      <c r="CI5" s="334"/>
      <c r="CJ5" s="334"/>
      <c r="CK5" s="334"/>
      <c r="CL5" s="334"/>
      <c r="CM5" s="334"/>
    </row>
    <row r="6" spans="1:94" ht="18.75" customHeight="1" outlineLevel="1">
      <c r="A6" s="94"/>
      <c r="B6" s="95"/>
      <c r="C6" s="95"/>
      <c r="D6" s="95"/>
      <c r="E6" s="95"/>
      <c r="F6" s="95"/>
      <c r="G6" s="96"/>
      <c r="H6" s="96"/>
      <c r="I6" s="95"/>
      <c r="J6" s="95"/>
      <c r="K6" s="95"/>
      <c r="L6" s="97"/>
      <c r="M6" s="95"/>
      <c r="N6" s="95"/>
      <c r="O6" s="95"/>
      <c r="P6" s="95"/>
      <c r="Q6" s="95"/>
      <c r="R6" s="95"/>
      <c r="S6" s="95"/>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1047" t="s">
        <v>468</v>
      </c>
      <c r="BH6" s="1047"/>
      <c r="BI6" s="1047"/>
      <c r="BJ6" s="1047"/>
      <c r="BK6" s="1047"/>
      <c r="BL6" s="1047"/>
      <c r="BM6" s="1047"/>
      <c r="BN6" s="1047"/>
      <c r="BO6" s="1047"/>
      <c r="BP6" s="1047"/>
      <c r="BQ6" s="1047"/>
      <c r="BR6" s="1047"/>
      <c r="BS6" s="1047"/>
      <c r="BT6" s="1047"/>
      <c r="BU6" s="1047"/>
      <c r="BV6" s="1047"/>
      <c r="BW6" s="1047"/>
      <c r="BX6" s="1047"/>
      <c r="BY6" s="1047"/>
      <c r="BZ6" s="1047"/>
      <c r="CA6" s="1047"/>
      <c r="CB6" s="1047"/>
      <c r="CC6" s="1047"/>
      <c r="CD6" s="1047"/>
      <c r="CE6" s="1047"/>
      <c r="CF6" s="1047"/>
      <c r="CG6" s="1047"/>
      <c r="CH6" s="1047"/>
      <c r="CI6" s="1047"/>
      <c r="CJ6" s="1047"/>
      <c r="CK6" s="1047"/>
      <c r="CL6" s="1047"/>
      <c r="CM6" s="98"/>
    </row>
    <row r="7" spans="1:94" ht="33.6" customHeight="1">
      <c r="A7" s="1029" t="s">
        <v>16</v>
      </c>
      <c r="B7" s="1029" t="s">
        <v>144</v>
      </c>
      <c r="C7" s="1030" t="s">
        <v>17</v>
      </c>
      <c r="D7" s="1030" t="s">
        <v>1365</v>
      </c>
      <c r="E7" s="1030" t="s">
        <v>18</v>
      </c>
      <c r="F7" s="1029" t="s">
        <v>21</v>
      </c>
      <c r="G7" s="1029" t="s">
        <v>22</v>
      </c>
      <c r="H7" s="1030" t="s">
        <v>351</v>
      </c>
      <c r="I7" s="1030" t="s">
        <v>19</v>
      </c>
      <c r="J7" s="1029" t="s">
        <v>20</v>
      </c>
      <c r="K7" s="1030" t="s">
        <v>23</v>
      </c>
      <c r="L7" s="1027" t="s">
        <v>24</v>
      </c>
      <c r="M7" s="99"/>
      <c r="N7" s="1029" t="s">
        <v>697</v>
      </c>
      <c r="O7" s="1029"/>
      <c r="P7" s="1029"/>
      <c r="Q7" s="1029"/>
      <c r="R7" s="1029"/>
      <c r="S7" s="1029" t="s">
        <v>25</v>
      </c>
      <c r="T7" s="1029" t="s">
        <v>351</v>
      </c>
      <c r="U7" s="1029" t="s">
        <v>26</v>
      </c>
      <c r="V7" s="1029"/>
      <c r="W7" s="1029"/>
      <c r="X7" s="1029"/>
      <c r="Y7" s="1042" t="s">
        <v>225</v>
      </c>
      <c r="Z7" s="1043"/>
      <c r="AA7" s="1043"/>
      <c r="AB7" s="1043"/>
      <c r="AC7" s="1043"/>
      <c r="AD7" s="1043"/>
      <c r="AE7" s="1043"/>
      <c r="AF7" s="1043"/>
      <c r="AG7" s="1044"/>
      <c r="AH7" s="1029" t="s">
        <v>352</v>
      </c>
      <c r="AI7" s="1029"/>
      <c r="AJ7" s="1029"/>
      <c r="AK7" s="1029"/>
      <c r="AL7" s="1029"/>
      <c r="AM7" s="1029"/>
      <c r="AN7" s="1029"/>
      <c r="AO7" s="1029"/>
      <c r="AP7" s="1029"/>
      <c r="AQ7" s="1029"/>
      <c r="AR7" s="1029"/>
      <c r="AS7" s="1029"/>
      <c r="AT7" s="1029"/>
      <c r="AU7" s="1029"/>
      <c r="AV7" s="1029"/>
      <c r="AW7" s="1029"/>
      <c r="AX7" s="1029"/>
      <c r="AY7" s="1029"/>
      <c r="AZ7" s="1033" t="s">
        <v>61</v>
      </c>
      <c r="BA7" s="1033"/>
      <c r="BB7" s="1033"/>
      <c r="BC7" s="1033"/>
      <c r="BD7" s="1033"/>
      <c r="BE7" s="1033"/>
      <c r="BF7" s="1033"/>
      <c r="BG7" s="1033"/>
      <c r="BH7" s="1033"/>
      <c r="BI7" s="1033"/>
      <c r="BJ7" s="1033"/>
      <c r="BK7" s="1033"/>
      <c r="BL7" s="1033"/>
      <c r="BM7" s="1033"/>
      <c r="BN7" s="1033"/>
      <c r="BO7" s="1033"/>
      <c r="BP7" s="1033"/>
      <c r="BQ7" s="1029" t="s">
        <v>28</v>
      </c>
      <c r="BR7" s="1029"/>
      <c r="BS7" s="1029"/>
      <c r="BT7" s="1029"/>
      <c r="BU7" s="1029"/>
      <c r="BV7" s="1029"/>
      <c r="BW7" s="1029"/>
      <c r="BX7" s="1029"/>
      <c r="BY7" s="329"/>
      <c r="BZ7" s="329"/>
      <c r="CA7" s="329"/>
      <c r="CB7" s="329"/>
      <c r="CC7" s="1029" t="s">
        <v>1358</v>
      </c>
      <c r="CD7" s="1024" t="s">
        <v>1376</v>
      </c>
      <c r="CE7" s="1025"/>
      <c r="CF7" s="1025"/>
      <c r="CG7" s="1026"/>
      <c r="CH7" s="1024" t="s">
        <v>1377</v>
      </c>
      <c r="CI7" s="1025"/>
      <c r="CJ7" s="1025"/>
      <c r="CK7" s="1026"/>
      <c r="CL7" s="1029" t="s">
        <v>0</v>
      </c>
      <c r="CM7" s="1029" t="s">
        <v>0</v>
      </c>
    </row>
    <row r="8" spans="1:94" ht="21" customHeight="1">
      <c r="A8" s="1029"/>
      <c r="B8" s="1029"/>
      <c r="C8" s="1031"/>
      <c r="D8" s="1031"/>
      <c r="E8" s="1031"/>
      <c r="F8" s="1029"/>
      <c r="G8" s="1029"/>
      <c r="H8" s="1031"/>
      <c r="I8" s="1031"/>
      <c r="J8" s="1029"/>
      <c r="K8" s="1031"/>
      <c r="L8" s="1028"/>
      <c r="M8" s="100"/>
      <c r="N8" s="1029" t="s">
        <v>32</v>
      </c>
      <c r="O8" s="1029" t="s">
        <v>33</v>
      </c>
      <c r="P8" s="1029" t="s">
        <v>142</v>
      </c>
      <c r="Q8" s="1029"/>
      <c r="R8" s="1029"/>
      <c r="S8" s="1029"/>
      <c r="T8" s="1029"/>
      <c r="U8" s="1029" t="s">
        <v>29</v>
      </c>
      <c r="V8" s="1029" t="s">
        <v>42</v>
      </c>
      <c r="W8" s="1029"/>
      <c r="X8" s="1029"/>
      <c r="Y8" s="1029" t="s">
        <v>29</v>
      </c>
      <c r="Z8" s="101"/>
      <c r="AA8" s="101"/>
      <c r="AB8" s="1030" t="s">
        <v>29</v>
      </c>
      <c r="AC8" s="1036" t="s">
        <v>42</v>
      </c>
      <c r="AD8" s="1037"/>
      <c r="AE8" s="1037"/>
      <c r="AF8" s="1037"/>
      <c r="AG8" s="1038"/>
      <c r="AH8" s="1029" t="s">
        <v>29</v>
      </c>
      <c r="AI8" s="101"/>
      <c r="AJ8" s="101"/>
      <c r="AK8" s="1029" t="s">
        <v>29</v>
      </c>
      <c r="AL8" s="1045" t="s">
        <v>42</v>
      </c>
      <c r="AM8" s="1045"/>
      <c r="AN8" s="1045"/>
      <c r="AO8" s="1045"/>
      <c r="AP8" s="1045"/>
      <c r="AQ8" s="1029" t="s">
        <v>63</v>
      </c>
      <c r="AR8" s="1029"/>
      <c r="AS8" s="1029"/>
      <c r="AT8" s="1029"/>
      <c r="AU8" s="1029"/>
      <c r="AV8" s="1029"/>
      <c r="AW8" s="1029"/>
      <c r="AX8" s="1029"/>
      <c r="AY8" s="1029"/>
      <c r="AZ8" s="101"/>
      <c r="BA8" s="101"/>
      <c r="BB8" s="101"/>
      <c r="BC8" s="1029" t="s">
        <v>29</v>
      </c>
      <c r="BD8" s="1045" t="s">
        <v>42</v>
      </c>
      <c r="BE8" s="1045"/>
      <c r="BF8" s="1045"/>
      <c r="BG8" s="1045"/>
      <c r="BH8" s="1045"/>
      <c r="BI8" s="1029" t="s">
        <v>80</v>
      </c>
      <c r="BJ8" s="1029"/>
      <c r="BK8" s="1029"/>
      <c r="BL8" s="1029"/>
      <c r="BM8" s="1029"/>
      <c r="BN8" s="1029"/>
      <c r="BO8" s="1029"/>
      <c r="BP8" s="1029"/>
      <c r="BQ8" s="1029" t="s">
        <v>30</v>
      </c>
      <c r="BR8" s="1029"/>
      <c r="BS8" s="1029"/>
      <c r="BT8" s="1029"/>
      <c r="BU8" s="1029" t="s">
        <v>80</v>
      </c>
      <c r="BV8" s="1029"/>
      <c r="BW8" s="1029"/>
      <c r="BX8" s="1029"/>
      <c r="BY8" s="969" t="s">
        <v>226</v>
      </c>
      <c r="BZ8" s="969"/>
      <c r="CA8" s="969"/>
      <c r="CB8" s="969"/>
      <c r="CC8" s="1029"/>
      <c r="CD8" s="969" t="s">
        <v>29</v>
      </c>
      <c r="CE8" s="997" t="s">
        <v>42</v>
      </c>
      <c r="CF8" s="998"/>
      <c r="CG8" s="999"/>
      <c r="CH8" s="969" t="s">
        <v>29</v>
      </c>
      <c r="CI8" s="997" t="s">
        <v>42</v>
      </c>
      <c r="CJ8" s="998"/>
      <c r="CK8" s="999"/>
      <c r="CL8" s="1029"/>
      <c r="CM8" s="1029"/>
    </row>
    <row r="9" spans="1:94" ht="3" customHeight="1">
      <c r="A9" s="1029"/>
      <c r="B9" s="1029"/>
      <c r="C9" s="1031"/>
      <c r="D9" s="1031"/>
      <c r="E9" s="1031"/>
      <c r="F9" s="1029"/>
      <c r="G9" s="1029"/>
      <c r="H9" s="1031"/>
      <c r="I9" s="1031"/>
      <c r="J9" s="1029"/>
      <c r="K9" s="1031"/>
      <c r="L9" s="1028"/>
      <c r="M9" s="1034" t="s">
        <v>31</v>
      </c>
      <c r="N9" s="1029"/>
      <c r="O9" s="1029"/>
      <c r="P9" s="1029"/>
      <c r="Q9" s="1029"/>
      <c r="R9" s="1029"/>
      <c r="S9" s="1029"/>
      <c r="T9" s="1029"/>
      <c r="U9" s="1029"/>
      <c r="V9" s="1029"/>
      <c r="W9" s="1029"/>
      <c r="X9" s="1029"/>
      <c r="Y9" s="1029"/>
      <c r="Z9" s="1029" t="s">
        <v>34</v>
      </c>
      <c r="AA9" s="1029" t="s">
        <v>35</v>
      </c>
      <c r="AB9" s="1031"/>
      <c r="AC9" s="1039"/>
      <c r="AD9" s="1040"/>
      <c r="AE9" s="1040"/>
      <c r="AF9" s="1040"/>
      <c r="AG9" s="1041"/>
      <c r="AH9" s="1029"/>
      <c r="AI9" s="101"/>
      <c r="AJ9" s="101"/>
      <c r="AK9" s="1029"/>
      <c r="AL9" s="1045"/>
      <c r="AM9" s="1045"/>
      <c r="AN9" s="1045"/>
      <c r="AO9" s="1045"/>
      <c r="AP9" s="1045"/>
      <c r="AQ9" s="1029"/>
      <c r="AR9" s="1029"/>
      <c r="AS9" s="1029"/>
      <c r="AT9" s="1029"/>
      <c r="AU9" s="1029"/>
      <c r="AV9" s="1029"/>
      <c r="AW9" s="1029"/>
      <c r="AX9" s="1029"/>
      <c r="AY9" s="1029"/>
      <c r="AZ9" s="101"/>
      <c r="BA9" s="101"/>
      <c r="BB9" s="101"/>
      <c r="BC9" s="1029"/>
      <c r="BD9" s="1045"/>
      <c r="BE9" s="1045"/>
      <c r="BF9" s="1045"/>
      <c r="BG9" s="1045"/>
      <c r="BH9" s="1045"/>
      <c r="BI9" s="1029" t="s">
        <v>29</v>
      </c>
      <c r="BJ9" s="1029" t="s">
        <v>1</v>
      </c>
      <c r="BK9" s="1029"/>
      <c r="BL9" s="1029"/>
      <c r="BM9" s="1029"/>
      <c r="BN9" s="1029"/>
      <c r="BO9" s="1029"/>
      <c r="BP9" s="1029"/>
      <c r="BQ9" s="1029" t="s">
        <v>29</v>
      </c>
      <c r="BR9" s="1029" t="s">
        <v>1</v>
      </c>
      <c r="BS9" s="1029"/>
      <c r="BT9" s="1029"/>
      <c r="BU9" s="1029" t="s">
        <v>29</v>
      </c>
      <c r="BV9" s="1029" t="s">
        <v>1</v>
      </c>
      <c r="BW9" s="1029"/>
      <c r="BX9" s="1029"/>
      <c r="BY9" s="969" t="s">
        <v>30</v>
      </c>
      <c r="BZ9" s="969"/>
      <c r="CA9" s="969"/>
      <c r="CB9" s="969"/>
      <c r="CC9" s="1029"/>
      <c r="CD9" s="969"/>
      <c r="CE9" s="979" t="s">
        <v>146</v>
      </c>
      <c r="CF9" s="979" t="s">
        <v>147</v>
      </c>
      <c r="CG9" s="979" t="s">
        <v>38</v>
      </c>
      <c r="CH9" s="969"/>
      <c r="CI9" s="979" t="s">
        <v>146</v>
      </c>
      <c r="CJ9" s="979" t="s">
        <v>147</v>
      </c>
      <c r="CK9" s="979" t="s">
        <v>38</v>
      </c>
      <c r="CL9" s="1029"/>
      <c r="CM9" s="1029"/>
    </row>
    <row r="10" spans="1:94" ht="3.75" customHeight="1">
      <c r="A10" s="1029"/>
      <c r="B10" s="1029"/>
      <c r="C10" s="1031"/>
      <c r="D10" s="1031"/>
      <c r="E10" s="1031"/>
      <c r="F10" s="1029"/>
      <c r="G10" s="1029"/>
      <c r="H10" s="1031"/>
      <c r="I10" s="1031"/>
      <c r="J10" s="1029"/>
      <c r="K10" s="1031"/>
      <c r="L10" s="1028"/>
      <c r="M10" s="1035"/>
      <c r="N10" s="1029"/>
      <c r="O10" s="1029"/>
      <c r="P10" s="1029" t="s">
        <v>353</v>
      </c>
      <c r="Q10" s="1029" t="s">
        <v>72</v>
      </c>
      <c r="R10" s="1029" t="s">
        <v>36</v>
      </c>
      <c r="S10" s="1029"/>
      <c r="T10" s="1029"/>
      <c r="U10" s="1029"/>
      <c r="V10" s="1029" t="s">
        <v>353</v>
      </c>
      <c r="W10" s="1029" t="s">
        <v>72</v>
      </c>
      <c r="X10" s="1029" t="s">
        <v>36</v>
      </c>
      <c r="Y10" s="1029"/>
      <c r="Z10" s="1029"/>
      <c r="AA10" s="1029"/>
      <c r="AB10" s="1031"/>
      <c r="AC10" s="1045" t="s">
        <v>8</v>
      </c>
      <c r="AD10" s="1045" t="s">
        <v>85</v>
      </c>
      <c r="AE10" s="1045" t="s">
        <v>86</v>
      </c>
      <c r="AF10" s="1045" t="s">
        <v>147</v>
      </c>
      <c r="AG10" s="1045" t="s">
        <v>38</v>
      </c>
      <c r="AH10" s="1029"/>
      <c r="AI10" s="1029" t="s">
        <v>34</v>
      </c>
      <c r="AJ10" s="1029" t="s">
        <v>35</v>
      </c>
      <c r="AK10" s="1029"/>
      <c r="AL10" s="1045"/>
      <c r="AM10" s="1045"/>
      <c r="AN10" s="1045"/>
      <c r="AO10" s="1045"/>
      <c r="AP10" s="1045"/>
      <c r="AQ10" s="1029" t="s">
        <v>29</v>
      </c>
      <c r="AR10" s="1029" t="s">
        <v>34</v>
      </c>
      <c r="AS10" s="1029" t="s">
        <v>35</v>
      </c>
      <c r="AT10" s="1029" t="s">
        <v>29</v>
      </c>
      <c r="AU10" s="1045" t="s">
        <v>42</v>
      </c>
      <c r="AV10" s="1045"/>
      <c r="AW10" s="1045"/>
      <c r="AX10" s="1045"/>
      <c r="AY10" s="1045"/>
      <c r="AZ10" s="101" t="s">
        <v>29</v>
      </c>
      <c r="BA10" s="1029" t="s">
        <v>34</v>
      </c>
      <c r="BB10" s="1029" t="s">
        <v>35</v>
      </c>
      <c r="BC10" s="1029"/>
      <c r="BD10" s="1045"/>
      <c r="BE10" s="1045"/>
      <c r="BF10" s="1045"/>
      <c r="BG10" s="1045"/>
      <c r="BH10" s="1045"/>
      <c r="BI10" s="1029"/>
      <c r="BJ10" s="1029" t="s">
        <v>34</v>
      </c>
      <c r="BK10" s="1029" t="s">
        <v>35</v>
      </c>
      <c r="BL10" s="1029" t="s">
        <v>41</v>
      </c>
      <c r="BM10" s="1045" t="s">
        <v>42</v>
      </c>
      <c r="BN10" s="1045"/>
      <c r="BO10" s="1045"/>
      <c r="BP10" s="1045"/>
      <c r="BQ10" s="1029"/>
      <c r="BR10" s="1029" t="s">
        <v>34</v>
      </c>
      <c r="BS10" s="1029" t="s">
        <v>35</v>
      </c>
      <c r="BT10" s="1029" t="s">
        <v>39</v>
      </c>
      <c r="BU10" s="1029"/>
      <c r="BV10" s="1029" t="s">
        <v>34</v>
      </c>
      <c r="BW10" s="1029" t="s">
        <v>35</v>
      </c>
      <c r="BX10" s="1029" t="s">
        <v>39</v>
      </c>
      <c r="BY10" s="969" t="s">
        <v>29</v>
      </c>
      <c r="BZ10" s="969" t="s">
        <v>1</v>
      </c>
      <c r="CA10" s="969"/>
      <c r="CB10" s="969"/>
      <c r="CC10" s="1029"/>
      <c r="CD10" s="969"/>
      <c r="CE10" s="980"/>
      <c r="CF10" s="980"/>
      <c r="CG10" s="980"/>
      <c r="CH10" s="969"/>
      <c r="CI10" s="980"/>
      <c r="CJ10" s="980"/>
      <c r="CK10" s="980"/>
      <c r="CL10" s="1029"/>
      <c r="CM10" s="1029"/>
    </row>
    <row r="11" spans="1:94" ht="71.25" customHeight="1">
      <c r="A11" s="1030"/>
      <c r="B11" s="1030"/>
      <c r="C11" s="1032"/>
      <c r="D11" s="1031"/>
      <c r="E11" s="1031"/>
      <c r="F11" s="1030"/>
      <c r="G11" s="1030"/>
      <c r="H11" s="1031"/>
      <c r="I11" s="1031"/>
      <c r="J11" s="1030"/>
      <c r="K11" s="1031"/>
      <c r="L11" s="1028"/>
      <c r="M11" s="1035"/>
      <c r="N11" s="1029"/>
      <c r="O11" s="1029"/>
      <c r="P11" s="1029"/>
      <c r="Q11" s="1029"/>
      <c r="R11" s="1029"/>
      <c r="S11" s="1029"/>
      <c r="T11" s="1029"/>
      <c r="U11" s="1029"/>
      <c r="V11" s="1029"/>
      <c r="W11" s="1029"/>
      <c r="X11" s="1029"/>
      <c r="Y11" s="1030"/>
      <c r="Z11" s="1030"/>
      <c r="AA11" s="1030"/>
      <c r="AB11" s="1031"/>
      <c r="AC11" s="1046"/>
      <c r="AD11" s="1046"/>
      <c r="AE11" s="1046"/>
      <c r="AF11" s="1046"/>
      <c r="AG11" s="1046"/>
      <c r="AH11" s="1030"/>
      <c r="AI11" s="1030"/>
      <c r="AJ11" s="1030"/>
      <c r="AK11" s="1030"/>
      <c r="AL11" s="331" t="s">
        <v>8</v>
      </c>
      <c r="AM11" s="331" t="s">
        <v>85</v>
      </c>
      <c r="AN11" s="331" t="s">
        <v>86</v>
      </c>
      <c r="AO11" s="331" t="s">
        <v>43</v>
      </c>
      <c r="AP11" s="331" t="s">
        <v>38</v>
      </c>
      <c r="AQ11" s="1030"/>
      <c r="AR11" s="1030"/>
      <c r="AS11" s="1030"/>
      <c r="AT11" s="1030"/>
      <c r="AU11" s="331" t="s">
        <v>8</v>
      </c>
      <c r="AV11" s="331" t="s">
        <v>85</v>
      </c>
      <c r="AW11" s="331" t="s">
        <v>86</v>
      </c>
      <c r="AX11" s="331" t="s">
        <v>43</v>
      </c>
      <c r="AY11" s="331" t="s">
        <v>38</v>
      </c>
      <c r="AZ11" s="101"/>
      <c r="BA11" s="1029"/>
      <c r="BB11" s="1029"/>
      <c r="BC11" s="1029"/>
      <c r="BD11" s="330" t="s">
        <v>8</v>
      </c>
      <c r="BE11" s="330" t="s">
        <v>85</v>
      </c>
      <c r="BF11" s="330" t="s">
        <v>86</v>
      </c>
      <c r="BG11" s="330" t="s">
        <v>147</v>
      </c>
      <c r="BH11" s="330" t="s">
        <v>38</v>
      </c>
      <c r="BI11" s="1029"/>
      <c r="BJ11" s="1029"/>
      <c r="BK11" s="1029"/>
      <c r="BL11" s="1029"/>
      <c r="BM11" s="330" t="s">
        <v>85</v>
      </c>
      <c r="BN11" s="330" t="s">
        <v>86</v>
      </c>
      <c r="BO11" s="330" t="s">
        <v>43</v>
      </c>
      <c r="BP11" s="330" t="s">
        <v>38</v>
      </c>
      <c r="BQ11" s="1029"/>
      <c r="BR11" s="1029"/>
      <c r="BS11" s="1029"/>
      <c r="BT11" s="1029"/>
      <c r="BU11" s="1029"/>
      <c r="BV11" s="1029"/>
      <c r="BW11" s="1029"/>
      <c r="BX11" s="1029"/>
      <c r="BY11" s="969"/>
      <c r="BZ11" s="425" t="s">
        <v>34</v>
      </c>
      <c r="CA11" s="425" t="s">
        <v>35</v>
      </c>
      <c r="CB11" s="425" t="s">
        <v>39</v>
      </c>
      <c r="CC11" s="1029"/>
      <c r="CD11" s="969"/>
      <c r="CE11" s="981"/>
      <c r="CF11" s="981"/>
      <c r="CG11" s="981"/>
      <c r="CH11" s="969"/>
      <c r="CI11" s="981"/>
      <c r="CJ11" s="981"/>
      <c r="CK11" s="981"/>
      <c r="CL11" s="1030"/>
      <c r="CM11" s="1029"/>
    </row>
    <row r="12" spans="1:94" s="20" customFormat="1" ht="18.75" customHeight="1">
      <c r="A12" s="314">
        <v>1</v>
      </c>
      <c r="B12" s="314">
        <v>2</v>
      </c>
      <c r="C12" s="314">
        <v>3</v>
      </c>
      <c r="D12" s="314">
        <v>4</v>
      </c>
      <c r="E12" s="314">
        <v>5</v>
      </c>
      <c r="F12" s="314">
        <v>6</v>
      </c>
      <c r="G12" s="314">
        <v>17</v>
      </c>
      <c r="H12" s="314">
        <v>18</v>
      </c>
      <c r="I12" s="314">
        <v>5</v>
      </c>
      <c r="J12" s="314">
        <v>6</v>
      </c>
      <c r="K12" s="314">
        <v>7</v>
      </c>
      <c r="L12" s="314">
        <v>8</v>
      </c>
      <c r="M12" s="314">
        <v>9</v>
      </c>
      <c r="N12" s="314">
        <v>8</v>
      </c>
      <c r="O12" s="314">
        <v>9</v>
      </c>
      <c r="P12" s="314">
        <v>10</v>
      </c>
      <c r="Q12" s="314">
        <v>10</v>
      </c>
      <c r="R12" s="314">
        <v>10</v>
      </c>
      <c r="S12" s="314">
        <v>15</v>
      </c>
      <c r="T12" s="314">
        <v>18</v>
      </c>
      <c r="U12" s="314">
        <v>11</v>
      </c>
      <c r="V12" s="314">
        <v>20</v>
      </c>
      <c r="W12" s="314">
        <v>21</v>
      </c>
      <c r="X12" s="314">
        <v>12</v>
      </c>
      <c r="Y12" s="314">
        <v>23</v>
      </c>
      <c r="Z12" s="314">
        <v>24</v>
      </c>
      <c r="AA12" s="314">
        <v>25</v>
      </c>
      <c r="AB12" s="314">
        <v>13</v>
      </c>
      <c r="AC12" s="314">
        <v>14</v>
      </c>
      <c r="AD12" s="314">
        <v>27</v>
      </c>
      <c r="AE12" s="314">
        <v>28</v>
      </c>
      <c r="AF12" s="314">
        <v>15</v>
      </c>
      <c r="AG12" s="314">
        <v>16</v>
      </c>
      <c r="AH12" s="314">
        <v>31</v>
      </c>
      <c r="AI12" s="314">
        <v>32</v>
      </c>
      <c r="AJ12" s="314">
        <v>33</v>
      </c>
      <c r="AK12" s="314">
        <v>34</v>
      </c>
      <c r="AL12" s="314"/>
      <c r="AM12" s="314">
        <v>35</v>
      </c>
      <c r="AN12" s="314">
        <v>36</v>
      </c>
      <c r="AO12" s="314">
        <v>37</v>
      </c>
      <c r="AP12" s="314">
        <v>38</v>
      </c>
      <c r="AQ12" s="314">
        <v>39</v>
      </c>
      <c r="AR12" s="314">
        <v>40</v>
      </c>
      <c r="AS12" s="314">
        <v>41</v>
      </c>
      <c r="AT12" s="314">
        <v>42</v>
      </c>
      <c r="AU12" s="314"/>
      <c r="AV12" s="314">
        <v>43</v>
      </c>
      <c r="AW12" s="314">
        <v>44</v>
      </c>
      <c r="AX12" s="314">
        <v>45</v>
      </c>
      <c r="AY12" s="314">
        <v>46</v>
      </c>
      <c r="AZ12" s="314">
        <v>47</v>
      </c>
      <c r="BA12" s="314">
        <v>48</v>
      </c>
      <c r="BB12" s="314">
        <v>49</v>
      </c>
      <c r="BC12" s="314">
        <v>17</v>
      </c>
      <c r="BD12" s="314">
        <v>18</v>
      </c>
      <c r="BE12" s="314">
        <v>51</v>
      </c>
      <c r="BF12" s="314">
        <v>52</v>
      </c>
      <c r="BG12" s="314">
        <v>19</v>
      </c>
      <c r="BH12" s="314">
        <v>20</v>
      </c>
      <c r="BI12" s="314">
        <v>55</v>
      </c>
      <c r="BJ12" s="314">
        <v>56</v>
      </c>
      <c r="BK12" s="314">
        <v>57</v>
      </c>
      <c r="BL12" s="314">
        <v>58</v>
      </c>
      <c r="BM12" s="314">
        <v>59</v>
      </c>
      <c r="BN12" s="314">
        <v>60</v>
      </c>
      <c r="BO12" s="314">
        <v>61</v>
      </c>
      <c r="BP12" s="314">
        <v>62</v>
      </c>
      <c r="BQ12" s="314">
        <v>63</v>
      </c>
      <c r="BR12" s="314">
        <v>64</v>
      </c>
      <c r="BS12" s="314">
        <v>65</v>
      </c>
      <c r="BT12" s="314">
        <v>66</v>
      </c>
      <c r="BU12" s="314">
        <v>67</v>
      </c>
      <c r="BV12" s="314">
        <v>68</v>
      </c>
      <c r="BW12" s="314">
        <v>69</v>
      </c>
      <c r="BX12" s="314">
        <v>70</v>
      </c>
      <c r="BY12" s="314">
        <v>71</v>
      </c>
      <c r="BZ12" s="314">
        <v>72</v>
      </c>
      <c r="CA12" s="314">
        <v>73</v>
      </c>
      <c r="CB12" s="314">
        <v>74</v>
      </c>
      <c r="CC12" s="314">
        <v>21</v>
      </c>
      <c r="CD12" s="314"/>
      <c r="CE12" s="314"/>
      <c r="CF12" s="314"/>
      <c r="CG12" s="314"/>
      <c r="CH12" s="314"/>
      <c r="CI12" s="314"/>
      <c r="CJ12" s="314"/>
      <c r="CK12" s="314"/>
      <c r="CL12" s="314">
        <v>21</v>
      </c>
      <c r="CM12" s="175"/>
    </row>
    <row r="13" spans="1:94" ht="36" customHeight="1">
      <c r="A13" s="145"/>
      <c r="B13" s="145" t="s">
        <v>7</v>
      </c>
      <c r="C13" s="145"/>
      <c r="D13" s="145"/>
      <c r="E13" s="145"/>
      <c r="F13" s="145"/>
      <c r="G13" s="145"/>
      <c r="H13" s="145"/>
      <c r="I13" s="145"/>
      <c r="J13" s="145"/>
      <c r="K13" s="145"/>
      <c r="L13" s="146"/>
      <c r="M13" s="145"/>
      <c r="N13" s="145"/>
      <c r="O13" s="54">
        <f t="shared" ref="O13:BG13" si="0">O17+O45+O46+O14</f>
        <v>339409.27899999998</v>
      </c>
      <c r="P13" s="54">
        <f t="shared" si="0"/>
        <v>0</v>
      </c>
      <c r="Q13" s="54">
        <f t="shared" si="0"/>
        <v>90000</v>
      </c>
      <c r="R13" s="54">
        <f t="shared" si="0"/>
        <v>130472</v>
      </c>
      <c r="S13" s="54">
        <f t="shared" si="0"/>
        <v>0</v>
      </c>
      <c r="T13" s="54">
        <f t="shared" si="0"/>
        <v>0</v>
      </c>
      <c r="U13" s="54">
        <f t="shared" si="0"/>
        <v>0</v>
      </c>
      <c r="V13" s="54">
        <f t="shared" si="0"/>
        <v>0</v>
      </c>
      <c r="W13" s="54">
        <f t="shared" si="0"/>
        <v>0</v>
      </c>
      <c r="X13" s="54">
        <f t="shared" si="0"/>
        <v>0</v>
      </c>
      <c r="Y13" s="54" t="e">
        <f t="shared" si="0"/>
        <v>#REF!</v>
      </c>
      <c r="Z13" s="54" t="e">
        <f t="shared" si="0"/>
        <v>#REF!</v>
      </c>
      <c r="AA13" s="54" t="e">
        <f t="shared" si="0"/>
        <v>#REF!</v>
      </c>
      <c r="AB13" s="54">
        <f t="shared" si="0"/>
        <v>175165.65899999999</v>
      </c>
      <c r="AC13" s="54">
        <f t="shared" si="0"/>
        <v>68236.659</v>
      </c>
      <c r="AD13" s="54">
        <f t="shared" si="0"/>
        <v>68236.659</v>
      </c>
      <c r="AE13" s="54">
        <f t="shared" si="0"/>
        <v>0</v>
      </c>
      <c r="AF13" s="54">
        <f t="shared" si="0"/>
        <v>81500</v>
      </c>
      <c r="AG13" s="54">
        <f t="shared" si="0"/>
        <v>25429</v>
      </c>
      <c r="AH13" s="54">
        <f t="shared" si="0"/>
        <v>76475.972609000004</v>
      </c>
      <c r="AI13" s="54">
        <f t="shared" si="0"/>
        <v>0</v>
      </c>
      <c r="AJ13" s="54">
        <f t="shared" si="0"/>
        <v>0</v>
      </c>
      <c r="AK13" s="54">
        <f t="shared" si="0"/>
        <v>76475.972609000004</v>
      </c>
      <c r="AL13" s="54">
        <f t="shared" si="0"/>
        <v>47506.659</v>
      </c>
      <c r="AM13" s="54">
        <f t="shared" si="0"/>
        <v>47506.659</v>
      </c>
      <c r="AN13" s="54">
        <f t="shared" si="0"/>
        <v>0</v>
      </c>
      <c r="AO13" s="54">
        <f t="shared" si="0"/>
        <v>19099.032552000001</v>
      </c>
      <c r="AP13" s="54">
        <f t="shared" si="0"/>
        <v>9870.2810570000001</v>
      </c>
      <c r="AQ13" s="54">
        <f t="shared" si="0"/>
        <v>74850.416924999998</v>
      </c>
      <c r="AR13" s="54">
        <f t="shared" si="0"/>
        <v>0</v>
      </c>
      <c r="AS13" s="54">
        <f t="shared" si="0"/>
        <v>0</v>
      </c>
      <c r="AT13" s="54">
        <f t="shared" si="0"/>
        <v>74850.416924999998</v>
      </c>
      <c r="AU13" s="54">
        <f t="shared" si="0"/>
        <v>47506.659</v>
      </c>
      <c r="AV13" s="54">
        <f t="shared" si="0"/>
        <v>47506.659</v>
      </c>
      <c r="AW13" s="54">
        <f t="shared" si="0"/>
        <v>0</v>
      </c>
      <c r="AX13" s="54">
        <f t="shared" si="0"/>
        <v>19099.018552000001</v>
      </c>
      <c r="AY13" s="54">
        <f t="shared" si="0"/>
        <v>8244.7393730000003</v>
      </c>
      <c r="AZ13" s="54">
        <f t="shared" si="0"/>
        <v>125745.90000000001</v>
      </c>
      <c r="BA13" s="54">
        <f t="shared" si="0"/>
        <v>0</v>
      </c>
      <c r="BB13" s="54">
        <f t="shared" si="0"/>
        <v>25000</v>
      </c>
      <c r="BC13" s="54">
        <f t="shared" si="0"/>
        <v>100745.9</v>
      </c>
      <c r="BD13" s="54">
        <f t="shared" si="0"/>
        <v>20730</v>
      </c>
      <c r="BE13" s="54">
        <f t="shared" si="0"/>
        <v>20730</v>
      </c>
      <c r="BF13" s="54">
        <f t="shared" si="0"/>
        <v>0</v>
      </c>
      <c r="BG13" s="54">
        <f t="shared" si="0"/>
        <v>65372</v>
      </c>
      <c r="BH13" s="54">
        <f t="shared" ref="BH13:CK13" si="1">BH17+BH45+BH46+BH14</f>
        <v>14643.9</v>
      </c>
      <c r="BI13" s="54">
        <f t="shared" si="1"/>
        <v>28978.016723000004</v>
      </c>
      <c r="BJ13" s="54">
        <f t="shared" si="1"/>
        <v>0</v>
      </c>
      <c r="BK13" s="54">
        <f t="shared" si="1"/>
        <v>0</v>
      </c>
      <c r="BL13" s="54">
        <f t="shared" si="1"/>
        <v>28978.016723000004</v>
      </c>
      <c r="BM13" s="54">
        <f t="shared" si="1"/>
        <v>14382.453593</v>
      </c>
      <c r="BN13" s="54">
        <f t="shared" si="1"/>
        <v>0</v>
      </c>
      <c r="BO13" s="54">
        <f t="shared" si="1"/>
        <v>7119.5383039999997</v>
      </c>
      <c r="BP13" s="54">
        <f t="shared" si="1"/>
        <v>7476.0248259999998</v>
      </c>
      <c r="BQ13" s="54">
        <f t="shared" si="1"/>
        <v>1786.319698</v>
      </c>
      <c r="BR13" s="54">
        <f t="shared" si="1"/>
        <v>0</v>
      </c>
      <c r="BS13" s="54">
        <f t="shared" si="1"/>
        <v>0</v>
      </c>
      <c r="BT13" s="54">
        <f t="shared" si="1"/>
        <v>1786.319698</v>
      </c>
      <c r="BU13" s="54">
        <f t="shared" si="1"/>
        <v>1725.541684</v>
      </c>
      <c r="BV13" s="54">
        <f t="shared" si="1"/>
        <v>0</v>
      </c>
      <c r="BW13" s="54">
        <f t="shared" si="1"/>
        <v>0</v>
      </c>
      <c r="BX13" s="54">
        <f t="shared" si="1"/>
        <v>1725.541684</v>
      </c>
      <c r="BY13" s="54">
        <f t="shared" si="1"/>
        <v>3643</v>
      </c>
      <c r="BZ13" s="54">
        <f t="shared" si="1"/>
        <v>0</v>
      </c>
      <c r="CA13" s="54">
        <f t="shared" si="1"/>
        <v>0</v>
      </c>
      <c r="CB13" s="54">
        <f t="shared" si="1"/>
        <v>3643</v>
      </c>
      <c r="CC13" s="54">
        <f t="shared" si="1"/>
        <v>1786.3196840000001</v>
      </c>
      <c r="CD13" s="54">
        <f t="shared" si="1"/>
        <v>0</v>
      </c>
      <c r="CE13" s="54">
        <f t="shared" si="1"/>
        <v>0</v>
      </c>
      <c r="CF13" s="54">
        <f t="shared" si="1"/>
        <v>0</v>
      </c>
      <c r="CG13" s="54">
        <f t="shared" si="1"/>
        <v>0</v>
      </c>
      <c r="CH13" s="54">
        <f t="shared" si="1"/>
        <v>0</v>
      </c>
      <c r="CI13" s="54">
        <f t="shared" si="1"/>
        <v>0</v>
      </c>
      <c r="CJ13" s="54">
        <f t="shared" si="1"/>
        <v>0</v>
      </c>
      <c r="CK13" s="54">
        <f t="shared" si="1"/>
        <v>0</v>
      </c>
      <c r="CL13" s="145"/>
      <c r="CM13" s="143"/>
      <c r="CN13" s="91"/>
    </row>
    <row r="14" spans="1:94" ht="38.25" customHeight="1">
      <c r="A14" s="145" t="s">
        <v>11</v>
      </c>
      <c r="B14" s="361" t="s">
        <v>1339</v>
      </c>
      <c r="C14" s="145"/>
      <c r="D14" s="145"/>
      <c r="E14" s="145"/>
      <c r="F14" s="145"/>
      <c r="G14" s="145"/>
      <c r="H14" s="145"/>
      <c r="I14" s="145"/>
      <c r="J14" s="145"/>
      <c r="K14" s="145"/>
      <c r="L14" s="146"/>
      <c r="M14" s="145"/>
      <c r="N14" s="145"/>
      <c r="O14" s="54">
        <f>O15+O16</f>
        <v>0</v>
      </c>
      <c r="P14" s="54">
        <f t="shared" ref="P14:BG14" si="2">P15+P16</f>
        <v>0</v>
      </c>
      <c r="Q14" s="54">
        <f t="shared" si="2"/>
        <v>0</v>
      </c>
      <c r="R14" s="54">
        <f t="shared" si="2"/>
        <v>0</v>
      </c>
      <c r="S14" s="54">
        <f t="shared" si="2"/>
        <v>0</v>
      </c>
      <c r="T14" s="54">
        <f t="shared" si="2"/>
        <v>0</v>
      </c>
      <c r="U14" s="54">
        <f t="shared" si="2"/>
        <v>0</v>
      </c>
      <c r="V14" s="54">
        <f t="shared" si="2"/>
        <v>0</v>
      </c>
      <c r="W14" s="54">
        <f t="shared" si="2"/>
        <v>0</v>
      </c>
      <c r="X14" s="54">
        <f t="shared" si="2"/>
        <v>0</v>
      </c>
      <c r="Y14" s="54">
        <f t="shared" si="2"/>
        <v>13310</v>
      </c>
      <c r="Z14" s="54">
        <f t="shared" si="2"/>
        <v>0</v>
      </c>
      <c r="AA14" s="54">
        <f t="shared" si="2"/>
        <v>0</v>
      </c>
      <c r="AB14" s="54">
        <f t="shared" si="2"/>
        <v>13310</v>
      </c>
      <c r="AC14" s="54">
        <f t="shared" si="2"/>
        <v>0</v>
      </c>
      <c r="AD14" s="54">
        <f t="shared" si="2"/>
        <v>0</v>
      </c>
      <c r="AE14" s="54">
        <f t="shared" si="2"/>
        <v>0</v>
      </c>
      <c r="AF14" s="54">
        <f t="shared" si="2"/>
        <v>11310</v>
      </c>
      <c r="AG14" s="54">
        <f t="shared" si="2"/>
        <v>2000</v>
      </c>
      <c r="AH14" s="54">
        <f t="shared" si="2"/>
        <v>5659</v>
      </c>
      <c r="AI14" s="54">
        <f t="shared" si="2"/>
        <v>0</v>
      </c>
      <c r="AJ14" s="54">
        <f t="shared" si="2"/>
        <v>0</v>
      </c>
      <c r="AK14" s="54">
        <f t="shared" si="2"/>
        <v>5659</v>
      </c>
      <c r="AL14" s="54">
        <f t="shared" si="2"/>
        <v>0</v>
      </c>
      <c r="AM14" s="54">
        <f t="shared" si="2"/>
        <v>0</v>
      </c>
      <c r="AN14" s="54">
        <f t="shared" si="2"/>
        <v>0</v>
      </c>
      <c r="AO14" s="54">
        <f t="shared" si="2"/>
        <v>5659</v>
      </c>
      <c r="AP14" s="54">
        <f t="shared" si="2"/>
        <v>0</v>
      </c>
      <c r="AQ14" s="54">
        <f t="shared" si="2"/>
        <v>5659</v>
      </c>
      <c r="AR14" s="54">
        <f t="shared" si="2"/>
        <v>0</v>
      </c>
      <c r="AS14" s="54">
        <f t="shared" si="2"/>
        <v>0</v>
      </c>
      <c r="AT14" s="54">
        <f t="shared" si="2"/>
        <v>5659</v>
      </c>
      <c r="AU14" s="54">
        <f t="shared" si="2"/>
        <v>0</v>
      </c>
      <c r="AV14" s="54">
        <f t="shared" si="2"/>
        <v>0</v>
      </c>
      <c r="AW14" s="54">
        <f t="shared" si="2"/>
        <v>0</v>
      </c>
      <c r="AX14" s="54">
        <f t="shared" si="2"/>
        <v>5659</v>
      </c>
      <c r="AY14" s="54">
        <f t="shared" si="2"/>
        <v>0</v>
      </c>
      <c r="AZ14" s="54">
        <f t="shared" si="2"/>
        <v>9660</v>
      </c>
      <c r="BA14" s="54">
        <f t="shared" si="2"/>
        <v>0</v>
      </c>
      <c r="BB14" s="54">
        <f t="shared" si="2"/>
        <v>0</v>
      </c>
      <c r="BC14" s="54">
        <f t="shared" si="2"/>
        <v>9660</v>
      </c>
      <c r="BD14" s="54">
        <f t="shared" si="2"/>
        <v>0</v>
      </c>
      <c r="BE14" s="54">
        <f t="shared" si="2"/>
        <v>0</v>
      </c>
      <c r="BF14" s="54">
        <f t="shared" si="2"/>
        <v>0</v>
      </c>
      <c r="BG14" s="54">
        <f t="shared" si="2"/>
        <v>7660</v>
      </c>
      <c r="BH14" s="54">
        <f t="shared" ref="BH14:CK14" si="3">BH15+BH16</f>
        <v>2000</v>
      </c>
      <c r="BI14" s="54">
        <f t="shared" si="3"/>
        <v>0</v>
      </c>
      <c r="BJ14" s="54">
        <f t="shared" si="3"/>
        <v>0</v>
      </c>
      <c r="BK14" s="54">
        <f t="shared" si="3"/>
        <v>0</v>
      </c>
      <c r="BL14" s="54">
        <f t="shared" si="3"/>
        <v>0</v>
      </c>
      <c r="BM14" s="54">
        <f t="shared" si="3"/>
        <v>0</v>
      </c>
      <c r="BN14" s="54">
        <f t="shared" si="3"/>
        <v>0</v>
      </c>
      <c r="BO14" s="54">
        <f t="shared" si="3"/>
        <v>0</v>
      </c>
      <c r="BP14" s="54">
        <f t="shared" si="3"/>
        <v>0</v>
      </c>
      <c r="BQ14" s="54">
        <f t="shared" si="3"/>
        <v>0</v>
      </c>
      <c r="BR14" s="54">
        <f t="shared" si="3"/>
        <v>0</v>
      </c>
      <c r="BS14" s="54">
        <f t="shared" si="3"/>
        <v>0</v>
      </c>
      <c r="BT14" s="54">
        <f t="shared" si="3"/>
        <v>0</v>
      </c>
      <c r="BU14" s="54">
        <f t="shared" si="3"/>
        <v>0</v>
      </c>
      <c r="BV14" s="54">
        <f t="shared" si="3"/>
        <v>0</v>
      </c>
      <c r="BW14" s="54">
        <f t="shared" si="3"/>
        <v>0</v>
      </c>
      <c r="BX14" s="54">
        <f t="shared" si="3"/>
        <v>0</v>
      </c>
      <c r="BY14" s="54">
        <f t="shared" si="3"/>
        <v>0</v>
      </c>
      <c r="BZ14" s="54">
        <f t="shared" si="3"/>
        <v>0</v>
      </c>
      <c r="CA14" s="54">
        <f t="shared" si="3"/>
        <v>0</v>
      </c>
      <c r="CB14" s="54">
        <f t="shared" si="3"/>
        <v>0</v>
      </c>
      <c r="CC14" s="54">
        <f t="shared" si="3"/>
        <v>0</v>
      </c>
      <c r="CD14" s="54">
        <f t="shared" si="3"/>
        <v>0</v>
      </c>
      <c r="CE14" s="54">
        <f t="shared" si="3"/>
        <v>0</v>
      </c>
      <c r="CF14" s="54">
        <f t="shared" si="3"/>
        <v>0</v>
      </c>
      <c r="CG14" s="54">
        <f t="shared" si="3"/>
        <v>0</v>
      </c>
      <c r="CH14" s="54">
        <f t="shared" si="3"/>
        <v>0</v>
      </c>
      <c r="CI14" s="54">
        <f t="shared" si="3"/>
        <v>0</v>
      </c>
      <c r="CJ14" s="54">
        <f t="shared" si="3"/>
        <v>0</v>
      </c>
      <c r="CK14" s="54">
        <f t="shared" si="3"/>
        <v>0</v>
      </c>
      <c r="CL14" s="145"/>
      <c r="CM14" s="143"/>
      <c r="CP14" s="91"/>
    </row>
    <row r="15" spans="1:94" ht="57.75" customHeight="1" outlineLevel="1">
      <c r="A15" s="377">
        <v>1</v>
      </c>
      <c r="B15" s="378" t="s">
        <v>355</v>
      </c>
      <c r="C15" s="377" t="s">
        <v>356</v>
      </c>
      <c r="D15" s="377" t="s">
        <v>279</v>
      </c>
      <c r="E15" s="377"/>
      <c r="F15" s="377"/>
      <c r="G15" s="390"/>
      <c r="H15" s="363"/>
      <c r="I15" s="363"/>
      <c r="J15" s="363"/>
      <c r="K15" s="377"/>
      <c r="L15" s="377"/>
      <c r="M15" s="110"/>
      <c r="N15" s="104"/>
      <c r="O15" s="142"/>
      <c r="P15" s="142"/>
      <c r="Q15" s="142"/>
      <c r="R15" s="142"/>
      <c r="S15" s="57"/>
      <c r="T15" s="57"/>
      <c r="U15" s="57"/>
      <c r="V15" s="57"/>
      <c r="W15" s="57"/>
      <c r="X15" s="57"/>
      <c r="Y15" s="142">
        <f>SUM(Z15:AB15)</f>
        <v>11310</v>
      </c>
      <c r="Z15" s="57"/>
      <c r="AA15" s="57"/>
      <c r="AB15" s="142">
        <f>SUM(AD15:AG15)</f>
        <v>11310</v>
      </c>
      <c r="AC15" s="142">
        <f>AD15+AE15</f>
        <v>0</v>
      </c>
      <c r="AD15" s="147"/>
      <c r="AE15" s="147"/>
      <c r="AF15" s="57">
        <v>11310</v>
      </c>
      <c r="AG15" s="57"/>
      <c r="AH15" s="142">
        <f>SUM(AI15:AK15)</f>
        <v>5659</v>
      </c>
      <c r="AI15" s="57"/>
      <c r="AJ15" s="57"/>
      <c r="AK15" s="142">
        <f>AP15+AO15+AL15</f>
        <v>5659</v>
      </c>
      <c r="AL15" s="142">
        <f>AM15+AN15</f>
        <v>0</v>
      </c>
      <c r="AM15" s="148"/>
      <c r="AN15" s="57"/>
      <c r="AO15" s="88">
        <v>5659</v>
      </c>
      <c r="AP15" s="57"/>
      <c r="AQ15" s="142">
        <f>SUM(AR15:AT15)</f>
        <v>5659</v>
      </c>
      <c r="AR15" s="57"/>
      <c r="AS15" s="57"/>
      <c r="AT15" s="142">
        <f>AU15+AX15+AY15</f>
        <v>5659</v>
      </c>
      <c r="AU15" s="142">
        <f>AV15+AW15</f>
        <v>0</v>
      </c>
      <c r="AV15" s="142"/>
      <c r="AW15" s="57"/>
      <c r="AX15" s="88">
        <v>5659</v>
      </c>
      <c r="AY15" s="57"/>
      <c r="AZ15" s="57">
        <f>SUM(BA15:BC15)</f>
        <v>7660</v>
      </c>
      <c r="BA15" s="57"/>
      <c r="BB15" s="57"/>
      <c r="BC15" s="57">
        <f>BD15+BG15+BH15</f>
        <v>7660</v>
      </c>
      <c r="BD15" s="142">
        <f>BF15+BE15</f>
        <v>0</v>
      </c>
      <c r="BE15" s="147"/>
      <c r="BF15" s="57"/>
      <c r="BG15" s="88">
        <f>1160+6500</f>
        <v>7660</v>
      </c>
      <c r="BH15" s="142"/>
      <c r="BI15" s="149"/>
      <c r="BJ15" s="149"/>
      <c r="BK15" s="149"/>
      <c r="BL15" s="149"/>
      <c r="BM15" s="149"/>
      <c r="BN15" s="149"/>
      <c r="BO15" s="149"/>
      <c r="BP15" s="149"/>
      <c r="BQ15" s="149"/>
      <c r="BR15" s="150"/>
      <c r="BS15" s="150"/>
      <c r="BT15" s="150"/>
      <c r="BU15" s="111"/>
      <c r="BV15" s="111"/>
      <c r="BW15" s="390"/>
      <c r="BX15" s="390"/>
      <c r="BY15" s="390"/>
      <c r="BZ15" s="390"/>
      <c r="CA15" s="390"/>
      <c r="CB15" s="390"/>
      <c r="CC15" s="390"/>
      <c r="CD15" s="390"/>
      <c r="CE15" s="390"/>
      <c r="CF15" s="390"/>
      <c r="CG15" s="390"/>
      <c r="CH15" s="390"/>
      <c r="CI15" s="390"/>
      <c r="CJ15" s="390"/>
      <c r="CK15" s="390"/>
      <c r="CL15" s="390"/>
      <c r="CM15" s="426"/>
    </row>
    <row r="16" spans="1:94" ht="80.25" customHeight="1" outlineLevel="1">
      <c r="A16" s="377">
        <v>2</v>
      </c>
      <c r="B16" s="151" t="s">
        <v>357</v>
      </c>
      <c r="C16" s="152" t="s">
        <v>1325</v>
      </c>
      <c r="D16" s="363" t="s">
        <v>1324</v>
      </c>
      <c r="E16" s="104"/>
      <c r="F16" s="104"/>
      <c r="G16" s="104" t="s">
        <v>358</v>
      </c>
      <c r="H16" s="104" t="s">
        <v>358</v>
      </c>
      <c r="I16" s="104"/>
      <c r="J16" s="103"/>
      <c r="K16" s="104"/>
      <c r="L16" s="106"/>
      <c r="M16" s="104"/>
      <c r="N16" s="104"/>
      <c r="O16" s="142"/>
      <c r="P16" s="142"/>
      <c r="Q16" s="142"/>
      <c r="R16" s="142"/>
      <c r="S16" s="57"/>
      <c r="T16" s="57"/>
      <c r="U16" s="57"/>
      <c r="V16" s="57"/>
      <c r="W16" s="57"/>
      <c r="X16" s="57"/>
      <c r="Y16" s="142">
        <f>SUM(Z16:AB16)</f>
        <v>2000</v>
      </c>
      <c r="Z16" s="57"/>
      <c r="AA16" s="57"/>
      <c r="AB16" s="142">
        <f>SUM(AD16:AG16)</f>
        <v>2000</v>
      </c>
      <c r="AC16" s="142">
        <f>AD16+AE16</f>
        <v>0</v>
      </c>
      <c r="AD16" s="142"/>
      <c r="AE16" s="57"/>
      <c r="AF16" s="142"/>
      <c r="AG16" s="142">
        <v>2000</v>
      </c>
      <c r="AH16" s="142">
        <f>SUM(AI16:AK16)</f>
        <v>0</v>
      </c>
      <c r="AI16" s="57"/>
      <c r="AJ16" s="57"/>
      <c r="AK16" s="142">
        <f>AP16+AO16+AL16</f>
        <v>0</v>
      </c>
      <c r="AL16" s="142">
        <f>AM16+AN16</f>
        <v>0</v>
      </c>
      <c r="AM16" s="142"/>
      <c r="AN16" s="142"/>
      <c r="AO16" s="142"/>
      <c r="AP16" s="142"/>
      <c r="AQ16" s="142">
        <f>SUM(AR16:AT16)</f>
        <v>0</v>
      </c>
      <c r="AR16" s="57"/>
      <c r="AS16" s="57"/>
      <c r="AT16" s="142">
        <f>AU16+AX16+AY16</f>
        <v>0</v>
      </c>
      <c r="AU16" s="142">
        <f>AV16+AW16</f>
        <v>0</v>
      </c>
      <c r="AV16" s="142"/>
      <c r="AW16" s="57"/>
      <c r="AX16" s="55"/>
      <c r="AY16" s="142"/>
      <c r="AZ16" s="57">
        <f>SUM(BA16:BC16)</f>
        <v>2000</v>
      </c>
      <c r="BA16" s="57"/>
      <c r="BB16" s="57"/>
      <c r="BC16" s="57">
        <f>BD16+BG16+BH16</f>
        <v>2000</v>
      </c>
      <c r="BD16" s="142">
        <f>BF16+BE16</f>
        <v>0</v>
      </c>
      <c r="BE16" s="57"/>
      <c r="BF16" s="57"/>
      <c r="BG16" s="57"/>
      <c r="BH16" s="57">
        <v>2000</v>
      </c>
      <c r="BI16" s="104">
        <f>SUM(BJ16:BL16)</f>
        <v>0</v>
      </c>
      <c r="BJ16" s="104"/>
      <c r="BK16" s="104"/>
      <c r="BL16" s="104">
        <f>SUM(BM16:BP16)</f>
        <v>0</v>
      </c>
      <c r="BM16" s="104"/>
      <c r="BN16" s="104"/>
      <c r="BO16" s="104"/>
      <c r="BP16" s="104"/>
      <c r="BQ16" s="104">
        <f>SUM(BR16:BT16)</f>
        <v>0</v>
      </c>
      <c r="BR16" s="104"/>
      <c r="BS16" s="104"/>
      <c r="BT16" s="104"/>
      <c r="BU16" s="104">
        <f>SUM(BV16:BX16)</f>
        <v>0</v>
      </c>
      <c r="BV16" s="104"/>
      <c r="BW16" s="104"/>
      <c r="BX16" s="104"/>
      <c r="BY16" s="104"/>
      <c r="BZ16" s="104"/>
      <c r="CA16" s="104"/>
      <c r="CB16" s="104"/>
      <c r="CC16" s="104"/>
      <c r="CD16" s="104"/>
      <c r="CE16" s="104"/>
      <c r="CF16" s="104"/>
      <c r="CG16" s="104"/>
      <c r="CH16" s="104"/>
      <c r="CI16" s="104"/>
      <c r="CJ16" s="104"/>
      <c r="CK16" s="104"/>
      <c r="CL16" s="363"/>
      <c r="CM16" s="102"/>
    </row>
    <row r="17" spans="1:94" ht="33" customHeight="1">
      <c r="A17" s="145" t="s">
        <v>10</v>
      </c>
      <c r="B17" s="361" t="s">
        <v>1359</v>
      </c>
      <c r="C17" s="145"/>
      <c r="D17" s="145"/>
      <c r="E17" s="145"/>
      <c r="F17" s="145"/>
      <c r="G17" s="145"/>
      <c r="H17" s="145"/>
      <c r="I17" s="145"/>
      <c r="J17" s="145"/>
      <c r="K17" s="145"/>
      <c r="L17" s="146"/>
      <c r="M17" s="145"/>
      <c r="N17" s="145"/>
      <c r="O17" s="54">
        <f t="shared" ref="O17:AT17" si="4">O18+O36+O21+O44</f>
        <v>339409.27899999998</v>
      </c>
      <c r="P17" s="54">
        <f t="shared" si="4"/>
        <v>0</v>
      </c>
      <c r="Q17" s="54">
        <f t="shared" si="4"/>
        <v>90000</v>
      </c>
      <c r="R17" s="54">
        <f t="shared" si="4"/>
        <v>130472</v>
      </c>
      <c r="S17" s="54">
        <f t="shared" si="4"/>
        <v>0</v>
      </c>
      <c r="T17" s="54">
        <f t="shared" si="4"/>
        <v>0</v>
      </c>
      <c r="U17" s="54">
        <f t="shared" si="4"/>
        <v>0</v>
      </c>
      <c r="V17" s="54">
        <f t="shared" si="4"/>
        <v>0</v>
      </c>
      <c r="W17" s="54">
        <f t="shared" si="4"/>
        <v>0</v>
      </c>
      <c r="X17" s="54">
        <f t="shared" si="4"/>
        <v>0</v>
      </c>
      <c r="Y17" s="54">
        <f t="shared" si="4"/>
        <v>211871.65899999999</v>
      </c>
      <c r="Z17" s="54">
        <f t="shared" si="4"/>
        <v>0</v>
      </c>
      <c r="AA17" s="54">
        <f t="shared" si="4"/>
        <v>90000</v>
      </c>
      <c r="AB17" s="54">
        <f t="shared" si="4"/>
        <v>136371.65899999999</v>
      </c>
      <c r="AC17" s="54">
        <f t="shared" si="4"/>
        <v>68236.659</v>
      </c>
      <c r="AD17" s="54">
        <f t="shared" si="4"/>
        <v>68236.659</v>
      </c>
      <c r="AE17" s="54">
        <f t="shared" si="4"/>
        <v>0</v>
      </c>
      <c r="AF17" s="54">
        <f t="shared" si="4"/>
        <v>49300</v>
      </c>
      <c r="AG17" s="54">
        <f t="shared" si="4"/>
        <v>18835</v>
      </c>
      <c r="AH17" s="54">
        <f t="shared" si="4"/>
        <v>70816.972609000004</v>
      </c>
      <c r="AI17" s="54">
        <f t="shared" si="4"/>
        <v>0</v>
      </c>
      <c r="AJ17" s="54">
        <f t="shared" si="4"/>
        <v>0</v>
      </c>
      <c r="AK17" s="54">
        <f t="shared" si="4"/>
        <v>70816.972609000004</v>
      </c>
      <c r="AL17" s="54">
        <f t="shared" si="4"/>
        <v>47506.659</v>
      </c>
      <c r="AM17" s="54">
        <f t="shared" si="4"/>
        <v>47506.659</v>
      </c>
      <c r="AN17" s="54">
        <f t="shared" si="4"/>
        <v>0</v>
      </c>
      <c r="AO17" s="54">
        <f t="shared" si="4"/>
        <v>13440.032552000001</v>
      </c>
      <c r="AP17" s="54">
        <f t="shared" si="4"/>
        <v>9870.2810570000001</v>
      </c>
      <c r="AQ17" s="54">
        <f t="shared" si="4"/>
        <v>69191.416924999998</v>
      </c>
      <c r="AR17" s="54">
        <f t="shared" si="4"/>
        <v>0</v>
      </c>
      <c r="AS17" s="54">
        <f t="shared" si="4"/>
        <v>0</v>
      </c>
      <c r="AT17" s="54">
        <f t="shared" si="4"/>
        <v>69191.416924999998</v>
      </c>
      <c r="AU17" s="54">
        <f t="shared" ref="AU17:BZ17" si="5">AU18+AU36+AU21+AU44</f>
        <v>47506.659</v>
      </c>
      <c r="AV17" s="54">
        <f t="shared" si="5"/>
        <v>47506.659</v>
      </c>
      <c r="AW17" s="54">
        <f t="shared" si="5"/>
        <v>0</v>
      </c>
      <c r="AX17" s="54">
        <f t="shared" si="5"/>
        <v>13440.018552</v>
      </c>
      <c r="AY17" s="54">
        <f t="shared" si="5"/>
        <v>8244.7393730000003</v>
      </c>
      <c r="AZ17" s="54">
        <f t="shared" si="5"/>
        <v>68150.195000000007</v>
      </c>
      <c r="BA17" s="54">
        <f t="shared" si="5"/>
        <v>0</v>
      </c>
      <c r="BB17" s="54">
        <f t="shared" si="5"/>
        <v>25000</v>
      </c>
      <c r="BC17" s="54">
        <f t="shared" si="5"/>
        <v>43150.195</v>
      </c>
      <c r="BD17" s="54">
        <f t="shared" si="5"/>
        <v>20730</v>
      </c>
      <c r="BE17" s="54">
        <f t="shared" si="5"/>
        <v>20730</v>
      </c>
      <c r="BF17" s="54">
        <f t="shared" si="5"/>
        <v>0</v>
      </c>
      <c r="BG17" s="54">
        <f t="shared" si="5"/>
        <v>14325.768</v>
      </c>
      <c r="BH17" s="54">
        <f t="shared" si="5"/>
        <v>8094.4269999999997</v>
      </c>
      <c r="BI17" s="54">
        <f t="shared" si="5"/>
        <v>23405.406723000004</v>
      </c>
      <c r="BJ17" s="54">
        <f t="shared" si="5"/>
        <v>0</v>
      </c>
      <c r="BK17" s="54">
        <f t="shared" si="5"/>
        <v>0</v>
      </c>
      <c r="BL17" s="54">
        <f t="shared" si="5"/>
        <v>23405.406723000004</v>
      </c>
      <c r="BM17" s="54">
        <f t="shared" si="5"/>
        <v>14382.453593</v>
      </c>
      <c r="BN17" s="54">
        <f t="shared" si="5"/>
        <v>0</v>
      </c>
      <c r="BO17" s="54">
        <f t="shared" si="5"/>
        <v>4518.776304</v>
      </c>
      <c r="BP17" s="54">
        <f t="shared" si="5"/>
        <v>4504.1768259999999</v>
      </c>
      <c r="BQ17" s="54">
        <f t="shared" si="5"/>
        <v>1625.541698</v>
      </c>
      <c r="BR17" s="54">
        <f t="shared" si="5"/>
        <v>0</v>
      </c>
      <c r="BS17" s="54">
        <f t="shared" si="5"/>
        <v>0</v>
      </c>
      <c r="BT17" s="54">
        <f t="shared" si="5"/>
        <v>1625.541698</v>
      </c>
      <c r="BU17" s="54">
        <f t="shared" si="5"/>
        <v>1625.541684</v>
      </c>
      <c r="BV17" s="54">
        <f t="shared" si="5"/>
        <v>0</v>
      </c>
      <c r="BW17" s="54">
        <f t="shared" si="5"/>
        <v>0</v>
      </c>
      <c r="BX17" s="54">
        <f t="shared" si="5"/>
        <v>1625.541684</v>
      </c>
      <c r="BY17" s="54">
        <f t="shared" si="5"/>
        <v>3643</v>
      </c>
      <c r="BZ17" s="54">
        <f t="shared" si="5"/>
        <v>0</v>
      </c>
      <c r="CA17" s="54">
        <f t="shared" ref="CA17:CC17" si="6">CA18+CA36+CA21+CA44</f>
        <v>0</v>
      </c>
      <c r="CB17" s="54">
        <f t="shared" si="6"/>
        <v>3643</v>
      </c>
      <c r="CC17" s="54">
        <f t="shared" si="6"/>
        <v>1625.541684</v>
      </c>
      <c r="CD17" s="54"/>
      <c r="CE17" s="54"/>
      <c r="CF17" s="54"/>
      <c r="CG17" s="54"/>
      <c r="CH17" s="54"/>
      <c r="CI17" s="54"/>
      <c r="CJ17" s="54"/>
      <c r="CK17" s="54"/>
      <c r="CL17" s="145" t="s">
        <v>1369</v>
      </c>
      <c r="CM17" s="143"/>
      <c r="CP17" s="91"/>
    </row>
    <row r="18" spans="1:94" ht="25.5" customHeight="1">
      <c r="A18" s="361" t="s">
        <v>12</v>
      </c>
      <c r="B18" s="361" t="s">
        <v>359</v>
      </c>
      <c r="C18" s="361"/>
      <c r="D18" s="361"/>
      <c r="E18" s="361"/>
      <c r="F18" s="361"/>
      <c r="G18" s="361"/>
      <c r="H18" s="361"/>
      <c r="I18" s="361"/>
      <c r="J18" s="361"/>
      <c r="K18" s="361"/>
      <c r="L18" s="361"/>
      <c r="M18" s="361"/>
      <c r="N18" s="361"/>
      <c r="O18" s="54">
        <f>O19</f>
        <v>2000</v>
      </c>
      <c r="P18" s="54">
        <f t="shared" ref="P18:CA18" si="7">P19</f>
        <v>0</v>
      </c>
      <c r="Q18" s="54">
        <f t="shared" si="7"/>
        <v>0</v>
      </c>
      <c r="R18" s="54">
        <f t="shared" si="7"/>
        <v>1900</v>
      </c>
      <c r="S18" s="54">
        <f t="shared" si="7"/>
        <v>0</v>
      </c>
      <c r="T18" s="54">
        <f t="shared" si="7"/>
        <v>0</v>
      </c>
      <c r="U18" s="54">
        <f t="shared" si="7"/>
        <v>0</v>
      </c>
      <c r="V18" s="54">
        <f t="shared" si="7"/>
        <v>0</v>
      </c>
      <c r="W18" s="54">
        <f t="shared" si="7"/>
        <v>0</v>
      </c>
      <c r="X18" s="54">
        <f t="shared" si="7"/>
        <v>0</v>
      </c>
      <c r="Y18" s="54">
        <f t="shared" si="7"/>
        <v>1830</v>
      </c>
      <c r="Z18" s="54">
        <f t="shared" si="7"/>
        <v>0</v>
      </c>
      <c r="AA18" s="54">
        <f t="shared" si="7"/>
        <v>0</v>
      </c>
      <c r="AB18" s="54">
        <f t="shared" si="7"/>
        <v>1830</v>
      </c>
      <c r="AC18" s="54">
        <f t="shared" si="7"/>
        <v>1830</v>
      </c>
      <c r="AD18" s="54">
        <f t="shared" si="7"/>
        <v>1830</v>
      </c>
      <c r="AE18" s="54">
        <f t="shared" si="7"/>
        <v>0</v>
      </c>
      <c r="AF18" s="54">
        <f t="shared" si="7"/>
        <v>0</v>
      </c>
      <c r="AG18" s="54">
        <f t="shared" si="7"/>
        <v>0</v>
      </c>
      <c r="AH18" s="54">
        <f t="shared" si="7"/>
        <v>550</v>
      </c>
      <c r="AI18" s="54">
        <f t="shared" si="7"/>
        <v>0</v>
      </c>
      <c r="AJ18" s="54">
        <f t="shared" si="7"/>
        <v>0</v>
      </c>
      <c r="AK18" s="54">
        <f t="shared" si="7"/>
        <v>550</v>
      </c>
      <c r="AL18" s="54">
        <f t="shared" si="7"/>
        <v>550</v>
      </c>
      <c r="AM18" s="54">
        <f t="shared" si="7"/>
        <v>550</v>
      </c>
      <c r="AN18" s="54">
        <f t="shared" si="7"/>
        <v>0</v>
      </c>
      <c r="AO18" s="54">
        <f t="shared" si="7"/>
        <v>0</v>
      </c>
      <c r="AP18" s="54">
        <f t="shared" si="7"/>
        <v>0</v>
      </c>
      <c r="AQ18" s="54">
        <f t="shared" si="7"/>
        <v>550</v>
      </c>
      <c r="AR18" s="54">
        <f t="shared" si="7"/>
        <v>0</v>
      </c>
      <c r="AS18" s="54">
        <f t="shared" si="7"/>
        <v>0</v>
      </c>
      <c r="AT18" s="54">
        <f t="shared" si="7"/>
        <v>550</v>
      </c>
      <c r="AU18" s="54">
        <f t="shared" si="7"/>
        <v>550</v>
      </c>
      <c r="AV18" s="54">
        <f t="shared" si="7"/>
        <v>550</v>
      </c>
      <c r="AW18" s="54">
        <f t="shared" si="7"/>
        <v>0</v>
      </c>
      <c r="AX18" s="54">
        <f t="shared" si="7"/>
        <v>0</v>
      </c>
      <c r="AY18" s="54">
        <f t="shared" si="7"/>
        <v>0</v>
      </c>
      <c r="AZ18" s="54">
        <f t="shared" si="7"/>
        <v>1280</v>
      </c>
      <c r="BA18" s="54">
        <f t="shared" si="7"/>
        <v>0</v>
      </c>
      <c r="BB18" s="54">
        <f t="shared" si="7"/>
        <v>0</v>
      </c>
      <c r="BC18" s="54">
        <f t="shared" si="7"/>
        <v>1280</v>
      </c>
      <c r="BD18" s="54">
        <f t="shared" si="7"/>
        <v>1280</v>
      </c>
      <c r="BE18" s="54">
        <f t="shared" si="7"/>
        <v>1280</v>
      </c>
      <c r="BF18" s="54">
        <f t="shared" si="7"/>
        <v>0</v>
      </c>
      <c r="BG18" s="54">
        <f t="shared" si="7"/>
        <v>0</v>
      </c>
      <c r="BH18" s="54">
        <f t="shared" si="7"/>
        <v>0</v>
      </c>
      <c r="BI18" s="54">
        <f t="shared" si="7"/>
        <v>1232</v>
      </c>
      <c r="BJ18" s="54">
        <f t="shared" si="7"/>
        <v>0</v>
      </c>
      <c r="BK18" s="54">
        <f t="shared" si="7"/>
        <v>0</v>
      </c>
      <c r="BL18" s="54">
        <f t="shared" si="7"/>
        <v>1232</v>
      </c>
      <c r="BM18" s="54">
        <f t="shared" si="7"/>
        <v>1232</v>
      </c>
      <c r="BN18" s="54">
        <f t="shared" si="7"/>
        <v>0</v>
      </c>
      <c r="BO18" s="54">
        <f t="shared" si="7"/>
        <v>0</v>
      </c>
      <c r="BP18" s="54">
        <f t="shared" si="7"/>
        <v>0</v>
      </c>
      <c r="BQ18" s="54">
        <f t="shared" si="7"/>
        <v>0</v>
      </c>
      <c r="BR18" s="54">
        <f t="shared" si="7"/>
        <v>0</v>
      </c>
      <c r="BS18" s="54">
        <f t="shared" si="7"/>
        <v>0</v>
      </c>
      <c r="BT18" s="54">
        <f t="shared" si="7"/>
        <v>0</v>
      </c>
      <c r="BU18" s="54">
        <f t="shared" si="7"/>
        <v>0</v>
      </c>
      <c r="BV18" s="54">
        <f t="shared" si="7"/>
        <v>0</v>
      </c>
      <c r="BW18" s="54">
        <f t="shared" si="7"/>
        <v>0</v>
      </c>
      <c r="BX18" s="54">
        <f t="shared" si="7"/>
        <v>0</v>
      </c>
      <c r="BY18" s="54">
        <f t="shared" si="7"/>
        <v>0</v>
      </c>
      <c r="BZ18" s="54">
        <f t="shared" si="7"/>
        <v>0</v>
      </c>
      <c r="CA18" s="54">
        <f t="shared" si="7"/>
        <v>0</v>
      </c>
      <c r="CB18" s="54">
        <f t="shared" ref="CB18:CK18" si="8">CB19</f>
        <v>0</v>
      </c>
      <c r="CC18" s="54">
        <f t="shared" si="8"/>
        <v>0</v>
      </c>
      <c r="CD18" s="54">
        <f t="shared" si="8"/>
        <v>0</v>
      </c>
      <c r="CE18" s="54">
        <f t="shared" si="8"/>
        <v>0</v>
      </c>
      <c r="CF18" s="54">
        <f t="shared" si="8"/>
        <v>0</v>
      </c>
      <c r="CG18" s="54">
        <f t="shared" si="8"/>
        <v>0</v>
      </c>
      <c r="CH18" s="54">
        <f t="shared" si="8"/>
        <v>0</v>
      </c>
      <c r="CI18" s="54">
        <f t="shared" si="8"/>
        <v>0</v>
      </c>
      <c r="CJ18" s="54">
        <f t="shared" si="8"/>
        <v>0</v>
      </c>
      <c r="CK18" s="54">
        <f t="shared" si="8"/>
        <v>0</v>
      </c>
      <c r="CL18" s="361"/>
      <c r="CM18" s="427"/>
    </row>
    <row r="19" spans="1:94" ht="15" outlineLevel="1">
      <c r="A19" s="419" t="s">
        <v>45</v>
      </c>
      <c r="B19" s="391" t="s">
        <v>49</v>
      </c>
      <c r="C19" s="361"/>
      <c r="D19" s="361"/>
      <c r="E19" s="361"/>
      <c r="F19" s="361"/>
      <c r="G19" s="361"/>
      <c r="H19" s="361"/>
      <c r="I19" s="361"/>
      <c r="J19" s="361"/>
      <c r="K19" s="361"/>
      <c r="L19" s="361"/>
      <c r="M19" s="361"/>
      <c r="N19" s="361"/>
      <c r="O19" s="54">
        <f>SUM(O20:O20)</f>
        <v>2000</v>
      </c>
      <c r="P19" s="54">
        <f t="shared" ref="P19:CA19" si="9">SUM(P20:P20)</f>
        <v>0</v>
      </c>
      <c r="Q19" s="54">
        <f t="shared" si="9"/>
        <v>0</v>
      </c>
      <c r="R19" s="54">
        <f t="shared" si="9"/>
        <v>1900</v>
      </c>
      <c r="S19" s="54">
        <f t="shared" si="9"/>
        <v>0</v>
      </c>
      <c r="T19" s="54">
        <f t="shared" si="9"/>
        <v>0</v>
      </c>
      <c r="U19" s="54">
        <f t="shared" si="9"/>
        <v>0</v>
      </c>
      <c r="V19" s="54">
        <f t="shared" si="9"/>
        <v>0</v>
      </c>
      <c r="W19" s="54">
        <f t="shared" si="9"/>
        <v>0</v>
      </c>
      <c r="X19" s="54">
        <f t="shared" si="9"/>
        <v>0</v>
      </c>
      <c r="Y19" s="54">
        <f t="shared" si="9"/>
        <v>1830</v>
      </c>
      <c r="Z19" s="54">
        <f t="shared" si="9"/>
        <v>0</v>
      </c>
      <c r="AA19" s="54">
        <f t="shared" si="9"/>
        <v>0</v>
      </c>
      <c r="AB19" s="54">
        <f t="shared" si="9"/>
        <v>1830</v>
      </c>
      <c r="AC19" s="54">
        <f t="shared" si="9"/>
        <v>1830</v>
      </c>
      <c r="AD19" s="54">
        <f t="shared" si="9"/>
        <v>1830</v>
      </c>
      <c r="AE19" s="54">
        <f t="shared" si="9"/>
        <v>0</v>
      </c>
      <c r="AF19" s="54">
        <f t="shared" si="9"/>
        <v>0</v>
      </c>
      <c r="AG19" s="54">
        <f t="shared" si="9"/>
        <v>0</v>
      </c>
      <c r="AH19" s="54">
        <f t="shared" si="9"/>
        <v>550</v>
      </c>
      <c r="AI19" s="54">
        <f t="shared" si="9"/>
        <v>0</v>
      </c>
      <c r="AJ19" s="54">
        <f t="shared" si="9"/>
        <v>0</v>
      </c>
      <c r="AK19" s="54">
        <f t="shared" si="9"/>
        <v>550</v>
      </c>
      <c r="AL19" s="54">
        <f t="shared" si="9"/>
        <v>550</v>
      </c>
      <c r="AM19" s="54">
        <f t="shared" si="9"/>
        <v>550</v>
      </c>
      <c r="AN19" s="54">
        <f t="shared" si="9"/>
        <v>0</v>
      </c>
      <c r="AO19" s="54">
        <f t="shared" si="9"/>
        <v>0</v>
      </c>
      <c r="AP19" s="54">
        <f t="shared" si="9"/>
        <v>0</v>
      </c>
      <c r="AQ19" s="54">
        <f t="shared" si="9"/>
        <v>550</v>
      </c>
      <c r="AR19" s="54">
        <f t="shared" si="9"/>
        <v>0</v>
      </c>
      <c r="AS19" s="54">
        <f t="shared" si="9"/>
        <v>0</v>
      </c>
      <c r="AT19" s="54">
        <f t="shared" si="9"/>
        <v>550</v>
      </c>
      <c r="AU19" s="54">
        <f t="shared" si="9"/>
        <v>550</v>
      </c>
      <c r="AV19" s="54">
        <f t="shared" si="9"/>
        <v>550</v>
      </c>
      <c r="AW19" s="54">
        <f t="shared" si="9"/>
        <v>0</v>
      </c>
      <c r="AX19" s="54">
        <f t="shared" si="9"/>
        <v>0</v>
      </c>
      <c r="AY19" s="54">
        <f t="shared" si="9"/>
        <v>0</v>
      </c>
      <c r="AZ19" s="54">
        <f t="shared" si="9"/>
        <v>1280</v>
      </c>
      <c r="BA19" s="54">
        <f t="shared" si="9"/>
        <v>0</v>
      </c>
      <c r="BB19" s="54">
        <f t="shared" si="9"/>
        <v>0</v>
      </c>
      <c r="BC19" s="54">
        <f t="shared" si="9"/>
        <v>1280</v>
      </c>
      <c r="BD19" s="54">
        <f t="shared" si="9"/>
        <v>1280</v>
      </c>
      <c r="BE19" s="54">
        <f t="shared" si="9"/>
        <v>1280</v>
      </c>
      <c r="BF19" s="54">
        <f t="shared" si="9"/>
        <v>0</v>
      </c>
      <c r="BG19" s="54">
        <f t="shared" si="9"/>
        <v>0</v>
      </c>
      <c r="BH19" s="54">
        <f t="shared" si="9"/>
        <v>0</v>
      </c>
      <c r="BI19" s="54">
        <f t="shared" si="9"/>
        <v>1232</v>
      </c>
      <c r="BJ19" s="54">
        <f t="shared" si="9"/>
        <v>0</v>
      </c>
      <c r="BK19" s="54">
        <f t="shared" si="9"/>
        <v>0</v>
      </c>
      <c r="BL19" s="54">
        <f t="shared" si="9"/>
        <v>1232</v>
      </c>
      <c r="BM19" s="54">
        <f t="shared" si="9"/>
        <v>1232</v>
      </c>
      <c r="BN19" s="54">
        <f t="shared" si="9"/>
        <v>0</v>
      </c>
      <c r="BO19" s="54">
        <f t="shared" si="9"/>
        <v>0</v>
      </c>
      <c r="BP19" s="54">
        <f t="shared" si="9"/>
        <v>0</v>
      </c>
      <c r="BQ19" s="54">
        <f t="shared" si="9"/>
        <v>0</v>
      </c>
      <c r="BR19" s="54">
        <f t="shared" si="9"/>
        <v>0</v>
      </c>
      <c r="BS19" s="54">
        <f t="shared" si="9"/>
        <v>0</v>
      </c>
      <c r="BT19" s="54">
        <f t="shared" si="9"/>
        <v>0</v>
      </c>
      <c r="BU19" s="54">
        <f t="shared" si="9"/>
        <v>0</v>
      </c>
      <c r="BV19" s="54">
        <f t="shared" si="9"/>
        <v>0</v>
      </c>
      <c r="BW19" s="54">
        <f t="shared" si="9"/>
        <v>0</v>
      </c>
      <c r="BX19" s="54">
        <f t="shared" si="9"/>
        <v>0</v>
      </c>
      <c r="BY19" s="54">
        <f t="shared" si="9"/>
        <v>0</v>
      </c>
      <c r="BZ19" s="54">
        <f t="shared" si="9"/>
        <v>0</v>
      </c>
      <c r="CA19" s="54">
        <f t="shared" si="9"/>
        <v>0</v>
      </c>
      <c r="CB19" s="54">
        <f t="shared" ref="CB19:CK19" si="10">SUM(CB20:CB20)</f>
        <v>0</v>
      </c>
      <c r="CC19" s="54">
        <f t="shared" si="10"/>
        <v>0</v>
      </c>
      <c r="CD19" s="54">
        <f t="shared" si="10"/>
        <v>0</v>
      </c>
      <c r="CE19" s="54">
        <f t="shared" si="10"/>
        <v>0</v>
      </c>
      <c r="CF19" s="54">
        <f t="shared" si="10"/>
        <v>0</v>
      </c>
      <c r="CG19" s="54">
        <f t="shared" si="10"/>
        <v>0</v>
      </c>
      <c r="CH19" s="54">
        <f t="shared" si="10"/>
        <v>0</v>
      </c>
      <c r="CI19" s="54">
        <f t="shared" si="10"/>
        <v>0</v>
      </c>
      <c r="CJ19" s="54">
        <f t="shared" si="10"/>
        <v>0</v>
      </c>
      <c r="CK19" s="54">
        <f t="shared" si="10"/>
        <v>0</v>
      </c>
      <c r="CL19" s="361"/>
      <c r="CM19" s="427"/>
    </row>
    <row r="20" spans="1:94" ht="46.15" outlineLevel="1">
      <c r="A20" s="377">
        <v>3</v>
      </c>
      <c r="B20" s="151" t="s">
        <v>364</v>
      </c>
      <c r="C20" s="104" t="s">
        <v>360</v>
      </c>
      <c r="D20" s="104" t="s">
        <v>365</v>
      </c>
      <c r="E20" s="104" t="s">
        <v>48</v>
      </c>
      <c r="F20" s="104" t="s">
        <v>361</v>
      </c>
      <c r="G20" s="104" t="s">
        <v>361</v>
      </c>
      <c r="H20" s="104" t="s">
        <v>361</v>
      </c>
      <c r="I20" s="104" t="s">
        <v>53</v>
      </c>
      <c r="J20" s="103"/>
      <c r="K20" s="104" t="s">
        <v>75</v>
      </c>
      <c r="L20" s="106">
        <v>2024</v>
      </c>
      <c r="M20" s="104" t="s">
        <v>366</v>
      </c>
      <c r="N20" s="104" t="s">
        <v>367</v>
      </c>
      <c r="O20" s="142">
        <v>2000</v>
      </c>
      <c r="P20" s="142"/>
      <c r="Q20" s="142"/>
      <c r="R20" s="142">
        <v>1900</v>
      </c>
      <c r="S20" s="57" t="s">
        <v>368</v>
      </c>
      <c r="T20" s="57" t="s">
        <v>361</v>
      </c>
      <c r="U20" s="57"/>
      <c r="V20" s="57"/>
      <c r="W20" s="57"/>
      <c r="X20" s="57"/>
      <c r="Y20" s="142">
        <f t="shared" ref="Y20" si="11">SUM(Z20:AB20)</f>
        <v>1830</v>
      </c>
      <c r="Z20" s="57"/>
      <c r="AA20" s="57"/>
      <c r="AB20" s="142">
        <f t="shared" ref="AB20" si="12">SUM(AD20:AG20)</f>
        <v>1830</v>
      </c>
      <c r="AC20" s="142">
        <f t="shared" ref="AC20" si="13">AD20+AE20</f>
        <v>1830</v>
      </c>
      <c r="AD20" s="147">
        <v>1830</v>
      </c>
      <c r="AE20" s="147"/>
      <c r="AF20" s="142"/>
      <c r="AG20" s="142"/>
      <c r="AH20" s="142">
        <f t="shared" ref="AH20" si="14">SUM(AI20:AK20)</f>
        <v>550</v>
      </c>
      <c r="AI20" s="57"/>
      <c r="AJ20" s="57"/>
      <c r="AK20" s="142">
        <f t="shared" ref="AK20" si="15">AP20+AO20+AL20</f>
        <v>550</v>
      </c>
      <c r="AL20" s="142">
        <f t="shared" ref="AL20" si="16">AM20+AN20</f>
        <v>550</v>
      </c>
      <c r="AM20" s="148">
        <v>550</v>
      </c>
      <c r="AN20" s="142"/>
      <c r="AO20" s="55"/>
      <c r="AP20" s="57"/>
      <c r="AQ20" s="142">
        <f t="shared" ref="AQ20" si="17">SUM(AR20:AT20)</f>
        <v>550</v>
      </c>
      <c r="AR20" s="57"/>
      <c r="AS20" s="57"/>
      <c r="AT20" s="142">
        <f t="shared" ref="AT20" si="18">AU20+AX20+AY20</f>
        <v>550</v>
      </c>
      <c r="AU20" s="142">
        <f t="shared" ref="AU20" si="19">AV20+AW20</f>
        <v>550</v>
      </c>
      <c r="AV20" s="142">
        <v>550</v>
      </c>
      <c r="AW20" s="57"/>
      <c r="AX20" s="55"/>
      <c r="AY20" s="57"/>
      <c r="AZ20" s="57">
        <f t="shared" ref="AZ20" si="20">SUM(BA20:BC20)</f>
        <v>1280</v>
      </c>
      <c r="BA20" s="57"/>
      <c r="BB20" s="57"/>
      <c r="BC20" s="57">
        <f t="shared" ref="BC20" si="21">BD20+BG20+BH20</f>
        <v>1280</v>
      </c>
      <c r="BD20" s="142">
        <f t="shared" ref="BD20" si="22">BF20+BE20</f>
        <v>1280</v>
      </c>
      <c r="BE20" s="147">
        <f>1232+48</f>
        <v>1280</v>
      </c>
      <c r="BF20" s="57"/>
      <c r="BG20" s="88"/>
      <c r="BH20" s="142"/>
      <c r="BI20" s="104">
        <f t="shared" ref="BI20" si="23">SUM(BJ20:BL20)</f>
        <v>1232</v>
      </c>
      <c r="BJ20" s="104"/>
      <c r="BK20" s="104"/>
      <c r="BL20" s="104">
        <f t="shared" ref="BL20" si="24">SUM(BM20:BP20)</f>
        <v>1232</v>
      </c>
      <c r="BM20" s="104">
        <v>1232</v>
      </c>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2"/>
    </row>
    <row r="21" spans="1:94" ht="28.5" customHeight="1">
      <c r="A21" s="361" t="s">
        <v>13</v>
      </c>
      <c r="B21" s="361" t="s">
        <v>358</v>
      </c>
      <c r="C21" s="413"/>
      <c r="D21" s="413"/>
      <c r="E21" s="413"/>
      <c r="F21" s="413"/>
      <c r="G21" s="413"/>
      <c r="H21" s="413"/>
      <c r="I21" s="413"/>
      <c r="J21" s="413"/>
      <c r="K21" s="413"/>
      <c r="L21" s="413"/>
      <c r="M21" s="413"/>
      <c r="N21" s="413"/>
      <c r="O21" s="59">
        <f>O22</f>
        <v>223489.27900000001</v>
      </c>
      <c r="P21" s="59">
        <f t="shared" ref="P21:CA21" si="25">P22</f>
        <v>0</v>
      </c>
      <c r="Q21" s="59">
        <f t="shared" si="25"/>
        <v>0</v>
      </c>
      <c r="R21" s="59">
        <f t="shared" si="25"/>
        <v>105219</v>
      </c>
      <c r="S21" s="59">
        <f t="shared" si="25"/>
        <v>0</v>
      </c>
      <c r="T21" s="59">
        <f t="shared" si="25"/>
        <v>0</v>
      </c>
      <c r="U21" s="59">
        <f t="shared" si="25"/>
        <v>0</v>
      </c>
      <c r="V21" s="59">
        <f t="shared" si="25"/>
        <v>0</v>
      </c>
      <c r="W21" s="59">
        <f t="shared" si="25"/>
        <v>0</v>
      </c>
      <c r="X21" s="59">
        <f t="shared" si="25"/>
        <v>0</v>
      </c>
      <c r="Y21" s="59">
        <f t="shared" si="25"/>
        <v>96678.659</v>
      </c>
      <c r="Z21" s="59">
        <f t="shared" si="25"/>
        <v>0</v>
      </c>
      <c r="AA21" s="59">
        <f t="shared" si="25"/>
        <v>0</v>
      </c>
      <c r="AB21" s="59">
        <f t="shared" si="25"/>
        <v>96678.659</v>
      </c>
      <c r="AC21" s="59">
        <f t="shared" si="25"/>
        <v>62146.659</v>
      </c>
      <c r="AD21" s="59">
        <f t="shared" si="25"/>
        <v>62146.659</v>
      </c>
      <c r="AE21" s="59">
        <f t="shared" si="25"/>
        <v>0</v>
      </c>
      <c r="AF21" s="59">
        <f t="shared" si="25"/>
        <v>21547</v>
      </c>
      <c r="AG21" s="59">
        <f t="shared" si="25"/>
        <v>12985</v>
      </c>
      <c r="AH21" s="59">
        <f t="shared" si="25"/>
        <v>59725.972609000004</v>
      </c>
      <c r="AI21" s="59">
        <f t="shared" si="25"/>
        <v>0</v>
      </c>
      <c r="AJ21" s="59">
        <f t="shared" si="25"/>
        <v>0</v>
      </c>
      <c r="AK21" s="59">
        <f t="shared" si="25"/>
        <v>59725.972609000004</v>
      </c>
      <c r="AL21" s="59">
        <f t="shared" si="25"/>
        <v>43476.659</v>
      </c>
      <c r="AM21" s="59">
        <f t="shared" si="25"/>
        <v>43476.659</v>
      </c>
      <c r="AN21" s="59">
        <f t="shared" si="25"/>
        <v>0</v>
      </c>
      <c r="AO21" s="59">
        <f t="shared" si="25"/>
        <v>9720.0325520000006</v>
      </c>
      <c r="AP21" s="59">
        <f t="shared" si="25"/>
        <v>6529.2810570000001</v>
      </c>
      <c r="AQ21" s="59">
        <f t="shared" si="25"/>
        <v>58916.020925000004</v>
      </c>
      <c r="AR21" s="59">
        <f t="shared" si="25"/>
        <v>0</v>
      </c>
      <c r="AS21" s="59">
        <f t="shared" si="25"/>
        <v>0</v>
      </c>
      <c r="AT21" s="59">
        <f t="shared" si="25"/>
        <v>58916.020925000004</v>
      </c>
      <c r="AU21" s="59">
        <f t="shared" si="25"/>
        <v>43476.659</v>
      </c>
      <c r="AV21" s="59">
        <f t="shared" si="25"/>
        <v>43476.659</v>
      </c>
      <c r="AW21" s="59">
        <f t="shared" si="25"/>
        <v>0</v>
      </c>
      <c r="AX21" s="59">
        <f t="shared" si="25"/>
        <v>9720.0185519999995</v>
      </c>
      <c r="AY21" s="59">
        <f t="shared" si="25"/>
        <v>5719.3433729999997</v>
      </c>
      <c r="AZ21" s="59">
        <f t="shared" si="25"/>
        <v>31660.186999999998</v>
      </c>
      <c r="BA21" s="59">
        <f t="shared" si="25"/>
        <v>0</v>
      </c>
      <c r="BB21" s="59">
        <f t="shared" si="25"/>
        <v>0</v>
      </c>
      <c r="BC21" s="59">
        <f t="shared" si="25"/>
        <v>31660.186999999998</v>
      </c>
      <c r="BD21" s="59">
        <f t="shared" si="25"/>
        <v>18670</v>
      </c>
      <c r="BE21" s="59">
        <f t="shared" si="25"/>
        <v>18670</v>
      </c>
      <c r="BF21" s="59">
        <f t="shared" si="25"/>
        <v>0</v>
      </c>
      <c r="BG21" s="59">
        <f t="shared" si="25"/>
        <v>7264.26</v>
      </c>
      <c r="BH21" s="59">
        <f t="shared" si="25"/>
        <v>5725.9269999999997</v>
      </c>
      <c r="BI21" s="59">
        <f t="shared" si="25"/>
        <v>20279.565723000003</v>
      </c>
      <c r="BJ21" s="59">
        <f t="shared" si="25"/>
        <v>0</v>
      </c>
      <c r="BK21" s="59">
        <f t="shared" si="25"/>
        <v>0</v>
      </c>
      <c r="BL21" s="59">
        <f t="shared" si="25"/>
        <v>20279.565723000003</v>
      </c>
      <c r="BM21" s="59">
        <f t="shared" si="25"/>
        <v>12981.713593</v>
      </c>
      <c r="BN21" s="59">
        <f t="shared" si="25"/>
        <v>0</v>
      </c>
      <c r="BO21" s="59">
        <f t="shared" si="25"/>
        <v>4251.7873040000004</v>
      </c>
      <c r="BP21" s="59">
        <f t="shared" si="25"/>
        <v>3046.0648259999998</v>
      </c>
      <c r="BQ21" s="59">
        <f t="shared" si="25"/>
        <v>809.93769799999995</v>
      </c>
      <c r="BR21" s="59">
        <f t="shared" si="25"/>
        <v>0</v>
      </c>
      <c r="BS21" s="59">
        <f t="shared" si="25"/>
        <v>0</v>
      </c>
      <c r="BT21" s="59">
        <f t="shared" si="25"/>
        <v>809.93769799999995</v>
      </c>
      <c r="BU21" s="59">
        <f t="shared" si="25"/>
        <v>809.93768399999999</v>
      </c>
      <c r="BV21" s="59">
        <f t="shared" si="25"/>
        <v>0</v>
      </c>
      <c r="BW21" s="59">
        <f t="shared" si="25"/>
        <v>0</v>
      </c>
      <c r="BX21" s="59">
        <f t="shared" si="25"/>
        <v>809.93768399999999</v>
      </c>
      <c r="BY21" s="59">
        <f t="shared" si="25"/>
        <v>3643</v>
      </c>
      <c r="BZ21" s="59">
        <f t="shared" si="25"/>
        <v>0</v>
      </c>
      <c r="CA21" s="59">
        <f t="shared" si="25"/>
        <v>0</v>
      </c>
      <c r="CB21" s="59">
        <f t="shared" ref="CB21:CK21" si="26">CB22</f>
        <v>3643</v>
      </c>
      <c r="CC21" s="59">
        <f t="shared" si="26"/>
        <v>809.93768399999999</v>
      </c>
      <c r="CD21" s="59">
        <f t="shared" si="26"/>
        <v>0</v>
      </c>
      <c r="CE21" s="59">
        <f t="shared" si="26"/>
        <v>0</v>
      </c>
      <c r="CF21" s="59">
        <f t="shared" si="26"/>
        <v>0</v>
      </c>
      <c r="CG21" s="59">
        <f t="shared" si="26"/>
        <v>0</v>
      </c>
      <c r="CH21" s="59">
        <f t="shared" si="26"/>
        <v>0</v>
      </c>
      <c r="CI21" s="59">
        <f t="shared" si="26"/>
        <v>0</v>
      </c>
      <c r="CJ21" s="59">
        <f t="shared" si="26"/>
        <v>0</v>
      </c>
      <c r="CK21" s="59">
        <f t="shared" si="26"/>
        <v>0</v>
      </c>
      <c r="CL21" s="413"/>
      <c r="CM21" s="428"/>
    </row>
    <row r="22" spans="1:94" outlineLevel="1">
      <c r="A22" s="373" t="s">
        <v>45</v>
      </c>
      <c r="B22" s="416" t="s">
        <v>49</v>
      </c>
      <c r="C22" s="413"/>
      <c r="D22" s="413"/>
      <c r="E22" s="413"/>
      <c r="F22" s="413"/>
      <c r="G22" s="413"/>
      <c r="H22" s="413"/>
      <c r="I22" s="413"/>
      <c r="J22" s="413"/>
      <c r="K22" s="413"/>
      <c r="L22" s="413"/>
      <c r="M22" s="413"/>
      <c r="N22" s="413"/>
      <c r="O22" s="59">
        <f>SUM(O23:O35)</f>
        <v>223489.27900000001</v>
      </c>
      <c r="P22" s="59">
        <f t="shared" ref="P22:CA22" si="27">SUM(P23:P35)</f>
        <v>0</v>
      </c>
      <c r="Q22" s="59">
        <f t="shared" si="27"/>
        <v>0</v>
      </c>
      <c r="R22" s="59">
        <f t="shared" si="27"/>
        <v>105219</v>
      </c>
      <c r="S22" s="59">
        <f t="shared" si="27"/>
        <v>0</v>
      </c>
      <c r="T22" s="59">
        <f t="shared" si="27"/>
        <v>0</v>
      </c>
      <c r="U22" s="59">
        <f t="shared" si="27"/>
        <v>0</v>
      </c>
      <c r="V22" s="59">
        <f t="shared" si="27"/>
        <v>0</v>
      </c>
      <c r="W22" s="59">
        <f t="shared" si="27"/>
        <v>0</v>
      </c>
      <c r="X22" s="59">
        <f t="shared" si="27"/>
        <v>0</v>
      </c>
      <c r="Y22" s="59">
        <f t="shared" si="27"/>
        <v>96678.659</v>
      </c>
      <c r="Z22" s="59">
        <f t="shared" si="27"/>
        <v>0</v>
      </c>
      <c r="AA22" s="59">
        <f t="shared" si="27"/>
        <v>0</v>
      </c>
      <c r="AB22" s="59">
        <f t="shared" si="27"/>
        <v>96678.659</v>
      </c>
      <c r="AC22" s="59">
        <f t="shared" si="27"/>
        <v>62146.659</v>
      </c>
      <c r="AD22" s="59">
        <f t="shared" si="27"/>
        <v>62146.659</v>
      </c>
      <c r="AE22" s="59">
        <f t="shared" si="27"/>
        <v>0</v>
      </c>
      <c r="AF22" s="59">
        <f t="shared" si="27"/>
        <v>21547</v>
      </c>
      <c r="AG22" s="59">
        <f t="shared" si="27"/>
        <v>12985</v>
      </c>
      <c r="AH22" s="59">
        <f t="shared" si="27"/>
        <v>59725.972609000004</v>
      </c>
      <c r="AI22" s="59">
        <f t="shared" si="27"/>
        <v>0</v>
      </c>
      <c r="AJ22" s="59">
        <f t="shared" si="27"/>
        <v>0</v>
      </c>
      <c r="AK22" s="59">
        <f t="shared" si="27"/>
        <v>59725.972609000004</v>
      </c>
      <c r="AL22" s="59">
        <f t="shared" si="27"/>
        <v>43476.659</v>
      </c>
      <c r="AM22" s="59">
        <f t="shared" si="27"/>
        <v>43476.659</v>
      </c>
      <c r="AN22" s="59">
        <f t="shared" si="27"/>
        <v>0</v>
      </c>
      <c r="AO22" s="59">
        <f t="shared" si="27"/>
        <v>9720.0325520000006</v>
      </c>
      <c r="AP22" s="59">
        <f t="shared" si="27"/>
        <v>6529.2810570000001</v>
      </c>
      <c r="AQ22" s="59">
        <f t="shared" si="27"/>
        <v>58916.020925000004</v>
      </c>
      <c r="AR22" s="59">
        <f t="shared" si="27"/>
        <v>0</v>
      </c>
      <c r="AS22" s="59">
        <f t="shared" si="27"/>
        <v>0</v>
      </c>
      <c r="AT22" s="59">
        <f t="shared" si="27"/>
        <v>58916.020925000004</v>
      </c>
      <c r="AU22" s="59">
        <f t="shared" si="27"/>
        <v>43476.659</v>
      </c>
      <c r="AV22" s="59">
        <f t="shared" si="27"/>
        <v>43476.659</v>
      </c>
      <c r="AW22" s="59">
        <f t="shared" si="27"/>
        <v>0</v>
      </c>
      <c r="AX22" s="59">
        <f t="shared" si="27"/>
        <v>9720.0185519999995</v>
      </c>
      <c r="AY22" s="59">
        <f t="shared" si="27"/>
        <v>5719.3433729999997</v>
      </c>
      <c r="AZ22" s="59">
        <f t="shared" si="27"/>
        <v>31660.186999999998</v>
      </c>
      <c r="BA22" s="59">
        <f t="shared" si="27"/>
        <v>0</v>
      </c>
      <c r="BB22" s="59">
        <f t="shared" si="27"/>
        <v>0</v>
      </c>
      <c r="BC22" s="59">
        <f t="shared" si="27"/>
        <v>31660.186999999998</v>
      </c>
      <c r="BD22" s="59">
        <f t="shared" si="27"/>
        <v>18670</v>
      </c>
      <c r="BE22" s="59">
        <f t="shared" si="27"/>
        <v>18670</v>
      </c>
      <c r="BF22" s="59">
        <f t="shared" si="27"/>
        <v>0</v>
      </c>
      <c r="BG22" s="59">
        <f t="shared" si="27"/>
        <v>7264.26</v>
      </c>
      <c r="BH22" s="59">
        <f t="shared" si="27"/>
        <v>5725.9269999999997</v>
      </c>
      <c r="BI22" s="59">
        <f t="shared" si="27"/>
        <v>20279.565723000003</v>
      </c>
      <c r="BJ22" s="59">
        <f t="shared" si="27"/>
        <v>0</v>
      </c>
      <c r="BK22" s="59">
        <f t="shared" si="27"/>
        <v>0</v>
      </c>
      <c r="BL22" s="59">
        <f t="shared" si="27"/>
        <v>20279.565723000003</v>
      </c>
      <c r="BM22" s="59">
        <f t="shared" si="27"/>
        <v>12981.713593</v>
      </c>
      <c r="BN22" s="59">
        <f t="shared" si="27"/>
        <v>0</v>
      </c>
      <c r="BO22" s="59">
        <f t="shared" si="27"/>
        <v>4251.7873040000004</v>
      </c>
      <c r="BP22" s="59">
        <f t="shared" si="27"/>
        <v>3046.0648259999998</v>
      </c>
      <c r="BQ22" s="59">
        <f t="shared" si="27"/>
        <v>809.93769799999995</v>
      </c>
      <c r="BR22" s="59">
        <f t="shared" si="27"/>
        <v>0</v>
      </c>
      <c r="BS22" s="59">
        <f t="shared" si="27"/>
        <v>0</v>
      </c>
      <c r="BT22" s="59">
        <f t="shared" si="27"/>
        <v>809.93769799999995</v>
      </c>
      <c r="BU22" s="59">
        <f t="shared" si="27"/>
        <v>809.93768399999999</v>
      </c>
      <c r="BV22" s="59">
        <f t="shared" si="27"/>
        <v>0</v>
      </c>
      <c r="BW22" s="59">
        <f t="shared" si="27"/>
        <v>0</v>
      </c>
      <c r="BX22" s="59">
        <f t="shared" si="27"/>
        <v>809.93768399999999</v>
      </c>
      <c r="BY22" s="59">
        <f t="shared" si="27"/>
        <v>3643</v>
      </c>
      <c r="BZ22" s="59">
        <f t="shared" si="27"/>
        <v>0</v>
      </c>
      <c r="CA22" s="59">
        <f t="shared" si="27"/>
        <v>0</v>
      </c>
      <c r="CB22" s="59">
        <f t="shared" ref="CB22:CK22" si="28">SUM(CB23:CB35)</f>
        <v>3643</v>
      </c>
      <c r="CC22" s="59">
        <f t="shared" si="28"/>
        <v>809.93768399999999</v>
      </c>
      <c r="CD22" s="59">
        <f t="shared" si="28"/>
        <v>0</v>
      </c>
      <c r="CE22" s="59">
        <f t="shared" si="28"/>
        <v>0</v>
      </c>
      <c r="CF22" s="59">
        <f t="shared" si="28"/>
        <v>0</v>
      </c>
      <c r="CG22" s="59">
        <f t="shared" si="28"/>
        <v>0</v>
      </c>
      <c r="CH22" s="59">
        <f t="shared" si="28"/>
        <v>0</v>
      </c>
      <c r="CI22" s="59">
        <f t="shared" si="28"/>
        <v>0</v>
      </c>
      <c r="CJ22" s="59">
        <f t="shared" si="28"/>
        <v>0</v>
      </c>
      <c r="CK22" s="59">
        <f t="shared" si="28"/>
        <v>0</v>
      </c>
      <c r="CL22" s="413"/>
      <c r="CM22" s="428"/>
    </row>
    <row r="23" spans="1:94" ht="59.1" customHeight="1" outlineLevel="1">
      <c r="A23" s="377">
        <v>6</v>
      </c>
      <c r="B23" s="151" t="s">
        <v>374</v>
      </c>
      <c r="C23" s="104" t="s">
        <v>360</v>
      </c>
      <c r="D23" s="104" t="s">
        <v>371</v>
      </c>
      <c r="E23" s="104" t="s">
        <v>48</v>
      </c>
      <c r="F23" s="104" t="s">
        <v>372</v>
      </c>
      <c r="G23" s="104" t="s">
        <v>358</v>
      </c>
      <c r="H23" s="104" t="s">
        <v>373</v>
      </c>
      <c r="I23" s="104" t="s">
        <v>47</v>
      </c>
      <c r="J23" s="103" t="s">
        <v>375</v>
      </c>
      <c r="K23" s="104" t="s">
        <v>52</v>
      </c>
      <c r="L23" s="106">
        <v>2023</v>
      </c>
      <c r="M23" s="104" t="s">
        <v>376</v>
      </c>
      <c r="N23" s="104" t="s">
        <v>377</v>
      </c>
      <c r="O23" s="142">
        <v>10000</v>
      </c>
      <c r="P23" s="142"/>
      <c r="Q23" s="142"/>
      <c r="R23" s="142">
        <v>10000</v>
      </c>
      <c r="S23" s="57"/>
      <c r="T23" s="57" t="s">
        <v>373</v>
      </c>
      <c r="U23" s="57"/>
      <c r="V23" s="57"/>
      <c r="W23" s="57"/>
      <c r="X23" s="57"/>
      <c r="Y23" s="142">
        <f t="shared" ref="Y23:Y35" si="29">SUM(Z23:AB23)</f>
        <v>8800</v>
      </c>
      <c r="Z23" s="57"/>
      <c r="AA23" s="57"/>
      <c r="AB23" s="142">
        <f t="shared" ref="AB23:AB35" si="30">SUM(AD23:AG23)</f>
        <v>8800</v>
      </c>
      <c r="AC23" s="142">
        <f t="shared" ref="AC23:AC35" si="31">AD23+AE23</f>
        <v>5005</v>
      </c>
      <c r="AD23" s="142">
        <v>5005</v>
      </c>
      <c r="AE23" s="57"/>
      <c r="AF23" s="142">
        <v>1475</v>
      </c>
      <c r="AG23" s="142">
        <v>2320</v>
      </c>
      <c r="AH23" s="142">
        <f t="shared" ref="AH23:AH28" si="32">SUM(AI23:AK23)</f>
        <v>3150</v>
      </c>
      <c r="AI23" s="57"/>
      <c r="AJ23" s="57"/>
      <c r="AK23" s="142">
        <f t="shared" ref="AK23:AK35" si="33">AP23+AO23+AL23</f>
        <v>3150</v>
      </c>
      <c r="AL23" s="142">
        <f t="shared" ref="AL23:AL35" si="34">AM23+AN23</f>
        <v>3100</v>
      </c>
      <c r="AM23" s="142">
        <v>3100</v>
      </c>
      <c r="AN23" s="142"/>
      <c r="AO23" s="142">
        <v>50</v>
      </c>
      <c r="AP23" s="142"/>
      <c r="AQ23" s="142">
        <f t="shared" ref="AQ23:AQ31" si="35">SUM(AR23:AT23)</f>
        <v>3150</v>
      </c>
      <c r="AR23" s="57"/>
      <c r="AS23" s="57"/>
      <c r="AT23" s="142">
        <f t="shared" ref="AT23:AT35" si="36">AU23+AX23+AY23</f>
        <v>3150</v>
      </c>
      <c r="AU23" s="142">
        <f t="shared" ref="AU23:AU35" si="37">AV23+AW23</f>
        <v>3100</v>
      </c>
      <c r="AV23" s="142">
        <v>3100</v>
      </c>
      <c r="AW23" s="57"/>
      <c r="AX23" s="55">
        <v>50</v>
      </c>
      <c r="AY23" s="57"/>
      <c r="AZ23" s="57">
        <f t="shared" ref="AZ23:AZ28" si="38">SUM(BA23:BC23)</f>
        <v>4590</v>
      </c>
      <c r="BA23" s="57"/>
      <c r="BB23" s="57"/>
      <c r="BC23" s="57">
        <f t="shared" ref="BC23:BC35" si="39">BD23+BG23+BH23</f>
        <v>4590</v>
      </c>
      <c r="BD23" s="142">
        <f t="shared" ref="BD23:BD35" si="40">BF23+BE23</f>
        <v>1905</v>
      </c>
      <c r="BE23" s="57">
        <v>1905</v>
      </c>
      <c r="BF23" s="57"/>
      <c r="BG23" s="57">
        <v>365</v>
      </c>
      <c r="BH23" s="57">
        <v>2320</v>
      </c>
      <c r="BI23" s="104">
        <f t="shared" ref="BI23:BI31" si="41">SUM(BJ23:BL23)</f>
        <v>3220.4203219999999</v>
      </c>
      <c r="BJ23" s="104"/>
      <c r="BK23" s="104"/>
      <c r="BL23" s="104">
        <f t="shared" ref="BL23:BL31" si="42">SUM(BM23:BP23)</f>
        <v>3220.4203219999999</v>
      </c>
      <c r="BM23" s="104">
        <v>1905</v>
      </c>
      <c r="BN23" s="104"/>
      <c r="BO23" s="104">
        <v>364.61394200000001</v>
      </c>
      <c r="BP23" s="104">
        <v>950.80637999999999</v>
      </c>
      <c r="BQ23" s="104">
        <f>SUM(BR23:BT23)</f>
        <v>0</v>
      </c>
      <c r="BR23" s="104"/>
      <c r="BS23" s="104"/>
      <c r="BT23" s="104"/>
      <c r="BU23" s="104">
        <f>SUM(BV23:BX23)</f>
        <v>0</v>
      </c>
      <c r="BV23" s="104"/>
      <c r="BW23" s="104"/>
      <c r="BX23" s="104"/>
      <c r="BY23" s="104">
        <f>SUM(BZ23:CB23)</f>
        <v>1351</v>
      </c>
      <c r="BZ23" s="104"/>
      <c r="CA23" s="104"/>
      <c r="CB23" s="104">
        <v>1351</v>
      </c>
      <c r="CC23" s="104"/>
      <c r="CD23" s="104"/>
      <c r="CE23" s="104"/>
      <c r="CF23" s="104"/>
      <c r="CG23" s="104"/>
      <c r="CH23" s="104"/>
      <c r="CI23" s="104"/>
      <c r="CJ23" s="104"/>
      <c r="CK23" s="104"/>
      <c r="CL23" s="104"/>
      <c r="CM23" s="102" t="s">
        <v>378</v>
      </c>
    </row>
    <row r="24" spans="1:94" ht="76.900000000000006" outlineLevel="1">
      <c r="A24" s="377">
        <v>7</v>
      </c>
      <c r="B24" s="151" t="s">
        <v>379</v>
      </c>
      <c r="C24" s="104" t="s">
        <v>360</v>
      </c>
      <c r="D24" s="104" t="s">
        <v>371</v>
      </c>
      <c r="E24" s="104" t="s">
        <v>48</v>
      </c>
      <c r="F24" s="104" t="s">
        <v>372</v>
      </c>
      <c r="G24" s="104" t="s">
        <v>358</v>
      </c>
      <c r="H24" s="104" t="s">
        <v>373</v>
      </c>
      <c r="I24" s="104" t="s">
        <v>47</v>
      </c>
      <c r="J24" s="103" t="s">
        <v>380</v>
      </c>
      <c r="K24" s="104" t="s">
        <v>52</v>
      </c>
      <c r="L24" s="106">
        <v>2023</v>
      </c>
      <c r="M24" s="104" t="s">
        <v>381</v>
      </c>
      <c r="N24" s="104" t="s">
        <v>382</v>
      </c>
      <c r="O24" s="142">
        <v>5570</v>
      </c>
      <c r="P24" s="142"/>
      <c r="Q24" s="142"/>
      <c r="R24" s="142">
        <v>5570</v>
      </c>
      <c r="S24" s="57"/>
      <c r="T24" s="57" t="s">
        <v>373</v>
      </c>
      <c r="U24" s="57"/>
      <c r="V24" s="57"/>
      <c r="W24" s="57"/>
      <c r="X24" s="57"/>
      <c r="Y24" s="142">
        <f t="shared" si="29"/>
        <v>3819.6239999999998</v>
      </c>
      <c r="Z24" s="57"/>
      <c r="AA24" s="57"/>
      <c r="AB24" s="142">
        <f t="shared" si="30"/>
        <v>3819.6239999999998</v>
      </c>
      <c r="AC24" s="142">
        <f t="shared" si="31"/>
        <v>3819.6239999999998</v>
      </c>
      <c r="AD24" s="142">
        <v>3819.6239999999998</v>
      </c>
      <c r="AE24" s="57"/>
      <c r="AF24" s="142"/>
      <c r="AG24" s="142"/>
      <c r="AH24" s="142">
        <f t="shared" si="32"/>
        <v>2417.6239999999998</v>
      </c>
      <c r="AI24" s="57"/>
      <c r="AJ24" s="57"/>
      <c r="AK24" s="142">
        <f t="shared" si="33"/>
        <v>2417.6239999999998</v>
      </c>
      <c r="AL24" s="142">
        <f t="shared" si="34"/>
        <v>2317.6239999999998</v>
      </c>
      <c r="AM24" s="142">
        <f>46.624+2271</f>
        <v>2317.6239999999998</v>
      </c>
      <c r="AN24" s="142"/>
      <c r="AO24" s="55">
        <v>100</v>
      </c>
      <c r="AP24" s="57"/>
      <c r="AQ24" s="142">
        <f t="shared" si="35"/>
        <v>2417.6239999999998</v>
      </c>
      <c r="AR24" s="57"/>
      <c r="AS24" s="57"/>
      <c r="AT24" s="142">
        <f t="shared" si="36"/>
        <v>2417.6239999999998</v>
      </c>
      <c r="AU24" s="142">
        <f t="shared" si="37"/>
        <v>2317.6239999999998</v>
      </c>
      <c r="AV24" s="142">
        <f>46.624+2271</f>
        <v>2317.6239999999998</v>
      </c>
      <c r="AW24" s="57"/>
      <c r="AX24" s="55">
        <v>100</v>
      </c>
      <c r="AY24" s="57"/>
      <c r="AZ24" s="57">
        <f t="shared" si="38"/>
        <v>1502</v>
      </c>
      <c r="BA24" s="57"/>
      <c r="BB24" s="57"/>
      <c r="BC24" s="57">
        <f t="shared" si="39"/>
        <v>1502</v>
      </c>
      <c r="BD24" s="142">
        <f t="shared" si="40"/>
        <v>1502</v>
      </c>
      <c r="BE24" s="57">
        <v>1502</v>
      </c>
      <c r="BF24" s="57"/>
      <c r="BG24" s="57"/>
      <c r="BH24" s="57"/>
      <c r="BI24" s="104">
        <f t="shared" si="41"/>
        <v>1217.685982</v>
      </c>
      <c r="BJ24" s="104"/>
      <c r="BK24" s="104"/>
      <c r="BL24" s="104">
        <f t="shared" si="42"/>
        <v>1217.685982</v>
      </c>
      <c r="BM24" s="104">
        <v>1217.685982</v>
      </c>
      <c r="BN24" s="104"/>
      <c r="BO24" s="104"/>
      <c r="BP24" s="104"/>
      <c r="BQ24" s="104">
        <f>SUM(BR24:BT24)</f>
        <v>0</v>
      </c>
      <c r="BR24" s="104"/>
      <c r="BS24" s="104"/>
      <c r="BT24" s="104"/>
      <c r="BU24" s="104">
        <f>SUM(BV24:BX24)</f>
        <v>0</v>
      </c>
      <c r="BV24" s="104"/>
      <c r="BW24" s="104"/>
      <c r="BX24" s="104"/>
      <c r="BY24" s="104">
        <f>SUM(BZ24:CB24)</f>
        <v>1400</v>
      </c>
      <c r="BZ24" s="104"/>
      <c r="CA24" s="104"/>
      <c r="CB24" s="104">
        <v>1400</v>
      </c>
      <c r="CC24" s="104"/>
      <c r="CD24" s="104"/>
      <c r="CE24" s="104"/>
      <c r="CF24" s="104"/>
      <c r="CG24" s="104"/>
      <c r="CH24" s="104"/>
      <c r="CI24" s="104"/>
      <c r="CJ24" s="104"/>
      <c r="CK24" s="104"/>
      <c r="CL24" s="104"/>
      <c r="CM24" s="102" t="s">
        <v>378</v>
      </c>
    </row>
    <row r="25" spans="1:94" ht="46.15" outlineLevel="1">
      <c r="A25" s="377">
        <v>9</v>
      </c>
      <c r="B25" s="151" t="s">
        <v>384</v>
      </c>
      <c r="C25" s="104" t="s">
        <v>360</v>
      </c>
      <c r="D25" s="104" t="s">
        <v>371</v>
      </c>
      <c r="E25" s="104" t="s">
        <v>48</v>
      </c>
      <c r="F25" s="104" t="s">
        <v>385</v>
      </c>
      <c r="G25" s="104" t="s">
        <v>358</v>
      </c>
      <c r="H25" s="104" t="s">
        <v>373</v>
      </c>
      <c r="I25" s="104" t="s">
        <v>362</v>
      </c>
      <c r="J25" s="103" t="s">
        <v>386</v>
      </c>
      <c r="K25" s="104" t="s">
        <v>387</v>
      </c>
      <c r="L25" s="106">
        <v>2025</v>
      </c>
      <c r="M25" s="104"/>
      <c r="N25" s="104" t="s">
        <v>388</v>
      </c>
      <c r="O25" s="142">
        <v>1500</v>
      </c>
      <c r="P25" s="142"/>
      <c r="Q25" s="142"/>
      <c r="R25" s="142">
        <v>1500</v>
      </c>
      <c r="S25" s="57"/>
      <c r="T25" s="57" t="s">
        <v>373</v>
      </c>
      <c r="U25" s="57"/>
      <c r="V25" s="57"/>
      <c r="W25" s="57"/>
      <c r="X25" s="57"/>
      <c r="Y25" s="142">
        <f t="shared" si="29"/>
        <v>82.296000000000049</v>
      </c>
      <c r="Z25" s="57"/>
      <c r="AA25" s="57"/>
      <c r="AB25" s="142">
        <f t="shared" si="30"/>
        <v>82.296000000000049</v>
      </c>
      <c r="AC25" s="142">
        <f t="shared" si="31"/>
        <v>82.296000000000049</v>
      </c>
      <c r="AD25" s="147">
        <f>1500-1417.704</f>
        <v>82.296000000000049</v>
      </c>
      <c r="AE25" s="147"/>
      <c r="AF25" s="55"/>
      <c r="AG25" s="57"/>
      <c r="AH25" s="142">
        <f t="shared" si="32"/>
        <v>0</v>
      </c>
      <c r="AI25" s="57"/>
      <c r="AJ25" s="57"/>
      <c r="AK25" s="142">
        <f t="shared" si="33"/>
        <v>0</v>
      </c>
      <c r="AL25" s="142">
        <f t="shared" si="34"/>
        <v>0</v>
      </c>
      <c r="AM25" s="148"/>
      <c r="AN25" s="142"/>
      <c r="AO25" s="55"/>
      <c r="AP25" s="57"/>
      <c r="AQ25" s="142">
        <f t="shared" si="35"/>
        <v>0</v>
      </c>
      <c r="AR25" s="57"/>
      <c r="AS25" s="57"/>
      <c r="AT25" s="142">
        <f t="shared" si="36"/>
        <v>0</v>
      </c>
      <c r="AU25" s="142">
        <f t="shared" si="37"/>
        <v>0</v>
      </c>
      <c r="AV25" s="142"/>
      <c r="AW25" s="57"/>
      <c r="AX25" s="55"/>
      <c r="AY25" s="57"/>
      <c r="AZ25" s="57">
        <f t="shared" si="38"/>
        <v>82.296000000000049</v>
      </c>
      <c r="BA25" s="57"/>
      <c r="BB25" s="57"/>
      <c r="BC25" s="57">
        <f t="shared" si="39"/>
        <v>82.296000000000049</v>
      </c>
      <c r="BD25" s="142">
        <f t="shared" si="40"/>
        <v>82.296000000000049</v>
      </c>
      <c r="BE25" s="147">
        <f>1500-1417.704</f>
        <v>82.296000000000049</v>
      </c>
      <c r="BF25" s="57"/>
      <c r="BG25" s="57"/>
      <c r="BH25" s="57"/>
      <c r="BI25" s="104">
        <f t="shared" si="41"/>
        <v>82.296000000000006</v>
      </c>
      <c r="BJ25" s="104"/>
      <c r="BK25" s="104"/>
      <c r="BL25" s="104">
        <f t="shared" si="42"/>
        <v>82.296000000000006</v>
      </c>
      <c r="BM25" s="104">
        <v>82.296000000000006</v>
      </c>
      <c r="BN25" s="104"/>
      <c r="BO25" s="104"/>
      <c r="BP25" s="104"/>
      <c r="BQ25" s="104">
        <f t="shared" ref="BQ25:BQ31" si="43">SUM(BR25:BT25)</f>
        <v>0</v>
      </c>
      <c r="BR25" s="104"/>
      <c r="BS25" s="104"/>
      <c r="BT25" s="104"/>
      <c r="BU25" s="104">
        <f t="shared" ref="BU25:BU31" si="44">SUM(BV25:BX25)</f>
        <v>0</v>
      </c>
      <c r="BV25" s="104"/>
      <c r="BW25" s="104"/>
      <c r="BX25" s="104"/>
      <c r="BY25" s="104"/>
      <c r="BZ25" s="104"/>
      <c r="CA25" s="104"/>
      <c r="CB25" s="104"/>
      <c r="CC25" s="104"/>
      <c r="CD25" s="104"/>
      <c r="CE25" s="104"/>
      <c r="CF25" s="104"/>
      <c r="CG25" s="104"/>
      <c r="CH25" s="104"/>
      <c r="CI25" s="104"/>
      <c r="CJ25" s="104"/>
      <c r="CK25" s="104"/>
      <c r="CL25" s="104"/>
      <c r="CM25" s="102" t="s">
        <v>389</v>
      </c>
    </row>
    <row r="26" spans="1:94" ht="64.5" customHeight="1" outlineLevel="1">
      <c r="A26" s="377">
        <v>10</v>
      </c>
      <c r="B26" s="151" t="s">
        <v>390</v>
      </c>
      <c r="C26" s="104" t="s">
        <v>360</v>
      </c>
      <c r="D26" s="104" t="s">
        <v>371</v>
      </c>
      <c r="E26" s="104" t="s">
        <v>48</v>
      </c>
      <c r="F26" s="104" t="s">
        <v>372</v>
      </c>
      <c r="G26" s="104" t="s">
        <v>358</v>
      </c>
      <c r="H26" s="104" t="s">
        <v>373</v>
      </c>
      <c r="I26" s="104" t="s">
        <v>47</v>
      </c>
      <c r="J26" s="103" t="s">
        <v>391</v>
      </c>
      <c r="K26" s="104" t="s">
        <v>54</v>
      </c>
      <c r="L26" s="106">
        <v>2023</v>
      </c>
      <c r="M26" s="104"/>
      <c r="N26" s="104" t="s">
        <v>392</v>
      </c>
      <c r="O26" s="142">
        <v>14991</v>
      </c>
      <c r="P26" s="142"/>
      <c r="Q26" s="142"/>
      <c r="R26" s="142">
        <v>13000</v>
      </c>
      <c r="S26" s="57"/>
      <c r="T26" s="57" t="s">
        <v>373</v>
      </c>
      <c r="U26" s="57"/>
      <c r="V26" s="57"/>
      <c r="W26" s="57"/>
      <c r="X26" s="57"/>
      <c r="Y26" s="142">
        <f t="shared" si="29"/>
        <v>12389.035</v>
      </c>
      <c r="Z26" s="57"/>
      <c r="AA26" s="57"/>
      <c r="AB26" s="142">
        <f t="shared" si="30"/>
        <v>12389.035</v>
      </c>
      <c r="AC26" s="142">
        <f t="shared" si="31"/>
        <v>9999.0349999999999</v>
      </c>
      <c r="AD26" s="57">
        <v>9999.0349999999999</v>
      </c>
      <c r="AE26" s="147"/>
      <c r="AF26" s="55">
        <v>2390</v>
      </c>
      <c r="AG26" s="57"/>
      <c r="AH26" s="142">
        <f t="shared" si="32"/>
        <v>11098.067552</v>
      </c>
      <c r="AI26" s="57"/>
      <c r="AJ26" s="57"/>
      <c r="AK26" s="142">
        <f t="shared" si="33"/>
        <v>11098.067552</v>
      </c>
      <c r="AL26" s="142">
        <f t="shared" si="34"/>
        <v>9358.0349999999999</v>
      </c>
      <c r="AM26" s="147">
        <v>9358.0349999999999</v>
      </c>
      <c r="AN26" s="142"/>
      <c r="AO26" s="55">
        <f>1690.032552+50</f>
        <v>1740.0325519999999</v>
      </c>
      <c r="AP26" s="57"/>
      <c r="AQ26" s="142">
        <f t="shared" si="35"/>
        <v>11098.067552</v>
      </c>
      <c r="AR26" s="57"/>
      <c r="AS26" s="57"/>
      <c r="AT26" s="142">
        <f t="shared" si="36"/>
        <v>11098.067552</v>
      </c>
      <c r="AU26" s="142">
        <f t="shared" si="37"/>
        <v>9358.0349999999999</v>
      </c>
      <c r="AV26" s="142">
        <v>9358.0349999999999</v>
      </c>
      <c r="AW26" s="57"/>
      <c r="AX26" s="55">
        <f>1690.032552+50</f>
        <v>1740.0325519999999</v>
      </c>
      <c r="AY26" s="57"/>
      <c r="AZ26" s="57">
        <f t="shared" si="38"/>
        <v>1320</v>
      </c>
      <c r="BA26" s="57"/>
      <c r="BB26" s="57"/>
      <c r="BC26" s="57">
        <f t="shared" si="39"/>
        <v>1320</v>
      </c>
      <c r="BD26" s="142">
        <f t="shared" si="40"/>
        <v>641</v>
      </c>
      <c r="BE26" s="147">
        <v>641</v>
      </c>
      <c r="BF26" s="57"/>
      <c r="BG26" s="57">
        <v>679</v>
      </c>
      <c r="BH26" s="57"/>
      <c r="BI26" s="104">
        <f t="shared" si="41"/>
        <v>1033.288448</v>
      </c>
      <c r="BJ26" s="104"/>
      <c r="BK26" s="104"/>
      <c r="BL26" s="104">
        <f t="shared" si="42"/>
        <v>1033.288448</v>
      </c>
      <c r="BM26" s="104">
        <v>596.44844799999998</v>
      </c>
      <c r="BN26" s="104"/>
      <c r="BO26" s="104">
        <v>436.84</v>
      </c>
      <c r="BP26" s="104"/>
      <c r="BQ26" s="104">
        <f t="shared" si="43"/>
        <v>0</v>
      </c>
      <c r="BR26" s="104"/>
      <c r="BS26" s="104"/>
      <c r="BT26" s="104"/>
      <c r="BU26" s="104">
        <f t="shared" si="44"/>
        <v>0</v>
      </c>
      <c r="BV26" s="104"/>
      <c r="BW26" s="104"/>
      <c r="BX26" s="104"/>
      <c r="BY26" s="104"/>
      <c r="BZ26" s="104"/>
      <c r="CA26" s="104"/>
      <c r="CB26" s="104"/>
      <c r="CC26" s="104"/>
      <c r="CD26" s="104"/>
      <c r="CE26" s="104"/>
      <c r="CF26" s="104"/>
      <c r="CG26" s="104"/>
      <c r="CH26" s="104"/>
      <c r="CI26" s="104"/>
      <c r="CJ26" s="104"/>
      <c r="CK26" s="104"/>
      <c r="CL26" s="104"/>
      <c r="CM26" s="102" t="s">
        <v>383</v>
      </c>
    </row>
    <row r="27" spans="1:94" ht="60.75" customHeight="1" outlineLevel="1">
      <c r="A27" s="377">
        <v>12</v>
      </c>
      <c r="B27" s="151" t="s">
        <v>393</v>
      </c>
      <c r="C27" s="104" t="s">
        <v>360</v>
      </c>
      <c r="D27" s="104" t="s">
        <v>371</v>
      </c>
      <c r="E27" s="104" t="s">
        <v>48</v>
      </c>
      <c r="F27" s="104" t="s">
        <v>372</v>
      </c>
      <c r="G27" s="104" t="s">
        <v>358</v>
      </c>
      <c r="H27" s="104" t="s">
        <v>373</v>
      </c>
      <c r="I27" s="104" t="s">
        <v>53</v>
      </c>
      <c r="J27" s="103" t="s">
        <v>394</v>
      </c>
      <c r="K27" s="104" t="s">
        <v>75</v>
      </c>
      <c r="L27" s="106">
        <v>2024</v>
      </c>
      <c r="M27" s="104"/>
      <c r="N27" s="104" t="s">
        <v>395</v>
      </c>
      <c r="O27" s="142">
        <v>4900</v>
      </c>
      <c r="P27" s="142"/>
      <c r="Q27" s="142"/>
      <c r="R27" s="142">
        <v>4900</v>
      </c>
      <c r="S27" s="57" t="s">
        <v>396</v>
      </c>
      <c r="T27" s="57" t="s">
        <v>373</v>
      </c>
      <c r="U27" s="57"/>
      <c r="V27" s="57"/>
      <c r="W27" s="57"/>
      <c r="X27" s="57"/>
      <c r="Y27" s="142">
        <f t="shared" si="29"/>
        <v>4498</v>
      </c>
      <c r="Z27" s="57"/>
      <c r="AA27" s="57"/>
      <c r="AB27" s="142">
        <f t="shared" si="30"/>
        <v>4498</v>
      </c>
      <c r="AC27" s="142">
        <f t="shared" si="31"/>
        <v>1248</v>
      </c>
      <c r="AD27" s="147">
        <v>1248</v>
      </c>
      <c r="AE27" s="147"/>
      <c r="AF27" s="55">
        <v>3250</v>
      </c>
      <c r="AG27" s="57"/>
      <c r="AH27" s="142">
        <f t="shared" si="32"/>
        <v>3250</v>
      </c>
      <c r="AI27" s="57"/>
      <c r="AJ27" s="57"/>
      <c r="AK27" s="142">
        <f t="shared" si="33"/>
        <v>3250</v>
      </c>
      <c r="AL27" s="142">
        <f t="shared" si="34"/>
        <v>0</v>
      </c>
      <c r="AM27" s="148"/>
      <c r="AN27" s="142"/>
      <c r="AO27" s="55">
        <v>3250</v>
      </c>
      <c r="AP27" s="57"/>
      <c r="AQ27" s="142">
        <f t="shared" si="35"/>
        <v>3250</v>
      </c>
      <c r="AR27" s="57"/>
      <c r="AS27" s="57"/>
      <c r="AT27" s="142">
        <f t="shared" si="36"/>
        <v>3250</v>
      </c>
      <c r="AU27" s="142">
        <f t="shared" si="37"/>
        <v>0</v>
      </c>
      <c r="AV27" s="142"/>
      <c r="AW27" s="57"/>
      <c r="AX27" s="55">
        <v>3250</v>
      </c>
      <c r="AY27" s="57"/>
      <c r="AZ27" s="57">
        <f t="shared" si="38"/>
        <v>1248</v>
      </c>
      <c r="BA27" s="57"/>
      <c r="BB27" s="57"/>
      <c r="BC27" s="57">
        <f t="shared" si="39"/>
        <v>1248</v>
      </c>
      <c r="BD27" s="142">
        <f t="shared" si="40"/>
        <v>1248</v>
      </c>
      <c r="BE27" s="147">
        <v>1248</v>
      </c>
      <c r="BF27" s="57"/>
      <c r="BG27" s="57"/>
      <c r="BH27" s="57"/>
      <c r="BI27" s="104">
        <f t="shared" si="41"/>
        <v>1247.7329999999999</v>
      </c>
      <c r="BJ27" s="104"/>
      <c r="BK27" s="104"/>
      <c r="BL27" s="104">
        <f t="shared" si="42"/>
        <v>1247.7329999999999</v>
      </c>
      <c r="BM27" s="104">
        <v>1247.7329999999999</v>
      </c>
      <c r="BN27" s="104"/>
      <c r="BO27" s="104"/>
      <c r="BP27" s="104"/>
      <c r="BQ27" s="104">
        <f t="shared" si="43"/>
        <v>0</v>
      </c>
      <c r="BR27" s="104"/>
      <c r="BS27" s="104"/>
      <c r="BT27" s="104"/>
      <c r="BU27" s="104">
        <f t="shared" si="44"/>
        <v>0</v>
      </c>
      <c r="BV27" s="104"/>
      <c r="BW27" s="104"/>
      <c r="BX27" s="104"/>
      <c r="BY27" s="104"/>
      <c r="BZ27" s="104"/>
      <c r="CA27" s="104"/>
      <c r="CB27" s="104"/>
      <c r="CC27" s="104"/>
      <c r="CD27" s="104"/>
      <c r="CE27" s="104"/>
      <c r="CF27" s="104"/>
      <c r="CG27" s="104"/>
      <c r="CH27" s="104"/>
      <c r="CI27" s="104"/>
      <c r="CJ27" s="104"/>
      <c r="CK27" s="104"/>
      <c r="CL27" s="104"/>
      <c r="CM27" s="102"/>
    </row>
    <row r="28" spans="1:94" ht="60" customHeight="1" outlineLevel="1">
      <c r="A28" s="377">
        <v>13</v>
      </c>
      <c r="B28" s="151" t="s">
        <v>397</v>
      </c>
      <c r="C28" s="104" t="s">
        <v>360</v>
      </c>
      <c r="D28" s="104" t="s">
        <v>371</v>
      </c>
      <c r="E28" s="104" t="s">
        <v>48</v>
      </c>
      <c r="F28" s="104" t="s">
        <v>372</v>
      </c>
      <c r="G28" s="104" t="s">
        <v>358</v>
      </c>
      <c r="H28" s="104" t="s">
        <v>373</v>
      </c>
      <c r="I28" s="104" t="s">
        <v>53</v>
      </c>
      <c r="J28" s="103" t="s">
        <v>398</v>
      </c>
      <c r="K28" s="104" t="s">
        <v>387</v>
      </c>
      <c r="L28" s="106">
        <v>2025</v>
      </c>
      <c r="M28" s="104"/>
      <c r="N28" s="104" t="s">
        <v>399</v>
      </c>
      <c r="O28" s="142">
        <v>4700</v>
      </c>
      <c r="P28" s="142"/>
      <c r="Q28" s="142"/>
      <c r="R28" s="142">
        <v>4700</v>
      </c>
      <c r="S28" s="57"/>
      <c r="T28" s="57" t="s">
        <v>373</v>
      </c>
      <c r="U28" s="57"/>
      <c r="V28" s="57"/>
      <c r="W28" s="57"/>
      <c r="X28" s="57"/>
      <c r="Y28" s="142">
        <f t="shared" si="29"/>
        <v>4490.7039999999997</v>
      </c>
      <c r="Z28" s="57"/>
      <c r="AA28" s="57"/>
      <c r="AB28" s="142">
        <f t="shared" si="30"/>
        <v>4490.7039999999997</v>
      </c>
      <c r="AC28" s="142">
        <f t="shared" si="31"/>
        <v>1992.704</v>
      </c>
      <c r="AD28" s="147">
        <v>1992.704</v>
      </c>
      <c r="AE28" s="147"/>
      <c r="AF28" s="142">
        <v>1308</v>
      </c>
      <c r="AG28" s="142">
        <v>1190</v>
      </c>
      <c r="AH28" s="142">
        <f t="shared" si="32"/>
        <v>0</v>
      </c>
      <c r="AI28" s="57"/>
      <c r="AJ28" s="57"/>
      <c r="AK28" s="142">
        <f t="shared" si="33"/>
        <v>0</v>
      </c>
      <c r="AL28" s="142">
        <f t="shared" si="34"/>
        <v>0</v>
      </c>
      <c r="AM28" s="148"/>
      <c r="AN28" s="142"/>
      <c r="AO28" s="55"/>
      <c r="AP28" s="57"/>
      <c r="AQ28" s="142">
        <f t="shared" si="35"/>
        <v>0</v>
      </c>
      <c r="AR28" s="57"/>
      <c r="AS28" s="57"/>
      <c r="AT28" s="142">
        <f t="shared" si="36"/>
        <v>0</v>
      </c>
      <c r="AU28" s="142">
        <f t="shared" si="37"/>
        <v>0</v>
      </c>
      <c r="AV28" s="142"/>
      <c r="AW28" s="57"/>
      <c r="AX28" s="55"/>
      <c r="AY28" s="57"/>
      <c r="AZ28" s="57">
        <f t="shared" si="38"/>
        <v>4147.0069999999996</v>
      </c>
      <c r="BA28" s="57"/>
      <c r="BB28" s="57"/>
      <c r="BC28" s="57">
        <f t="shared" si="39"/>
        <v>4147.0069999999996</v>
      </c>
      <c r="BD28" s="142">
        <f t="shared" si="40"/>
        <v>1992.704</v>
      </c>
      <c r="BE28" s="147">
        <v>1992.704</v>
      </c>
      <c r="BF28" s="57"/>
      <c r="BG28" s="88">
        <v>920.3760000000002</v>
      </c>
      <c r="BH28" s="142">
        <v>1233.9269999999999</v>
      </c>
      <c r="BI28" s="104">
        <f t="shared" si="41"/>
        <v>1297.221</v>
      </c>
      <c r="BJ28" s="104"/>
      <c r="BK28" s="104"/>
      <c r="BL28" s="104">
        <f t="shared" si="42"/>
        <v>1297.221</v>
      </c>
      <c r="BM28" s="104">
        <v>1297.221</v>
      </c>
      <c r="BN28" s="104"/>
      <c r="BO28" s="104"/>
      <c r="BP28" s="104"/>
      <c r="BQ28" s="104">
        <f t="shared" si="43"/>
        <v>0</v>
      </c>
      <c r="BR28" s="104"/>
      <c r="BS28" s="104"/>
      <c r="BT28" s="104"/>
      <c r="BU28" s="104">
        <f t="shared" si="44"/>
        <v>0</v>
      </c>
      <c r="BV28" s="104"/>
      <c r="BW28" s="104"/>
      <c r="BX28" s="104"/>
      <c r="BY28" s="104"/>
      <c r="BZ28" s="104"/>
      <c r="CA28" s="104"/>
      <c r="CB28" s="104"/>
      <c r="CC28" s="104"/>
      <c r="CD28" s="104"/>
      <c r="CE28" s="104"/>
      <c r="CF28" s="104"/>
      <c r="CG28" s="104"/>
      <c r="CH28" s="104"/>
      <c r="CI28" s="104"/>
      <c r="CJ28" s="104"/>
      <c r="CK28" s="104"/>
      <c r="CL28" s="104"/>
      <c r="CM28" s="102" t="s">
        <v>378</v>
      </c>
    </row>
    <row r="29" spans="1:94" ht="46.15" outlineLevel="1">
      <c r="A29" s="377">
        <v>19</v>
      </c>
      <c r="B29" s="151" t="s">
        <v>402</v>
      </c>
      <c r="C29" s="104" t="s">
        <v>360</v>
      </c>
      <c r="D29" s="104" t="s">
        <v>403</v>
      </c>
      <c r="E29" s="104" t="s">
        <v>10</v>
      </c>
      <c r="F29" s="104" t="s">
        <v>372</v>
      </c>
      <c r="G29" s="104" t="s">
        <v>358</v>
      </c>
      <c r="H29" s="104" t="s">
        <v>373</v>
      </c>
      <c r="I29" s="104" t="s">
        <v>73</v>
      </c>
      <c r="J29" s="104" t="s">
        <v>404</v>
      </c>
      <c r="K29" s="104" t="s">
        <v>68</v>
      </c>
      <c r="L29" s="106">
        <v>2021</v>
      </c>
      <c r="M29" s="104" t="s">
        <v>405</v>
      </c>
      <c r="N29" s="104" t="s">
        <v>406</v>
      </c>
      <c r="O29" s="142">
        <v>148329.27900000001</v>
      </c>
      <c r="P29" s="142"/>
      <c r="Q29" s="142"/>
      <c r="R29" s="142">
        <v>32100</v>
      </c>
      <c r="S29" s="57"/>
      <c r="T29" s="57" t="s">
        <v>373</v>
      </c>
      <c r="U29" s="57"/>
      <c r="V29" s="57"/>
      <c r="W29" s="57"/>
      <c r="X29" s="57"/>
      <c r="Y29" s="142">
        <f t="shared" si="29"/>
        <v>30000</v>
      </c>
      <c r="Z29" s="57"/>
      <c r="AA29" s="57"/>
      <c r="AB29" s="142">
        <f t="shared" si="30"/>
        <v>30000</v>
      </c>
      <c r="AC29" s="142">
        <f t="shared" si="31"/>
        <v>30000</v>
      </c>
      <c r="AD29" s="147">
        <v>30000</v>
      </c>
      <c r="AE29" s="147"/>
      <c r="AF29" s="57"/>
      <c r="AG29" s="57"/>
      <c r="AH29" s="142">
        <f>SUM(AI29:AK29)</f>
        <v>21201</v>
      </c>
      <c r="AI29" s="57"/>
      <c r="AJ29" s="57"/>
      <c r="AK29" s="142">
        <f t="shared" si="33"/>
        <v>21201</v>
      </c>
      <c r="AL29" s="142">
        <f t="shared" si="34"/>
        <v>21201</v>
      </c>
      <c r="AM29" s="148">
        <v>21201</v>
      </c>
      <c r="AN29" s="57"/>
      <c r="AO29" s="57"/>
      <c r="AP29" s="57"/>
      <c r="AQ29" s="142">
        <f t="shared" si="35"/>
        <v>21201</v>
      </c>
      <c r="AR29" s="57"/>
      <c r="AS29" s="57"/>
      <c r="AT29" s="142">
        <f t="shared" si="36"/>
        <v>21201</v>
      </c>
      <c r="AU29" s="142">
        <f t="shared" si="37"/>
        <v>21201</v>
      </c>
      <c r="AV29" s="142">
        <v>21201</v>
      </c>
      <c r="AW29" s="57"/>
      <c r="AX29" s="57"/>
      <c r="AY29" s="57"/>
      <c r="AZ29" s="57">
        <f t="shared" ref="AZ29:AZ35" si="45">SUM(BA29:BC29)</f>
        <v>8799</v>
      </c>
      <c r="BA29" s="57"/>
      <c r="BB29" s="57"/>
      <c r="BC29" s="57">
        <f t="shared" si="39"/>
        <v>8799</v>
      </c>
      <c r="BD29" s="142">
        <f t="shared" si="40"/>
        <v>8799</v>
      </c>
      <c r="BE29" s="147">
        <v>8799</v>
      </c>
      <c r="BF29" s="57"/>
      <c r="BG29" s="88"/>
      <c r="BH29" s="142"/>
      <c r="BI29" s="104">
        <f t="shared" si="41"/>
        <v>4138.8990000000003</v>
      </c>
      <c r="BJ29" s="104"/>
      <c r="BK29" s="104"/>
      <c r="BL29" s="104">
        <f t="shared" si="42"/>
        <v>4138.8990000000003</v>
      </c>
      <c r="BM29" s="104">
        <v>4138.8990000000003</v>
      </c>
      <c r="BN29" s="104"/>
      <c r="BO29" s="104"/>
      <c r="BP29" s="104"/>
      <c r="BQ29" s="104">
        <f t="shared" si="43"/>
        <v>0</v>
      </c>
      <c r="BR29" s="104"/>
      <c r="BS29" s="104"/>
      <c r="BT29" s="104"/>
      <c r="BU29" s="104">
        <f t="shared" si="44"/>
        <v>0</v>
      </c>
      <c r="BV29" s="104"/>
      <c r="BW29" s="104"/>
      <c r="BX29" s="104"/>
      <c r="BY29" s="104"/>
      <c r="BZ29" s="104"/>
      <c r="CA29" s="104"/>
      <c r="CB29" s="104"/>
      <c r="CC29" s="104"/>
      <c r="CD29" s="104"/>
      <c r="CE29" s="104"/>
      <c r="CF29" s="104"/>
      <c r="CG29" s="104"/>
      <c r="CH29" s="104"/>
      <c r="CI29" s="104"/>
      <c r="CJ29" s="104"/>
      <c r="CK29" s="104"/>
      <c r="CL29" s="104"/>
      <c r="CM29" s="102" t="s">
        <v>378</v>
      </c>
    </row>
    <row r="30" spans="1:94" ht="76.900000000000006" outlineLevel="1">
      <c r="A30" s="377">
        <v>20</v>
      </c>
      <c r="B30" s="151" t="s">
        <v>407</v>
      </c>
      <c r="C30" s="104" t="s">
        <v>360</v>
      </c>
      <c r="D30" s="104" t="s">
        <v>403</v>
      </c>
      <c r="E30" s="104" t="s">
        <v>48</v>
      </c>
      <c r="F30" s="104" t="s">
        <v>372</v>
      </c>
      <c r="G30" s="104" t="s">
        <v>358</v>
      </c>
      <c r="H30" s="104" t="s">
        <v>373</v>
      </c>
      <c r="I30" s="104" t="s">
        <v>47</v>
      </c>
      <c r="J30" s="104" t="s">
        <v>408</v>
      </c>
      <c r="K30" s="104" t="s">
        <v>74</v>
      </c>
      <c r="L30" s="106">
        <v>2022</v>
      </c>
      <c r="M30" s="104" t="s">
        <v>409</v>
      </c>
      <c r="N30" s="104" t="s">
        <v>410</v>
      </c>
      <c r="O30" s="142">
        <v>17924</v>
      </c>
      <c r="P30" s="142"/>
      <c r="Q30" s="142"/>
      <c r="R30" s="142">
        <v>17924</v>
      </c>
      <c r="S30" s="57"/>
      <c r="T30" s="57" t="s">
        <v>373</v>
      </c>
      <c r="U30" s="57"/>
      <c r="V30" s="57"/>
      <c r="W30" s="57"/>
      <c r="X30" s="57"/>
      <c r="Y30" s="142">
        <f t="shared" si="29"/>
        <v>17924</v>
      </c>
      <c r="Z30" s="57"/>
      <c r="AA30" s="57"/>
      <c r="AB30" s="142">
        <f t="shared" si="30"/>
        <v>17924</v>
      </c>
      <c r="AC30" s="142">
        <f t="shared" si="31"/>
        <v>10000</v>
      </c>
      <c r="AD30" s="147">
        <v>10000</v>
      </c>
      <c r="AE30" s="147"/>
      <c r="AF30" s="57">
        <v>7924</v>
      </c>
      <c r="AG30" s="57"/>
      <c r="AH30" s="142">
        <f>SUM(AI30:AK30)</f>
        <v>7550</v>
      </c>
      <c r="AI30" s="57"/>
      <c r="AJ30" s="57"/>
      <c r="AK30" s="142">
        <f t="shared" si="33"/>
        <v>7550</v>
      </c>
      <c r="AL30" s="142">
        <f t="shared" si="34"/>
        <v>7500</v>
      </c>
      <c r="AM30" s="148">
        <v>7500</v>
      </c>
      <c r="AN30" s="57"/>
      <c r="AO30" s="57">
        <v>50</v>
      </c>
      <c r="AP30" s="57"/>
      <c r="AQ30" s="142">
        <f t="shared" si="35"/>
        <v>7550</v>
      </c>
      <c r="AR30" s="57"/>
      <c r="AS30" s="57"/>
      <c r="AT30" s="142">
        <f t="shared" si="36"/>
        <v>7550</v>
      </c>
      <c r="AU30" s="142">
        <f t="shared" si="37"/>
        <v>7500</v>
      </c>
      <c r="AV30" s="148">
        <v>7500</v>
      </c>
      <c r="AW30" s="57"/>
      <c r="AX30" s="57">
        <v>50</v>
      </c>
      <c r="AY30" s="57"/>
      <c r="AZ30" s="57">
        <f t="shared" si="45"/>
        <v>7540.884</v>
      </c>
      <c r="BA30" s="57"/>
      <c r="BB30" s="57"/>
      <c r="BC30" s="57">
        <f t="shared" si="39"/>
        <v>7540.884</v>
      </c>
      <c r="BD30" s="142">
        <f t="shared" si="40"/>
        <v>2500</v>
      </c>
      <c r="BE30" s="147">
        <v>2500</v>
      </c>
      <c r="BF30" s="57"/>
      <c r="BG30" s="88">
        <v>5040.884</v>
      </c>
      <c r="BH30" s="142"/>
      <c r="BI30" s="104">
        <f t="shared" si="41"/>
        <v>5747.2375250000005</v>
      </c>
      <c r="BJ30" s="104"/>
      <c r="BK30" s="104"/>
      <c r="BL30" s="104">
        <f t="shared" si="42"/>
        <v>5747.2375250000005</v>
      </c>
      <c r="BM30" s="104">
        <v>2496.430163</v>
      </c>
      <c r="BN30" s="104"/>
      <c r="BO30" s="104">
        <v>3250.807362</v>
      </c>
      <c r="BP30" s="104"/>
      <c r="BQ30" s="104">
        <f t="shared" si="43"/>
        <v>0</v>
      </c>
      <c r="BR30" s="104"/>
      <c r="BS30" s="104"/>
      <c r="BT30" s="104"/>
      <c r="BU30" s="104">
        <f t="shared" si="44"/>
        <v>0</v>
      </c>
      <c r="BV30" s="104"/>
      <c r="BW30" s="104"/>
      <c r="BX30" s="104"/>
      <c r="BY30" s="104">
        <f>SUM(BZ30:CB30)</f>
        <v>775</v>
      </c>
      <c r="BZ30" s="104"/>
      <c r="CA30" s="104"/>
      <c r="CB30" s="104">
        <v>775</v>
      </c>
      <c r="CC30" s="104"/>
      <c r="CD30" s="104"/>
      <c r="CE30" s="104"/>
      <c r="CF30" s="104"/>
      <c r="CG30" s="104"/>
      <c r="CH30" s="104"/>
      <c r="CI30" s="104"/>
      <c r="CJ30" s="104"/>
      <c r="CK30" s="104"/>
      <c r="CL30" s="156"/>
      <c r="CM30" s="102" t="s">
        <v>378</v>
      </c>
    </row>
    <row r="31" spans="1:94" ht="46.15" outlineLevel="1">
      <c r="A31" s="377">
        <v>22</v>
      </c>
      <c r="B31" s="151" t="s">
        <v>411</v>
      </c>
      <c r="C31" s="104" t="s">
        <v>360</v>
      </c>
      <c r="D31" s="104" t="s">
        <v>403</v>
      </c>
      <c r="E31" s="104" t="s">
        <v>48</v>
      </c>
      <c r="F31" s="104" t="s">
        <v>400</v>
      </c>
      <c r="G31" s="104" t="s">
        <v>358</v>
      </c>
      <c r="H31" s="104" t="s">
        <v>373</v>
      </c>
      <c r="I31" s="104" t="s">
        <v>91</v>
      </c>
      <c r="J31" s="103" t="s">
        <v>412</v>
      </c>
      <c r="K31" s="104" t="s">
        <v>75</v>
      </c>
      <c r="L31" s="106">
        <v>2024</v>
      </c>
      <c r="M31" s="104" t="s">
        <v>413</v>
      </c>
      <c r="N31" s="104" t="s">
        <v>414</v>
      </c>
      <c r="O31" s="142">
        <v>1550</v>
      </c>
      <c r="P31" s="142"/>
      <c r="Q31" s="142"/>
      <c r="R31" s="142">
        <v>1500</v>
      </c>
      <c r="S31" s="57"/>
      <c r="T31" s="57" t="s">
        <v>373</v>
      </c>
      <c r="U31" s="57"/>
      <c r="V31" s="57"/>
      <c r="W31" s="57"/>
      <c r="X31" s="57"/>
      <c r="Y31" s="142">
        <f t="shared" si="29"/>
        <v>1500</v>
      </c>
      <c r="Z31" s="57"/>
      <c r="AA31" s="57"/>
      <c r="AB31" s="142">
        <f t="shared" si="30"/>
        <v>1500</v>
      </c>
      <c r="AC31" s="142">
        <f t="shared" si="31"/>
        <v>0</v>
      </c>
      <c r="AD31" s="147"/>
      <c r="AE31" s="147"/>
      <c r="AF31" s="142">
        <v>1500</v>
      </c>
      <c r="AG31" s="142"/>
      <c r="AH31" s="142">
        <f>SUM(AI31:AK31)</f>
        <v>1030</v>
      </c>
      <c r="AI31" s="57"/>
      <c r="AJ31" s="57"/>
      <c r="AK31" s="142">
        <f t="shared" si="33"/>
        <v>1030</v>
      </c>
      <c r="AL31" s="142">
        <f t="shared" si="34"/>
        <v>0</v>
      </c>
      <c r="AM31" s="148"/>
      <c r="AN31" s="142"/>
      <c r="AO31" s="55">
        <v>1030</v>
      </c>
      <c r="AP31" s="57"/>
      <c r="AQ31" s="142">
        <f t="shared" si="35"/>
        <v>1029.9860000000001</v>
      </c>
      <c r="AR31" s="57"/>
      <c r="AS31" s="57"/>
      <c r="AT31" s="142">
        <f t="shared" si="36"/>
        <v>1029.9860000000001</v>
      </c>
      <c r="AU31" s="142">
        <f t="shared" si="37"/>
        <v>0</v>
      </c>
      <c r="AV31" s="142"/>
      <c r="AW31" s="57"/>
      <c r="AX31" s="55">
        <v>1029.9860000000001</v>
      </c>
      <c r="AY31" s="57"/>
      <c r="AZ31" s="57">
        <f t="shared" si="45"/>
        <v>105</v>
      </c>
      <c r="BA31" s="57"/>
      <c r="BB31" s="57"/>
      <c r="BC31" s="57">
        <f t="shared" si="39"/>
        <v>105</v>
      </c>
      <c r="BD31" s="142">
        <f t="shared" si="40"/>
        <v>0</v>
      </c>
      <c r="BE31" s="147"/>
      <c r="BF31" s="57"/>
      <c r="BG31" s="88">
        <v>105</v>
      </c>
      <c r="BH31" s="142"/>
      <c r="BI31" s="104">
        <f t="shared" si="41"/>
        <v>77.506</v>
      </c>
      <c r="BJ31" s="104"/>
      <c r="BK31" s="104"/>
      <c r="BL31" s="104">
        <f t="shared" si="42"/>
        <v>77.506</v>
      </c>
      <c r="BM31" s="104"/>
      <c r="BN31" s="104"/>
      <c r="BO31" s="104">
        <v>77.506</v>
      </c>
      <c r="BP31" s="104"/>
      <c r="BQ31" s="157">
        <f t="shared" si="43"/>
        <v>1.4E-5</v>
      </c>
      <c r="BR31" s="157"/>
      <c r="BS31" s="157"/>
      <c r="BT31" s="157">
        <v>1.4E-5</v>
      </c>
      <c r="BU31" s="104">
        <f t="shared" si="44"/>
        <v>0</v>
      </c>
      <c r="BV31" s="104"/>
      <c r="BW31" s="104"/>
      <c r="BX31" s="104"/>
      <c r="BY31" s="104"/>
      <c r="BZ31" s="104"/>
      <c r="CA31" s="104"/>
      <c r="CB31" s="104"/>
      <c r="CC31" s="104"/>
      <c r="CD31" s="104"/>
      <c r="CE31" s="104"/>
      <c r="CF31" s="104"/>
      <c r="CG31" s="104"/>
      <c r="CH31" s="104"/>
      <c r="CI31" s="104"/>
      <c r="CJ31" s="104"/>
      <c r="CK31" s="104"/>
      <c r="CL31" s="104"/>
      <c r="CM31" s="144"/>
    </row>
    <row r="32" spans="1:94" ht="46.15" outlineLevel="1">
      <c r="A32" s="377">
        <v>25</v>
      </c>
      <c r="B32" s="151" t="s">
        <v>415</v>
      </c>
      <c r="C32" s="104" t="s">
        <v>360</v>
      </c>
      <c r="D32" s="104" t="s">
        <v>403</v>
      </c>
      <c r="E32" s="104" t="s">
        <v>48</v>
      </c>
      <c r="F32" s="104" t="s">
        <v>372</v>
      </c>
      <c r="G32" s="104" t="s">
        <v>358</v>
      </c>
      <c r="H32" s="104" t="s">
        <v>373</v>
      </c>
      <c r="I32" s="104" t="s">
        <v>53</v>
      </c>
      <c r="J32" s="106">
        <v>8052614</v>
      </c>
      <c r="K32" s="104" t="s">
        <v>54</v>
      </c>
      <c r="L32" s="106">
        <v>2023</v>
      </c>
      <c r="M32" s="104" t="s">
        <v>416</v>
      </c>
      <c r="N32" s="104" t="s">
        <v>417</v>
      </c>
      <c r="O32" s="142">
        <v>3700</v>
      </c>
      <c r="P32" s="142"/>
      <c r="Q32" s="142"/>
      <c r="R32" s="142">
        <v>3700</v>
      </c>
      <c r="S32" s="57" t="s">
        <v>418</v>
      </c>
      <c r="T32" s="57" t="s">
        <v>373</v>
      </c>
      <c r="U32" s="57"/>
      <c r="V32" s="57"/>
      <c r="W32" s="57"/>
      <c r="X32" s="57"/>
      <c r="Y32" s="142">
        <f t="shared" si="29"/>
        <v>3700</v>
      </c>
      <c r="Z32" s="57"/>
      <c r="AA32" s="57"/>
      <c r="AB32" s="142">
        <f t="shared" si="30"/>
        <v>3700</v>
      </c>
      <c r="AC32" s="142">
        <f t="shared" si="31"/>
        <v>0</v>
      </c>
      <c r="AD32" s="147"/>
      <c r="AE32" s="147"/>
      <c r="AF32" s="142">
        <v>3700</v>
      </c>
      <c r="AG32" s="142"/>
      <c r="AH32" s="142">
        <f>SUM(AI32:AK32)</f>
        <v>3500</v>
      </c>
      <c r="AI32" s="57"/>
      <c r="AJ32" s="57"/>
      <c r="AK32" s="142">
        <f t="shared" si="33"/>
        <v>3500</v>
      </c>
      <c r="AL32" s="142">
        <f t="shared" si="34"/>
        <v>0</v>
      </c>
      <c r="AM32" s="148"/>
      <c r="AN32" s="142"/>
      <c r="AO32" s="55">
        <v>3500</v>
      </c>
      <c r="AP32" s="57"/>
      <c r="AQ32" s="142">
        <f t="shared" ref="AQ32:AQ35" si="46">SUM(AR32:AT32)</f>
        <v>3500</v>
      </c>
      <c r="AR32" s="57"/>
      <c r="AS32" s="57"/>
      <c r="AT32" s="142">
        <f t="shared" si="36"/>
        <v>3500</v>
      </c>
      <c r="AU32" s="142">
        <f t="shared" si="37"/>
        <v>0</v>
      </c>
      <c r="AV32" s="142"/>
      <c r="AW32" s="57"/>
      <c r="AX32" s="55">
        <v>3500</v>
      </c>
      <c r="AY32" s="57"/>
      <c r="AZ32" s="57">
        <f t="shared" si="45"/>
        <v>154</v>
      </c>
      <c r="BA32" s="57"/>
      <c r="BB32" s="57"/>
      <c r="BC32" s="57">
        <f t="shared" si="39"/>
        <v>154</v>
      </c>
      <c r="BD32" s="142">
        <f t="shared" si="40"/>
        <v>0</v>
      </c>
      <c r="BE32" s="147"/>
      <c r="BF32" s="57"/>
      <c r="BG32" s="88">
        <v>154</v>
      </c>
      <c r="BH32" s="142"/>
      <c r="BI32" s="104">
        <f t="shared" ref="BI32:BI35" si="47">SUM(BJ32:BL32)</f>
        <v>122.02</v>
      </c>
      <c r="BJ32" s="104"/>
      <c r="BK32" s="104"/>
      <c r="BL32" s="104">
        <f t="shared" ref="BL32:BL35" si="48">SUM(BM32:BP32)</f>
        <v>122.02</v>
      </c>
      <c r="BM32" s="104"/>
      <c r="BN32" s="104"/>
      <c r="BO32" s="104">
        <v>122.02</v>
      </c>
      <c r="BP32" s="104"/>
      <c r="BQ32" s="104">
        <f t="shared" ref="BQ32" si="49">SUM(BR32:BT32)</f>
        <v>0</v>
      </c>
      <c r="BR32" s="104"/>
      <c r="BS32" s="104"/>
      <c r="BT32" s="104"/>
      <c r="BU32" s="104">
        <f t="shared" ref="BU32" si="50">SUM(BV32:BX32)</f>
        <v>0</v>
      </c>
      <c r="BV32" s="104"/>
      <c r="BW32" s="104"/>
      <c r="BX32" s="104"/>
      <c r="BY32" s="104"/>
      <c r="BZ32" s="104"/>
      <c r="CA32" s="104"/>
      <c r="CB32" s="104"/>
      <c r="CC32" s="104"/>
      <c r="CD32" s="104"/>
      <c r="CE32" s="104"/>
      <c r="CF32" s="104"/>
      <c r="CG32" s="104"/>
      <c r="CH32" s="104"/>
      <c r="CI32" s="104"/>
      <c r="CJ32" s="104"/>
      <c r="CK32" s="104"/>
      <c r="CL32" s="104"/>
      <c r="CM32" s="102"/>
    </row>
    <row r="33" spans="1:91" ht="46.15" outlineLevel="1">
      <c r="A33" s="377">
        <v>28</v>
      </c>
      <c r="B33" s="151" t="s">
        <v>423</v>
      </c>
      <c r="C33" s="104" t="s">
        <v>360</v>
      </c>
      <c r="D33" s="104" t="s">
        <v>403</v>
      </c>
      <c r="E33" s="104" t="s">
        <v>48</v>
      </c>
      <c r="F33" s="104" t="s">
        <v>372</v>
      </c>
      <c r="G33" s="104" t="s">
        <v>358</v>
      </c>
      <c r="H33" s="104" t="s">
        <v>358</v>
      </c>
      <c r="I33" s="104" t="s">
        <v>47</v>
      </c>
      <c r="J33" s="103" t="s">
        <v>424</v>
      </c>
      <c r="K33" s="104" t="s">
        <v>75</v>
      </c>
      <c r="L33" s="106">
        <v>2024</v>
      </c>
      <c r="M33" s="104" t="s">
        <v>425</v>
      </c>
      <c r="N33" s="104" t="s">
        <v>426</v>
      </c>
      <c r="O33" s="142">
        <v>4525</v>
      </c>
      <c r="P33" s="142"/>
      <c r="Q33" s="142"/>
      <c r="R33" s="142">
        <v>4525</v>
      </c>
      <c r="S33" s="57"/>
      <c r="T33" s="57" t="s">
        <v>358</v>
      </c>
      <c r="U33" s="57"/>
      <c r="V33" s="57"/>
      <c r="W33" s="57"/>
      <c r="X33" s="57"/>
      <c r="Y33" s="142">
        <f t="shared" si="29"/>
        <v>4525</v>
      </c>
      <c r="Z33" s="57"/>
      <c r="AA33" s="57"/>
      <c r="AB33" s="142">
        <f t="shared" si="30"/>
        <v>4525</v>
      </c>
      <c r="AC33" s="142">
        <f t="shared" si="31"/>
        <v>0</v>
      </c>
      <c r="AD33" s="142"/>
      <c r="AE33" s="57"/>
      <c r="AF33" s="142"/>
      <c r="AG33" s="142">
        <v>4525</v>
      </c>
      <c r="AH33" s="142">
        <f t="shared" ref="AH33:AH35" si="51">SUM(AI33:AK33)</f>
        <v>2442.8290569999999</v>
      </c>
      <c r="AI33" s="57"/>
      <c r="AJ33" s="57"/>
      <c r="AK33" s="142">
        <f t="shared" si="33"/>
        <v>2442.8290569999999</v>
      </c>
      <c r="AL33" s="142">
        <f t="shared" si="34"/>
        <v>0</v>
      </c>
      <c r="AM33" s="142"/>
      <c r="AN33" s="142"/>
      <c r="AO33" s="142"/>
      <c r="AP33" s="142">
        <v>2442.8290569999999</v>
      </c>
      <c r="AQ33" s="142">
        <f t="shared" si="46"/>
        <v>2442.8290569999999</v>
      </c>
      <c r="AR33" s="57"/>
      <c r="AS33" s="57"/>
      <c r="AT33" s="142">
        <f t="shared" si="36"/>
        <v>2442.8290569999999</v>
      </c>
      <c r="AU33" s="142">
        <f t="shared" si="37"/>
        <v>0</v>
      </c>
      <c r="AV33" s="142"/>
      <c r="AW33" s="57"/>
      <c r="AX33" s="55"/>
      <c r="AY33" s="57">
        <v>2442.8290569999999</v>
      </c>
      <c r="AZ33" s="57">
        <f t="shared" si="45"/>
        <v>1230</v>
      </c>
      <c r="BA33" s="57"/>
      <c r="BB33" s="57"/>
      <c r="BC33" s="57">
        <f t="shared" si="39"/>
        <v>1230</v>
      </c>
      <c r="BD33" s="142">
        <f t="shared" si="40"/>
        <v>0</v>
      </c>
      <c r="BE33" s="57"/>
      <c r="BF33" s="57"/>
      <c r="BG33" s="57"/>
      <c r="BH33" s="57">
        <v>1230</v>
      </c>
      <c r="BI33" s="104">
        <f t="shared" si="47"/>
        <v>1169.6481060000001</v>
      </c>
      <c r="BJ33" s="104"/>
      <c r="BK33" s="104"/>
      <c r="BL33" s="104">
        <f t="shared" si="48"/>
        <v>1169.6481060000001</v>
      </c>
      <c r="BM33" s="104"/>
      <c r="BN33" s="104"/>
      <c r="BO33" s="104"/>
      <c r="BP33" s="104">
        <v>1169.6481060000001</v>
      </c>
      <c r="BQ33" s="104">
        <f t="shared" ref="BQ33:BQ35" si="52">SUM(BR33:BT33)</f>
        <v>0</v>
      </c>
      <c r="BR33" s="104"/>
      <c r="BS33" s="104"/>
      <c r="BT33" s="104"/>
      <c r="BU33" s="104">
        <f t="shared" ref="BU33:BU34" si="53">SUM(BV33:BX33)</f>
        <v>0</v>
      </c>
      <c r="BV33" s="104"/>
      <c r="BW33" s="104"/>
      <c r="BX33" s="104"/>
      <c r="BY33" s="104"/>
      <c r="BZ33" s="104"/>
      <c r="CA33" s="104"/>
      <c r="CB33" s="104"/>
      <c r="CC33" s="104"/>
      <c r="CD33" s="104"/>
      <c r="CE33" s="104"/>
      <c r="CF33" s="104"/>
      <c r="CG33" s="104"/>
      <c r="CH33" s="104"/>
      <c r="CI33" s="104"/>
      <c r="CJ33" s="104"/>
      <c r="CK33" s="104"/>
      <c r="CL33" s="104"/>
      <c r="CM33" s="102" t="s">
        <v>383</v>
      </c>
    </row>
    <row r="34" spans="1:91" ht="46.15" outlineLevel="1">
      <c r="A34" s="377">
        <v>29</v>
      </c>
      <c r="B34" s="151" t="s">
        <v>427</v>
      </c>
      <c r="C34" s="104" t="s">
        <v>360</v>
      </c>
      <c r="D34" s="104" t="s">
        <v>403</v>
      </c>
      <c r="E34" s="104" t="s">
        <v>48</v>
      </c>
      <c r="F34" s="104" t="s">
        <v>401</v>
      </c>
      <c r="G34" s="104" t="s">
        <v>358</v>
      </c>
      <c r="H34" s="104" t="s">
        <v>358</v>
      </c>
      <c r="I34" s="104" t="s">
        <v>362</v>
      </c>
      <c r="J34" s="103" t="s">
        <v>428</v>
      </c>
      <c r="K34" s="104" t="s">
        <v>75</v>
      </c>
      <c r="L34" s="106">
        <v>2024</v>
      </c>
      <c r="M34" s="104"/>
      <c r="N34" s="104" t="s">
        <v>429</v>
      </c>
      <c r="O34" s="142">
        <v>1050</v>
      </c>
      <c r="P34" s="142"/>
      <c r="Q34" s="142"/>
      <c r="R34" s="142">
        <v>1050</v>
      </c>
      <c r="S34" s="57"/>
      <c r="T34" s="57" t="s">
        <v>358</v>
      </c>
      <c r="U34" s="57"/>
      <c r="V34" s="57"/>
      <c r="W34" s="57"/>
      <c r="X34" s="57"/>
      <c r="Y34" s="142">
        <f t="shared" si="29"/>
        <v>950</v>
      </c>
      <c r="Z34" s="57"/>
      <c r="AA34" s="57"/>
      <c r="AB34" s="142">
        <f t="shared" si="30"/>
        <v>950</v>
      </c>
      <c r="AC34" s="142">
        <f t="shared" si="31"/>
        <v>0</v>
      </c>
      <c r="AD34" s="142"/>
      <c r="AE34" s="57"/>
      <c r="AF34" s="142"/>
      <c r="AG34" s="142">
        <v>950</v>
      </c>
      <c r="AH34" s="142">
        <f t="shared" si="51"/>
        <v>505.15699999999998</v>
      </c>
      <c r="AI34" s="57"/>
      <c r="AJ34" s="57"/>
      <c r="AK34" s="142">
        <f t="shared" si="33"/>
        <v>505.15699999999998</v>
      </c>
      <c r="AL34" s="142">
        <f t="shared" si="34"/>
        <v>0</v>
      </c>
      <c r="AM34" s="142"/>
      <c r="AN34" s="142"/>
      <c r="AO34" s="142"/>
      <c r="AP34" s="142">
        <v>505.15699999999998</v>
      </c>
      <c r="AQ34" s="142">
        <f t="shared" si="46"/>
        <v>505.15699999999998</v>
      </c>
      <c r="AR34" s="57"/>
      <c r="AS34" s="57"/>
      <c r="AT34" s="142">
        <f t="shared" si="36"/>
        <v>505.15699999999998</v>
      </c>
      <c r="AU34" s="142">
        <f t="shared" si="37"/>
        <v>0</v>
      </c>
      <c r="AV34" s="142"/>
      <c r="AW34" s="57"/>
      <c r="AX34" s="55"/>
      <c r="AY34" s="57">
        <v>505.15699999999998</v>
      </c>
      <c r="AZ34" s="57">
        <f t="shared" si="45"/>
        <v>433.1</v>
      </c>
      <c r="BA34" s="57"/>
      <c r="BB34" s="57"/>
      <c r="BC34" s="57">
        <f t="shared" si="39"/>
        <v>433.1</v>
      </c>
      <c r="BD34" s="142">
        <f t="shared" si="40"/>
        <v>0</v>
      </c>
      <c r="BE34" s="57"/>
      <c r="BF34" s="57"/>
      <c r="BG34" s="57"/>
      <c r="BH34" s="57">
        <v>433.1</v>
      </c>
      <c r="BI34" s="104">
        <f t="shared" si="47"/>
        <v>425.32100000000003</v>
      </c>
      <c r="BJ34" s="104"/>
      <c r="BK34" s="104"/>
      <c r="BL34" s="104">
        <f t="shared" si="48"/>
        <v>425.32100000000003</v>
      </c>
      <c r="BM34" s="104"/>
      <c r="BN34" s="104"/>
      <c r="BO34" s="104"/>
      <c r="BP34" s="104">
        <v>425.32100000000003</v>
      </c>
      <c r="BQ34" s="104">
        <f t="shared" si="52"/>
        <v>0</v>
      </c>
      <c r="BR34" s="104"/>
      <c r="BS34" s="104"/>
      <c r="BT34" s="104"/>
      <c r="BU34" s="104">
        <f t="shared" si="53"/>
        <v>0</v>
      </c>
      <c r="BV34" s="104"/>
      <c r="BW34" s="104"/>
      <c r="BX34" s="104"/>
      <c r="BY34" s="104"/>
      <c r="BZ34" s="104"/>
      <c r="CA34" s="104"/>
      <c r="CB34" s="104"/>
      <c r="CC34" s="104"/>
      <c r="CD34" s="104"/>
      <c r="CE34" s="104"/>
      <c r="CF34" s="104"/>
      <c r="CG34" s="104"/>
      <c r="CH34" s="104"/>
      <c r="CI34" s="104"/>
      <c r="CJ34" s="104"/>
      <c r="CK34" s="104"/>
      <c r="CL34" s="104"/>
      <c r="CM34" s="102" t="s">
        <v>383</v>
      </c>
    </row>
    <row r="35" spans="1:91" ht="46.15" outlineLevel="1">
      <c r="A35" s="103">
        <v>50</v>
      </c>
      <c r="B35" s="151" t="s">
        <v>432</v>
      </c>
      <c r="C35" s="104" t="s">
        <v>360</v>
      </c>
      <c r="D35" s="104" t="s">
        <v>403</v>
      </c>
      <c r="E35" s="104" t="s">
        <v>48</v>
      </c>
      <c r="F35" s="104" t="s">
        <v>385</v>
      </c>
      <c r="G35" s="104" t="s">
        <v>358</v>
      </c>
      <c r="H35" s="104" t="s">
        <v>358</v>
      </c>
      <c r="I35" s="104" t="s">
        <v>362</v>
      </c>
      <c r="J35" s="103"/>
      <c r="K35" s="104" t="s">
        <v>75</v>
      </c>
      <c r="L35" s="106" t="s">
        <v>309</v>
      </c>
      <c r="M35" s="104" t="s">
        <v>433</v>
      </c>
      <c r="N35" s="104" t="s">
        <v>434</v>
      </c>
      <c r="O35" s="142">
        <v>4750</v>
      </c>
      <c r="P35" s="142"/>
      <c r="Q35" s="142"/>
      <c r="R35" s="142">
        <v>4750</v>
      </c>
      <c r="S35" s="57"/>
      <c r="T35" s="57" t="s">
        <v>358</v>
      </c>
      <c r="U35" s="57"/>
      <c r="V35" s="57"/>
      <c r="W35" s="57"/>
      <c r="X35" s="57"/>
      <c r="Y35" s="142">
        <f t="shared" si="29"/>
        <v>4000</v>
      </c>
      <c r="Z35" s="57"/>
      <c r="AA35" s="57"/>
      <c r="AB35" s="142">
        <f t="shared" si="30"/>
        <v>4000</v>
      </c>
      <c r="AC35" s="142">
        <f t="shared" si="31"/>
        <v>0</v>
      </c>
      <c r="AD35" s="142"/>
      <c r="AE35" s="57"/>
      <c r="AF35" s="142"/>
      <c r="AG35" s="142">
        <v>4000</v>
      </c>
      <c r="AH35" s="142">
        <f t="shared" si="51"/>
        <v>3581.2950000000001</v>
      </c>
      <c r="AI35" s="57"/>
      <c r="AJ35" s="57"/>
      <c r="AK35" s="142">
        <f t="shared" si="33"/>
        <v>3581.2950000000001</v>
      </c>
      <c r="AL35" s="142">
        <f t="shared" si="34"/>
        <v>0</v>
      </c>
      <c r="AM35" s="142"/>
      <c r="AN35" s="142"/>
      <c r="AO35" s="142"/>
      <c r="AP35" s="142">
        <v>3581.2950000000001</v>
      </c>
      <c r="AQ35" s="142">
        <f t="shared" si="46"/>
        <v>2771.3573160000001</v>
      </c>
      <c r="AR35" s="57"/>
      <c r="AS35" s="57"/>
      <c r="AT35" s="142">
        <f t="shared" si="36"/>
        <v>2771.3573160000001</v>
      </c>
      <c r="AU35" s="142">
        <f t="shared" si="37"/>
        <v>0</v>
      </c>
      <c r="AV35" s="142"/>
      <c r="AW35" s="57"/>
      <c r="AX35" s="55"/>
      <c r="AY35" s="142">
        <v>2771.3573160000001</v>
      </c>
      <c r="AZ35" s="57">
        <f t="shared" si="45"/>
        <v>508.9</v>
      </c>
      <c r="BA35" s="57"/>
      <c r="BB35" s="57"/>
      <c r="BC35" s="57">
        <f t="shared" si="39"/>
        <v>508.9</v>
      </c>
      <c r="BD35" s="142">
        <f t="shared" si="40"/>
        <v>0</v>
      </c>
      <c r="BE35" s="57"/>
      <c r="BF35" s="57"/>
      <c r="BG35" s="57"/>
      <c r="BH35" s="57">
        <v>508.9</v>
      </c>
      <c r="BI35" s="104">
        <f t="shared" si="47"/>
        <v>500.28933999999998</v>
      </c>
      <c r="BJ35" s="104"/>
      <c r="BK35" s="104"/>
      <c r="BL35" s="104">
        <f t="shared" si="48"/>
        <v>500.28933999999998</v>
      </c>
      <c r="BM35" s="104"/>
      <c r="BN35" s="104"/>
      <c r="BO35" s="104"/>
      <c r="BP35" s="104">
        <v>500.28933999999998</v>
      </c>
      <c r="BQ35" s="104">
        <f t="shared" si="52"/>
        <v>809.93768399999999</v>
      </c>
      <c r="BR35" s="104"/>
      <c r="BS35" s="104"/>
      <c r="BT35" s="104">
        <v>809.93768399999999</v>
      </c>
      <c r="BU35" s="104">
        <f t="shared" ref="BU35" si="54">SUM(BV35:BX35)</f>
        <v>809.93768399999999</v>
      </c>
      <c r="BV35" s="104"/>
      <c r="BW35" s="104"/>
      <c r="BX35" s="104">
        <v>809.93768399999999</v>
      </c>
      <c r="BY35" s="104">
        <f t="shared" ref="BY35" si="55">SUM(BZ35:CB35)</f>
        <v>117</v>
      </c>
      <c r="BZ35" s="104"/>
      <c r="CA35" s="104"/>
      <c r="CB35" s="104">
        <v>117</v>
      </c>
      <c r="CC35" s="197">
        <v>809.93768399999999</v>
      </c>
      <c r="CD35" s="197"/>
      <c r="CE35" s="197"/>
      <c r="CF35" s="197"/>
      <c r="CG35" s="197"/>
      <c r="CH35" s="197"/>
      <c r="CI35" s="197"/>
      <c r="CJ35" s="197"/>
      <c r="CK35" s="197"/>
      <c r="CL35" s="104"/>
      <c r="CM35" s="102" t="s">
        <v>435</v>
      </c>
    </row>
    <row r="36" spans="1:91" ht="30" customHeight="1">
      <c r="A36" s="361" t="s">
        <v>14</v>
      </c>
      <c r="B36" s="361" t="s">
        <v>436</v>
      </c>
      <c r="C36" s="413"/>
      <c r="D36" s="413"/>
      <c r="E36" s="413"/>
      <c r="F36" s="413"/>
      <c r="G36" s="413"/>
      <c r="H36" s="413"/>
      <c r="I36" s="413"/>
      <c r="J36" s="413"/>
      <c r="K36" s="413"/>
      <c r="L36" s="413"/>
      <c r="M36" s="413"/>
      <c r="N36" s="413"/>
      <c r="O36" s="59">
        <f>O37</f>
        <v>113920</v>
      </c>
      <c r="P36" s="59">
        <f t="shared" ref="P36:BH36" si="56">P37</f>
        <v>0</v>
      </c>
      <c r="Q36" s="59">
        <f t="shared" si="56"/>
        <v>90000</v>
      </c>
      <c r="R36" s="59">
        <f t="shared" si="56"/>
        <v>23353</v>
      </c>
      <c r="S36" s="59">
        <f t="shared" si="56"/>
        <v>0</v>
      </c>
      <c r="T36" s="59">
        <f t="shared" si="56"/>
        <v>0</v>
      </c>
      <c r="U36" s="59">
        <f t="shared" si="56"/>
        <v>0</v>
      </c>
      <c r="V36" s="59">
        <f t="shared" si="56"/>
        <v>0</v>
      </c>
      <c r="W36" s="59">
        <f t="shared" si="56"/>
        <v>0</v>
      </c>
      <c r="X36" s="59">
        <f t="shared" si="56"/>
        <v>0</v>
      </c>
      <c r="Y36" s="59">
        <f t="shared" si="56"/>
        <v>113363</v>
      </c>
      <c r="Z36" s="59">
        <f t="shared" si="56"/>
        <v>0</v>
      </c>
      <c r="AA36" s="59">
        <f t="shared" si="56"/>
        <v>90000</v>
      </c>
      <c r="AB36" s="59">
        <f t="shared" si="56"/>
        <v>23363</v>
      </c>
      <c r="AC36" s="59">
        <f t="shared" si="56"/>
        <v>4260</v>
      </c>
      <c r="AD36" s="59">
        <f t="shared" si="56"/>
        <v>4260</v>
      </c>
      <c r="AE36" s="59">
        <f t="shared" si="56"/>
        <v>0</v>
      </c>
      <c r="AF36" s="59">
        <f t="shared" si="56"/>
        <v>13253</v>
      </c>
      <c r="AG36" s="59">
        <f t="shared" si="56"/>
        <v>5850</v>
      </c>
      <c r="AH36" s="59">
        <f t="shared" si="56"/>
        <v>10541</v>
      </c>
      <c r="AI36" s="59">
        <f t="shared" si="56"/>
        <v>0</v>
      </c>
      <c r="AJ36" s="59">
        <f t="shared" si="56"/>
        <v>0</v>
      </c>
      <c r="AK36" s="59">
        <f t="shared" si="56"/>
        <v>10541</v>
      </c>
      <c r="AL36" s="59">
        <f t="shared" si="56"/>
        <v>3480</v>
      </c>
      <c r="AM36" s="59">
        <f t="shared" si="56"/>
        <v>3480</v>
      </c>
      <c r="AN36" s="59">
        <f t="shared" si="56"/>
        <v>0</v>
      </c>
      <c r="AO36" s="59">
        <f t="shared" si="56"/>
        <v>3720</v>
      </c>
      <c r="AP36" s="59">
        <f t="shared" si="56"/>
        <v>3341</v>
      </c>
      <c r="AQ36" s="59">
        <f t="shared" si="56"/>
        <v>9725.3960000000006</v>
      </c>
      <c r="AR36" s="59">
        <f t="shared" si="56"/>
        <v>0</v>
      </c>
      <c r="AS36" s="59">
        <f t="shared" si="56"/>
        <v>0</v>
      </c>
      <c r="AT36" s="59">
        <f t="shared" si="56"/>
        <v>9725.3960000000006</v>
      </c>
      <c r="AU36" s="59">
        <f t="shared" si="56"/>
        <v>3480</v>
      </c>
      <c r="AV36" s="59">
        <f t="shared" si="56"/>
        <v>3480</v>
      </c>
      <c r="AW36" s="59">
        <f t="shared" si="56"/>
        <v>0</v>
      </c>
      <c r="AX36" s="59">
        <f t="shared" si="56"/>
        <v>3720</v>
      </c>
      <c r="AY36" s="59">
        <f t="shared" si="56"/>
        <v>2525.3959999999997</v>
      </c>
      <c r="AZ36" s="59">
        <f t="shared" si="56"/>
        <v>28520.008000000002</v>
      </c>
      <c r="BA36" s="59">
        <f t="shared" si="56"/>
        <v>0</v>
      </c>
      <c r="BB36" s="59">
        <f t="shared" si="56"/>
        <v>25000</v>
      </c>
      <c r="BC36" s="59">
        <f t="shared" si="56"/>
        <v>3520.0079999999998</v>
      </c>
      <c r="BD36" s="59">
        <f t="shared" si="56"/>
        <v>780</v>
      </c>
      <c r="BE36" s="59">
        <f t="shared" si="56"/>
        <v>780</v>
      </c>
      <c r="BF36" s="59">
        <f t="shared" si="56"/>
        <v>0</v>
      </c>
      <c r="BG36" s="59">
        <f t="shared" si="56"/>
        <v>371.50799999999998</v>
      </c>
      <c r="BH36" s="59">
        <f t="shared" si="56"/>
        <v>2368.5</v>
      </c>
      <c r="BI36" s="59">
        <f t="shared" ref="BI36" si="57">BI37</f>
        <v>1893.8410000000001</v>
      </c>
      <c r="BJ36" s="59">
        <f t="shared" ref="BJ36" si="58">BJ37</f>
        <v>0</v>
      </c>
      <c r="BK36" s="59">
        <f t="shared" ref="BK36" si="59">BK37</f>
        <v>0</v>
      </c>
      <c r="BL36" s="59">
        <f t="shared" ref="BL36" si="60">BL37</f>
        <v>1893.8410000000001</v>
      </c>
      <c r="BM36" s="59">
        <f t="shared" ref="BM36" si="61">BM37</f>
        <v>168.74</v>
      </c>
      <c r="BN36" s="59">
        <f t="shared" ref="BN36" si="62">BN37</f>
        <v>0</v>
      </c>
      <c r="BO36" s="59">
        <f t="shared" ref="BO36" si="63">BO37</f>
        <v>266.98899999999998</v>
      </c>
      <c r="BP36" s="59">
        <f t="shared" ref="BP36" si="64">BP37</f>
        <v>1458.1120000000001</v>
      </c>
      <c r="BQ36" s="59">
        <f t="shared" ref="BQ36" si="65">BQ37</f>
        <v>815.60400000000004</v>
      </c>
      <c r="BR36" s="59">
        <f t="shared" ref="BR36" si="66">BR37</f>
        <v>0</v>
      </c>
      <c r="BS36" s="59">
        <f t="shared" ref="BS36" si="67">BS37</f>
        <v>0</v>
      </c>
      <c r="BT36" s="59">
        <f t="shared" ref="BT36" si="68">BT37</f>
        <v>815.60400000000004</v>
      </c>
      <c r="BU36" s="59">
        <f t="shared" ref="BU36" si="69">BU37</f>
        <v>815.60400000000004</v>
      </c>
      <c r="BV36" s="59">
        <f t="shared" ref="BV36" si="70">BV37</f>
        <v>0</v>
      </c>
      <c r="BW36" s="59">
        <f t="shared" ref="BW36" si="71">BW37</f>
        <v>0</v>
      </c>
      <c r="BX36" s="59">
        <f t="shared" ref="BX36" si="72">BX37</f>
        <v>815.60400000000004</v>
      </c>
      <c r="BY36" s="59">
        <f t="shared" ref="BY36" si="73">BY37</f>
        <v>0</v>
      </c>
      <c r="BZ36" s="59">
        <f t="shared" ref="BZ36" si="74">BZ37</f>
        <v>0</v>
      </c>
      <c r="CA36" s="59">
        <f t="shared" ref="CA36" si="75">CA37</f>
        <v>0</v>
      </c>
      <c r="CB36" s="59">
        <f t="shared" ref="CB36" si="76">CB37</f>
        <v>0</v>
      </c>
      <c r="CC36" s="59">
        <f t="shared" ref="CC36" si="77">CC37</f>
        <v>815.60400000000004</v>
      </c>
      <c r="CD36" s="59">
        <f t="shared" ref="CD36" si="78">CD37</f>
        <v>0</v>
      </c>
      <c r="CE36" s="59">
        <f t="shared" ref="CE36" si="79">CE37</f>
        <v>0</v>
      </c>
      <c r="CF36" s="59">
        <f t="shared" ref="CF36" si="80">CF37</f>
        <v>0</v>
      </c>
      <c r="CG36" s="59">
        <f t="shared" ref="CG36" si="81">CG37</f>
        <v>0</v>
      </c>
      <c r="CH36" s="59">
        <f t="shared" ref="CH36" si="82">CH37</f>
        <v>0</v>
      </c>
      <c r="CI36" s="59">
        <f t="shared" ref="CI36" si="83">CI37</f>
        <v>0</v>
      </c>
      <c r="CJ36" s="59">
        <f t="shared" ref="CJ36" si="84">CJ37</f>
        <v>0</v>
      </c>
      <c r="CK36" s="59">
        <f t="shared" ref="CK36" si="85">CK37</f>
        <v>0</v>
      </c>
      <c r="CL36" s="413"/>
      <c r="CM36" s="428"/>
    </row>
    <row r="37" spans="1:91" outlineLevel="1">
      <c r="A37" s="373" t="s">
        <v>45</v>
      </c>
      <c r="B37" s="416" t="s">
        <v>49</v>
      </c>
      <c r="C37" s="413"/>
      <c r="D37" s="413"/>
      <c r="E37" s="413"/>
      <c r="F37" s="413"/>
      <c r="G37" s="413"/>
      <c r="H37" s="413"/>
      <c r="I37" s="413"/>
      <c r="J37" s="413"/>
      <c r="K37" s="413"/>
      <c r="L37" s="413"/>
      <c r="M37" s="413"/>
      <c r="N37" s="413"/>
      <c r="O37" s="59">
        <f t="shared" ref="O37:BH37" si="86">SUM(O38:O43)</f>
        <v>113920</v>
      </c>
      <c r="P37" s="59">
        <f t="shared" si="86"/>
        <v>0</v>
      </c>
      <c r="Q37" s="59">
        <f t="shared" si="86"/>
        <v>90000</v>
      </c>
      <c r="R37" s="59">
        <f t="shared" si="86"/>
        <v>23353</v>
      </c>
      <c r="S37" s="59">
        <f t="shared" si="86"/>
        <v>0</v>
      </c>
      <c r="T37" s="59">
        <f t="shared" si="86"/>
        <v>0</v>
      </c>
      <c r="U37" s="59">
        <f t="shared" si="86"/>
        <v>0</v>
      </c>
      <c r="V37" s="59">
        <f t="shared" si="86"/>
        <v>0</v>
      </c>
      <c r="W37" s="59">
        <f t="shared" si="86"/>
        <v>0</v>
      </c>
      <c r="X37" s="59">
        <f t="shared" si="86"/>
        <v>0</v>
      </c>
      <c r="Y37" s="59">
        <f t="shared" si="86"/>
        <v>113363</v>
      </c>
      <c r="Z37" s="59">
        <f t="shared" si="86"/>
        <v>0</v>
      </c>
      <c r="AA37" s="59">
        <f t="shared" si="86"/>
        <v>90000</v>
      </c>
      <c r="AB37" s="59">
        <f t="shared" si="86"/>
        <v>23363</v>
      </c>
      <c r="AC37" s="59">
        <f t="shared" si="86"/>
        <v>4260</v>
      </c>
      <c r="AD37" s="59">
        <f t="shared" si="86"/>
        <v>4260</v>
      </c>
      <c r="AE37" s="59">
        <f t="shared" si="86"/>
        <v>0</v>
      </c>
      <c r="AF37" s="59">
        <f t="shared" si="86"/>
        <v>13253</v>
      </c>
      <c r="AG37" s="59">
        <f t="shared" si="86"/>
        <v>5850</v>
      </c>
      <c r="AH37" s="59">
        <f t="shared" si="86"/>
        <v>10541</v>
      </c>
      <c r="AI37" s="59">
        <f t="shared" si="86"/>
        <v>0</v>
      </c>
      <c r="AJ37" s="59">
        <f t="shared" si="86"/>
        <v>0</v>
      </c>
      <c r="AK37" s="59">
        <f t="shared" si="86"/>
        <v>10541</v>
      </c>
      <c r="AL37" s="59">
        <f t="shared" si="86"/>
        <v>3480</v>
      </c>
      <c r="AM37" s="59">
        <f t="shared" si="86"/>
        <v>3480</v>
      </c>
      <c r="AN37" s="59">
        <f t="shared" si="86"/>
        <v>0</v>
      </c>
      <c r="AO37" s="59">
        <f t="shared" si="86"/>
        <v>3720</v>
      </c>
      <c r="AP37" s="59">
        <f t="shared" si="86"/>
        <v>3341</v>
      </c>
      <c r="AQ37" s="59">
        <f t="shared" si="86"/>
        <v>9725.3960000000006</v>
      </c>
      <c r="AR37" s="59">
        <f t="shared" si="86"/>
        <v>0</v>
      </c>
      <c r="AS37" s="59">
        <f t="shared" si="86"/>
        <v>0</v>
      </c>
      <c r="AT37" s="59">
        <f t="shared" si="86"/>
        <v>9725.3960000000006</v>
      </c>
      <c r="AU37" s="59">
        <f t="shared" si="86"/>
        <v>3480</v>
      </c>
      <c r="AV37" s="59">
        <f t="shared" si="86"/>
        <v>3480</v>
      </c>
      <c r="AW37" s="59">
        <f t="shared" si="86"/>
        <v>0</v>
      </c>
      <c r="AX37" s="59">
        <f t="shared" si="86"/>
        <v>3720</v>
      </c>
      <c r="AY37" s="59">
        <f t="shared" si="86"/>
        <v>2525.3959999999997</v>
      </c>
      <c r="AZ37" s="59">
        <f t="shared" si="86"/>
        <v>28520.008000000002</v>
      </c>
      <c r="BA37" s="59">
        <f t="shared" si="86"/>
        <v>0</v>
      </c>
      <c r="BB37" s="59">
        <f t="shared" si="86"/>
        <v>25000</v>
      </c>
      <c r="BC37" s="59">
        <f t="shared" si="86"/>
        <v>3520.0079999999998</v>
      </c>
      <c r="BD37" s="59">
        <f t="shared" si="86"/>
        <v>780</v>
      </c>
      <c r="BE37" s="59">
        <f t="shared" si="86"/>
        <v>780</v>
      </c>
      <c r="BF37" s="59">
        <f t="shared" si="86"/>
        <v>0</v>
      </c>
      <c r="BG37" s="59">
        <f t="shared" si="86"/>
        <v>371.50799999999998</v>
      </c>
      <c r="BH37" s="59">
        <f t="shared" si="86"/>
        <v>2368.5</v>
      </c>
      <c r="BI37" s="59">
        <f t="shared" ref="BI37:CK37" si="87">SUM(BI38:BI43)</f>
        <v>1893.8410000000001</v>
      </c>
      <c r="BJ37" s="59">
        <f t="shared" si="87"/>
        <v>0</v>
      </c>
      <c r="BK37" s="59">
        <f t="shared" si="87"/>
        <v>0</v>
      </c>
      <c r="BL37" s="59">
        <f t="shared" si="87"/>
        <v>1893.8410000000001</v>
      </c>
      <c r="BM37" s="59">
        <f t="shared" si="87"/>
        <v>168.74</v>
      </c>
      <c r="BN37" s="59">
        <f t="shared" si="87"/>
        <v>0</v>
      </c>
      <c r="BO37" s="59">
        <f t="shared" si="87"/>
        <v>266.98899999999998</v>
      </c>
      <c r="BP37" s="59">
        <f t="shared" si="87"/>
        <v>1458.1120000000001</v>
      </c>
      <c r="BQ37" s="59">
        <f t="shared" si="87"/>
        <v>815.60400000000004</v>
      </c>
      <c r="BR37" s="59">
        <f t="shared" si="87"/>
        <v>0</v>
      </c>
      <c r="BS37" s="59">
        <f t="shared" si="87"/>
        <v>0</v>
      </c>
      <c r="BT37" s="59">
        <f t="shared" si="87"/>
        <v>815.60400000000004</v>
      </c>
      <c r="BU37" s="59">
        <f t="shared" si="87"/>
        <v>815.60400000000004</v>
      </c>
      <c r="BV37" s="59">
        <f t="shared" si="87"/>
        <v>0</v>
      </c>
      <c r="BW37" s="59">
        <f t="shared" si="87"/>
        <v>0</v>
      </c>
      <c r="BX37" s="59">
        <f t="shared" si="87"/>
        <v>815.60400000000004</v>
      </c>
      <c r="BY37" s="59">
        <f t="shared" si="87"/>
        <v>0</v>
      </c>
      <c r="BZ37" s="59">
        <f t="shared" si="87"/>
        <v>0</v>
      </c>
      <c r="CA37" s="59">
        <f t="shared" si="87"/>
        <v>0</v>
      </c>
      <c r="CB37" s="59">
        <f t="shared" si="87"/>
        <v>0</v>
      </c>
      <c r="CC37" s="59">
        <f t="shared" si="87"/>
        <v>815.60400000000004</v>
      </c>
      <c r="CD37" s="59">
        <f t="shared" si="87"/>
        <v>0</v>
      </c>
      <c r="CE37" s="59">
        <f t="shared" si="87"/>
        <v>0</v>
      </c>
      <c r="CF37" s="59">
        <f t="shared" si="87"/>
        <v>0</v>
      </c>
      <c r="CG37" s="59">
        <f t="shared" si="87"/>
        <v>0</v>
      </c>
      <c r="CH37" s="59">
        <f t="shared" si="87"/>
        <v>0</v>
      </c>
      <c r="CI37" s="59">
        <f t="shared" si="87"/>
        <v>0</v>
      </c>
      <c r="CJ37" s="59">
        <f t="shared" si="87"/>
        <v>0</v>
      </c>
      <c r="CK37" s="59">
        <f t="shared" si="87"/>
        <v>0</v>
      </c>
      <c r="CL37" s="413"/>
      <c r="CM37" s="428"/>
    </row>
    <row r="38" spans="1:91" ht="46.15" outlineLevel="1">
      <c r="A38" s="103">
        <v>1</v>
      </c>
      <c r="B38" s="151" t="s">
        <v>437</v>
      </c>
      <c r="C38" s="104" t="s">
        <v>360</v>
      </c>
      <c r="D38" s="104" t="s">
        <v>438</v>
      </c>
      <c r="E38" s="104" t="s">
        <v>48</v>
      </c>
      <c r="F38" s="104" t="s">
        <v>439</v>
      </c>
      <c r="G38" s="104" t="s">
        <v>436</v>
      </c>
      <c r="H38" s="104" t="s">
        <v>436</v>
      </c>
      <c r="I38" s="104" t="s">
        <v>53</v>
      </c>
      <c r="J38" s="103"/>
      <c r="K38" s="104" t="s">
        <v>54</v>
      </c>
      <c r="L38" s="106">
        <v>2023</v>
      </c>
      <c r="M38" s="104" t="s">
        <v>440</v>
      </c>
      <c r="N38" s="104" t="s">
        <v>441</v>
      </c>
      <c r="O38" s="142">
        <v>2000</v>
      </c>
      <c r="P38" s="142"/>
      <c r="Q38" s="142"/>
      <c r="R38" s="142">
        <v>2000</v>
      </c>
      <c r="S38" s="57" t="s">
        <v>442</v>
      </c>
      <c r="T38" s="57" t="s">
        <v>436</v>
      </c>
      <c r="U38" s="57"/>
      <c r="V38" s="57"/>
      <c r="W38" s="57"/>
      <c r="X38" s="57"/>
      <c r="Y38" s="142">
        <f t="shared" ref="Y38:Y43" si="88">SUM(Z38:AB38)</f>
        <v>2000</v>
      </c>
      <c r="Z38" s="57"/>
      <c r="AA38" s="57"/>
      <c r="AB38" s="142">
        <f t="shared" ref="AB38:AB43" si="89">SUM(AD38:AG38)</f>
        <v>2000</v>
      </c>
      <c r="AC38" s="142">
        <f t="shared" ref="AC38:AC43" si="90">AD38+AE38</f>
        <v>1650</v>
      </c>
      <c r="AD38" s="147">
        <v>1650</v>
      </c>
      <c r="AE38" s="147"/>
      <c r="AF38" s="142">
        <v>350</v>
      </c>
      <c r="AG38" s="142"/>
      <c r="AH38" s="142">
        <f t="shared" ref="AH38:AH39" si="91">SUM(AI38:AK38)</f>
        <v>1480</v>
      </c>
      <c r="AI38" s="57"/>
      <c r="AJ38" s="57"/>
      <c r="AK38" s="142">
        <f t="shared" ref="AK38:AK43" si="92">AP38+AO38+AL38</f>
        <v>1480</v>
      </c>
      <c r="AL38" s="142">
        <f t="shared" ref="AL38:AL43" si="93">AM38+AN38</f>
        <v>1480</v>
      </c>
      <c r="AM38" s="148">
        <v>1480</v>
      </c>
      <c r="AN38" s="142"/>
      <c r="AO38" s="55"/>
      <c r="AP38" s="57"/>
      <c r="AQ38" s="142">
        <f t="shared" ref="AQ38:AQ39" si="94">SUM(AR38:AT38)</f>
        <v>1480</v>
      </c>
      <c r="AR38" s="57"/>
      <c r="AS38" s="57"/>
      <c r="AT38" s="142">
        <f t="shared" ref="AT38:AT42" si="95">AU38+AX38+AY38</f>
        <v>1480</v>
      </c>
      <c r="AU38" s="142">
        <f t="shared" ref="AU38:AU43" si="96">AV38+AW38</f>
        <v>1480</v>
      </c>
      <c r="AV38" s="142">
        <v>1480</v>
      </c>
      <c r="AW38" s="57"/>
      <c r="AX38" s="55"/>
      <c r="AY38" s="57"/>
      <c r="AZ38" s="57">
        <f t="shared" ref="AZ38:AZ39" si="97">SUM(BA38:BC38)</f>
        <v>170</v>
      </c>
      <c r="BA38" s="57"/>
      <c r="BB38" s="57"/>
      <c r="BC38" s="57">
        <f t="shared" ref="BC38:BC45" si="98">BD38+BG38+BH38</f>
        <v>170</v>
      </c>
      <c r="BD38" s="142">
        <f t="shared" ref="BD38:BD43" si="99">BF38+BE38</f>
        <v>170</v>
      </c>
      <c r="BE38" s="147">
        <v>170</v>
      </c>
      <c r="BF38" s="57"/>
      <c r="BG38" s="88"/>
      <c r="BH38" s="142"/>
      <c r="BI38" s="104">
        <f t="shared" ref="BI38:BI39" si="100">SUM(BJ38:BL38)</f>
        <v>168.74</v>
      </c>
      <c r="BJ38" s="104"/>
      <c r="BK38" s="104"/>
      <c r="BL38" s="104">
        <f t="shared" ref="BL38:BL42" si="101">SUM(BM38:BP38)</f>
        <v>168.74</v>
      </c>
      <c r="BM38" s="104">
        <v>168.74</v>
      </c>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2"/>
    </row>
    <row r="39" spans="1:91" ht="46.15" outlineLevel="1">
      <c r="A39" s="103">
        <v>3</v>
      </c>
      <c r="B39" s="151" t="s">
        <v>443</v>
      </c>
      <c r="C39" s="104" t="s">
        <v>360</v>
      </c>
      <c r="D39" s="104" t="s">
        <v>438</v>
      </c>
      <c r="E39" s="104" t="s">
        <v>48</v>
      </c>
      <c r="F39" s="104" t="s">
        <v>436</v>
      </c>
      <c r="G39" s="104" t="s">
        <v>436</v>
      </c>
      <c r="H39" s="104" t="s">
        <v>436</v>
      </c>
      <c r="I39" s="104" t="s">
        <v>53</v>
      </c>
      <c r="J39" s="106" t="s">
        <v>444</v>
      </c>
      <c r="K39" s="103" t="s">
        <v>54</v>
      </c>
      <c r="L39" s="106">
        <v>2023</v>
      </c>
      <c r="M39" s="104" t="s">
        <v>445</v>
      </c>
      <c r="N39" s="104" t="s">
        <v>446</v>
      </c>
      <c r="O39" s="142">
        <v>5100</v>
      </c>
      <c r="P39" s="142"/>
      <c r="Q39" s="142"/>
      <c r="R39" s="142">
        <v>5100</v>
      </c>
      <c r="S39" s="57" t="s">
        <v>447</v>
      </c>
      <c r="T39" s="57" t="s">
        <v>436</v>
      </c>
      <c r="U39" s="57"/>
      <c r="V39" s="57"/>
      <c r="W39" s="57"/>
      <c r="X39" s="57"/>
      <c r="Y39" s="142">
        <f t="shared" si="88"/>
        <v>5110</v>
      </c>
      <c r="Z39" s="57"/>
      <c r="AA39" s="57"/>
      <c r="AB39" s="142">
        <f t="shared" si="89"/>
        <v>5110</v>
      </c>
      <c r="AC39" s="142">
        <f t="shared" si="90"/>
        <v>2610</v>
      </c>
      <c r="AD39" s="147">
        <v>2610</v>
      </c>
      <c r="AE39" s="147"/>
      <c r="AF39" s="142">
        <v>2500</v>
      </c>
      <c r="AG39" s="142"/>
      <c r="AH39" s="142">
        <f t="shared" si="91"/>
        <v>4200</v>
      </c>
      <c r="AI39" s="57"/>
      <c r="AJ39" s="57"/>
      <c r="AK39" s="142">
        <f t="shared" si="92"/>
        <v>4200</v>
      </c>
      <c r="AL39" s="142">
        <f t="shared" si="93"/>
        <v>2000</v>
      </c>
      <c r="AM39" s="142">
        <v>2000</v>
      </c>
      <c r="AN39" s="142"/>
      <c r="AO39" s="142">
        <v>2200</v>
      </c>
      <c r="AP39" s="57"/>
      <c r="AQ39" s="142">
        <f t="shared" si="94"/>
        <v>4200</v>
      </c>
      <c r="AR39" s="57"/>
      <c r="AS39" s="57"/>
      <c r="AT39" s="142">
        <f t="shared" si="95"/>
        <v>4200</v>
      </c>
      <c r="AU39" s="142">
        <f t="shared" si="96"/>
        <v>2000</v>
      </c>
      <c r="AV39" s="142">
        <v>2000</v>
      </c>
      <c r="AW39" s="142"/>
      <c r="AX39" s="142">
        <v>2200</v>
      </c>
      <c r="AY39" s="57"/>
      <c r="AZ39" s="57">
        <f t="shared" si="97"/>
        <v>714.51900000000001</v>
      </c>
      <c r="BA39" s="57"/>
      <c r="BB39" s="57"/>
      <c r="BC39" s="57">
        <f t="shared" si="98"/>
        <v>714.51900000000001</v>
      </c>
      <c r="BD39" s="142">
        <f t="shared" si="99"/>
        <v>610</v>
      </c>
      <c r="BE39" s="57">
        <v>610</v>
      </c>
      <c r="BF39" s="57"/>
      <c r="BG39" s="57">
        <v>104.51900000000001</v>
      </c>
      <c r="BH39" s="142"/>
      <c r="BI39" s="104">
        <f t="shared" si="100"/>
        <v>0</v>
      </c>
      <c r="BJ39" s="104"/>
      <c r="BK39" s="104"/>
      <c r="BL39" s="104">
        <f t="shared" si="101"/>
        <v>0</v>
      </c>
      <c r="BM39" s="104"/>
      <c r="BN39" s="104"/>
      <c r="BO39" s="104"/>
      <c r="BP39" s="104"/>
      <c r="BQ39" s="104">
        <f t="shared" ref="BQ39" si="102">SUM(BR39:BT39)</f>
        <v>0</v>
      </c>
      <c r="BR39" s="104"/>
      <c r="BS39" s="104"/>
      <c r="BT39" s="104"/>
      <c r="BU39" s="104">
        <f t="shared" ref="BU39" si="103">SUM(BV39:BX39)</f>
        <v>0</v>
      </c>
      <c r="BV39" s="104"/>
      <c r="BW39" s="104"/>
      <c r="BX39" s="104"/>
      <c r="BY39" s="104"/>
      <c r="BZ39" s="104"/>
      <c r="CA39" s="104"/>
      <c r="CB39" s="104"/>
      <c r="CC39" s="104"/>
      <c r="CD39" s="104"/>
      <c r="CE39" s="104"/>
      <c r="CF39" s="104"/>
      <c r="CG39" s="104"/>
      <c r="CH39" s="104"/>
      <c r="CI39" s="104"/>
      <c r="CJ39" s="104"/>
      <c r="CK39" s="104"/>
      <c r="CL39" s="104"/>
      <c r="CM39" s="102"/>
    </row>
    <row r="40" spans="1:91" ht="46.15" outlineLevel="1">
      <c r="A40" s="103">
        <v>6</v>
      </c>
      <c r="B40" s="151" t="s">
        <v>448</v>
      </c>
      <c r="C40" s="104" t="s">
        <v>360</v>
      </c>
      <c r="D40" s="104" t="s">
        <v>449</v>
      </c>
      <c r="E40" s="104" t="s">
        <v>48</v>
      </c>
      <c r="F40" s="104" t="s">
        <v>439</v>
      </c>
      <c r="G40" s="104" t="s">
        <v>436</v>
      </c>
      <c r="H40" s="104" t="s">
        <v>436</v>
      </c>
      <c r="I40" s="104" t="s">
        <v>450</v>
      </c>
      <c r="J40" s="104"/>
      <c r="K40" s="104" t="s">
        <v>54</v>
      </c>
      <c r="L40" s="106">
        <v>2023</v>
      </c>
      <c r="M40" s="104"/>
      <c r="N40" s="104" t="s">
        <v>451</v>
      </c>
      <c r="O40" s="142">
        <v>2400</v>
      </c>
      <c r="P40" s="142"/>
      <c r="Q40" s="142"/>
      <c r="R40" s="142">
        <v>1833</v>
      </c>
      <c r="S40" s="57"/>
      <c r="T40" s="57" t="s">
        <v>436</v>
      </c>
      <c r="U40" s="57"/>
      <c r="V40" s="57"/>
      <c r="W40" s="57"/>
      <c r="X40" s="57"/>
      <c r="Y40" s="142">
        <f t="shared" si="88"/>
        <v>1833</v>
      </c>
      <c r="Z40" s="57"/>
      <c r="AA40" s="57"/>
      <c r="AB40" s="142">
        <f t="shared" si="89"/>
        <v>1833</v>
      </c>
      <c r="AC40" s="142">
        <f t="shared" si="90"/>
        <v>0</v>
      </c>
      <c r="AD40" s="147"/>
      <c r="AE40" s="147"/>
      <c r="AF40" s="57">
        <v>1833</v>
      </c>
      <c r="AG40" s="57"/>
      <c r="AH40" s="142">
        <f>SUM(AI40:AK40)</f>
        <v>1520</v>
      </c>
      <c r="AI40" s="57"/>
      <c r="AJ40" s="57"/>
      <c r="AK40" s="142">
        <f t="shared" si="92"/>
        <v>1520</v>
      </c>
      <c r="AL40" s="142">
        <f t="shared" si="93"/>
        <v>0</v>
      </c>
      <c r="AM40" s="148"/>
      <c r="AN40" s="57"/>
      <c r="AO40" s="57">
        <v>1520</v>
      </c>
      <c r="AP40" s="57"/>
      <c r="AQ40" s="142">
        <f t="shared" ref="AQ40:AQ42" si="104">SUM(AR40:AT40)</f>
        <v>1520</v>
      </c>
      <c r="AR40" s="57"/>
      <c r="AS40" s="57"/>
      <c r="AT40" s="142">
        <f t="shared" si="95"/>
        <v>1520</v>
      </c>
      <c r="AU40" s="142">
        <f t="shared" si="96"/>
        <v>0</v>
      </c>
      <c r="AV40" s="142"/>
      <c r="AW40" s="57"/>
      <c r="AX40" s="57">
        <v>1520</v>
      </c>
      <c r="AY40" s="57"/>
      <c r="AZ40" s="57">
        <f t="shared" ref="AZ40:AZ42" si="105">SUM(BA40:BC40)</f>
        <v>266.98899999999998</v>
      </c>
      <c r="BA40" s="57"/>
      <c r="BB40" s="57"/>
      <c r="BC40" s="57">
        <f t="shared" si="98"/>
        <v>266.98899999999998</v>
      </c>
      <c r="BD40" s="142">
        <f t="shared" si="99"/>
        <v>0</v>
      </c>
      <c r="BE40" s="147"/>
      <c r="BF40" s="57"/>
      <c r="BG40" s="58">
        <v>266.98899999999998</v>
      </c>
      <c r="BH40" s="142"/>
      <c r="BI40" s="104">
        <f t="shared" ref="BI40:BI41" si="106">SUM(BJ40:BL40)</f>
        <v>266.98899999999998</v>
      </c>
      <c r="BJ40" s="104"/>
      <c r="BK40" s="104"/>
      <c r="BL40" s="104">
        <f t="shared" si="101"/>
        <v>266.98899999999998</v>
      </c>
      <c r="BM40" s="104"/>
      <c r="BN40" s="104"/>
      <c r="BO40" s="158">
        <v>266.98899999999998</v>
      </c>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2"/>
    </row>
    <row r="41" spans="1:91" ht="30.75" outlineLevel="1">
      <c r="A41" s="103">
        <v>7</v>
      </c>
      <c r="B41" s="151" t="s">
        <v>452</v>
      </c>
      <c r="C41" s="104" t="s">
        <v>419</v>
      </c>
      <c r="D41" s="104" t="s">
        <v>449</v>
      </c>
      <c r="E41" s="104" t="s">
        <v>10</v>
      </c>
      <c r="F41" s="104" t="s">
        <v>436</v>
      </c>
      <c r="G41" s="104" t="s">
        <v>436</v>
      </c>
      <c r="H41" s="104" t="s">
        <v>436</v>
      </c>
      <c r="I41" s="104" t="s">
        <v>47</v>
      </c>
      <c r="J41" s="104"/>
      <c r="K41" s="104" t="s">
        <v>453</v>
      </c>
      <c r="L41" s="106">
        <v>2024</v>
      </c>
      <c r="M41" s="104"/>
      <c r="N41" s="104" t="s">
        <v>454</v>
      </c>
      <c r="O41" s="142">
        <v>99620</v>
      </c>
      <c r="P41" s="142"/>
      <c r="Q41" s="142">
        <v>90000</v>
      </c>
      <c r="R41" s="142">
        <v>9620</v>
      </c>
      <c r="S41" s="57"/>
      <c r="T41" s="57" t="s">
        <v>436</v>
      </c>
      <c r="U41" s="57"/>
      <c r="V41" s="57"/>
      <c r="W41" s="57"/>
      <c r="X41" s="57"/>
      <c r="Y41" s="142">
        <f t="shared" si="88"/>
        <v>99620</v>
      </c>
      <c r="Z41" s="148"/>
      <c r="AA41" s="148">
        <v>90000</v>
      </c>
      <c r="AB41" s="142">
        <f t="shared" si="89"/>
        <v>9620</v>
      </c>
      <c r="AC41" s="142">
        <f t="shared" si="90"/>
        <v>0</v>
      </c>
      <c r="AD41" s="147"/>
      <c r="AE41" s="147"/>
      <c r="AF41" s="57">
        <v>8570</v>
      </c>
      <c r="AG41" s="57">
        <v>1050</v>
      </c>
      <c r="AH41" s="142">
        <f>SUM(AI41:AK41)</f>
        <v>0</v>
      </c>
      <c r="AI41" s="57"/>
      <c r="AJ41" s="57"/>
      <c r="AK41" s="142">
        <f t="shared" si="92"/>
        <v>0</v>
      </c>
      <c r="AL41" s="142">
        <f t="shared" si="93"/>
        <v>0</v>
      </c>
      <c r="AM41" s="148"/>
      <c r="AN41" s="57"/>
      <c r="AO41" s="57"/>
      <c r="AP41" s="57"/>
      <c r="AQ41" s="142">
        <f t="shared" si="104"/>
        <v>0</v>
      </c>
      <c r="AR41" s="57"/>
      <c r="AS41" s="57"/>
      <c r="AT41" s="142">
        <f t="shared" si="95"/>
        <v>0</v>
      </c>
      <c r="AU41" s="142">
        <f t="shared" si="96"/>
        <v>0</v>
      </c>
      <c r="AV41" s="142"/>
      <c r="AW41" s="57"/>
      <c r="AX41" s="57"/>
      <c r="AY41" s="57"/>
      <c r="AZ41" s="57">
        <f t="shared" si="105"/>
        <v>26050</v>
      </c>
      <c r="BA41" s="57"/>
      <c r="BB41" s="57">
        <v>25000</v>
      </c>
      <c r="BC41" s="57">
        <f t="shared" si="98"/>
        <v>1050</v>
      </c>
      <c r="BD41" s="142">
        <f t="shared" si="99"/>
        <v>0</v>
      </c>
      <c r="BE41" s="147"/>
      <c r="BF41" s="57"/>
      <c r="BG41" s="88"/>
      <c r="BH41" s="142">
        <v>1050</v>
      </c>
      <c r="BI41" s="104">
        <f t="shared" si="106"/>
        <v>882.65200000000004</v>
      </c>
      <c r="BJ41" s="104"/>
      <c r="BK41" s="104"/>
      <c r="BL41" s="104">
        <f t="shared" si="101"/>
        <v>882.65200000000004</v>
      </c>
      <c r="BM41" s="104"/>
      <c r="BN41" s="104"/>
      <c r="BO41" s="104"/>
      <c r="BP41" s="104">
        <v>882.65200000000004</v>
      </c>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2" t="s">
        <v>422</v>
      </c>
    </row>
    <row r="42" spans="1:91" ht="61.5" outlineLevel="1">
      <c r="A42" s="103">
        <v>8</v>
      </c>
      <c r="B42" s="151" t="s">
        <v>455</v>
      </c>
      <c r="C42" s="104" t="s">
        <v>360</v>
      </c>
      <c r="D42" s="104" t="s">
        <v>449</v>
      </c>
      <c r="E42" s="104" t="s">
        <v>48</v>
      </c>
      <c r="F42" s="104" t="s">
        <v>436</v>
      </c>
      <c r="G42" s="104" t="s">
        <v>436</v>
      </c>
      <c r="H42" s="104" t="s">
        <v>436</v>
      </c>
      <c r="I42" s="104" t="s">
        <v>362</v>
      </c>
      <c r="J42" s="104">
        <v>8100258</v>
      </c>
      <c r="K42" s="104" t="s">
        <v>431</v>
      </c>
      <c r="L42" s="106">
        <v>2024</v>
      </c>
      <c r="M42" s="104"/>
      <c r="N42" s="104" t="s">
        <v>456</v>
      </c>
      <c r="O42" s="142">
        <f t="shared" ref="O42" si="107">SUM(P42:R42)</f>
        <v>800</v>
      </c>
      <c r="P42" s="142"/>
      <c r="Q42" s="142"/>
      <c r="R42" s="142">
        <v>800</v>
      </c>
      <c r="S42" s="57" t="s">
        <v>457</v>
      </c>
      <c r="T42" s="57" t="s">
        <v>436</v>
      </c>
      <c r="U42" s="57"/>
      <c r="V42" s="57"/>
      <c r="W42" s="57"/>
      <c r="X42" s="57"/>
      <c r="Y42" s="142">
        <f t="shared" si="88"/>
        <v>800</v>
      </c>
      <c r="Z42" s="57"/>
      <c r="AA42" s="57"/>
      <c r="AB42" s="142">
        <f t="shared" si="89"/>
        <v>800</v>
      </c>
      <c r="AC42" s="142">
        <f t="shared" si="90"/>
        <v>0</v>
      </c>
      <c r="AD42" s="147"/>
      <c r="AE42" s="147"/>
      <c r="AF42" s="57"/>
      <c r="AG42" s="57">
        <v>800</v>
      </c>
      <c r="AH42" s="142">
        <f>AI42+AJ42+AK42</f>
        <v>741</v>
      </c>
      <c r="AI42" s="57"/>
      <c r="AJ42" s="57"/>
      <c r="AK42" s="142">
        <f t="shared" si="92"/>
        <v>741</v>
      </c>
      <c r="AL42" s="142">
        <f t="shared" si="93"/>
        <v>0</v>
      </c>
      <c r="AM42" s="148"/>
      <c r="AN42" s="57"/>
      <c r="AO42" s="57"/>
      <c r="AP42" s="57">
        <v>741</v>
      </c>
      <c r="AQ42" s="142">
        <f t="shared" si="104"/>
        <v>741</v>
      </c>
      <c r="AR42" s="57"/>
      <c r="AS42" s="57"/>
      <c r="AT42" s="142">
        <f t="shared" si="95"/>
        <v>741</v>
      </c>
      <c r="AU42" s="142">
        <f t="shared" si="96"/>
        <v>0</v>
      </c>
      <c r="AV42" s="142"/>
      <c r="AW42" s="57"/>
      <c r="AX42" s="57"/>
      <c r="AY42" s="57">
        <v>741</v>
      </c>
      <c r="AZ42" s="57">
        <f t="shared" si="105"/>
        <v>6</v>
      </c>
      <c r="BA42" s="57"/>
      <c r="BB42" s="57"/>
      <c r="BC42" s="57">
        <f t="shared" si="98"/>
        <v>6</v>
      </c>
      <c r="BD42" s="142">
        <f t="shared" si="99"/>
        <v>0</v>
      </c>
      <c r="BE42" s="147"/>
      <c r="BF42" s="57"/>
      <c r="BG42" s="88"/>
      <c r="BH42" s="88">
        <v>6</v>
      </c>
      <c r="BI42" s="104">
        <f t="shared" ref="BI42" si="108">BJ42+BK42+BL42</f>
        <v>0</v>
      </c>
      <c r="BJ42" s="104"/>
      <c r="BK42" s="104"/>
      <c r="BL42" s="104">
        <f t="shared" si="101"/>
        <v>0</v>
      </c>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2"/>
    </row>
    <row r="43" spans="1:91" ht="46.15" outlineLevel="1">
      <c r="A43" s="103">
        <v>14</v>
      </c>
      <c r="B43" s="151" t="s">
        <v>458</v>
      </c>
      <c r="C43" s="104" t="s">
        <v>360</v>
      </c>
      <c r="D43" s="104" t="s">
        <v>449</v>
      </c>
      <c r="E43" s="104" t="s">
        <v>48</v>
      </c>
      <c r="F43" s="104" t="s">
        <v>436</v>
      </c>
      <c r="G43" s="104" t="s">
        <v>436</v>
      </c>
      <c r="H43" s="104" t="s">
        <v>436</v>
      </c>
      <c r="I43" s="104" t="s">
        <v>53</v>
      </c>
      <c r="J43" s="103"/>
      <c r="K43" s="104" t="s">
        <v>75</v>
      </c>
      <c r="L43" s="106" t="s">
        <v>309</v>
      </c>
      <c r="M43" s="104" t="s">
        <v>459</v>
      </c>
      <c r="N43" s="104" t="s">
        <v>460</v>
      </c>
      <c r="O43" s="142">
        <v>4000</v>
      </c>
      <c r="P43" s="142"/>
      <c r="Q43" s="142"/>
      <c r="R43" s="142">
        <v>4000</v>
      </c>
      <c r="S43" s="57"/>
      <c r="T43" s="57" t="s">
        <v>436</v>
      </c>
      <c r="U43" s="57"/>
      <c r="V43" s="57"/>
      <c r="W43" s="57"/>
      <c r="X43" s="57"/>
      <c r="Y43" s="142">
        <f t="shared" si="88"/>
        <v>4000</v>
      </c>
      <c r="Z43" s="57"/>
      <c r="AA43" s="57"/>
      <c r="AB43" s="142">
        <f t="shared" si="89"/>
        <v>4000</v>
      </c>
      <c r="AC43" s="142">
        <f t="shared" si="90"/>
        <v>0</v>
      </c>
      <c r="AD43" s="142"/>
      <c r="AE43" s="57"/>
      <c r="AF43" s="142"/>
      <c r="AG43" s="142">
        <v>4000</v>
      </c>
      <c r="AH43" s="142">
        <f t="shared" ref="AH43" si="109">SUM(AI43:AK43)</f>
        <v>2600</v>
      </c>
      <c r="AI43" s="57"/>
      <c r="AJ43" s="57"/>
      <c r="AK43" s="142">
        <f t="shared" si="92"/>
        <v>2600</v>
      </c>
      <c r="AL43" s="142">
        <f t="shared" si="93"/>
        <v>0</v>
      </c>
      <c r="AM43" s="142"/>
      <c r="AN43" s="142"/>
      <c r="AO43" s="142"/>
      <c r="AP43" s="142">
        <v>2600</v>
      </c>
      <c r="AQ43" s="142">
        <f t="shared" ref="AQ43" si="110">SUM(AR43:AT43)</f>
        <v>1784.396</v>
      </c>
      <c r="AR43" s="57"/>
      <c r="AS43" s="57"/>
      <c r="AT43" s="142">
        <f t="shared" ref="AT43" si="111">AU43+AX43+AY43</f>
        <v>1784.396</v>
      </c>
      <c r="AU43" s="142">
        <f t="shared" si="96"/>
        <v>0</v>
      </c>
      <c r="AV43" s="142"/>
      <c r="AW43" s="57"/>
      <c r="AX43" s="55"/>
      <c r="AY43" s="142">
        <v>1784.396</v>
      </c>
      <c r="AZ43" s="57">
        <f t="shared" ref="AZ43" si="112">SUM(BA43:BC43)</f>
        <v>1312.5</v>
      </c>
      <c r="BA43" s="57"/>
      <c r="BB43" s="57"/>
      <c r="BC43" s="57">
        <f t="shared" si="98"/>
        <v>1312.5</v>
      </c>
      <c r="BD43" s="142">
        <f t="shared" si="99"/>
        <v>0</v>
      </c>
      <c r="BE43" s="57"/>
      <c r="BF43" s="57"/>
      <c r="BG43" s="57"/>
      <c r="BH43" s="57">
        <v>1312.5</v>
      </c>
      <c r="BI43" s="104">
        <f t="shared" ref="BI43" si="113">SUM(BJ43:BL43)</f>
        <v>575.46</v>
      </c>
      <c r="BJ43" s="104"/>
      <c r="BK43" s="104"/>
      <c r="BL43" s="104">
        <f t="shared" ref="BL43" si="114">SUM(BM43:BP43)</f>
        <v>575.46</v>
      </c>
      <c r="BM43" s="104"/>
      <c r="BN43" s="104"/>
      <c r="BO43" s="104"/>
      <c r="BP43" s="104">
        <v>575.46</v>
      </c>
      <c r="BQ43" s="104">
        <f t="shared" ref="BQ43" si="115">SUM(BR43:BT43)</f>
        <v>815.60400000000004</v>
      </c>
      <c r="BR43" s="104"/>
      <c r="BS43" s="104"/>
      <c r="BT43" s="104">
        <v>815.60400000000004</v>
      </c>
      <c r="BU43" s="104">
        <f t="shared" ref="BU43" si="116">SUM(BV43:BX43)</f>
        <v>815.60400000000004</v>
      </c>
      <c r="BV43" s="104"/>
      <c r="BW43" s="104"/>
      <c r="BX43" s="104">
        <v>815.60400000000004</v>
      </c>
      <c r="BY43" s="104"/>
      <c r="BZ43" s="104"/>
      <c r="CA43" s="104"/>
      <c r="CB43" s="104"/>
      <c r="CC43" s="196">
        <v>815.60400000000004</v>
      </c>
      <c r="CD43" s="196"/>
      <c r="CE43" s="196"/>
      <c r="CF43" s="196"/>
      <c r="CG43" s="196"/>
      <c r="CH43" s="196"/>
      <c r="CI43" s="196"/>
      <c r="CJ43" s="196"/>
      <c r="CK43" s="196"/>
      <c r="CL43" s="104"/>
      <c r="CM43" s="102" t="s">
        <v>378</v>
      </c>
    </row>
    <row r="44" spans="1:91" ht="25.5" customHeight="1">
      <c r="A44" s="361" t="s">
        <v>56</v>
      </c>
      <c r="B44" s="361" t="s">
        <v>1336</v>
      </c>
      <c r="C44" s="413"/>
      <c r="D44" s="413"/>
      <c r="E44" s="413"/>
      <c r="F44" s="413"/>
      <c r="G44" s="413"/>
      <c r="H44" s="413"/>
      <c r="I44" s="413"/>
      <c r="J44" s="413"/>
      <c r="K44" s="413"/>
      <c r="L44" s="413"/>
      <c r="M44" s="413"/>
      <c r="N44" s="413"/>
      <c r="O44" s="59"/>
      <c r="P44" s="59"/>
      <c r="Q44" s="59"/>
      <c r="R44" s="59"/>
      <c r="S44" s="59"/>
      <c r="T44" s="59"/>
      <c r="U44" s="59"/>
      <c r="V44" s="59"/>
      <c r="W44" s="59"/>
      <c r="X44" s="59"/>
      <c r="Y44" s="59"/>
      <c r="Z44" s="59"/>
      <c r="AA44" s="59"/>
      <c r="AB44" s="59">
        <v>14500</v>
      </c>
      <c r="AC44" s="59">
        <v>0</v>
      </c>
      <c r="AD44" s="59">
        <v>0</v>
      </c>
      <c r="AE44" s="59">
        <v>0</v>
      </c>
      <c r="AF44" s="59">
        <v>14500</v>
      </c>
      <c r="AG44" s="59">
        <v>0</v>
      </c>
      <c r="AH44" s="59">
        <v>0</v>
      </c>
      <c r="AI44" s="59">
        <v>0</v>
      </c>
      <c r="AJ44" s="59">
        <v>0</v>
      </c>
      <c r="AK44" s="59">
        <v>0</v>
      </c>
      <c r="AL44" s="59">
        <v>0</v>
      </c>
      <c r="AM44" s="59">
        <v>0</v>
      </c>
      <c r="AN44" s="59">
        <v>0</v>
      </c>
      <c r="AO44" s="59">
        <v>0</v>
      </c>
      <c r="AP44" s="59">
        <v>0</v>
      </c>
      <c r="AQ44" s="59">
        <v>0</v>
      </c>
      <c r="AR44" s="59">
        <v>0</v>
      </c>
      <c r="AS44" s="59">
        <v>0</v>
      </c>
      <c r="AT44" s="59">
        <v>0</v>
      </c>
      <c r="AU44" s="59">
        <v>0</v>
      </c>
      <c r="AV44" s="59">
        <v>0</v>
      </c>
      <c r="AW44" s="59">
        <v>0</v>
      </c>
      <c r="AX44" s="59">
        <v>0</v>
      </c>
      <c r="AY44" s="59">
        <v>0</v>
      </c>
      <c r="AZ44" s="59">
        <v>6690</v>
      </c>
      <c r="BA44" s="59">
        <v>0</v>
      </c>
      <c r="BB44" s="59">
        <v>0</v>
      </c>
      <c r="BC44" s="59">
        <v>6690</v>
      </c>
      <c r="BD44" s="59">
        <v>0</v>
      </c>
      <c r="BE44" s="59">
        <v>0</v>
      </c>
      <c r="BF44" s="59">
        <v>0</v>
      </c>
      <c r="BG44" s="59">
        <v>6690</v>
      </c>
      <c r="BH44" s="59">
        <v>0</v>
      </c>
      <c r="BI44" s="59">
        <v>0</v>
      </c>
      <c r="BJ44" s="59">
        <v>0</v>
      </c>
      <c r="BK44" s="59">
        <v>0</v>
      </c>
      <c r="BL44" s="59">
        <v>0</v>
      </c>
      <c r="BM44" s="59">
        <v>0</v>
      </c>
      <c r="BN44" s="59">
        <v>0</v>
      </c>
      <c r="BO44" s="59">
        <v>0</v>
      </c>
      <c r="BP44" s="59">
        <v>0</v>
      </c>
      <c r="BQ44" s="59">
        <v>0</v>
      </c>
      <c r="BR44" s="59">
        <v>0</v>
      </c>
      <c r="BS44" s="59">
        <v>0</v>
      </c>
      <c r="BT44" s="59">
        <v>0</v>
      </c>
      <c r="BU44" s="59">
        <v>0</v>
      </c>
      <c r="BV44" s="59">
        <v>0</v>
      </c>
      <c r="BW44" s="59">
        <v>0</v>
      </c>
      <c r="BX44" s="59">
        <v>0</v>
      </c>
      <c r="BY44" s="59">
        <v>0</v>
      </c>
      <c r="BZ44" s="59">
        <v>0</v>
      </c>
      <c r="CA44" s="59">
        <v>0</v>
      </c>
      <c r="CB44" s="59">
        <v>0</v>
      </c>
      <c r="CC44" s="59">
        <v>0</v>
      </c>
      <c r="CD44" s="59"/>
      <c r="CE44" s="59"/>
      <c r="CF44" s="59"/>
      <c r="CG44" s="59"/>
      <c r="CH44" s="59"/>
      <c r="CI44" s="59"/>
      <c r="CJ44" s="59"/>
      <c r="CK44" s="59"/>
      <c r="CL44" s="413"/>
      <c r="CM44" s="105"/>
    </row>
    <row r="45" spans="1:91" ht="60">
      <c r="A45" s="145" t="s">
        <v>48</v>
      </c>
      <c r="B45" s="145" t="s">
        <v>462</v>
      </c>
      <c r="C45" s="145" t="s">
        <v>463</v>
      </c>
      <c r="D45" s="429"/>
      <c r="E45" s="429"/>
      <c r="F45" s="145">
        <v>0</v>
      </c>
      <c r="G45" s="145">
        <v>0</v>
      </c>
      <c r="H45" s="145">
        <v>0</v>
      </c>
      <c r="I45" s="429"/>
      <c r="J45" s="429"/>
      <c r="K45" s="429"/>
      <c r="L45" s="430"/>
      <c r="M45" s="429"/>
      <c r="N45" s="429"/>
      <c r="O45" s="54">
        <v>0</v>
      </c>
      <c r="P45" s="54">
        <v>0</v>
      </c>
      <c r="Q45" s="54">
        <v>0</v>
      </c>
      <c r="R45" s="54">
        <v>0</v>
      </c>
      <c r="S45" s="54">
        <v>0</v>
      </c>
      <c r="T45" s="54">
        <v>0</v>
      </c>
      <c r="U45" s="54">
        <v>0</v>
      </c>
      <c r="V45" s="54">
        <v>0</v>
      </c>
      <c r="W45" s="54">
        <v>0</v>
      </c>
      <c r="X45" s="54">
        <v>0</v>
      </c>
      <c r="Y45" s="84">
        <f>SUM(Z45:AB45)</f>
        <v>23484</v>
      </c>
      <c r="Z45" s="54"/>
      <c r="AA45" s="54"/>
      <c r="AB45" s="84">
        <f>SUM(AD45:AG45)</f>
        <v>23484</v>
      </c>
      <c r="AC45" s="84">
        <f>AD45+AE45</f>
        <v>0</v>
      </c>
      <c r="AD45" s="54">
        <v>0</v>
      </c>
      <c r="AE45" s="54">
        <v>0</v>
      </c>
      <c r="AF45" s="84">
        <v>18890</v>
      </c>
      <c r="AG45" s="54">
        <v>4594</v>
      </c>
      <c r="AH45" s="84">
        <f>SUM(AI45:AK45)</f>
        <v>0</v>
      </c>
      <c r="AI45" s="54">
        <v>0</v>
      </c>
      <c r="AJ45" s="54">
        <v>0</v>
      </c>
      <c r="AK45" s="84">
        <f>AP45+AO45+AL45</f>
        <v>0</v>
      </c>
      <c r="AL45" s="84">
        <f>AM45+AN45</f>
        <v>0</v>
      </c>
      <c r="AM45" s="54"/>
      <c r="AN45" s="54"/>
      <c r="AO45" s="54"/>
      <c r="AP45" s="54"/>
      <c r="AQ45" s="54">
        <v>0</v>
      </c>
      <c r="AR45" s="54">
        <v>0</v>
      </c>
      <c r="AS45" s="54">
        <v>0</v>
      </c>
      <c r="AT45" s="84">
        <f>AU45+AX45+AY45</f>
        <v>0</v>
      </c>
      <c r="AU45" s="84">
        <f>AV45+AW45</f>
        <v>0</v>
      </c>
      <c r="AV45" s="54">
        <v>0</v>
      </c>
      <c r="AW45" s="54">
        <v>0</v>
      </c>
      <c r="AX45" s="54">
        <v>0</v>
      </c>
      <c r="AY45" s="54">
        <v>0</v>
      </c>
      <c r="AZ45" s="54">
        <f>SUM(BA45:BC45)</f>
        <v>7453.7049999999999</v>
      </c>
      <c r="BA45" s="54">
        <v>0</v>
      </c>
      <c r="BB45" s="54">
        <v>0</v>
      </c>
      <c r="BC45" s="54">
        <f t="shared" si="98"/>
        <v>7453.7049999999999</v>
      </c>
      <c r="BD45" s="84">
        <f>BF45+BE45</f>
        <v>0</v>
      </c>
      <c r="BE45" s="54"/>
      <c r="BF45" s="54">
        <v>0</v>
      </c>
      <c r="BG45" s="54">
        <v>2904.232</v>
      </c>
      <c r="BH45" s="54">
        <v>4549.473</v>
      </c>
      <c r="BI45" s="145">
        <f>SUM(BJ45:BL45)</f>
        <v>5572.6100000000006</v>
      </c>
      <c r="BJ45" s="145"/>
      <c r="BK45" s="145"/>
      <c r="BL45" s="145">
        <f>SUM(BM45:BP45)</f>
        <v>5572.6100000000006</v>
      </c>
      <c r="BM45" s="145"/>
      <c r="BN45" s="145">
        <v>0</v>
      </c>
      <c r="BO45" s="431">
        <v>2600.7620000000002</v>
      </c>
      <c r="BP45" s="145">
        <v>2971.848</v>
      </c>
      <c r="BQ45" s="145">
        <f>SUM(BR45:BT45)</f>
        <v>160.77799999999999</v>
      </c>
      <c r="BR45" s="145"/>
      <c r="BS45" s="145"/>
      <c r="BT45" s="145">
        <v>160.77799999999999</v>
      </c>
      <c r="BU45" s="145">
        <f>SUM(BV45:BX45)</f>
        <v>100</v>
      </c>
      <c r="BV45" s="145"/>
      <c r="BW45" s="145"/>
      <c r="BX45" s="145">
        <v>100</v>
      </c>
      <c r="BY45" s="145"/>
      <c r="BZ45" s="145"/>
      <c r="CA45" s="145"/>
      <c r="CB45" s="145"/>
      <c r="CC45" s="432">
        <v>160.77799999999999</v>
      </c>
      <c r="CD45" s="432"/>
      <c r="CE45" s="432"/>
      <c r="CF45" s="432"/>
      <c r="CG45" s="432"/>
      <c r="CH45" s="432"/>
      <c r="CI45" s="432"/>
      <c r="CJ45" s="432"/>
      <c r="CK45" s="432"/>
      <c r="CL45" s="361" t="s">
        <v>464</v>
      </c>
      <c r="CM45" s="143"/>
    </row>
    <row r="46" spans="1:91" s="174" customFormat="1" ht="41.25" customHeight="1">
      <c r="A46" s="145" t="s">
        <v>59</v>
      </c>
      <c r="B46" s="145" t="s">
        <v>1340</v>
      </c>
      <c r="C46" s="145"/>
      <c r="D46" s="145"/>
      <c r="E46" s="145"/>
      <c r="F46" s="145"/>
      <c r="G46" s="145"/>
      <c r="H46" s="145"/>
      <c r="I46" s="145"/>
      <c r="J46" s="145"/>
      <c r="K46" s="145"/>
      <c r="L46" s="146"/>
      <c r="M46" s="145"/>
      <c r="N46" s="145"/>
      <c r="O46" s="54"/>
      <c r="P46" s="54"/>
      <c r="Q46" s="54"/>
      <c r="R46" s="54"/>
      <c r="S46" s="54"/>
      <c r="T46" s="54"/>
      <c r="U46" s="54"/>
      <c r="V46" s="54"/>
      <c r="W46" s="54"/>
      <c r="X46" s="54"/>
      <c r="Y46" s="54" t="e">
        <f>#REF!+Y15+Y16</f>
        <v>#REF!</v>
      </c>
      <c r="Z46" s="54" t="e">
        <f>#REF!+Z15+Z16</f>
        <v>#REF!</v>
      </c>
      <c r="AA46" s="54" t="e">
        <f>#REF!+AA15+AA16</f>
        <v>#REF!</v>
      </c>
      <c r="AB46" s="54">
        <f>AB47</f>
        <v>2000</v>
      </c>
      <c r="AC46" s="54">
        <f t="shared" ref="AC46:CB46" si="117">AC47</f>
        <v>0</v>
      </c>
      <c r="AD46" s="54">
        <f t="shared" si="117"/>
        <v>0</v>
      </c>
      <c r="AE46" s="54">
        <f t="shared" si="117"/>
        <v>0</v>
      </c>
      <c r="AF46" s="54">
        <f t="shared" si="117"/>
        <v>2000</v>
      </c>
      <c r="AG46" s="54">
        <f t="shared" si="117"/>
        <v>0</v>
      </c>
      <c r="AH46" s="54">
        <f t="shared" si="117"/>
        <v>0</v>
      </c>
      <c r="AI46" s="54">
        <f t="shared" si="117"/>
        <v>0</v>
      </c>
      <c r="AJ46" s="54">
        <f t="shared" si="117"/>
        <v>0</v>
      </c>
      <c r="AK46" s="54">
        <f t="shared" si="117"/>
        <v>0</v>
      </c>
      <c r="AL46" s="54">
        <f t="shared" si="117"/>
        <v>0</v>
      </c>
      <c r="AM46" s="54">
        <f t="shared" si="117"/>
        <v>0</v>
      </c>
      <c r="AN46" s="54">
        <f t="shared" si="117"/>
        <v>0</v>
      </c>
      <c r="AO46" s="54">
        <f t="shared" si="117"/>
        <v>0</v>
      </c>
      <c r="AP46" s="54">
        <f t="shared" si="117"/>
        <v>0</v>
      </c>
      <c r="AQ46" s="54">
        <f t="shared" si="117"/>
        <v>0</v>
      </c>
      <c r="AR46" s="54">
        <f t="shared" si="117"/>
        <v>0</v>
      </c>
      <c r="AS46" s="54">
        <f t="shared" si="117"/>
        <v>0</v>
      </c>
      <c r="AT46" s="54">
        <f t="shared" si="117"/>
        <v>0</v>
      </c>
      <c r="AU46" s="54">
        <f t="shared" si="117"/>
        <v>0</v>
      </c>
      <c r="AV46" s="54">
        <f t="shared" si="117"/>
        <v>0</v>
      </c>
      <c r="AW46" s="54">
        <f t="shared" si="117"/>
        <v>0</v>
      </c>
      <c r="AX46" s="54">
        <f t="shared" si="117"/>
        <v>0</v>
      </c>
      <c r="AY46" s="54">
        <f t="shared" si="117"/>
        <v>0</v>
      </c>
      <c r="AZ46" s="54">
        <f t="shared" si="117"/>
        <v>40482</v>
      </c>
      <c r="BA46" s="54">
        <f t="shared" si="117"/>
        <v>0</v>
      </c>
      <c r="BB46" s="54">
        <f t="shared" si="117"/>
        <v>0</v>
      </c>
      <c r="BC46" s="54">
        <f t="shared" si="117"/>
        <v>40482</v>
      </c>
      <c r="BD46" s="54">
        <f t="shared" si="117"/>
        <v>0</v>
      </c>
      <c r="BE46" s="54">
        <f t="shared" si="117"/>
        <v>0</v>
      </c>
      <c r="BF46" s="54">
        <f t="shared" si="117"/>
        <v>0</v>
      </c>
      <c r="BG46" s="54">
        <f t="shared" si="117"/>
        <v>40482</v>
      </c>
      <c r="BH46" s="54">
        <f t="shared" si="117"/>
        <v>0</v>
      </c>
      <c r="BI46" s="145">
        <f t="shared" si="117"/>
        <v>0</v>
      </c>
      <c r="BJ46" s="145">
        <f t="shared" si="117"/>
        <v>0</v>
      </c>
      <c r="BK46" s="145">
        <f t="shared" si="117"/>
        <v>0</v>
      </c>
      <c r="BL46" s="145">
        <f t="shared" si="117"/>
        <v>0</v>
      </c>
      <c r="BM46" s="145">
        <f t="shared" si="117"/>
        <v>0</v>
      </c>
      <c r="BN46" s="145">
        <f t="shared" si="117"/>
        <v>0</v>
      </c>
      <c r="BO46" s="145">
        <f t="shared" si="117"/>
        <v>0</v>
      </c>
      <c r="BP46" s="145">
        <f t="shared" si="117"/>
        <v>0</v>
      </c>
      <c r="BQ46" s="145">
        <f t="shared" si="117"/>
        <v>0</v>
      </c>
      <c r="BR46" s="145">
        <f t="shared" si="117"/>
        <v>0</v>
      </c>
      <c r="BS46" s="145">
        <f t="shared" si="117"/>
        <v>0</v>
      </c>
      <c r="BT46" s="145">
        <f t="shared" si="117"/>
        <v>0</v>
      </c>
      <c r="BU46" s="145">
        <f t="shared" si="117"/>
        <v>0</v>
      </c>
      <c r="BV46" s="145">
        <f t="shared" si="117"/>
        <v>0</v>
      </c>
      <c r="BW46" s="145">
        <f t="shared" si="117"/>
        <v>0</v>
      </c>
      <c r="BX46" s="145">
        <f t="shared" si="117"/>
        <v>0</v>
      </c>
      <c r="BY46" s="145">
        <f t="shared" si="117"/>
        <v>0</v>
      </c>
      <c r="BZ46" s="145">
        <f t="shared" si="117"/>
        <v>0</v>
      </c>
      <c r="CA46" s="145">
        <f t="shared" si="117"/>
        <v>0</v>
      </c>
      <c r="CB46" s="145">
        <f t="shared" si="117"/>
        <v>0</v>
      </c>
      <c r="CC46" s="145"/>
      <c r="CD46" s="145"/>
      <c r="CE46" s="145"/>
      <c r="CF46" s="145"/>
      <c r="CG46" s="145"/>
      <c r="CH46" s="145"/>
      <c r="CI46" s="145"/>
      <c r="CJ46" s="145"/>
      <c r="CK46" s="145"/>
      <c r="CL46" s="145"/>
      <c r="CM46" s="143"/>
    </row>
    <row r="47" spans="1:91" ht="56.25" customHeight="1" outlineLevel="1">
      <c r="A47" s="163">
        <v>1</v>
      </c>
      <c r="B47" s="433" t="s">
        <v>466</v>
      </c>
      <c r="C47" s="164"/>
      <c r="D47" s="164"/>
      <c r="E47" s="165"/>
      <c r="F47" s="164"/>
      <c r="G47" s="165"/>
      <c r="H47" s="165"/>
      <c r="I47" s="165"/>
      <c r="J47" s="165"/>
      <c r="K47" s="165"/>
      <c r="L47" s="166"/>
      <c r="M47" s="165"/>
      <c r="N47" s="165"/>
      <c r="O47" s="163"/>
      <c r="P47" s="163"/>
      <c r="Q47" s="163"/>
      <c r="R47" s="163"/>
      <c r="S47" s="165"/>
      <c r="T47" s="165"/>
      <c r="U47" s="165"/>
      <c r="V47" s="165"/>
      <c r="W47" s="165"/>
      <c r="X47" s="165"/>
      <c r="Y47" s="163">
        <f>SUM(Z47:AB47)</f>
        <v>2000</v>
      </c>
      <c r="Z47" s="165"/>
      <c r="AA47" s="165"/>
      <c r="AB47" s="163">
        <f>SUM(AD47:AG47)</f>
        <v>2000</v>
      </c>
      <c r="AC47" s="163">
        <f>AD47+AE47</f>
        <v>0</v>
      </c>
      <c r="AD47" s="163"/>
      <c r="AE47" s="165"/>
      <c r="AF47" s="163">
        <v>2000</v>
      </c>
      <c r="AG47" s="165"/>
      <c r="AH47" s="163"/>
      <c r="AI47" s="165"/>
      <c r="AJ47" s="165"/>
      <c r="AK47" s="163">
        <f t="shared" ref="AK47" si="118">AP47+AO47+AL47</f>
        <v>0</v>
      </c>
      <c r="AL47" s="163">
        <f t="shared" ref="AL47" si="119">AM47+AN47</f>
        <v>0</v>
      </c>
      <c r="AM47" s="167"/>
      <c r="AN47" s="165"/>
      <c r="AO47" s="165"/>
      <c r="AP47" s="165"/>
      <c r="AQ47" s="163"/>
      <c r="AR47" s="165"/>
      <c r="AS47" s="165"/>
      <c r="AT47" s="163">
        <f t="shared" ref="AT47" si="120">AU47+AX47+AY47</f>
        <v>0</v>
      </c>
      <c r="AU47" s="163">
        <f t="shared" ref="AU47" si="121">AV47+AW47</f>
        <v>0</v>
      </c>
      <c r="AV47" s="163"/>
      <c r="AW47" s="165"/>
      <c r="AX47" s="165"/>
      <c r="AY47" s="165"/>
      <c r="AZ47" s="165">
        <f t="shared" ref="AZ47" si="122">SUM(BA47:BC47)</f>
        <v>40482</v>
      </c>
      <c r="BA47" s="165"/>
      <c r="BB47" s="165"/>
      <c r="BC47" s="165">
        <f t="shared" ref="BC47" si="123">BD47+BG47+BH47</f>
        <v>40482</v>
      </c>
      <c r="BD47" s="163">
        <f t="shared" ref="BD47" si="124">BF47+BE47</f>
        <v>0</v>
      </c>
      <c r="BE47" s="168"/>
      <c r="BF47" s="165"/>
      <c r="BG47" s="165">
        <v>40482</v>
      </c>
      <c r="BH47" s="163"/>
      <c r="BI47" s="165"/>
      <c r="BJ47" s="165"/>
      <c r="BK47" s="165"/>
      <c r="BL47" s="165"/>
      <c r="BM47" s="165"/>
      <c r="BN47" s="165"/>
      <c r="BO47" s="165"/>
      <c r="BP47" s="165"/>
      <c r="BQ47" s="165"/>
      <c r="BR47" s="165"/>
      <c r="BS47" s="165"/>
      <c r="BT47" s="165"/>
      <c r="BU47" s="165"/>
      <c r="BV47" s="165"/>
      <c r="BW47" s="165"/>
      <c r="BX47" s="165"/>
      <c r="BY47" s="165"/>
      <c r="BZ47" s="165"/>
      <c r="CA47" s="165"/>
      <c r="CB47" s="165"/>
      <c r="CC47" s="165"/>
      <c r="CD47" s="165"/>
      <c r="CE47" s="165"/>
      <c r="CF47" s="165"/>
      <c r="CG47" s="165"/>
      <c r="CH47" s="165"/>
      <c r="CI47" s="165"/>
      <c r="CJ47" s="165"/>
      <c r="CK47" s="165"/>
      <c r="CL47" s="165"/>
      <c r="CM47" s="102"/>
    </row>
    <row r="48" spans="1:91">
      <c r="A48" s="1010" t="s">
        <v>1372</v>
      </c>
      <c r="B48" s="1011"/>
      <c r="C48" s="1011"/>
      <c r="D48" s="1011"/>
      <c r="E48" s="1011"/>
      <c r="F48" s="1011"/>
      <c r="G48" s="1011"/>
      <c r="H48" s="1011"/>
      <c r="I48" s="1011"/>
      <c r="J48" s="1011"/>
      <c r="K48" s="1011"/>
      <c r="L48" s="1011"/>
      <c r="M48" s="1011"/>
      <c r="N48" s="1011"/>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1011"/>
      <c r="BR48" s="1011"/>
      <c r="BS48" s="1011"/>
      <c r="BT48" s="1011"/>
      <c r="BU48" s="1011"/>
      <c r="BV48" s="1011"/>
      <c r="BW48" s="1011"/>
      <c r="BX48" s="1011"/>
      <c r="BY48" s="1011"/>
      <c r="BZ48" s="434"/>
      <c r="CA48" s="434"/>
      <c r="CB48" s="434"/>
      <c r="CC48" s="434"/>
      <c r="CD48" s="434"/>
      <c r="CE48" s="434"/>
      <c r="CF48" s="434"/>
      <c r="CG48" s="434"/>
      <c r="CH48" s="434"/>
      <c r="CI48" s="434"/>
      <c r="CJ48" s="434"/>
      <c r="CK48" s="434"/>
      <c r="CL48" s="434"/>
      <c r="CM48" s="434"/>
    </row>
    <row r="49" spans="1:91" ht="27" customHeight="1">
      <c r="A49" s="1012"/>
      <c r="B49" s="1012"/>
      <c r="C49" s="1012"/>
      <c r="D49" s="1012"/>
      <c r="E49" s="1012"/>
      <c r="F49" s="1012"/>
      <c r="G49" s="1012"/>
      <c r="H49" s="1012"/>
      <c r="I49" s="1012"/>
      <c r="J49" s="1012"/>
      <c r="K49" s="1012"/>
      <c r="L49" s="1012"/>
      <c r="M49" s="1012"/>
      <c r="N49" s="1012"/>
      <c r="O49" s="1012"/>
      <c r="P49" s="1012"/>
      <c r="Q49" s="1012"/>
      <c r="R49" s="1012"/>
      <c r="S49" s="1012"/>
      <c r="T49" s="1012"/>
      <c r="U49" s="1012"/>
      <c r="V49" s="1012"/>
      <c r="W49" s="1012"/>
      <c r="X49" s="1012"/>
      <c r="Y49" s="1012"/>
      <c r="Z49" s="1012"/>
      <c r="AA49" s="1012"/>
      <c r="AB49" s="1012"/>
      <c r="AC49" s="1012"/>
      <c r="AD49" s="1012"/>
      <c r="AE49" s="1012"/>
      <c r="AF49" s="1012"/>
      <c r="AG49" s="1012"/>
      <c r="AH49" s="1012"/>
      <c r="AI49" s="1012"/>
      <c r="AJ49" s="1012"/>
      <c r="AK49" s="1012"/>
      <c r="AL49" s="1012"/>
      <c r="AM49" s="1012"/>
      <c r="AN49" s="1012"/>
      <c r="AO49" s="1012"/>
      <c r="AP49" s="1012"/>
      <c r="AQ49" s="1012"/>
      <c r="AR49" s="1012"/>
      <c r="AS49" s="1012"/>
      <c r="AT49" s="1012"/>
      <c r="AU49" s="1012"/>
      <c r="AV49" s="1012"/>
      <c r="AW49" s="1012"/>
      <c r="AX49" s="1012"/>
      <c r="AY49" s="1012"/>
      <c r="AZ49" s="1012"/>
      <c r="BA49" s="1012"/>
      <c r="BB49" s="1012"/>
      <c r="BC49" s="1012"/>
      <c r="BD49" s="1012"/>
      <c r="BE49" s="1012"/>
      <c r="BF49" s="1012"/>
      <c r="BG49" s="1012"/>
      <c r="BH49" s="1012"/>
      <c r="BI49" s="1012"/>
      <c r="BJ49" s="1012"/>
      <c r="BK49" s="1012"/>
      <c r="BL49" s="1012"/>
      <c r="BM49" s="1012"/>
      <c r="BN49" s="1012"/>
      <c r="BO49" s="1012"/>
      <c r="BP49" s="1012"/>
      <c r="BQ49" s="1012"/>
      <c r="BR49" s="1012"/>
      <c r="BS49" s="1012"/>
      <c r="BT49" s="1012"/>
      <c r="BU49" s="1012"/>
      <c r="BV49" s="1012"/>
      <c r="BW49" s="1012"/>
      <c r="BX49" s="1012"/>
      <c r="BY49" s="1012"/>
      <c r="BZ49" s="333"/>
      <c r="CA49" s="333"/>
      <c r="CB49" s="333"/>
      <c r="CC49" s="333"/>
      <c r="CD49" s="333"/>
      <c r="CE49" s="333"/>
      <c r="CF49" s="333"/>
      <c r="CG49" s="333"/>
      <c r="CH49" s="333"/>
      <c r="CI49" s="333"/>
      <c r="CJ49" s="333"/>
      <c r="CK49" s="333"/>
      <c r="CL49" s="333"/>
      <c r="CM49" s="333"/>
    </row>
    <row r="51" spans="1:91">
      <c r="AT51" s="183">
        <f>AK14+BC14</f>
        <v>15319</v>
      </c>
    </row>
  </sheetData>
  <mergeCells count="101">
    <mergeCell ref="BG6:CL6"/>
    <mergeCell ref="AC10:AC11"/>
    <mergeCell ref="AD10:AD11"/>
    <mergeCell ref="AE10:AE11"/>
    <mergeCell ref="AF10:AF11"/>
    <mergeCell ref="BD8:BH10"/>
    <mergeCell ref="BA10:BA11"/>
    <mergeCell ref="BB10:BB11"/>
    <mergeCell ref="BJ10:BJ11"/>
    <mergeCell ref="BX10:BX11"/>
    <mergeCell ref="BM10:BP10"/>
    <mergeCell ref="BR10:BR11"/>
    <mergeCell ref="BS10:BS11"/>
    <mergeCell ref="BT10:BT11"/>
    <mergeCell ref="BI9:BI11"/>
    <mergeCell ref="BY9:CB9"/>
    <mergeCell ref="BZ10:CB10"/>
    <mergeCell ref="CH7:CK7"/>
    <mergeCell ref="BQ7:BX7"/>
    <mergeCell ref="CJ9:CJ11"/>
    <mergeCell ref="CK9:CK11"/>
    <mergeCell ref="CD8:CD11"/>
    <mergeCell ref="AQ10:AQ11"/>
    <mergeCell ref="AR10:AR11"/>
    <mergeCell ref="CE8:CG8"/>
    <mergeCell ref="CH8:CH11"/>
    <mergeCell ref="BV10:BV11"/>
    <mergeCell ref="BR9:BT9"/>
    <mergeCell ref="BW10:BW11"/>
    <mergeCell ref="BU8:BX8"/>
    <mergeCell ref="BU9:BU11"/>
    <mergeCell ref="BV9:BX9"/>
    <mergeCell ref="BQ8:BT8"/>
    <mergeCell ref="N7:R7"/>
    <mergeCell ref="P8:R9"/>
    <mergeCell ref="N8:N11"/>
    <mergeCell ref="O8:O11"/>
    <mergeCell ref="X10:X11"/>
    <mergeCell ref="V8:X9"/>
    <mergeCell ref="V10:V11"/>
    <mergeCell ref="W10:W11"/>
    <mergeCell ref="BL10:BL11"/>
    <mergeCell ref="AU10:AY10"/>
    <mergeCell ref="AG10:AG11"/>
    <mergeCell ref="AI10:AI11"/>
    <mergeCell ref="S7:S11"/>
    <mergeCell ref="BI8:BP8"/>
    <mergeCell ref="T7:T11"/>
    <mergeCell ref="Z9:Z11"/>
    <mergeCell ref="AA9:AA11"/>
    <mergeCell ref="AJ10:AJ11"/>
    <mergeCell ref="AS10:AS11"/>
    <mergeCell ref="AT10:AT11"/>
    <mergeCell ref="CM7:CM11"/>
    <mergeCell ref="U8:U11"/>
    <mergeCell ref="Y8:Y11"/>
    <mergeCell ref="AB8:AB11"/>
    <mergeCell ref="AC8:AG9"/>
    <mergeCell ref="AH8:AH11"/>
    <mergeCell ref="U7:X7"/>
    <mergeCell ref="Y7:AG7"/>
    <mergeCell ref="AH7:AY7"/>
    <mergeCell ref="AK8:AK11"/>
    <mergeCell ref="AL8:AP10"/>
    <mergeCell ref="AQ8:AY9"/>
    <mergeCell ref="CC7:CC11"/>
    <mergeCell ref="BJ9:BP9"/>
    <mergeCell ref="BQ9:BQ11"/>
    <mergeCell ref="BK10:BK11"/>
    <mergeCell ref="BY10:BY11"/>
    <mergeCell ref="BY8:CB8"/>
    <mergeCell ref="CD7:CG7"/>
    <mergeCell ref="CI8:CK8"/>
    <mergeCell ref="CE9:CE11"/>
    <mergeCell ref="CF9:CF11"/>
    <mergeCell ref="CG9:CG11"/>
    <mergeCell ref="CI9:CI11"/>
    <mergeCell ref="A48:BY49"/>
    <mergeCell ref="A1:BW1"/>
    <mergeCell ref="A4:BW4"/>
    <mergeCell ref="A5:BW5"/>
    <mergeCell ref="A2:CL3"/>
    <mergeCell ref="L7:L11"/>
    <mergeCell ref="A7:A11"/>
    <mergeCell ref="B7:B11"/>
    <mergeCell ref="C7:C11"/>
    <mergeCell ref="D7:D11"/>
    <mergeCell ref="E7:E11"/>
    <mergeCell ref="F7:F11"/>
    <mergeCell ref="G7:G11"/>
    <mergeCell ref="H7:H11"/>
    <mergeCell ref="I7:I11"/>
    <mergeCell ref="CL7:CL11"/>
    <mergeCell ref="J7:J11"/>
    <mergeCell ref="K7:K11"/>
    <mergeCell ref="AZ7:BP7"/>
    <mergeCell ref="M9:M11"/>
    <mergeCell ref="P10:P11"/>
    <mergeCell ref="Q10:Q11"/>
    <mergeCell ref="R10:R11"/>
    <mergeCell ref="BC8:BC11"/>
  </mergeCells>
  <printOptions horizontalCentered="1"/>
  <pageMargins left="0.47244094488188981" right="0.27559055118110237" top="0.51181102362204722" bottom="0.55118110236220474" header="0.31496062992125984" footer="0.31496062992125984"/>
  <pageSetup paperSize="9" scale="45" orientation="landscape" r:id="rId1"/>
  <headerFooter>
    <oddHeader>&amp;R&amp;"Times New Roman,Bold Italic"&amp;12Đăk Tô</oddHeader>
    <oddFooter>&amp;R&amp;P/&amp;N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60"/>
  <sheetViews>
    <sheetView topLeftCell="A7" zoomScale="70" zoomScaleNormal="70" zoomScaleSheetLayoutView="55" workbookViewId="0">
      <pane xSplit="2" ySplit="8" topLeftCell="R15" activePane="bottomRight" state="frozen"/>
      <selection activeCell="A7" sqref="A7"/>
      <selection pane="topRight" activeCell="C7" sqref="C7"/>
      <selection pane="bottomLeft" activeCell="A12" sqref="A12"/>
      <selection pane="bottomRight" activeCell="AT20" sqref="AT20:CA25"/>
    </sheetView>
  </sheetViews>
  <sheetFormatPr defaultColWidth="9" defaultRowHeight="15.75" outlineLevelRow="1"/>
  <cols>
    <col min="1" max="1" width="6.73046875" style="878" customWidth="1"/>
    <col min="2" max="2" width="52.73046875" style="905" customWidth="1"/>
    <col min="3" max="4" width="14.73046875" style="878" hidden="1" customWidth="1"/>
    <col min="5" max="5" width="10.73046875" style="878" hidden="1" customWidth="1"/>
    <col min="6" max="6" width="14.73046875" style="906" hidden="1" customWidth="1"/>
    <col min="7" max="7" width="16" style="878" hidden="1" customWidth="1"/>
    <col min="8" max="8" width="10.265625" style="878" hidden="1" customWidth="1"/>
    <col min="9" max="9" width="10.73046875" style="907" hidden="1" customWidth="1"/>
    <col min="10" max="10" width="10.265625" style="878" hidden="1" customWidth="1"/>
    <col min="11" max="11" width="10.3984375" style="878" hidden="1" customWidth="1"/>
    <col min="12" max="12" width="19.59765625" style="878" hidden="1" customWidth="1"/>
    <col min="13" max="13" width="12.265625" style="878" customWidth="1"/>
    <col min="14" max="14" width="9.1328125" style="878" hidden="1" customWidth="1"/>
    <col min="15" max="15" width="11.73046875" style="878" hidden="1" customWidth="1"/>
    <col min="16" max="16" width="12.59765625" style="878" customWidth="1"/>
    <col min="17" max="17" width="15.265625" style="878" hidden="1" customWidth="1"/>
    <col min="18" max="18" width="0" style="878" hidden="1" customWidth="1"/>
    <col min="19" max="19" width="11.73046875" style="878" hidden="1" customWidth="1"/>
    <col min="20" max="20" width="9.3984375" style="878" hidden="1" customWidth="1"/>
    <col min="21" max="21" width="6.73046875" style="878" hidden="1" customWidth="1"/>
    <col min="22" max="22" width="11.73046875" style="878" hidden="1" customWidth="1"/>
    <col min="23" max="23" width="12.73046875" style="878" hidden="1" customWidth="1"/>
    <col min="24" max="24" width="13.3984375" style="878" hidden="1" customWidth="1"/>
    <col min="25" max="25" width="8.59765625" style="878" hidden="1" customWidth="1"/>
    <col min="26" max="26" width="11.3984375" style="878" hidden="1" customWidth="1"/>
    <col min="27" max="29" width="11.73046875" style="878" hidden="1" customWidth="1"/>
    <col min="30" max="45" width="9.3984375" style="878" hidden="1" customWidth="1"/>
    <col min="46" max="49" width="11.73046875" style="878" customWidth="1"/>
    <col min="50" max="57" width="7.73046875" style="878" hidden="1" customWidth="1"/>
    <col min="58" max="65" width="9" style="878" hidden="1" customWidth="1"/>
    <col min="66" max="66" width="11" style="878" hidden="1" customWidth="1"/>
    <col min="67" max="67" width="12.265625" style="878" hidden="1" customWidth="1"/>
    <col min="68" max="68" width="15.1328125" style="878" hidden="1" customWidth="1"/>
    <col min="69" max="69" width="9" style="878" hidden="1" customWidth="1"/>
    <col min="70" max="70" width="14.59765625" style="878" hidden="1" customWidth="1"/>
    <col min="71" max="78" width="14.59765625" style="878" customWidth="1"/>
    <col min="79" max="79" width="16.265625" style="878" customWidth="1"/>
    <col min="80" max="80" width="5.265625" style="878" customWidth="1"/>
    <col min="81" max="81" width="19.265625" style="878" hidden="1" customWidth="1"/>
    <col min="82" max="83" width="11" style="878" hidden="1" customWidth="1"/>
    <col min="84" max="84" width="0" style="878" hidden="1" customWidth="1"/>
    <col min="85" max="85" width="11.265625" style="878" hidden="1" customWidth="1"/>
    <col min="86" max="86" width="0" style="878" hidden="1" customWidth="1"/>
    <col min="87" max="16384" width="9" style="878"/>
  </cols>
  <sheetData>
    <row r="1" spans="1:87" ht="21.75" customHeight="1">
      <c r="A1" s="1053" t="s">
        <v>1350</v>
      </c>
      <c r="B1" s="1053"/>
      <c r="C1" s="1053"/>
      <c r="D1" s="1053"/>
      <c r="E1" s="1053"/>
      <c r="F1" s="1053"/>
      <c r="G1" s="1053"/>
      <c r="H1" s="1053"/>
      <c r="I1" s="1053"/>
      <c r="J1" s="1053"/>
      <c r="K1" s="1053"/>
      <c r="L1" s="1053"/>
      <c r="M1" s="1053"/>
      <c r="N1" s="1053"/>
      <c r="O1" s="1053"/>
      <c r="P1" s="1053"/>
      <c r="Q1" s="1053"/>
      <c r="R1" s="1053"/>
      <c r="S1" s="1053"/>
      <c r="T1" s="1053"/>
      <c r="U1" s="1053"/>
      <c r="V1" s="1053"/>
      <c r="W1" s="1053"/>
      <c r="X1" s="1053"/>
      <c r="Y1" s="1053"/>
      <c r="Z1" s="1053"/>
      <c r="AA1" s="1053"/>
      <c r="AB1" s="1053"/>
      <c r="AC1" s="1053"/>
      <c r="AD1" s="1053"/>
      <c r="AE1" s="1053"/>
      <c r="AF1" s="1053"/>
      <c r="AG1" s="1053"/>
      <c r="AH1" s="1053"/>
      <c r="AI1" s="1053"/>
      <c r="AJ1" s="1053"/>
      <c r="AK1" s="1053"/>
      <c r="AL1" s="1053"/>
      <c r="AM1" s="1053"/>
      <c r="AN1" s="1053"/>
      <c r="AO1" s="1053"/>
      <c r="AP1" s="1053"/>
      <c r="AQ1" s="1053"/>
      <c r="AR1" s="1053"/>
      <c r="AS1" s="1053"/>
      <c r="AT1" s="1053"/>
      <c r="AU1" s="1053"/>
      <c r="AV1" s="1053"/>
      <c r="AW1" s="1053"/>
      <c r="AX1" s="1053"/>
      <c r="AY1" s="1053"/>
      <c r="AZ1" s="1053"/>
      <c r="BA1" s="1053"/>
      <c r="BB1" s="1053"/>
      <c r="BC1" s="1053"/>
      <c r="BD1" s="1053"/>
      <c r="BE1" s="1053"/>
      <c r="BF1" s="1053"/>
      <c r="BG1" s="1053"/>
      <c r="BH1" s="1053"/>
      <c r="BI1" s="1053"/>
      <c r="BJ1" s="1053"/>
      <c r="BK1" s="1053"/>
      <c r="BL1" s="1053"/>
      <c r="BM1" s="1053"/>
      <c r="BN1" s="1053"/>
      <c r="BO1" s="1053"/>
      <c r="BP1" s="1053"/>
      <c r="BQ1" s="1053"/>
      <c r="BR1" s="876"/>
      <c r="BS1" s="876"/>
      <c r="BT1" s="876"/>
      <c r="BU1" s="876"/>
      <c r="BV1" s="876"/>
      <c r="BW1" s="876"/>
      <c r="BX1" s="876"/>
      <c r="BY1" s="876"/>
      <c r="BZ1" s="876"/>
      <c r="CA1" s="877"/>
      <c r="CB1" s="877"/>
      <c r="CC1" s="877"/>
      <c r="CD1" s="877"/>
      <c r="CE1" s="877"/>
      <c r="CF1" s="877"/>
      <c r="CG1" s="877"/>
      <c r="CH1" s="877"/>
    </row>
    <row r="2" spans="1:87" ht="18.75" customHeight="1">
      <c r="A2" s="1052" t="s">
        <v>1368</v>
      </c>
      <c r="B2" s="1052"/>
      <c r="C2" s="1052"/>
      <c r="D2" s="1052"/>
      <c r="E2" s="1052"/>
      <c r="F2" s="1052"/>
      <c r="G2" s="1052"/>
      <c r="H2" s="1052"/>
      <c r="I2" s="1052"/>
      <c r="J2" s="1052"/>
      <c r="K2" s="1052"/>
      <c r="L2" s="1052"/>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877"/>
      <c r="CC2" s="877"/>
      <c r="CD2" s="877"/>
      <c r="CE2" s="877"/>
      <c r="CF2" s="877"/>
      <c r="CG2" s="877"/>
      <c r="CH2" s="877"/>
    </row>
    <row r="3" spans="1:87" ht="7.5" customHeight="1">
      <c r="A3" s="1052"/>
      <c r="B3" s="1052"/>
      <c r="C3" s="1052"/>
      <c r="D3" s="1052"/>
      <c r="E3" s="1052"/>
      <c r="F3" s="1052"/>
      <c r="G3" s="1052"/>
      <c r="H3" s="1052"/>
      <c r="I3" s="1052"/>
      <c r="J3" s="1052"/>
      <c r="K3" s="1052"/>
      <c r="L3" s="1052"/>
      <c r="M3" s="1052"/>
      <c r="N3" s="1052"/>
      <c r="O3" s="1052"/>
      <c r="P3" s="1052"/>
      <c r="Q3" s="1052"/>
      <c r="R3" s="1052"/>
      <c r="S3" s="1052"/>
      <c r="T3" s="1052"/>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c r="AT3" s="1052"/>
      <c r="AU3" s="1052"/>
      <c r="AV3" s="1052"/>
      <c r="AW3" s="1052"/>
      <c r="AX3" s="1052"/>
      <c r="AY3" s="1052"/>
      <c r="AZ3" s="1052"/>
      <c r="BA3" s="1052"/>
      <c r="BB3" s="1052"/>
      <c r="BC3" s="1052"/>
      <c r="BD3" s="1052"/>
      <c r="BE3" s="1052"/>
      <c r="BF3" s="1052"/>
      <c r="BG3" s="1052"/>
      <c r="BH3" s="1052"/>
      <c r="BI3" s="1052"/>
      <c r="BJ3" s="1052"/>
      <c r="BK3" s="1052"/>
      <c r="BL3" s="1052"/>
      <c r="BM3" s="1052"/>
      <c r="BN3" s="1052"/>
      <c r="BO3" s="1052"/>
      <c r="BP3" s="1052"/>
      <c r="BQ3" s="1052"/>
      <c r="BR3" s="1052"/>
      <c r="BS3" s="1052"/>
      <c r="BT3" s="1052"/>
      <c r="BU3" s="1052"/>
      <c r="BV3" s="1052"/>
      <c r="BW3" s="1052"/>
      <c r="BX3" s="1052"/>
      <c r="BY3" s="1052"/>
      <c r="BZ3" s="1052"/>
      <c r="CA3" s="1052"/>
      <c r="CB3" s="877"/>
      <c r="CC3" s="877"/>
      <c r="CD3" s="877"/>
      <c r="CE3" s="877"/>
      <c r="CF3" s="877"/>
      <c r="CG3" s="877"/>
      <c r="CH3" s="877"/>
    </row>
    <row r="4" spans="1:87" ht="22.5" customHeight="1">
      <c r="A4" s="1052" t="s">
        <v>143</v>
      </c>
      <c r="B4" s="1052"/>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c r="AT4" s="1052"/>
      <c r="AU4" s="1052"/>
      <c r="AV4" s="1052"/>
      <c r="AW4" s="1052"/>
      <c r="AX4" s="1052"/>
      <c r="AY4" s="1052"/>
      <c r="AZ4" s="1052"/>
      <c r="BA4" s="1052"/>
      <c r="BB4" s="1052"/>
      <c r="BC4" s="1052"/>
      <c r="BD4" s="1052"/>
      <c r="BE4" s="1052"/>
      <c r="BF4" s="1052"/>
      <c r="BG4" s="1052"/>
      <c r="BH4" s="1052"/>
      <c r="BI4" s="1052"/>
      <c r="BJ4" s="1052"/>
      <c r="BK4" s="1052"/>
      <c r="BL4" s="1052"/>
      <c r="BM4" s="1052"/>
      <c r="BN4" s="1052"/>
      <c r="BO4" s="1052"/>
      <c r="BP4" s="1052"/>
      <c r="BQ4" s="1052"/>
      <c r="BR4" s="879"/>
      <c r="BS4" s="879"/>
      <c r="BT4" s="879"/>
      <c r="BU4" s="879"/>
      <c r="BV4" s="879"/>
      <c r="BW4" s="879"/>
      <c r="BX4" s="879"/>
      <c r="BY4" s="879"/>
      <c r="BZ4" s="879"/>
      <c r="CA4" s="877"/>
      <c r="CB4" s="877"/>
      <c r="CC4" s="877"/>
      <c r="CD4" s="877"/>
      <c r="CE4" s="877"/>
      <c r="CF4" s="877"/>
      <c r="CG4" s="877"/>
      <c r="CH4" s="877"/>
    </row>
    <row r="5" spans="1:87" ht="24" customHeight="1">
      <c r="A5" s="1054" t="str">
        <f>'3.13.Thành phố Kon Tum'!A5:CG5</f>
        <v>(Kèm theo Quyết định số  66/QĐ-UBND ngày 05 tháng 9 năm 2025 của Ủy ban nhân dân tỉnh)</v>
      </c>
      <c r="B5" s="1054"/>
      <c r="C5" s="1054"/>
      <c r="D5" s="1054"/>
      <c r="E5" s="1054"/>
      <c r="F5" s="1054"/>
      <c r="G5" s="1054"/>
      <c r="H5" s="1054"/>
      <c r="I5" s="1054"/>
      <c r="J5" s="1054"/>
      <c r="K5" s="1054"/>
      <c r="L5" s="1054"/>
      <c r="M5" s="1054"/>
      <c r="N5" s="1054"/>
      <c r="O5" s="1054"/>
      <c r="P5" s="1054"/>
      <c r="Q5" s="1054"/>
      <c r="R5" s="1054"/>
      <c r="S5" s="1054"/>
      <c r="T5" s="1054"/>
      <c r="U5" s="1054"/>
      <c r="V5" s="1054"/>
      <c r="W5" s="1054"/>
      <c r="X5" s="1054"/>
      <c r="Y5" s="1054"/>
      <c r="Z5" s="1054"/>
      <c r="AA5" s="1054"/>
      <c r="AB5" s="1054"/>
      <c r="AC5" s="1054"/>
      <c r="AD5" s="1054"/>
      <c r="AE5" s="1054"/>
      <c r="AF5" s="1054"/>
      <c r="AG5" s="1054"/>
      <c r="AH5" s="1054"/>
      <c r="AI5" s="1054"/>
      <c r="AJ5" s="1054"/>
      <c r="AK5" s="1054"/>
      <c r="AL5" s="1054"/>
      <c r="AM5" s="1054"/>
      <c r="AN5" s="1054"/>
      <c r="AO5" s="1054"/>
      <c r="AP5" s="1054"/>
      <c r="AQ5" s="1054"/>
      <c r="AR5" s="1054"/>
      <c r="AS5" s="1054"/>
      <c r="AT5" s="1054"/>
      <c r="AU5" s="1054"/>
      <c r="AV5" s="1054"/>
      <c r="AW5" s="1054"/>
      <c r="AX5" s="1054"/>
      <c r="AY5" s="1054"/>
      <c r="AZ5" s="1054"/>
      <c r="BA5" s="1054"/>
      <c r="BB5" s="1054"/>
      <c r="BC5" s="1054"/>
      <c r="BD5" s="1054"/>
      <c r="BE5" s="1054"/>
      <c r="BF5" s="1054"/>
      <c r="BG5" s="1054"/>
      <c r="BH5" s="1054"/>
      <c r="BI5" s="1054"/>
      <c r="BJ5" s="1054"/>
      <c r="BK5" s="1054"/>
      <c r="BL5" s="1054"/>
      <c r="BM5" s="1054"/>
      <c r="BN5" s="1054"/>
      <c r="BO5" s="1054"/>
      <c r="BP5" s="1054"/>
      <c r="BQ5" s="1054"/>
      <c r="BR5" s="880"/>
      <c r="BS5" s="880"/>
      <c r="BT5" s="880"/>
      <c r="BU5" s="880"/>
      <c r="BV5" s="880"/>
      <c r="BW5" s="880"/>
      <c r="BX5" s="880"/>
      <c r="BY5" s="880"/>
      <c r="BZ5" s="880"/>
      <c r="CA5" s="881"/>
      <c r="CB5" s="881"/>
      <c r="CC5" s="881"/>
      <c r="CD5" s="881"/>
      <c r="CE5" s="881"/>
      <c r="CF5" s="881"/>
      <c r="CG5" s="881"/>
      <c r="CH5" s="881"/>
    </row>
    <row r="6" spans="1:87" ht="20.25" customHeight="1">
      <c r="A6" s="882"/>
      <c r="B6" s="883"/>
      <c r="C6" s="882"/>
      <c r="D6" s="882"/>
      <c r="E6" s="882"/>
      <c r="F6" s="884"/>
      <c r="G6" s="882"/>
      <c r="H6" s="882"/>
      <c r="I6" s="884"/>
      <c r="J6" s="882"/>
      <c r="K6" s="882"/>
      <c r="L6" s="882"/>
      <c r="M6" s="885"/>
      <c r="N6" s="885"/>
      <c r="O6" s="885"/>
      <c r="P6" s="885"/>
      <c r="Q6" s="885"/>
      <c r="R6" s="886"/>
      <c r="S6" s="886"/>
      <c r="T6" s="886"/>
      <c r="U6" s="886"/>
      <c r="V6" s="886"/>
      <c r="W6" s="886"/>
      <c r="X6" s="886"/>
      <c r="Y6" s="886"/>
      <c r="Z6" s="887"/>
      <c r="AA6" s="887"/>
      <c r="AB6" s="886"/>
      <c r="AC6" s="886"/>
      <c r="AD6" s="886"/>
      <c r="AE6" s="887"/>
      <c r="AF6" s="887"/>
      <c r="AG6" s="886"/>
      <c r="AH6" s="886"/>
      <c r="AI6" s="886"/>
      <c r="AJ6" s="886"/>
      <c r="AK6" s="886"/>
      <c r="AL6" s="886"/>
      <c r="AM6" s="886"/>
      <c r="AN6" s="886"/>
      <c r="AO6" s="886"/>
      <c r="AP6" s="886"/>
      <c r="AQ6" s="886"/>
      <c r="AR6" s="886"/>
      <c r="AS6" s="886"/>
      <c r="AT6" s="886"/>
      <c r="AU6" s="886"/>
      <c r="AV6" s="1059" t="s">
        <v>468</v>
      </c>
      <c r="AW6" s="1059"/>
      <c r="AX6" s="1059"/>
      <c r="AY6" s="1059"/>
      <c r="AZ6" s="1059"/>
      <c r="BA6" s="1059"/>
      <c r="BB6" s="1059"/>
      <c r="BC6" s="1059"/>
      <c r="BD6" s="1059"/>
      <c r="BE6" s="1059"/>
      <c r="BF6" s="1059"/>
      <c r="BG6" s="1059"/>
      <c r="BH6" s="1059"/>
      <c r="BI6" s="1059"/>
      <c r="BJ6" s="1059"/>
      <c r="BK6" s="1059"/>
      <c r="BL6" s="1059"/>
      <c r="BM6" s="1059"/>
      <c r="BN6" s="1059"/>
      <c r="BO6" s="1059"/>
      <c r="BP6" s="1059"/>
      <c r="BQ6" s="1059"/>
      <c r="BR6" s="1059"/>
      <c r="BS6" s="1059"/>
      <c r="BT6" s="1059"/>
      <c r="BU6" s="1059"/>
      <c r="BV6" s="1059"/>
      <c r="BW6" s="1059"/>
      <c r="BX6" s="1059"/>
      <c r="BY6" s="1059"/>
      <c r="BZ6" s="1059"/>
      <c r="CA6" s="1059"/>
      <c r="CB6" s="877"/>
      <c r="CC6" s="877"/>
      <c r="CD6" s="877"/>
      <c r="CE6" s="877"/>
      <c r="CF6" s="877"/>
      <c r="CG6" s="877"/>
      <c r="CH6" s="877"/>
    </row>
    <row r="7" spans="1:87" ht="20.25" customHeight="1">
      <c r="A7" s="882"/>
      <c r="B7" s="883"/>
      <c r="C7" s="882"/>
      <c r="D7" s="882"/>
      <c r="E7" s="882"/>
      <c r="F7" s="884"/>
      <c r="G7" s="882"/>
      <c r="H7" s="882"/>
      <c r="I7" s="884"/>
      <c r="J7" s="882"/>
      <c r="K7" s="882"/>
      <c r="L7" s="882"/>
      <c r="M7" s="885"/>
      <c r="N7" s="885"/>
      <c r="O7" s="885"/>
      <c r="P7" s="885"/>
      <c r="Q7" s="885"/>
      <c r="R7" s="886"/>
      <c r="S7" s="886"/>
      <c r="T7" s="886"/>
      <c r="U7" s="886"/>
      <c r="V7" s="886"/>
      <c r="W7" s="886"/>
      <c r="X7" s="886"/>
      <c r="Y7" s="886"/>
      <c r="Z7" s="887"/>
      <c r="AA7" s="887"/>
      <c r="AB7" s="886"/>
      <c r="AC7" s="886"/>
      <c r="AD7" s="886"/>
      <c r="AE7" s="887"/>
      <c r="AF7" s="887"/>
      <c r="AG7" s="886"/>
      <c r="AH7" s="886"/>
      <c r="AI7" s="886"/>
      <c r="AJ7" s="886"/>
      <c r="AK7" s="886"/>
      <c r="AL7" s="886"/>
      <c r="AM7" s="886"/>
      <c r="AN7" s="886"/>
      <c r="AO7" s="886"/>
      <c r="AP7" s="886"/>
      <c r="AQ7" s="886"/>
      <c r="AR7" s="886"/>
      <c r="AS7" s="886"/>
      <c r="AT7" s="886"/>
      <c r="AU7" s="886"/>
      <c r="AV7" s="875"/>
      <c r="AW7" s="875"/>
      <c r="AX7" s="875"/>
      <c r="AY7" s="875"/>
      <c r="AZ7" s="875"/>
      <c r="BA7" s="875"/>
      <c r="BB7" s="875"/>
      <c r="BC7" s="875"/>
      <c r="BD7" s="875"/>
      <c r="BE7" s="875"/>
      <c r="BF7" s="875"/>
      <c r="BG7" s="875"/>
      <c r="BH7" s="875"/>
      <c r="BI7" s="875"/>
      <c r="BJ7" s="875"/>
      <c r="BK7" s="875"/>
      <c r="BL7" s="875"/>
      <c r="BM7" s="875"/>
      <c r="BN7" s="875"/>
      <c r="BO7" s="875"/>
      <c r="BP7" s="875"/>
      <c r="BQ7" s="875"/>
      <c r="BR7" s="875"/>
      <c r="BS7" s="875"/>
      <c r="BT7" s="875"/>
      <c r="BU7" s="875"/>
      <c r="BV7" s="875"/>
      <c r="BW7" s="875"/>
      <c r="BX7" s="875"/>
      <c r="BY7" s="875"/>
      <c r="BZ7" s="875"/>
      <c r="CA7" s="875"/>
      <c r="CB7" s="877"/>
      <c r="CC7" s="877"/>
      <c r="CD7" s="877"/>
      <c r="CE7" s="877"/>
      <c r="CF7" s="877"/>
      <c r="CG7" s="877"/>
      <c r="CH7" s="877"/>
    </row>
    <row r="8" spans="1:87" ht="20.25" customHeight="1">
      <c r="A8" s="1048" t="s">
        <v>1491</v>
      </c>
      <c r="B8" s="1048"/>
      <c r="C8" s="1048"/>
      <c r="D8" s="1048"/>
      <c r="E8" s="1048"/>
      <c r="F8" s="1048"/>
      <c r="G8" s="1048"/>
      <c r="H8" s="1048"/>
      <c r="I8" s="1048"/>
      <c r="J8" s="1048"/>
      <c r="K8" s="1048"/>
      <c r="L8" s="1048"/>
      <c r="M8" s="1048"/>
      <c r="N8" s="1048"/>
      <c r="O8" s="1048"/>
      <c r="P8" s="1048"/>
      <c r="Q8" s="1048"/>
      <c r="R8" s="1048"/>
      <c r="S8" s="1048"/>
      <c r="T8" s="1048"/>
      <c r="U8" s="1048"/>
      <c r="V8" s="1048"/>
      <c r="W8" s="1048"/>
      <c r="X8" s="1048"/>
      <c r="Y8" s="1048"/>
      <c r="Z8" s="1048"/>
      <c r="AA8" s="1048"/>
      <c r="AB8" s="1048"/>
      <c r="AC8" s="1048"/>
      <c r="AD8" s="1048"/>
      <c r="AE8" s="1048"/>
      <c r="AF8" s="1048"/>
      <c r="AG8" s="1048"/>
      <c r="AH8" s="1048"/>
      <c r="AI8" s="1048"/>
      <c r="AJ8" s="1048"/>
      <c r="AK8" s="1048"/>
      <c r="AL8" s="1048"/>
      <c r="AM8" s="1048"/>
      <c r="AN8" s="1048"/>
      <c r="AO8" s="1048"/>
      <c r="AP8" s="1048"/>
      <c r="AQ8" s="1048"/>
      <c r="AR8" s="1048"/>
      <c r="AS8" s="1048"/>
      <c r="AT8" s="1048"/>
      <c r="AU8" s="1048"/>
      <c r="AV8" s="1048"/>
      <c r="AW8" s="1048"/>
      <c r="AX8" s="1048"/>
      <c r="AY8" s="1048"/>
      <c r="AZ8" s="1048"/>
      <c r="BA8" s="1048"/>
      <c r="BB8" s="1048"/>
      <c r="BC8" s="1048"/>
      <c r="BD8" s="1048"/>
      <c r="BE8" s="1048"/>
      <c r="BF8" s="1048"/>
      <c r="BG8" s="1048"/>
      <c r="BH8" s="1048"/>
      <c r="BI8" s="1048"/>
      <c r="BJ8" s="1048"/>
      <c r="BK8" s="1048"/>
      <c r="BL8" s="1048"/>
      <c r="BM8" s="1048"/>
      <c r="BN8" s="1048"/>
      <c r="BO8" s="1048"/>
      <c r="BP8" s="1048"/>
      <c r="BQ8" s="1048"/>
      <c r="BR8" s="1048"/>
      <c r="BS8" s="1048"/>
      <c r="BT8" s="1048"/>
      <c r="BU8" s="1048"/>
      <c r="BV8" s="1048"/>
      <c r="BW8" s="1048"/>
      <c r="BX8" s="1048"/>
      <c r="BY8" s="1048"/>
      <c r="BZ8" s="1048"/>
      <c r="CA8" s="1048"/>
      <c r="CB8" s="877"/>
      <c r="CC8" s="877"/>
      <c r="CD8" s="877"/>
      <c r="CE8" s="877"/>
      <c r="CF8" s="877"/>
      <c r="CG8" s="877"/>
      <c r="CH8" s="877"/>
    </row>
    <row r="9" spans="1:87" ht="20.25" customHeight="1">
      <c r="A9" s="882"/>
      <c r="B9" s="883"/>
      <c r="C9" s="882"/>
      <c r="D9" s="882"/>
      <c r="E9" s="882"/>
      <c r="F9" s="884"/>
      <c r="G9" s="882"/>
      <c r="H9" s="882"/>
      <c r="I9" s="884"/>
      <c r="J9" s="882"/>
      <c r="K9" s="882"/>
      <c r="L9" s="882"/>
      <c r="M9" s="885"/>
      <c r="N9" s="885"/>
      <c r="O9" s="885"/>
      <c r="P9" s="885"/>
      <c r="Q9" s="885"/>
      <c r="R9" s="886"/>
      <c r="S9" s="886"/>
      <c r="T9" s="886"/>
      <c r="U9" s="886"/>
      <c r="V9" s="886"/>
      <c r="W9" s="886"/>
      <c r="X9" s="886"/>
      <c r="Y9" s="886"/>
      <c r="Z9" s="887"/>
      <c r="AA9" s="887"/>
      <c r="AB9" s="886"/>
      <c r="AC9" s="886"/>
      <c r="AD9" s="886"/>
      <c r="AE9" s="887"/>
      <c r="AF9" s="887"/>
      <c r="AG9" s="886"/>
      <c r="AH9" s="886"/>
      <c r="AI9" s="886"/>
      <c r="AJ9" s="886"/>
      <c r="AK9" s="886"/>
      <c r="AL9" s="886"/>
      <c r="AM9" s="886"/>
      <c r="AN9" s="886"/>
      <c r="AO9" s="886"/>
      <c r="AP9" s="886"/>
      <c r="AQ9" s="886"/>
      <c r="AR9" s="886"/>
      <c r="AS9" s="886"/>
      <c r="AT9" s="886"/>
      <c r="AU9" s="886"/>
      <c r="AV9" s="874"/>
      <c r="AW9" s="874"/>
      <c r="AX9" s="874"/>
      <c r="AY9" s="874"/>
      <c r="AZ9" s="874"/>
      <c r="BA9" s="874"/>
      <c r="BB9" s="874"/>
      <c r="BC9" s="874"/>
      <c r="BD9" s="874"/>
      <c r="BE9" s="874"/>
      <c r="BF9" s="874"/>
      <c r="BG9" s="874"/>
      <c r="BH9" s="874"/>
      <c r="BI9" s="874"/>
      <c r="BJ9" s="874"/>
      <c r="BK9" s="874"/>
      <c r="BL9" s="874"/>
      <c r="BM9" s="874"/>
      <c r="BN9" s="874"/>
      <c r="BO9" s="874"/>
      <c r="BP9" s="874"/>
      <c r="BQ9" s="874"/>
      <c r="BR9" s="874"/>
      <c r="BS9" s="874"/>
      <c r="BT9" s="874"/>
      <c r="BU9" s="874"/>
      <c r="BV9" s="874"/>
      <c r="BW9" s="874"/>
      <c r="BX9" s="874"/>
      <c r="BY9" s="874"/>
      <c r="BZ9" s="874"/>
      <c r="CA9" s="874"/>
      <c r="CB9" s="877"/>
      <c r="CC9" s="877"/>
      <c r="CD9" s="877"/>
      <c r="CE9" s="877"/>
      <c r="CF9" s="877"/>
      <c r="CG9" s="877"/>
      <c r="CH9" s="877"/>
    </row>
    <row r="10" spans="1:87" ht="43.35" customHeight="1">
      <c r="A10" s="1055" t="s">
        <v>16</v>
      </c>
      <c r="B10" s="1055" t="s">
        <v>144</v>
      </c>
      <c r="C10" s="1055" t="s">
        <v>17</v>
      </c>
      <c r="D10" s="1055" t="s">
        <v>1365</v>
      </c>
      <c r="E10" s="1055" t="s">
        <v>18</v>
      </c>
      <c r="F10" s="1055" t="s">
        <v>21</v>
      </c>
      <c r="G10" s="1055" t="s">
        <v>19</v>
      </c>
      <c r="H10" s="1055" t="s">
        <v>20</v>
      </c>
      <c r="I10" s="1055" t="s">
        <v>23</v>
      </c>
      <c r="J10" s="1055" t="s">
        <v>24</v>
      </c>
      <c r="K10" s="1055" t="s">
        <v>697</v>
      </c>
      <c r="L10" s="1055"/>
      <c r="M10" s="1055"/>
      <c r="N10" s="1055"/>
      <c r="O10" s="1055"/>
      <c r="P10" s="1055"/>
      <c r="Q10" s="1055" t="s">
        <v>25</v>
      </c>
      <c r="R10" s="1055" t="s">
        <v>22</v>
      </c>
      <c r="S10" s="1055" t="s">
        <v>26</v>
      </c>
      <c r="T10" s="1055"/>
      <c r="U10" s="1055"/>
      <c r="V10" s="1055"/>
      <c r="W10" s="1055" t="s">
        <v>27</v>
      </c>
      <c r="X10" s="1055"/>
      <c r="Y10" s="1055"/>
      <c r="Z10" s="1055"/>
      <c r="AA10" s="1055"/>
      <c r="AB10" s="1055"/>
      <c r="AC10" s="1055"/>
      <c r="AD10" s="1055" t="s">
        <v>60</v>
      </c>
      <c r="AE10" s="1055"/>
      <c r="AF10" s="1055"/>
      <c r="AG10" s="1055"/>
      <c r="AH10" s="1055"/>
      <c r="AI10" s="1055"/>
      <c r="AJ10" s="1055"/>
      <c r="AK10" s="1055"/>
      <c r="AL10" s="1055"/>
      <c r="AM10" s="1055"/>
      <c r="AN10" s="1055"/>
      <c r="AO10" s="1055"/>
      <c r="AP10" s="1055"/>
      <c r="AQ10" s="1055"/>
      <c r="AR10" s="1055"/>
      <c r="AS10" s="1055"/>
      <c r="AT10" s="1055" t="s">
        <v>61</v>
      </c>
      <c r="AU10" s="1055"/>
      <c r="AV10" s="1055"/>
      <c r="AW10" s="1055"/>
      <c r="AX10" s="1055"/>
      <c r="AY10" s="1055"/>
      <c r="AZ10" s="1055"/>
      <c r="BA10" s="1055"/>
      <c r="BB10" s="1055"/>
      <c r="BC10" s="1055"/>
      <c r="BD10" s="1055"/>
      <c r="BE10" s="1055"/>
      <c r="BF10" s="1055" t="s">
        <v>28</v>
      </c>
      <c r="BG10" s="1055"/>
      <c r="BH10" s="1055"/>
      <c r="BI10" s="1055"/>
      <c r="BJ10" s="1055"/>
      <c r="BK10" s="1055"/>
      <c r="BL10" s="1055"/>
      <c r="BM10" s="1055"/>
      <c r="BN10" s="1055" t="s">
        <v>145</v>
      </c>
      <c r="BO10" s="1055"/>
      <c r="BP10" s="1055"/>
      <c r="BQ10" s="1055"/>
      <c r="BR10" s="1055" t="s">
        <v>1358</v>
      </c>
      <c r="BS10" s="1061" t="s">
        <v>1376</v>
      </c>
      <c r="BT10" s="1062"/>
      <c r="BU10" s="1062"/>
      <c r="BV10" s="1063"/>
      <c r="BW10" s="1061" t="s">
        <v>1377</v>
      </c>
      <c r="BX10" s="1062"/>
      <c r="BY10" s="1062"/>
      <c r="BZ10" s="1063"/>
      <c r="CA10" s="1055" t="s">
        <v>0</v>
      </c>
      <c r="CB10" s="876"/>
      <c r="CC10" s="876"/>
      <c r="CD10" s="876"/>
      <c r="CE10" s="876"/>
      <c r="CF10" s="876"/>
      <c r="CG10" s="876"/>
      <c r="CH10" s="876"/>
    </row>
    <row r="11" spans="1:87">
      <c r="A11" s="1055"/>
      <c r="B11" s="1055"/>
      <c r="C11" s="1055"/>
      <c r="D11" s="1055"/>
      <c r="E11" s="1055"/>
      <c r="F11" s="1055"/>
      <c r="G11" s="1055"/>
      <c r="H11" s="1055"/>
      <c r="I11" s="1055"/>
      <c r="J11" s="1055"/>
      <c r="K11" s="1055"/>
      <c r="L11" s="1055"/>
      <c r="M11" s="1055"/>
      <c r="N11" s="1055"/>
      <c r="O11" s="1055"/>
      <c r="P11" s="1055"/>
      <c r="Q11" s="1055"/>
      <c r="R11" s="1055"/>
      <c r="S11" s="1055" t="s">
        <v>29</v>
      </c>
      <c r="T11" s="1055" t="s">
        <v>1</v>
      </c>
      <c r="U11" s="1055"/>
      <c r="V11" s="1055"/>
      <c r="W11" s="1055" t="s">
        <v>2</v>
      </c>
      <c r="X11" s="1055" t="s">
        <v>34</v>
      </c>
      <c r="Y11" s="1055" t="s">
        <v>35</v>
      </c>
      <c r="Z11" s="1055" t="s">
        <v>41</v>
      </c>
      <c r="AA11" s="1055" t="s">
        <v>1</v>
      </c>
      <c r="AB11" s="1055"/>
      <c r="AC11" s="1055"/>
      <c r="AD11" s="1055" t="s">
        <v>62</v>
      </c>
      <c r="AE11" s="1055"/>
      <c r="AF11" s="1055"/>
      <c r="AG11" s="1055"/>
      <c r="AH11" s="1055"/>
      <c r="AI11" s="1055"/>
      <c r="AJ11" s="1055"/>
      <c r="AK11" s="1055"/>
      <c r="AL11" s="1055" t="s">
        <v>63</v>
      </c>
      <c r="AM11" s="1055"/>
      <c r="AN11" s="1055"/>
      <c r="AO11" s="1055"/>
      <c r="AP11" s="1055"/>
      <c r="AQ11" s="1055"/>
      <c r="AR11" s="1055"/>
      <c r="AS11" s="1055"/>
      <c r="AT11" s="1055" t="s">
        <v>2</v>
      </c>
      <c r="AU11" s="1055" t="s">
        <v>42</v>
      </c>
      <c r="AV11" s="1055"/>
      <c r="AW11" s="1055"/>
      <c r="AX11" s="1055" t="s">
        <v>80</v>
      </c>
      <c r="AY11" s="1055"/>
      <c r="AZ11" s="1055"/>
      <c r="BA11" s="1055"/>
      <c r="BB11" s="1055"/>
      <c r="BC11" s="1055"/>
      <c r="BD11" s="1055"/>
      <c r="BE11" s="1055"/>
      <c r="BF11" s="1055" t="s">
        <v>30</v>
      </c>
      <c r="BG11" s="1055"/>
      <c r="BH11" s="1055"/>
      <c r="BI11" s="1055"/>
      <c r="BJ11" s="1055" t="s">
        <v>80</v>
      </c>
      <c r="BK11" s="1055"/>
      <c r="BL11" s="1055"/>
      <c r="BM11" s="1055"/>
      <c r="BN11" s="1055"/>
      <c r="BO11" s="1055"/>
      <c r="BP11" s="1055"/>
      <c r="BQ11" s="1055"/>
      <c r="BR11" s="1055"/>
      <c r="BS11" s="1064" t="s">
        <v>29</v>
      </c>
      <c r="BT11" s="1065" t="s">
        <v>42</v>
      </c>
      <c r="BU11" s="1066"/>
      <c r="BV11" s="1067"/>
      <c r="BW11" s="1064" t="s">
        <v>29</v>
      </c>
      <c r="BX11" s="1065" t="s">
        <v>42</v>
      </c>
      <c r="BY11" s="1066"/>
      <c r="BZ11" s="1067"/>
      <c r="CA11" s="1055"/>
      <c r="CB11" s="876"/>
      <c r="CC11" s="876"/>
      <c r="CD11" s="876"/>
      <c r="CE11" s="876"/>
      <c r="CF11" s="876"/>
      <c r="CG11" s="876"/>
      <c r="CH11" s="876"/>
    </row>
    <row r="12" spans="1:87" ht="35.25" customHeight="1">
      <c r="A12" s="1055"/>
      <c r="B12" s="1055"/>
      <c r="C12" s="1055"/>
      <c r="D12" s="1055"/>
      <c r="E12" s="1055"/>
      <c r="F12" s="1055"/>
      <c r="G12" s="1055"/>
      <c r="H12" s="1055"/>
      <c r="I12" s="1055"/>
      <c r="J12" s="1055"/>
      <c r="K12" s="1055" t="s">
        <v>31</v>
      </c>
      <c r="L12" s="1055" t="s">
        <v>32</v>
      </c>
      <c r="M12" s="1055" t="s">
        <v>33</v>
      </c>
      <c r="N12" s="1055" t="s">
        <v>142</v>
      </c>
      <c r="O12" s="1055"/>
      <c r="P12" s="1055"/>
      <c r="Q12" s="1055"/>
      <c r="R12" s="1055"/>
      <c r="S12" s="1055"/>
      <c r="T12" s="1055" t="s">
        <v>34</v>
      </c>
      <c r="U12" s="1055" t="s">
        <v>35</v>
      </c>
      <c r="V12" s="1055" t="s">
        <v>39</v>
      </c>
      <c r="W12" s="1055"/>
      <c r="X12" s="1055"/>
      <c r="Y12" s="1055"/>
      <c r="Z12" s="1055"/>
      <c r="AA12" s="1055" t="s">
        <v>146</v>
      </c>
      <c r="AB12" s="1055" t="s">
        <v>147</v>
      </c>
      <c r="AC12" s="1055" t="s">
        <v>38</v>
      </c>
      <c r="AD12" s="1055" t="s">
        <v>148</v>
      </c>
      <c r="AE12" s="1055" t="s">
        <v>1</v>
      </c>
      <c r="AF12" s="1055"/>
      <c r="AG12" s="1055"/>
      <c r="AH12" s="1055"/>
      <c r="AI12" s="1055"/>
      <c r="AJ12" s="1055"/>
      <c r="AK12" s="1055"/>
      <c r="AL12" s="1055" t="s">
        <v>29</v>
      </c>
      <c r="AM12" s="1055" t="s">
        <v>1</v>
      </c>
      <c r="AN12" s="1055"/>
      <c r="AO12" s="1055"/>
      <c r="AP12" s="1055"/>
      <c r="AQ12" s="1055"/>
      <c r="AR12" s="1055"/>
      <c r="AS12" s="1055"/>
      <c r="AT12" s="1055"/>
      <c r="AU12" s="1055" t="s">
        <v>146</v>
      </c>
      <c r="AV12" s="1055" t="s">
        <v>147</v>
      </c>
      <c r="AW12" s="1055" t="s">
        <v>38</v>
      </c>
      <c r="AX12" s="1055" t="s">
        <v>29</v>
      </c>
      <c r="AY12" s="1055" t="s">
        <v>1</v>
      </c>
      <c r="AZ12" s="1055"/>
      <c r="BA12" s="1055"/>
      <c r="BB12" s="1055"/>
      <c r="BC12" s="1055"/>
      <c r="BD12" s="1055"/>
      <c r="BE12" s="1055"/>
      <c r="BF12" s="1055" t="s">
        <v>29</v>
      </c>
      <c r="BG12" s="1055" t="s">
        <v>1</v>
      </c>
      <c r="BH12" s="1055"/>
      <c r="BI12" s="1055"/>
      <c r="BJ12" s="1055" t="s">
        <v>29</v>
      </c>
      <c r="BK12" s="1055" t="s">
        <v>1</v>
      </c>
      <c r="BL12" s="1055"/>
      <c r="BM12" s="1055"/>
      <c r="BN12" s="1055" t="s">
        <v>29</v>
      </c>
      <c r="BO12" s="1055" t="s">
        <v>1</v>
      </c>
      <c r="BP12" s="1055"/>
      <c r="BQ12" s="1055"/>
      <c r="BR12" s="1055"/>
      <c r="BS12" s="1064"/>
      <c r="BT12" s="1056" t="s">
        <v>146</v>
      </c>
      <c r="BU12" s="1056" t="s">
        <v>147</v>
      </c>
      <c r="BV12" s="1056" t="s">
        <v>38</v>
      </c>
      <c r="BW12" s="1064"/>
      <c r="BX12" s="1056" t="s">
        <v>146</v>
      </c>
      <c r="BY12" s="1056" t="s">
        <v>147</v>
      </c>
      <c r="BZ12" s="1056" t="s">
        <v>38</v>
      </c>
      <c r="CA12" s="1055"/>
      <c r="CB12" s="876"/>
      <c r="CC12" s="1053" t="s">
        <v>149</v>
      </c>
      <c r="CD12" s="1053"/>
      <c r="CE12" s="1053"/>
      <c r="CF12" s="1053"/>
      <c r="CG12" s="1053"/>
      <c r="CH12" s="1053"/>
    </row>
    <row r="13" spans="1:87">
      <c r="A13" s="1055"/>
      <c r="B13" s="1055"/>
      <c r="C13" s="1055"/>
      <c r="D13" s="1055"/>
      <c r="E13" s="1055"/>
      <c r="F13" s="1055"/>
      <c r="G13" s="1055"/>
      <c r="H13" s="1055"/>
      <c r="I13" s="1055"/>
      <c r="J13" s="1055"/>
      <c r="K13" s="1055"/>
      <c r="L13" s="1055"/>
      <c r="M13" s="1055"/>
      <c r="N13" s="1055" t="s">
        <v>64</v>
      </c>
      <c r="O13" s="1055" t="s">
        <v>40</v>
      </c>
      <c r="P13" s="1055" t="s">
        <v>36</v>
      </c>
      <c r="Q13" s="1055"/>
      <c r="R13" s="1055"/>
      <c r="S13" s="1055"/>
      <c r="T13" s="1055"/>
      <c r="U13" s="1055"/>
      <c r="V13" s="1055"/>
      <c r="W13" s="1055"/>
      <c r="X13" s="1055"/>
      <c r="Y13" s="1055"/>
      <c r="Z13" s="1055"/>
      <c r="AA13" s="1055"/>
      <c r="AB13" s="1055"/>
      <c r="AC13" s="1055"/>
      <c r="AD13" s="1055"/>
      <c r="AE13" s="1055" t="s">
        <v>34</v>
      </c>
      <c r="AF13" s="1055" t="s">
        <v>35</v>
      </c>
      <c r="AG13" s="1055" t="s">
        <v>41</v>
      </c>
      <c r="AH13" s="1055" t="s">
        <v>42</v>
      </c>
      <c r="AI13" s="1055"/>
      <c r="AJ13" s="1055"/>
      <c r="AK13" s="1055"/>
      <c r="AL13" s="1055"/>
      <c r="AM13" s="1055" t="s">
        <v>34</v>
      </c>
      <c r="AN13" s="1055" t="s">
        <v>35</v>
      </c>
      <c r="AO13" s="1055" t="s">
        <v>41</v>
      </c>
      <c r="AP13" s="1055" t="s">
        <v>42</v>
      </c>
      <c r="AQ13" s="1055"/>
      <c r="AR13" s="1055"/>
      <c r="AS13" s="1055"/>
      <c r="AT13" s="1055"/>
      <c r="AU13" s="1055"/>
      <c r="AV13" s="1055"/>
      <c r="AW13" s="1055"/>
      <c r="AX13" s="1055"/>
      <c r="AY13" s="1055" t="s">
        <v>34</v>
      </c>
      <c r="AZ13" s="1055" t="s">
        <v>35</v>
      </c>
      <c r="BA13" s="1055" t="s">
        <v>41</v>
      </c>
      <c r="BB13" s="1060" t="s">
        <v>42</v>
      </c>
      <c r="BC13" s="1060"/>
      <c r="BD13" s="1060"/>
      <c r="BE13" s="1060"/>
      <c r="BF13" s="1055"/>
      <c r="BG13" s="1055" t="s">
        <v>34</v>
      </c>
      <c r="BH13" s="1055" t="s">
        <v>35</v>
      </c>
      <c r="BI13" s="1055" t="s">
        <v>39</v>
      </c>
      <c r="BJ13" s="1055"/>
      <c r="BK13" s="1055" t="s">
        <v>34</v>
      </c>
      <c r="BL13" s="1055" t="s">
        <v>35</v>
      </c>
      <c r="BM13" s="1055" t="s">
        <v>39</v>
      </c>
      <c r="BN13" s="1055"/>
      <c r="BO13" s="1055" t="s">
        <v>34</v>
      </c>
      <c r="BP13" s="1055" t="s">
        <v>35</v>
      </c>
      <c r="BQ13" s="1055" t="s">
        <v>39</v>
      </c>
      <c r="BR13" s="1055"/>
      <c r="BS13" s="1064"/>
      <c r="BT13" s="1057"/>
      <c r="BU13" s="1057"/>
      <c r="BV13" s="1057"/>
      <c r="BW13" s="1064"/>
      <c r="BX13" s="1057"/>
      <c r="BY13" s="1057"/>
      <c r="BZ13" s="1057"/>
      <c r="CA13" s="1055"/>
      <c r="CB13" s="876"/>
      <c r="CC13" s="876"/>
      <c r="CD13" s="876"/>
      <c r="CE13" s="876"/>
      <c r="CF13" s="876"/>
      <c r="CG13" s="876"/>
      <c r="CH13" s="876"/>
    </row>
    <row r="14" spans="1:87" ht="77.25" customHeight="1">
      <c r="A14" s="1055"/>
      <c r="B14" s="1055"/>
      <c r="C14" s="1055"/>
      <c r="D14" s="1055"/>
      <c r="E14" s="1055"/>
      <c r="F14" s="1055"/>
      <c r="G14" s="1055"/>
      <c r="H14" s="1055"/>
      <c r="I14" s="1055"/>
      <c r="J14" s="1055"/>
      <c r="K14" s="1055"/>
      <c r="L14" s="1055"/>
      <c r="M14" s="1055"/>
      <c r="N14" s="1055"/>
      <c r="O14" s="1055"/>
      <c r="P14" s="1055"/>
      <c r="Q14" s="1055"/>
      <c r="R14" s="1055"/>
      <c r="S14" s="1055"/>
      <c r="T14" s="1055"/>
      <c r="U14" s="1055"/>
      <c r="V14" s="1055"/>
      <c r="W14" s="1055"/>
      <c r="X14" s="1055"/>
      <c r="Y14" s="1055"/>
      <c r="Z14" s="1055"/>
      <c r="AA14" s="1055"/>
      <c r="AB14" s="1055"/>
      <c r="AC14" s="1055"/>
      <c r="AD14" s="1055"/>
      <c r="AE14" s="1055"/>
      <c r="AF14" s="1055"/>
      <c r="AG14" s="1055"/>
      <c r="AH14" s="838" t="s">
        <v>85</v>
      </c>
      <c r="AI14" s="838" t="s">
        <v>86</v>
      </c>
      <c r="AJ14" s="838" t="s">
        <v>43</v>
      </c>
      <c r="AK14" s="838" t="s">
        <v>38</v>
      </c>
      <c r="AL14" s="1055"/>
      <c r="AM14" s="1055"/>
      <c r="AN14" s="1055"/>
      <c r="AO14" s="1055"/>
      <c r="AP14" s="838" t="s">
        <v>85</v>
      </c>
      <c r="AQ14" s="838" t="s">
        <v>86</v>
      </c>
      <c r="AR14" s="838" t="s">
        <v>43</v>
      </c>
      <c r="AS14" s="838" t="s">
        <v>38</v>
      </c>
      <c r="AT14" s="1055"/>
      <c r="AU14" s="1055"/>
      <c r="AV14" s="1055"/>
      <c r="AW14" s="1055"/>
      <c r="AX14" s="1055"/>
      <c r="AY14" s="1055"/>
      <c r="AZ14" s="1055"/>
      <c r="BA14" s="1055"/>
      <c r="BB14" s="839" t="s">
        <v>85</v>
      </c>
      <c r="BC14" s="839" t="s">
        <v>86</v>
      </c>
      <c r="BD14" s="839" t="s">
        <v>43</v>
      </c>
      <c r="BE14" s="839" t="s">
        <v>38</v>
      </c>
      <c r="BF14" s="1055"/>
      <c r="BG14" s="1055"/>
      <c r="BH14" s="1055"/>
      <c r="BI14" s="1055"/>
      <c r="BJ14" s="1055"/>
      <c r="BK14" s="1055"/>
      <c r="BL14" s="1055"/>
      <c r="BM14" s="1055"/>
      <c r="BN14" s="1055"/>
      <c r="BO14" s="1055"/>
      <c r="BP14" s="1055"/>
      <c r="BQ14" s="1055"/>
      <c r="BR14" s="1055"/>
      <c r="BS14" s="1064"/>
      <c r="BT14" s="1058"/>
      <c r="BU14" s="1058"/>
      <c r="BV14" s="1058"/>
      <c r="BW14" s="1064"/>
      <c r="BX14" s="1058"/>
      <c r="BY14" s="1058"/>
      <c r="BZ14" s="1058"/>
      <c r="CA14" s="1055"/>
      <c r="CB14" s="876"/>
      <c r="CC14" s="876"/>
      <c r="CD14" s="838" t="s">
        <v>150</v>
      </c>
      <c r="CE14" s="888" t="s">
        <v>151</v>
      </c>
      <c r="CF14" s="876"/>
      <c r="CG14" s="838" t="s">
        <v>152</v>
      </c>
      <c r="CH14" s="838" t="s">
        <v>151</v>
      </c>
    </row>
    <row r="15" spans="1:87" s="891" customFormat="1" ht="21" customHeight="1">
      <c r="A15" s="838">
        <v>1</v>
      </c>
      <c r="B15" s="838">
        <v>2</v>
      </c>
      <c r="C15" s="838">
        <v>3</v>
      </c>
      <c r="D15" s="838">
        <v>4</v>
      </c>
      <c r="E15" s="838">
        <v>5</v>
      </c>
      <c r="F15" s="838">
        <v>6</v>
      </c>
      <c r="G15" s="838">
        <v>5</v>
      </c>
      <c r="H15" s="838">
        <v>6</v>
      </c>
      <c r="I15" s="838">
        <v>7</v>
      </c>
      <c r="J15" s="838">
        <v>8</v>
      </c>
      <c r="K15" s="838">
        <v>9</v>
      </c>
      <c r="L15" s="838">
        <v>8</v>
      </c>
      <c r="M15" s="838">
        <v>9</v>
      </c>
      <c r="N15" s="838">
        <v>12</v>
      </c>
      <c r="O15" s="838">
        <v>10</v>
      </c>
      <c r="P15" s="838">
        <v>10</v>
      </c>
      <c r="Q15" s="838">
        <v>15</v>
      </c>
      <c r="R15" s="838">
        <v>17</v>
      </c>
      <c r="S15" s="838">
        <v>11</v>
      </c>
      <c r="T15" s="838">
        <v>20</v>
      </c>
      <c r="U15" s="838">
        <v>21</v>
      </c>
      <c r="V15" s="838">
        <v>12</v>
      </c>
      <c r="W15" s="838">
        <v>13</v>
      </c>
      <c r="X15" s="838">
        <v>24</v>
      </c>
      <c r="Y15" s="838">
        <v>25</v>
      </c>
      <c r="Z15" s="838">
        <v>26</v>
      </c>
      <c r="AA15" s="838">
        <v>14</v>
      </c>
      <c r="AB15" s="838">
        <v>15</v>
      </c>
      <c r="AC15" s="838">
        <v>16</v>
      </c>
      <c r="AD15" s="838">
        <v>31</v>
      </c>
      <c r="AE15" s="838">
        <v>32</v>
      </c>
      <c r="AF15" s="838">
        <v>33</v>
      </c>
      <c r="AG15" s="838">
        <v>34</v>
      </c>
      <c r="AH15" s="838">
        <v>35</v>
      </c>
      <c r="AI15" s="838">
        <v>36</v>
      </c>
      <c r="AJ15" s="838">
        <v>37</v>
      </c>
      <c r="AK15" s="838">
        <v>38</v>
      </c>
      <c r="AL15" s="838">
        <v>39</v>
      </c>
      <c r="AM15" s="838">
        <v>40</v>
      </c>
      <c r="AN15" s="838">
        <v>41</v>
      </c>
      <c r="AO15" s="838">
        <v>42</v>
      </c>
      <c r="AP15" s="838">
        <v>43</v>
      </c>
      <c r="AQ15" s="838">
        <v>44</v>
      </c>
      <c r="AR15" s="838">
        <v>45</v>
      </c>
      <c r="AS15" s="838">
        <v>46</v>
      </c>
      <c r="AT15" s="838">
        <v>17</v>
      </c>
      <c r="AU15" s="838">
        <v>18</v>
      </c>
      <c r="AV15" s="838">
        <v>19</v>
      </c>
      <c r="AW15" s="838">
        <v>20</v>
      </c>
      <c r="AX15" s="838">
        <v>55</v>
      </c>
      <c r="AY15" s="838">
        <v>56</v>
      </c>
      <c r="AZ15" s="838">
        <v>57</v>
      </c>
      <c r="BA15" s="838">
        <v>58</v>
      </c>
      <c r="BB15" s="838">
        <v>59</v>
      </c>
      <c r="BC15" s="838">
        <v>60</v>
      </c>
      <c r="BD15" s="838">
        <v>61</v>
      </c>
      <c r="BE15" s="838">
        <v>62</v>
      </c>
      <c r="BF15" s="838">
        <v>63</v>
      </c>
      <c r="BG15" s="838">
        <v>64</v>
      </c>
      <c r="BH15" s="838">
        <v>65</v>
      </c>
      <c r="BI15" s="838">
        <v>66</v>
      </c>
      <c r="BJ15" s="838">
        <v>67</v>
      </c>
      <c r="BK15" s="838">
        <v>68</v>
      </c>
      <c r="BL15" s="838">
        <v>69</v>
      </c>
      <c r="BM15" s="838">
        <v>70</v>
      </c>
      <c r="BN15" s="838"/>
      <c r="BO15" s="838"/>
      <c r="BP15" s="838"/>
      <c r="BQ15" s="838"/>
      <c r="BR15" s="838">
        <v>21</v>
      </c>
      <c r="BS15" s="838"/>
      <c r="BT15" s="838"/>
      <c r="BU15" s="838"/>
      <c r="BV15" s="838"/>
      <c r="BW15" s="838"/>
      <c r="BX15" s="838"/>
      <c r="BY15" s="838"/>
      <c r="BZ15" s="838"/>
      <c r="CA15" s="838">
        <v>21</v>
      </c>
      <c r="CB15" s="889"/>
      <c r="CC15" s="889"/>
      <c r="CD15" s="890"/>
      <c r="CE15" s="890"/>
      <c r="CF15" s="889"/>
      <c r="CG15" s="890"/>
      <c r="CH15" s="890"/>
    </row>
    <row r="16" spans="1:87" s="892" customFormat="1" ht="39.950000000000003" hidden="1" customHeight="1">
      <c r="A16" s="840"/>
      <c r="B16" s="840" t="s">
        <v>7</v>
      </c>
      <c r="C16" s="840"/>
      <c r="D16" s="841"/>
      <c r="E16" s="840"/>
      <c r="F16" s="842"/>
      <c r="G16" s="840"/>
      <c r="H16" s="840"/>
      <c r="I16" s="840"/>
      <c r="J16" s="840"/>
      <c r="K16" s="840"/>
      <c r="L16" s="840"/>
      <c r="M16" s="843">
        <f t="shared" ref="M16:AW16" si="0">M17+M19+M57</f>
        <v>33485.279284999997</v>
      </c>
      <c r="N16" s="843">
        <f t="shared" si="0"/>
        <v>0</v>
      </c>
      <c r="O16" s="843">
        <f t="shared" si="0"/>
        <v>0</v>
      </c>
      <c r="P16" s="843">
        <f t="shared" si="0"/>
        <v>18075.798240999997</v>
      </c>
      <c r="Q16" s="843">
        <f t="shared" si="0"/>
        <v>0</v>
      </c>
      <c r="R16" s="843">
        <f t="shared" si="0"/>
        <v>0</v>
      </c>
      <c r="S16" s="843">
        <f t="shared" si="0"/>
        <v>0</v>
      </c>
      <c r="T16" s="843">
        <f t="shared" si="0"/>
        <v>0</v>
      </c>
      <c r="U16" s="843">
        <f t="shared" si="0"/>
        <v>0</v>
      </c>
      <c r="V16" s="843">
        <f t="shared" si="0"/>
        <v>0</v>
      </c>
      <c r="W16" s="843">
        <f t="shared" si="0"/>
        <v>24556.197327000002</v>
      </c>
      <c r="X16" s="843">
        <f t="shared" si="0"/>
        <v>0</v>
      </c>
      <c r="Y16" s="843">
        <f t="shared" si="0"/>
        <v>0</v>
      </c>
      <c r="Z16" s="843">
        <f t="shared" si="0"/>
        <v>20890.459241</v>
      </c>
      <c r="AA16" s="843">
        <f t="shared" si="0"/>
        <v>18001</v>
      </c>
      <c r="AB16" s="843">
        <f t="shared" si="0"/>
        <v>4227.8109999999997</v>
      </c>
      <c r="AC16" s="843">
        <f t="shared" si="0"/>
        <v>2327.3863270000002</v>
      </c>
      <c r="AD16" s="843">
        <f t="shared" si="0"/>
        <v>7731</v>
      </c>
      <c r="AE16" s="843">
        <f t="shared" si="0"/>
        <v>0</v>
      </c>
      <c r="AF16" s="843">
        <f t="shared" si="0"/>
        <v>0</v>
      </c>
      <c r="AG16" s="843">
        <f t="shared" si="0"/>
        <v>7731</v>
      </c>
      <c r="AH16" s="843">
        <f t="shared" si="0"/>
        <v>5491</v>
      </c>
      <c r="AI16" s="843">
        <f t="shared" si="0"/>
        <v>2050</v>
      </c>
      <c r="AJ16" s="843">
        <f t="shared" si="0"/>
        <v>3313</v>
      </c>
      <c r="AK16" s="843">
        <f t="shared" si="0"/>
        <v>0</v>
      </c>
      <c r="AL16" s="843">
        <f t="shared" si="0"/>
        <v>7796.1380859999999</v>
      </c>
      <c r="AM16" s="843">
        <f t="shared" si="0"/>
        <v>0</v>
      </c>
      <c r="AN16" s="843">
        <f t="shared" si="0"/>
        <v>0</v>
      </c>
      <c r="AO16" s="843">
        <f t="shared" si="0"/>
        <v>7796.1380859999999</v>
      </c>
      <c r="AP16" s="843">
        <f t="shared" si="0"/>
        <v>5777.8761720000002</v>
      </c>
      <c r="AQ16" s="843">
        <f t="shared" si="0"/>
        <v>2050</v>
      </c>
      <c r="AR16" s="843">
        <f t="shared" si="0"/>
        <v>3313</v>
      </c>
      <c r="AS16" s="843">
        <f t="shared" si="0"/>
        <v>0</v>
      </c>
      <c r="AT16" s="843">
        <f t="shared" si="0"/>
        <v>18175.386327</v>
      </c>
      <c r="AU16" s="843">
        <f t="shared" si="0"/>
        <v>10460</v>
      </c>
      <c r="AV16" s="843">
        <f t="shared" si="0"/>
        <v>5388</v>
      </c>
      <c r="AW16" s="843">
        <f t="shared" si="0"/>
        <v>2327.3863270000002</v>
      </c>
      <c r="AX16" s="843">
        <f t="shared" ref="AX16:BZ16" si="1">AX17+AX19+AX57</f>
        <v>4671.6007140000002</v>
      </c>
      <c r="AY16" s="843">
        <f t="shared" si="1"/>
        <v>0</v>
      </c>
      <c r="AZ16" s="843">
        <f t="shared" si="1"/>
        <v>0</v>
      </c>
      <c r="BA16" s="843">
        <f t="shared" si="1"/>
        <v>4671.6007140000002</v>
      </c>
      <c r="BB16" s="843">
        <f t="shared" si="1"/>
        <v>4671.6007140000002</v>
      </c>
      <c r="BC16" s="843">
        <f t="shared" si="1"/>
        <v>0</v>
      </c>
      <c r="BD16" s="843">
        <f t="shared" si="1"/>
        <v>0</v>
      </c>
      <c r="BE16" s="843">
        <f t="shared" si="1"/>
        <v>0</v>
      </c>
      <c r="BF16" s="843">
        <f t="shared" si="1"/>
        <v>0</v>
      </c>
      <c r="BG16" s="843">
        <f t="shared" si="1"/>
        <v>0</v>
      </c>
      <c r="BH16" s="843">
        <f t="shared" si="1"/>
        <v>0</v>
      </c>
      <c r="BI16" s="843">
        <f t="shared" si="1"/>
        <v>0</v>
      </c>
      <c r="BJ16" s="843">
        <f t="shared" si="1"/>
        <v>0</v>
      </c>
      <c r="BK16" s="843">
        <f t="shared" si="1"/>
        <v>0</v>
      </c>
      <c r="BL16" s="843">
        <f t="shared" si="1"/>
        <v>0</v>
      </c>
      <c r="BM16" s="843">
        <f t="shared" si="1"/>
        <v>0</v>
      </c>
      <c r="BN16" s="843">
        <f t="shared" si="1"/>
        <v>0</v>
      </c>
      <c r="BO16" s="843">
        <f t="shared" si="1"/>
        <v>0</v>
      </c>
      <c r="BP16" s="843">
        <f t="shared" si="1"/>
        <v>0</v>
      </c>
      <c r="BQ16" s="843">
        <f t="shared" si="1"/>
        <v>0</v>
      </c>
      <c r="BR16" s="843">
        <f t="shared" si="1"/>
        <v>0</v>
      </c>
      <c r="BS16" s="843">
        <f t="shared" si="1"/>
        <v>2361.5445829999999</v>
      </c>
      <c r="BT16" s="843">
        <f t="shared" si="1"/>
        <v>2361.5445829999999</v>
      </c>
      <c r="BU16" s="843">
        <f t="shared" si="1"/>
        <v>0</v>
      </c>
      <c r="BV16" s="843">
        <f t="shared" si="1"/>
        <v>0</v>
      </c>
      <c r="BW16" s="843">
        <f t="shared" si="1"/>
        <v>5819</v>
      </c>
      <c r="BX16" s="843">
        <f t="shared" si="1"/>
        <v>5219</v>
      </c>
      <c r="BY16" s="843">
        <f t="shared" si="1"/>
        <v>0</v>
      </c>
      <c r="BZ16" s="843">
        <f t="shared" si="1"/>
        <v>600</v>
      </c>
      <c r="CA16" s="844"/>
      <c r="CD16" s="893"/>
      <c r="CE16" s="893"/>
      <c r="CF16" s="894"/>
      <c r="CG16" s="893"/>
      <c r="CH16" s="893"/>
      <c r="CI16" s="895"/>
    </row>
    <row r="17" spans="1:87" s="892" customFormat="1" ht="30" hidden="1" customHeight="1">
      <c r="A17" s="845" t="s">
        <v>11</v>
      </c>
      <c r="B17" s="845" t="s">
        <v>701</v>
      </c>
      <c r="C17" s="846"/>
      <c r="D17" s="846"/>
      <c r="E17" s="846"/>
      <c r="F17" s="845"/>
      <c r="G17" s="846"/>
      <c r="H17" s="846"/>
      <c r="I17" s="846"/>
      <c r="J17" s="846"/>
      <c r="K17" s="846"/>
      <c r="L17" s="846"/>
      <c r="M17" s="847">
        <f>M18</f>
        <v>0</v>
      </c>
      <c r="N17" s="847">
        <f t="shared" ref="N17:BY17" si="2">N18</f>
        <v>0</v>
      </c>
      <c r="O17" s="847">
        <f t="shared" si="2"/>
        <v>0</v>
      </c>
      <c r="P17" s="847">
        <f t="shared" si="2"/>
        <v>0</v>
      </c>
      <c r="Q17" s="847">
        <f t="shared" si="2"/>
        <v>0</v>
      </c>
      <c r="R17" s="847">
        <f t="shared" si="2"/>
        <v>0</v>
      </c>
      <c r="S17" s="847">
        <f t="shared" si="2"/>
        <v>0</v>
      </c>
      <c r="T17" s="847">
        <f t="shared" si="2"/>
        <v>0</v>
      </c>
      <c r="U17" s="847">
        <f t="shared" si="2"/>
        <v>0</v>
      </c>
      <c r="V17" s="847">
        <f t="shared" si="2"/>
        <v>0</v>
      </c>
      <c r="W17" s="847">
        <f t="shared" si="2"/>
        <v>3627.8110000000001</v>
      </c>
      <c r="X17" s="847">
        <f t="shared" si="2"/>
        <v>0</v>
      </c>
      <c r="Y17" s="847">
        <f t="shared" si="2"/>
        <v>0</v>
      </c>
      <c r="Z17" s="847">
        <f t="shared" si="2"/>
        <v>3627.8110000000001</v>
      </c>
      <c r="AA17" s="847">
        <f t="shared" si="2"/>
        <v>0</v>
      </c>
      <c r="AB17" s="847">
        <f t="shared" si="2"/>
        <v>3627.8110000000001</v>
      </c>
      <c r="AC17" s="847">
        <f t="shared" si="2"/>
        <v>0</v>
      </c>
      <c r="AD17" s="847">
        <f t="shared" si="2"/>
        <v>3313</v>
      </c>
      <c r="AE17" s="847">
        <f t="shared" si="2"/>
        <v>0</v>
      </c>
      <c r="AF17" s="847">
        <f t="shared" si="2"/>
        <v>0</v>
      </c>
      <c r="AG17" s="847">
        <f t="shared" si="2"/>
        <v>3313</v>
      </c>
      <c r="AH17" s="847">
        <f t="shared" si="2"/>
        <v>0</v>
      </c>
      <c r="AI17" s="847">
        <f t="shared" si="2"/>
        <v>0</v>
      </c>
      <c r="AJ17" s="847">
        <f t="shared" si="2"/>
        <v>3313</v>
      </c>
      <c r="AK17" s="847">
        <f t="shared" si="2"/>
        <v>0</v>
      </c>
      <c r="AL17" s="847">
        <f t="shared" si="2"/>
        <v>3313</v>
      </c>
      <c r="AM17" s="847">
        <f t="shared" si="2"/>
        <v>0</v>
      </c>
      <c r="AN17" s="847">
        <f t="shared" si="2"/>
        <v>0</v>
      </c>
      <c r="AO17" s="847">
        <f t="shared" si="2"/>
        <v>3313</v>
      </c>
      <c r="AP17" s="847">
        <f t="shared" si="2"/>
        <v>0</v>
      </c>
      <c r="AQ17" s="847">
        <f t="shared" si="2"/>
        <v>0</v>
      </c>
      <c r="AR17" s="847">
        <f t="shared" si="2"/>
        <v>3313</v>
      </c>
      <c r="AS17" s="847">
        <f t="shared" si="2"/>
        <v>0</v>
      </c>
      <c r="AT17" s="847">
        <f t="shared" si="2"/>
        <v>5388</v>
      </c>
      <c r="AU17" s="847">
        <f t="shared" si="2"/>
        <v>0</v>
      </c>
      <c r="AV17" s="847">
        <f t="shared" si="2"/>
        <v>5388</v>
      </c>
      <c r="AW17" s="847">
        <f t="shared" si="2"/>
        <v>0</v>
      </c>
      <c r="AX17" s="847">
        <f t="shared" si="2"/>
        <v>0</v>
      </c>
      <c r="AY17" s="847">
        <f t="shared" si="2"/>
        <v>0</v>
      </c>
      <c r="AZ17" s="847">
        <f t="shared" si="2"/>
        <v>0</v>
      </c>
      <c r="BA17" s="847">
        <f t="shared" si="2"/>
        <v>0</v>
      </c>
      <c r="BB17" s="847">
        <f t="shared" si="2"/>
        <v>0</v>
      </c>
      <c r="BC17" s="847">
        <f t="shared" si="2"/>
        <v>0</v>
      </c>
      <c r="BD17" s="847">
        <f t="shared" si="2"/>
        <v>0</v>
      </c>
      <c r="BE17" s="847">
        <f t="shared" si="2"/>
        <v>0</v>
      </c>
      <c r="BF17" s="847">
        <f t="shared" si="2"/>
        <v>0</v>
      </c>
      <c r="BG17" s="847">
        <f t="shared" si="2"/>
        <v>0</v>
      </c>
      <c r="BH17" s="847">
        <f t="shared" si="2"/>
        <v>0</v>
      </c>
      <c r="BI17" s="847">
        <f t="shared" si="2"/>
        <v>0</v>
      </c>
      <c r="BJ17" s="847">
        <f t="shared" si="2"/>
        <v>0</v>
      </c>
      <c r="BK17" s="847">
        <f t="shared" si="2"/>
        <v>0</v>
      </c>
      <c r="BL17" s="847">
        <f t="shared" si="2"/>
        <v>0</v>
      </c>
      <c r="BM17" s="847">
        <f t="shared" si="2"/>
        <v>0</v>
      </c>
      <c r="BN17" s="847">
        <f t="shared" si="2"/>
        <v>0</v>
      </c>
      <c r="BO17" s="847">
        <f t="shared" si="2"/>
        <v>0</v>
      </c>
      <c r="BP17" s="847">
        <f t="shared" si="2"/>
        <v>0</v>
      </c>
      <c r="BQ17" s="847">
        <f t="shared" si="2"/>
        <v>0</v>
      </c>
      <c r="BR17" s="847">
        <f t="shared" si="2"/>
        <v>0</v>
      </c>
      <c r="BS17" s="847">
        <f t="shared" si="2"/>
        <v>0</v>
      </c>
      <c r="BT17" s="847">
        <f t="shared" si="2"/>
        <v>0</v>
      </c>
      <c r="BU17" s="847">
        <f t="shared" si="2"/>
        <v>0</v>
      </c>
      <c r="BV17" s="847">
        <f t="shared" si="2"/>
        <v>0</v>
      </c>
      <c r="BW17" s="847">
        <f t="shared" si="2"/>
        <v>0</v>
      </c>
      <c r="BX17" s="847">
        <f t="shared" si="2"/>
        <v>0</v>
      </c>
      <c r="BY17" s="847">
        <f t="shared" si="2"/>
        <v>0</v>
      </c>
      <c r="BZ17" s="847">
        <f t="shared" ref="BZ17" si="3">BZ18</f>
        <v>0</v>
      </c>
      <c r="CA17" s="846"/>
      <c r="CD17" s="896"/>
      <c r="CE17" s="893"/>
      <c r="CF17" s="894"/>
      <c r="CG17" s="896"/>
      <c r="CH17" s="893"/>
      <c r="CI17" s="895"/>
    </row>
    <row r="18" spans="1:87" ht="94.5" hidden="1" customHeight="1" outlineLevel="1">
      <c r="A18" s="848">
        <v>1</v>
      </c>
      <c r="B18" s="849" t="s">
        <v>346</v>
      </c>
      <c r="C18" s="849" t="s">
        <v>356</v>
      </c>
      <c r="D18" s="849" t="s">
        <v>279</v>
      </c>
      <c r="E18" s="849"/>
      <c r="F18" s="849"/>
      <c r="G18" s="849"/>
      <c r="H18" s="849"/>
      <c r="I18" s="849"/>
      <c r="J18" s="849"/>
      <c r="K18" s="849"/>
      <c r="L18" s="849"/>
      <c r="M18" s="850"/>
      <c r="N18" s="850"/>
      <c r="O18" s="850"/>
      <c r="P18" s="850"/>
      <c r="Q18" s="850"/>
      <c r="R18" s="850"/>
      <c r="S18" s="850"/>
      <c r="T18" s="850"/>
      <c r="U18" s="850"/>
      <c r="V18" s="850"/>
      <c r="W18" s="850">
        <f>AA18+AB18+AC18</f>
        <v>3627.8110000000001</v>
      </c>
      <c r="X18" s="850"/>
      <c r="Y18" s="850"/>
      <c r="Z18" s="850">
        <v>3627.8110000000001</v>
      </c>
      <c r="AA18" s="850">
        <v>0</v>
      </c>
      <c r="AB18" s="850">
        <v>3627.8110000000001</v>
      </c>
      <c r="AC18" s="850"/>
      <c r="AD18" s="850">
        <v>3313</v>
      </c>
      <c r="AE18" s="850"/>
      <c r="AF18" s="850"/>
      <c r="AG18" s="850">
        <v>3313</v>
      </c>
      <c r="AH18" s="850"/>
      <c r="AI18" s="850"/>
      <c r="AJ18" s="850">
        <v>3313</v>
      </c>
      <c r="AK18" s="850"/>
      <c r="AL18" s="850">
        <v>3313</v>
      </c>
      <c r="AM18" s="850"/>
      <c r="AN18" s="850"/>
      <c r="AO18" s="850">
        <v>3313</v>
      </c>
      <c r="AP18" s="850"/>
      <c r="AQ18" s="850"/>
      <c r="AR18" s="850">
        <v>3313</v>
      </c>
      <c r="AS18" s="850"/>
      <c r="AT18" s="850">
        <f>AU18+AV18+AW18</f>
        <v>5388</v>
      </c>
      <c r="AU18" s="850"/>
      <c r="AV18" s="850">
        <f>1588+3800</f>
        <v>5388</v>
      </c>
      <c r="AW18" s="850"/>
      <c r="AX18" s="851">
        <v>0</v>
      </c>
      <c r="AY18" s="851"/>
      <c r="AZ18" s="851"/>
      <c r="BA18" s="851">
        <v>0</v>
      </c>
      <c r="BB18" s="851"/>
      <c r="BC18" s="851"/>
      <c r="BD18" s="851"/>
      <c r="BE18" s="851"/>
      <c r="BF18" s="851">
        <v>0</v>
      </c>
      <c r="BG18" s="851"/>
      <c r="BH18" s="851"/>
      <c r="BI18" s="851"/>
      <c r="BJ18" s="851">
        <v>0</v>
      </c>
      <c r="BK18" s="851"/>
      <c r="BL18" s="851"/>
      <c r="BM18" s="851"/>
      <c r="BN18" s="851"/>
      <c r="BO18" s="851"/>
      <c r="BP18" s="851"/>
      <c r="BQ18" s="851"/>
      <c r="BR18" s="851"/>
      <c r="BS18" s="851"/>
      <c r="BT18" s="851"/>
      <c r="BU18" s="851"/>
      <c r="BV18" s="851"/>
      <c r="BW18" s="851"/>
      <c r="BX18" s="851"/>
      <c r="BY18" s="851"/>
      <c r="BZ18" s="851"/>
      <c r="CA18" s="850" t="s">
        <v>325</v>
      </c>
      <c r="CB18" s="897"/>
      <c r="CC18" s="897"/>
      <c r="CD18" s="898"/>
      <c r="CE18" s="898"/>
      <c r="CF18" s="885"/>
      <c r="CG18" s="898"/>
      <c r="CH18" s="898"/>
    </row>
    <row r="19" spans="1:87" s="892" customFormat="1" ht="51.75" hidden="1" customHeight="1" collapsed="1">
      <c r="A19" s="847" t="s">
        <v>10</v>
      </c>
      <c r="B19" s="847" t="s">
        <v>1359</v>
      </c>
      <c r="C19" s="847"/>
      <c r="D19" s="847"/>
      <c r="E19" s="847"/>
      <c r="F19" s="847"/>
      <c r="G19" s="847"/>
      <c r="H19" s="847"/>
      <c r="I19" s="847"/>
      <c r="J19" s="847"/>
      <c r="K19" s="847"/>
      <c r="L19" s="847"/>
      <c r="M19" s="847">
        <f>M20+M31+M42+M50</f>
        <v>32885.279284999997</v>
      </c>
      <c r="N19" s="847">
        <f>N20+N31+N42+N50</f>
        <v>0</v>
      </c>
      <c r="O19" s="847">
        <f>O20+O31+O42+O50</f>
        <v>0</v>
      </c>
      <c r="P19" s="847">
        <f>P20+P31+P42+P50</f>
        <v>17475.798240999997</v>
      </c>
      <c r="Q19" s="847"/>
      <c r="R19" s="847"/>
      <c r="S19" s="847">
        <f t="shared" ref="S19:AW19" si="4">S20+S31+S42+S50</f>
        <v>0</v>
      </c>
      <c r="T19" s="847">
        <f t="shared" si="4"/>
        <v>0</v>
      </c>
      <c r="U19" s="847">
        <f t="shared" si="4"/>
        <v>0</v>
      </c>
      <c r="V19" s="847">
        <f t="shared" si="4"/>
        <v>0</v>
      </c>
      <c r="W19" s="847">
        <f t="shared" si="4"/>
        <v>20328.386327</v>
      </c>
      <c r="X19" s="847">
        <f t="shared" si="4"/>
        <v>0</v>
      </c>
      <c r="Y19" s="847">
        <f t="shared" si="4"/>
        <v>0</v>
      </c>
      <c r="Z19" s="847">
        <f t="shared" si="4"/>
        <v>16662.648240999999</v>
      </c>
      <c r="AA19" s="847">
        <f t="shared" si="4"/>
        <v>18001</v>
      </c>
      <c r="AB19" s="847">
        <f t="shared" si="4"/>
        <v>0</v>
      </c>
      <c r="AC19" s="847">
        <f t="shared" si="4"/>
        <v>2327.3863270000002</v>
      </c>
      <c r="AD19" s="847">
        <f t="shared" si="4"/>
        <v>4418</v>
      </c>
      <c r="AE19" s="847">
        <f t="shared" si="4"/>
        <v>0</v>
      </c>
      <c r="AF19" s="847">
        <f t="shared" si="4"/>
        <v>0</v>
      </c>
      <c r="AG19" s="847">
        <f t="shared" si="4"/>
        <v>4418</v>
      </c>
      <c r="AH19" s="847">
        <f t="shared" si="4"/>
        <v>5491</v>
      </c>
      <c r="AI19" s="847">
        <f t="shared" si="4"/>
        <v>2050</v>
      </c>
      <c r="AJ19" s="847">
        <f t="shared" si="4"/>
        <v>0</v>
      </c>
      <c r="AK19" s="847">
        <f t="shared" si="4"/>
        <v>0</v>
      </c>
      <c r="AL19" s="847">
        <f t="shared" si="4"/>
        <v>4483.1380859999999</v>
      </c>
      <c r="AM19" s="847">
        <f t="shared" si="4"/>
        <v>0</v>
      </c>
      <c r="AN19" s="847">
        <f t="shared" si="4"/>
        <v>0</v>
      </c>
      <c r="AO19" s="847">
        <f t="shared" si="4"/>
        <v>4483.1380859999999</v>
      </c>
      <c r="AP19" s="847">
        <f t="shared" si="4"/>
        <v>5777.8761720000002</v>
      </c>
      <c r="AQ19" s="847">
        <f t="shared" si="4"/>
        <v>2050</v>
      </c>
      <c r="AR19" s="847">
        <f t="shared" si="4"/>
        <v>0</v>
      </c>
      <c r="AS19" s="847">
        <f t="shared" si="4"/>
        <v>0</v>
      </c>
      <c r="AT19" s="847">
        <f t="shared" si="4"/>
        <v>12787.386326999998</v>
      </c>
      <c r="AU19" s="847">
        <f t="shared" si="4"/>
        <v>10460</v>
      </c>
      <c r="AV19" s="847">
        <f t="shared" si="4"/>
        <v>0</v>
      </c>
      <c r="AW19" s="847">
        <f t="shared" si="4"/>
        <v>2327.3863270000002</v>
      </c>
      <c r="AX19" s="847">
        <f t="shared" ref="AX19:BZ19" si="5">AX20+AX31+AX42+AX50</f>
        <v>4671.6007140000002</v>
      </c>
      <c r="AY19" s="847">
        <f t="shared" si="5"/>
        <v>0</v>
      </c>
      <c r="AZ19" s="847">
        <f t="shared" si="5"/>
        <v>0</v>
      </c>
      <c r="BA19" s="847">
        <f t="shared" si="5"/>
        <v>4671.6007140000002</v>
      </c>
      <c r="BB19" s="847">
        <f t="shared" si="5"/>
        <v>4671.6007140000002</v>
      </c>
      <c r="BC19" s="847">
        <f t="shared" si="5"/>
        <v>0</v>
      </c>
      <c r="BD19" s="847">
        <f t="shared" si="5"/>
        <v>0</v>
      </c>
      <c r="BE19" s="847">
        <f t="shared" si="5"/>
        <v>0</v>
      </c>
      <c r="BF19" s="847">
        <f t="shared" si="5"/>
        <v>0</v>
      </c>
      <c r="BG19" s="847">
        <f t="shared" si="5"/>
        <v>0</v>
      </c>
      <c r="BH19" s="847">
        <f t="shared" si="5"/>
        <v>0</v>
      </c>
      <c r="BI19" s="847">
        <f t="shared" si="5"/>
        <v>0</v>
      </c>
      <c r="BJ19" s="847">
        <f t="shared" si="5"/>
        <v>0</v>
      </c>
      <c r="BK19" s="847">
        <f t="shared" si="5"/>
        <v>0</v>
      </c>
      <c r="BL19" s="847">
        <f t="shared" si="5"/>
        <v>0</v>
      </c>
      <c r="BM19" s="847">
        <f t="shared" si="5"/>
        <v>0</v>
      </c>
      <c r="BN19" s="847">
        <f t="shared" si="5"/>
        <v>0</v>
      </c>
      <c r="BO19" s="847">
        <f t="shared" si="5"/>
        <v>0</v>
      </c>
      <c r="BP19" s="847">
        <f t="shared" si="5"/>
        <v>0</v>
      </c>
      <c r="BQ19" s="847">
        <f t="shared" si="5"/>
        <v>0</v>
      </c>
      <c r="BR19" s="847">
        <f t="shared" si="5"/>
        <v>0</v>
      </c>
      <c r="BS19" s="847">
        <f t="shared" si="5"/>
        <v>2361.5445829999999</v>
      </c>
      <c r="BT19" s="847">
        <f t="shared" si="5"/>
        <v>2361.5445829999999</v>
      </c>
      <c r="BU19" s="847">
        <f t="shared" si="5"/>
        <v>0</v>
      </c>
      <c r="BV19" s="847">
        <f t="shared" si="5"/>
        <v>0</v>
      </c>
      <c r="BW19" s="847">
        <f t="shared" si="5"/>
        <v>5819</v>
      </c>
      <c r="BX19" s="847">
        <f t="shared" si="5"/>
        <v>5219</v>
      </c>
      <c r="BY19" s="847">
        <f t="shared" si="5"/>
        <v>0</v>
      </c>
      <c r="BZ19" s="847">
        <f t="shared" si="5"/>
        <v>600</v>
      </c>
      <c r="CA19" s="847" t="s">
        <v>1369</v>
      </c>
      <c r="CD19" s="893"/>
      <c r="CE19" s="893"/>
      <c r="CF19" s="894"/>
      <c r="CG19" s="893"/>
      <c r="CH19" s="893"/>
      <c r="CI19" s="895"/>
    </row>
    <row r="20" spans="1:87" s="892" customFormat="1" ht="30" customHeight="1">
      <c r="A20" s="852" t="s">
        <v>12</v>
      </c>
      <c r="B20" s="853" t="s">
        <v>153</v>
      </c>
      <c r="C20" s="854"/>
      <c r="D20" s="854"/>
      <c r="E20" s="854"/>
      <c r="F20" s="847"/>
      <c r="G20" s="854"/>
      <c r="H20" s="854"/>
      <c r="I20" s="854"/>
      <c r="J20" s="854"/>
      <c r="K20" s="854"/>
      <c r="L20" s="854"/>
      <c r="M20" s="847">
        <f>M21+M25</f>
        <v>15724.46</v>
      </c>
      <c r="N20" s="847">
        <f t="shared" ref="N20:BY20" si="6">N21+N25</f>
        <v>0</v>
      </c>
      <c r="O20" s="847">
        <f t="shared" si="6"/>
        <v>0</v>
      </c>
      <c r="P20" s="847">
        <f t="shared" si="6"/>
        <v>10551.968068999999</v>
      </c>
      <c r="Q20" s="847">
        <f t="shared" si="6"/>
        <v>0</v>
      </c>
      <c r="R20" s="847">
        <f t="shared" si="6"/>
        <v>0</v>
      </c>
      <c r="S20" s="847">
        <f t="shared" si="6"/>
        <v>0</v>
      </c>
      <c r="T20" s="847">
        <f t="shared" si="6"/>
        <v>0</v>
      </c>
      <c r="U20" s="847">
        <f t="shared" si="6"/>
        <v>0</v>
      </c>
      <c r="V20" s="847">
        <f t="shared" si="6"/>
        <v>0</v>
      </c>
      <c r="W20" s="847">
        <f t="shared" si="6"/>
        <v>13674.968068999999</v>
      </c>
      <c r="X20" s="847">
        <f t="shared" si="6"/>
        <v>0</v>
      </c>
      <c r="Y20" s="847">
        <f t="shared" si="6"/>
        <v>0</v>
      </c>
      <c r="Z20" s="847">
        <f t="shared" si="6"/>
        <v>10530.508069</v>
      </c>
      <c r="AA20" s="847">
        <f t="shared" si="6"/>
        <v>13074.968068999999</v>
      </c>
      <c r="AB20" s="847">
        <f t="shared" si="6"/>
        <v>0</v>
      </c>
      <c r="AC20" s="847">
        <f t="shared" si="6"/>
        <v>600</v>
      </c>
      <c r="AD20" s="847">
        <f t="shared" si="6"/>
        <v>2144</v>
      </c>
      <c r="AE20" s="847">
        <f t="shared" si="6"/>
        <v>0</v>
      </c>
      <c r="AF20" s="847">
        <f t="shared" si="6"/>
        <v>0</v>
      </c>
      <c r="AG20" s="847">
        <f t="shared" si="6"/>
        <v>2144</v>
      </c>
      <c r="AH20" s="847">
        <f t="shared" si="6"/>
        <v>3327</v>
      </c>
      <c r="AI20" s="847">
        <f t="shared" si="6"/>
        <v>1940</v>
      </c>
      <c r="AJ20" s="847">
        <f t="shared" si="6"/>
        <v>0</v>
      </c>
      <c r="AK20" s="847">
        <f t="shared" si="6"/>
        <v>0</v>
      </c>
      <c r="AL20" s="847">
        <f t="shared" si="6"/>
        <v>2159.1380859999999</v>
      </c>
      <c r="AM20" s="847">
        <f t="shared" si="6"/>
        <v>0</v>
      </c>
      <c r="AN20" s="847">
        <f t="shared" si="6"/>
        <v>0</v>
      </c>
      <c r="AO20" s="847">
        <f t="shared" si="6"/>
        <v>2159.1380859999999</v>
      </c>
      <c r="AP20" s="847">
        <f t="shared" si="6"/>
        <v>3342.1380859999999</v>
      </c>
      <c r="AQ20" s="847">
        <f t="shared" si="6"/>
        <v>1940</v>
      </c>
      <c r="AR20" s="847">
        <f t="shared" si="6"/>
        <v>0</v>
      </c>
      <c r="AS20" s="847">
        <f t="shared" si="6"/>
        <v>0</v>
      </c>
      <c r="AT20" s="847">
        <f t="shared" si="6"/>
        <v>8407.9680689999986</v>
      </c>
      <c r="AU20" s="847">
        <f t="shared" si="6"/>
        <v>7807.9680689999996</v>
      </c>
      <c r="AV20" s="847">
        <f t="shared" si="6"/>
        <v>0</v>
      </c>
      <c r="AW20" s="847">
        <f t="shared" si="6"/>
        <v>600</v>
      </c>
      <c r="AX20" s="847">
        <f t="shared" si="6"/>
        <v>2361.5445829999999</v>
      </c>
      <c r="AY20" s="847">
        <f t="shared" si="6"/>
        <v>0</v>
      </c>
      <c r="AZ20" s="847">
        <f t="shared" si="6"/>
        <v>0</v>
      </c>
      <c r="BA20" s="847">
        <f t="shared" si="6"/>
        <v>2361.5445829999999</v>
      </c>
      <c r="BB20" s="847">
        <f t="shared" si="6"/>
        <v>2361.5445829999999</v>
      </c>
      <c r="BC20" s="847">
        <f t="shared" si="6"/>
        <v>0</v>
      </c>
      <c r="BD20" s="847">
        <f t="shared" si="6"/>
        <v>0</v>
      </c>
      <c r="BE20" s="847">
        <f t="shared" si="6"/>
        <v>0</v>
      </c>
      <c r="BF20" s="847">
        <f t="shared" si="6"/>
        <v>0</v>
      </c>
      <c r="BG20" s="847">
        <f t="shared" si="6"/>
        <v>0</v>
      </c>
      <c r="BH20" s="847">
        <f t="shared" si="6"/>
        <v>0</v>
      </c>
      <c r="BI20" s="847">
        <f t="shared" si="6"/>
        <v>0</v>
      </c>
      <c r="BJ20" s="847">
        <f t="shared" si="6"/>
        <v>0</v>
      </c>
      <c r="BK20" s="847">
        <f t="shared" si="6"/>
        <v>0</v>
      </c>
      <c r="BL20" s="847">
        <f t="shared" si="6"/>
        <v>0</v>
      </c>
      <c r="BM20" s="847">
        <f t="shared" si="6"/>
        <v>0</v>
      </c>
      <c r="BN20" s="847">
        <f t="shared" si="6"/>
        <v>0</v>
      </c>
      <c r="BO20" s="847">
        <f t="shared" si="6"/>
        <v>0</v>
      </c>
      <c r="BP20" s="847">
        <f t="shared" si="6"/>
        <v>0</v>
      </c>
      <c r="BQ20" s="847">
        <f t="shared" si="6"/>
        <v>0</v>
      </c>
      <c r="BR20" s="847">
        <f t="shared" si="6"/>
        <v>0</v>
      </c>
      <c r="BS20" s="847">
        <f t="shared" si="6"/>
        <v>2361.5445829999999</v>
      </c>
      <c r="BT20" s="847">
        <f t="shared" si="6"/>
        <v>2361.5445829999999</v>
      </c>
      <c r="BU20" s="847">
        <f t="shared" si="6"/>
        <v>0</v>
      </c>
      <c r="BV20" s="847">
        <f t="shared" si="6"/>
        <v>0</v>
      </c>
      <c r="BW20" s="847">
        <f t="shared" si="6"/>
        <v>5819</v>
      </c>
      <c r="BX20" s="847">
        <f t="shared" si="6"/>
        <v>5219</v>
      </c>
      <c r="BY20" s="847">
        <f t="shared" si="6"/>
        <v>0</v>
      </c>
      <c r="BZ20" s="847">
        <f t="shared" ref="BZ20" si="7">BZ21+BZ25</f>
        <v>600</v>
      </c>
      <c r="CA20" s="854"/>
      <c r="CD20" s="893"/>
      <c r="CE20" s="893"/>
      <c r="CF20" s="894"/>
      <c r="CG20" s="893"/>
      <c r="CH20" s="893"/>
      <c r="CI20" s="899"/>
    </row>
    <row r="21" spans="1:87" s="892" customFormat="1" ht="30" customHeight="1">
      <c r="A21" s="855" t="s">
        <v>44</v>
      </c>
      <c r="B21" s="846" t="s">
        <v>46</v>
      </c>
      <c r="C21" s="856"/>
      <c r="D21" s="856"/>
      <c r="E21" s="845"/>
      <c r="F21" s="845"/>
      <c r="G21" s="857"/>
      <c r="H21" s="857"/>
      <c r="I21" s="845"/>
      <c r="J21" s="845"/>
      <c r="K21" s="845"/>
      <c r="L21" s="845"/>
      <c r="M21" s="847">
        <f>M22</f>
        <v>21.46</v>
      </c>
      <c r="N21" s="847">
        <f t="shared" ref="N21:BY21" si="8">N22</f>
        <v>0</v>
      </c>
      <c r="O21" s="847">
        <f t="shared" si="8"/>
        <v>0</v>
      </c>
      <c r="P21" s="847">
        <f t="shared" si="8"/>
        <v>21.46</v>
      </c>
      <c r="Q21" s="847">
        <f t="shared" si="8"/>
        <v>0</v>
      </c>
      <c r="R21" s="847">
        <f t="shared" si="8"/>
        <v>0</v>
      </c>
      <c r="S21" s="847">
        <f t="shared" si="8"/>
        <v>0</v>
      </c>
      <c r="T21" s="847">
        <f t="shared" si="8"/>
        <v>0</v>
      </c>
      <c r="U21" s="847">
        <f t="shared" si="8"/>
        <v>0</v>
      </c>
      <c r="V21" s="847">
        <f t="shared" si="8"/>
        <v>0</v>
      </c>
      <c r="W21" s="847">
        <f t="shared" si="8"/>
        <v>21.46</v>
      </c>
      <c r="X21" s="847">
        <f t="shared" si="8"/>
        <v>0</v>
      </c>
      <c r="Y21" s="847">
        <f t="shared" si="8"/>
        <v>0</v>
      </c>
      <c r="Z21" s="847">
        <f t="shared" si="8"/>
        <v>0</v>
      </c>
      <c r="AA21" s="847">
        <f t="shared" si="8"/>
        <v>21.46</v>
      </c>
      <c r="AB21" s="847">
        <f t="shared" si="8"/>
        <v>0</v>
      </c>
      <c r="AC21" s="847">
        <f t="shared" si="8"/>
        <v>0</v>
      </c>
      <c r="AD21" s="847">
        <f t="shared" si="8"/>
        <v>0</v>
      </c>
      <c r="AE21" s="847">
        <f t="shared" si="8"/>
        <v>0</v>
      </c>
      <c r="AF21" s="847">
        <f t="shared" si="8"/>
        <v>0</v>
      </c>
      <c r="AG21" s="847">
        <f t="shared" si="8"/>
        <v>0</v>
      </c>
      <c r="AH21" s="847">
        <f t="shared" si="8"/>
        <v>0</v>
      </c>
      <c r="AI21" s="847">
        <f t="shared" si="8"/>
        <v>0</v>
      </c>
      <c r="AJ21" s="847">
        <f t="shared" si="8"/>
        <v>0</v>
      </c>
      <c r="AK21" s="847">
        <f t="shared" si="8"/>
        <v>0</v>
      </c>
      <c r="AL21" s="847">
        <f t="shared" si="8"/>
        <v>0</v>
      </c>
      <c r="AM21" s="847">
        <f t="shared" si="8"/>
        <v>0</v>
      </c>
      <c r="AN21" s="847">
        <f t="shared" si="8"/>
        <v>0</v>
      </c>
      <c r="AO21" s="847">
        <f t="shared" si="8"/>
        <v>0</v>
      </c>
      <c r="AP21" s="847">
        <f t="shared" si="8"/>
        <v>0</v>
      </c>
      <c r="AQ21" s="847">
        <f t="shared" si="8"/>
        <v>0</v>
      </c>
      <c r="AR21" s="847">
        <f t="shared" si="8"/>
        <v>0</v>
      </c>
      <c r="AS21" s="847">
        <f t="shared" si="8"/>
        <v>0</v>
      </c>
      <c r="AT21" s="847">
        <f t="shared" si="8"/>
        <v>21.46</v>
      </c>
      <c r="AU21" s="847">
        <f t="shared" si="8"/>
        <v>21.46</v>
      </c>
      <c r="AV21" s="847">
        <f t="shared" si="8"/>
        <v>0</v>
      </c>
      <c r="AW21" s="847">
        <f t="shared" si="8"/>
        <v>0</v>
      </c>
      <c r="AX21" s="847">
        <f t="shared" si="8"/>
        <v>15.587</v>
      </c>
      <c r="AY21" s="847">
        <f t="shared" si="8"/>
        <v>0</v>
      </c>
      <c r="AZ21" s="847">
        <f t="shared" si="8"/>
        <v>0</v>
      </c>
      <c r="BA21" s="847">
        <f t="shared" si="8"/>
        <v>15.587</v>
      </c>
      <c r="BB21" s="847">
        <f t="shared" si="8"/>
        <v>15.587</v>
      </c>
      <c r="BC21" s="847">
        <f t="shared" si="8"/>
        <v>0</v>
      </c>
      <c r="BD21" s="847">
        <f t="shared" si="8"/>
        <v>0</v>
      </c>
      <c r="BE21" s="847">
        <f t="shared" si="8"/>
        <v>0</v>
      </c>
      <c r="BF21" s="847">
        <f t="shared" si="8"/>
        <v>0</v>
      </c>
      <c r="BG21" s="847">
        <f t="shared" si="8"/>
        <v>0</v>
      </c>
      <c r="BH21" s="847">
        <f t="shared" si="8"/>
        <v>0</v>
      </c>
      <c r="BI21" s="847">
        <f t="shared" si="8"/>
        <v>0</v>
      </c>
      <c r="BJ21" s="847">
        <f t="shared" si="8"/>
        <v>0</v>
      </c>
      <c r="BK21" s="847">
        <f t="shared" si="8"/>
        <v>0</v>
      </c>
      <c r="BL21" s="847">
        <f t="shared" si="8"/>
        <v>0</v>
      </c>
      <c r="BM21" s="847">
        <f t="shared" si="8"/>
        <v>0</v>
      </c>
      <c r="BN21" s="847">
        <f t="shared" si="8"/>
        <v>0</v>
      </c>
      <c r="BO21" s="847">
        <f t="shared" si="8"/>
        <v>0</v>
      </c>
      <c r="BP21" s="847">
        <f t="shared" si="8"/>
        <v>0</v>
      </c>
      <c r="BQ21" s="847">
        <f t="shared" si="8"/>
        <v>0</v>
      </c>
      <c r="BR21" s="847">
        <f t="shared" si="8"/>
        <v>0</v>
      </c>
      <c r="BS21" s="847">
        <f t="shared" si="8"/>
        <v>15.587</v>
      </c>
      <c r="BT21" s="847">
        <f>BT22</f>
        <v>15.587</v>
      </c>
      <c r="BU21" s="847">
        <f>BU22</f>
        <v>0</v>
      </c>
      <c r="BV21" s="847">
        <f t="shared" si="8"/>
        <v>0</v>
      </c>
      <c r="BW21" s="847">
        <f t="shared" si="8"/>
        <v>16</v>
      </c>
      <c r="BX21" s="847">
        <f t="shared" si="8"/>
        <v>16</v>
      </c>
      <c r="BY21" s="847">
        <f t="shared" si="8"/>
        <v>0</v>
      </c>
      <c r="BZ21" s="847">
        <f t="shared" ref="BZ21" si="9">BZ22</f>
        <v>0</v>
      </c>
      <c r="CA21" s="857"/>
      <c r="CD21" s="893"/>
      <c r="CE21" s="893"/>
      <c r="CF21" s="894"/>
      <c r="CG21" s="893"/>
      <c r="CH21" s="893"/>
    </row>
    <row r="22" spans="1:87" s="892" customFormat="1" ht="39" customHeight="1">
      <c r="A22" s="858" t="s">
        <v>45</v>
      </c>
      <c r="B22" s="846" t="s">
        <v>154</v>
      </c>
      <c r="C22" s="849"/>
      <c r="D22" s="859"/>
      <c r="E22" s="849"/>
      <c r="F22" s="849"/>
      <c r="G22" s="849"/>
      <c r="H22" s="849"/>
      <c r="I22" s="849"/>
      <c r="J22" s="849"/>
      <c r="K22" s="849"/>
      <c r="L22" s="849"/>
      <c r="M22" s="847">
        <f>SUM(M23:M24)</f>
        <v>21.46</v>
      </c>
      <c r="N22" s="847">
        <f t="shared" ref="N22:BY22" si="10">SUM(N23:N24)</f>
        <v>0</v>
      </c>
      <c r="O22" s="847">
        <f t="shared" si="10"/>
        <v>0</v>
      </c>
      <c r="P22" s="847">
        <f t="shared" si="10"/>
        <v>21.46</v>
      </c>
      <c r="Q22" s="847">
        <f t="shared" si="10"/>
        <v>0</v>
      </c>
      <c r="R22" s="847">
        <f t="shared" si="10"/>
        <v>0</v>
      </c>
      <c r="S22" s="847">
        <f t="shared" si="10"/>
        <v>0</v>
      </c>
      <c r="T22" s="847">
        <f t="shared" si="10"/>
        <v>0</v>
      </c>
      <c r="U22" s="847">
        <f t="shared" si="10"/>
        <v>0</v>
      </c>
      <c r="V22" s="847">
        <f t="shared" si="10"/>
        <v>0</v>
      </c>
      <c r="W22" s="847">
        <f t="shared" si="10"/>
        <v>21.46</v>
      </c>
      <c r="X22" s="847">
        <f t="shared" si="10"/>
        <v>0</v>
      </c>
      <c r="Y22" s="847">
        <f t="shared" si="10"/>
        <v>0</v>
      </c>
      <c r="Z22" s="847">
        <f t="shared" si="10"/>
        <v>0</v>
      </c>
      <c r="AA22" s="847">
        <f t="shared" si="10"/>
        <v>21.46</v>
      </c>
      <c r="AB22" s="847">
        <f t="shared" si="10"/>
        <v>0</v>
      </c>
      <c r="AC22" s="847">
        <f t="shared" si="10"/>
        <v>0</v>
      </c>
      <c r="AD22" s="847">
        <f t="shared" si="10"/>
        <v>0</v>
      </c>
      <c r="AE22" s="847">
        <f t="shared" si="10"/>
        <v>0</v>
      </c>
      <c r="AF22" s="847">
        <f t="shared" si="10"/>
        <v>0</v>
      </c>
      <c r="AG22" s="847">
        <f t="shared" si="10"/>
        <v>0</v>
      </c>
      <c r="AH22" s="847">
        <f t="shared" si="10"/>
        <v>0</v>
      </c>
      <c r="AI22" s="847">
        <f t="shared" si="10"/>
        <v>0</v>
      </c>
      <c r="AJ22" s="847">
        <f t="shared" si="10"/>
        <v>0</v>
      </c>
      <c r="AK22" s="847">
        <f t="shared" si="10"/>
        <v>0</v>
      </c>
      <c r="AL22" s="847">
        <f t="shared" si="10"/>
        <v>0</v>
      </c>
      <c r="AM22" s="847">
        <f t="shared" si="10"/>
        <v>0</v>
      </c>
      <c r="AN22" s="847">
        <f t="shared" si="10"/>
        <v>0</v>
      </c>
      <c r="AO22" s="847">
        <f t="shared" si="10"/>
        <v>0</v>
      </c>
      <c r="AP22" s="847">
        <f t="shared" si="10"/>
        <v>0</v>
      </c>
      <c r="AQ22" s="847">
        <f t="shared" si="10"/>
        <v>0</v>
      </c>
      <c r="AR22" s="847">
        <f t="shared" si="10"/>
        <v>0</v>
      </c>
      <c r="AS22" s="847">
        <f t="shared" si="10"/>
        <v>0</v>
      </c>
      <c r="AT22" s="847">
        <f t="shared" si="10"/>
        <v>21.46</v>
      </c>
      <c r="AU22" s="847">
        <f t="shared" si="10"/>
        <v>21.46</v>
      </c>
      <c r="AV22" s="847">
        <f t="shared" si="10"/>
        <v>0</v>
      </c>
      <c r="AW22" s="847">
        <f t="shared" si="10"/>
        <v>0</v>
      </c>
      <c r="AX22" s="847">
        <f t="shared" si="10"/>
        <v>15.587</v>
      </c>
      <c r="AY22" s="847">
        <f t="shared" si="10"/>
        <v>0</v>
      </c>
      <c r="AZ22" s="847">
        <f t="shared" si="10"/>
        <v>0</v>
      </c>
      <c r="BA22" s="847">
        <f t="shared" si="10"/>
        <v>15.587</v>
      </c>
      <c r="BB22" s="847">
        <f t="shared" si="10"/>
        <v>15.587</v>
      </c>
      <c r="BC22" s="847">
        <f t="shared" si="10"/>
        <v>0</v>
      </c>
      <c r="BD22" s="847">
        <f t="shared" si="10"/>
        <v>0</v>
      </c>
      <c r="BE22" s="847">
        <f t="shared" si="10"/>
        <v>0</v>
      </c>
      <c r="BF22" s="847">
        <f t="shared" si="10"/>
        <v>0</v>
      </c>
      <c r="BG22" s="847">
        <f t="shared" si="10"/>
        <v>0</v>
      </c>
      <c r="BH22" s="847">
        <f t="shared" si="10"/>
        <v>0</v>
      </c>
      <c r="BI22" s="847">
        <f t="shared" si="10"/>
        <v>0</v>
      </c>
      <c r="BJ22" s="847">
        <f t="shared" si="10"/>
        <v>0</v>
      </c>
      <c r="BK22" s="847">
        <f t="shared" si="10"/>
        <v>0</v>
      </c>
      <c r="BL22" s="847">
        <f t="shared" si="10"/>
        <v>0</v>
      </c>
      <c r="BM22" s="847">
        <f t="shared" si="10"/>
        <v>0</v>
      </c>
      <c r="BN22" s="847">
        <f t="shared" si="10"/>
        <v>0</v>
      </c>
      <c r="BO22" s="847">
        <f t="shared" si="10"/>
        <v>0</v>
      </c>
      <c r="BP22" s="847">
        <f t="shared" si="10"/>
        <v>0</v>
      </c>
      <c r="BQ22" s="847">
        <f t="shared" si="10"/>
        <v>0</v>
      </c>
      <c r="BR22" s="847">
        <f t="shared" si="10"/>
        <v>0</v>
      </c>
      <c r="BS22" s="847">
        <f>SUM(BT22:BV22)</f>
        <v>15.587</v>
      </c>
      <c r="BT22" s="847">
        <v>15.587</v>
      </c>
      <c r="BU22" s="847"/>
      <c r="BV22" s="847">
        <f t="shared" si="10"/>
        <v>0</v>
      </c>
      <c r="BW22" s="847">
        <f>SUM(BX22:BZ22)</f>
        <v>16</v>
      </c>
      <c r="BX22" s="847">
        <v>16</v>
      </c>
      <c r="BY22" s="847">
        <f t="shared" si="10"/>
        <v>0</v>
      </c>
      <c r="BZ22" s="847">
        <f t="shared" ref="BZ22" si="11">SUM(BZ23:BZ24)</f>
        <v>0</v>
      </c>
      <c r="CA22" s="851"/>
      <c r="CD22" s="893"/>
      <c r="CE22" s="893"/>
      <c r="CF22" s="885"/>
      <c r="CG22" s="885"/>
      <c r="CH22" s="885"/>
    </row>
    <row r="23" spans="1:87" ht="66.75" hidden="1" customHeight="1" outlineLevel="1">
      <c r="A23" s="860">
        <v>1</v>
      </c>
      <c r="B23" s="861" t="s">
        <v>155</v>
      </c>
      <c r="C23" s="849" t="s">
        <v>172</v>
      </c>
      <c r="D23" s="859" t="s">
        <v>153</v>
      </c>
      <c r="E23" s="849" t="s">
        <v>48</v>
      </c>
      <c r="F23" s="849" t="s">
        <v>156</v>
      </c>
      <c r="G23" s="849"/>
      <c r="H23" s="849"/>
      <c r="I23" s="849" t="s">
        <v>75</v>
      </c>
      <c r="J23" s="849"/>
      <c r="K23" s="849"/>
      <c r="L23" s="849" t="s">
        <v>334</v>
      </c>
      <c r="M23" s="850">
        <v>6.9950000000000001</v>
      </c>
      <c r="N23" s="850"/>
      <c r="O23" s="850"/>
      <c r="P23" s="850">
        <v>6.9950000000000001</v>
      </c>
      <c r="Q23" s="850"/>
      <c r="R23" s="850" t="s">
        <v>157</v>
      </c>
      <c r="S23" s="850"/>
      <c r="T23" s="850"/>
      <c r="U23" s="850"/>
      <c r="V23" s="850"/>
      <c r="W23" s="850">
        <f t="shared" ref="W23:W24" si="12">AA23+AB23+AC23</f>
        <v>6.9950000000000001</v>
      </c>
      <c r="X23" s="850"/>
      <c r="Y23" s="850"/>
      <c r="Z23" s="850"/>
      <c r="AA23" s="850">
        <v>6.9950000000000001</v>
      </c>
      <c r="AB23" s="850"/>
      <c r="AC23" s="850"/>
      <c r="AD23" s="850"/>
      <c r="AE23" s="850"/>
      <c r="AF23" s="850"/>
      <c r="AG23" s="850"/>
      <c r="AH23" s="850"/>
      <c r="AI23" s="850"/>
      <c r="AJ23" s="850"/>
      <c r="AK23" s="850"/>
      <c r="AL23" s="850"/>
      <c r="AM23" s="850"/>
      <c r="AN23" s="850"/>
      <c r="AO23" s="850"/>
      <c r="AP23" s="850"/>
      <c r="AQ23" s="850"/>
      <c r="AR23" s="850"/>
      <c r="AS23" s="850"/>
      <c r="AT23" s="850">
        <f t="shared" ref="AT23:AT30" si="13">AU23+AV23+AW23</f>
        <v>6.9950000000000001</v>
      </c>
      <c r="AU23" s="850">
        <v>6.9950000000000001</v>
      </c>
      <c r="AV23" s="850"/>
      <c r="AW23" s="850"/>
      <c r="AX23" s="851">
        <v>6.9950000000000001</v>
      </c>
      <c r="AY23" s="851"/>
      <c r="AZ23" s="851"/>
      <c r="BA23" s="851">
        <v>6.9950000000000001</v>
      </c>
      <c r="BB23" s="851">
        <v>6.9950000000000001</v>
      </c>
      <c r="BC23" s="851"/>
      <c r="BD23" s="851"/>
      <c r="BE23" s="851"/>
      <c r="BF23" s="851"/>
      <c r="BG23" s="851"/>
      <c r="BH23" s="851"/>
      <c r="BI23" s="851"/>
      <c r="BJ23" s="851"/>
      <c r="BK23" s="851"/>
      <c r="BL23" s="851"/>
      <c r="BM23" s="851"/>
      <c r="BN23" s="851"/>
      <c r="BO23" s="851"/>
      <c r="BP23" s="851"/>
      <c r="BQ23" s="851"/>
      <c r="BR23" s="851"/>
      <c r="BS23" s="847">
        <f t="shared" ref="BS23:BS25" si="14">SUM(BT23:BV23)</f>
        <v>0</v>
      </c>
      <c r="BT23" s="851"/>
      <c r="BU23" s="851"/>
      <c r="BV23" s="851"/>
      <c r="BW23" s="847">
        <f t="shared" ref="BW23:BW25" si="15">SUM(BX23:BZ23)</f>
        <v>0</v>
      </c>
      <c r="BX23" s="851"/>
      <c r="BY23" s="851"/>
      <c r="BZ23" s="851"/>
      <c r="CA23" s="851"/>
      <c r="CB23" s="900"/>
      <c r="CC23" s="900"/>
      <c r="CD23" s="901"/>
      <c r="CE23" s="901"/>
      <c r="CF23" s="877"/>
      <c r="CG23" s="877"/>
      <c r="CH23" s="877"/>
    </row>
    <row r="24" spans="1:87" ht="58.5" hidden="1" customHeight="1" outlineLevel="1">
      <c r="A24" s="860">
        <v>2</v>
      </c>
      <c r="B24" s="861" t="s">
        <v>332</v>
      </c>
      <c r="C24" s="849" t="s">
        <v>172</v>
      </c>
      <c r="D24" s="859" t="s">
        <v>153</v>
      </c>
      <c r="E24" s="849" t="s">
        <v>48</v>
      </c>
      <c r="F24" s="849" t="s">
        <v>156</v>
      </c>
      <c r="G24" s="849"/>
      <c r="H24" s="849"/>
      <c r="I24" s="849">
        <v>2024</v>
      </c>
      <c r="J24" s="849"/>
      <c r="K24" s="849"/>
      <c r="L24" s="849" t="s">
        <v>173</v>
      </c>
      <c r="M24" s="850">
        <v>14.465</v>
      </c>
      <c r="N24" s="850"/>
      <c r="O24" s="850"/>
      <c r="P24" s="850">
        <v>14.465</v>
      </c>
      <c r="Q24" s="850"/>
      <c r="R24" s="850" t="s">
        <v>157</v>
      </c>
      <c r="S24" s="850"/>
      <c r="T24" s="850"/>
      <c r="U24" s="850"/>
      <c r="V24" s="850"/>
      <c r="W24" s="850">
        <f t="shared" si="12"/>
        <v>14.465</v>
      </c>
      <c r="X24" s="850"/>
      <c r="Y24" s="850"/>
      <c r="Z24" s="850"/>
      <c r="AA24" s="850">
        <v>14.465</v>
      </c>
      <c r="AB24" s="850"/>
      <c r="AC24" s="850"/>
      <c r="AD24" s="850"/>
      <c r="AE24" s="850"/>
      <c r="AF24" s="850"/>
      <c r="AG24" s="850"/>
      <c r="AH24" s="850"/>
      <c r="AI24" s="850"/>
      <c r="AJ24" s="850"/>
      <c r="AK24" s="850"/>
      <c r="AL24" s="850"/>
      <c r="AM24" s="850"/>
      <c r="AN24" s="850"/>
      <c r="AO24" s="850"/>
      <c r="AP24" s="850"/>
      <c r="AQ24" s="850"/>
      <c r="AR24" s="850"/>
      <c r="AS24" s="850"/>
      <c r="AT24" s="850">
        <f t="shared" si="13"/>
        <v>14.465</v>
      </c>
      <c r="AU24" s="850">
        <v>14.465</v>
      </c>
      <c r="AV24" s="850"/>
      <c r="AW24" s="850"/>
      <c r="AX24" s="851">
        <v>8.5920000000000005</v>
      </c>
      <c r="AY24" s="851"/>
      <c r="AZ24" s="851"/>
      <c r="BA24" s="851">
        <v>8.5920000000000005</v>
      </c>
      <c r="BB24" s="851">
        <v>8.5920000000000005</v>
      </c>
      <c r="BC24" s="851"/>
      <c r="BD24" s="851"/>
      <c r="BE24" s="851"/>
      <c r="BF24" s="851"/>
      <c r="BG24" s="851"/>
      <c r="BH24" s="851"/>
      <c r="BI24" s="851"/>
      <c r="BJ24" s="851"/>
      <c r="BK24" s="851"/>
      <c r="BL24" s="851"/>
      <c r="BM24" s="851"/>
      <c r="BN24" s="851"/>
      <c r="BO24" s="851"/>
      <c r="BP24" s="851"/>
      <c r="BQ24" s="851"/>
      <c r="BR24" s="851"/>
      <c r="BS24" s="847">
        <f t="shared" si="14"/>
        <v>0</v>
      </c>
      <c r="BT24" s="851"/>
      <c r="BU24" s="851"/>
      <c r="BV24" s="851"/>
      <c r="BW24" s="847">
        <f t="shared" si="15"/>
        <v>0</v>
      </c>
      <c r="BX24" s="851"/>
      <c r="BY24" s="851"/>
      <c r="BZ24" s="851"/>
      <c r="CA24" s="851"/>
      <c r="CB24" s="900"/>
      <c r="CC24" s="900"/>
      <c r="CD24" s="901"/>
      <c r="CE24" s="901"/>
      <c r="CF24" s="877"/>
      <c r="CG24" s="877"/>
      <c r="CH24" s="877"/>
    </row>
    <row r="25" spans="1:87" s="892" customFormat="1" ht="33" customHeight="1" collapsed="1">
      <c r="A25" s="855" t="s">
        <v>44</v>
      </c>
      <c r="B25" s="846" t="s">
        <v>49</v>
      </c>
      <c r="C25" s="846"/>
      <c r="D25" s="846"/>
      <c r="E25" s="846"/>
      <c r="F25" s="845"/>
      <c r="G25" s="846"/>
      <c r="H25" s="846"/>
      <c r="I25" s="846"/>
      <c r="J25" s="846"/>
      <c r="K25" s="846"/>
      <c r="L25" s="846"/>
      <c r="M25" s="847">
        <f t="shared" ref="M25:AW25" si="16">SUM(M26:M30)</f>
        <v>15703</v>
      </c>
      <c r="N25" s="847">
        <f t="shared" si="16"/>
        <v>0</v>
      </c>
      <c r="O25" s="847">
        <f t="shared" si="16"/>
        <v>0</v>
      </c>
      <c r="P25" s="847">
        <f t="shared" si="16"/>
        <v>10530.508069</v>
      </c>
      <c r="Q25" s="847">
        <f t="shared" si="16"/>
        <v>0</v>
      </c>
      <c r="R25" s="847">
        <f t="shared" si="16"/>
        <v>0</v>
      </c>
      <c r="S25" s="847">
        <f t="shared" si="16"/>
        <v>0</v>
      </c>
      <c r="T25" s="847">
        <f t="shared" si="16"/>
        <v>0</v>
      </c>
      <c r="U25" s="847">
        <f t="shared" si="16"/>
        <v>0</v>
      </c>
      <c r="V25" s="847">
        <f t="shared" si="16"/>
        <v>0</v>
      </c>
      <c r="W25" s="847">
        <f t="shared" si="16"/>
        <v>13653.508069</v>
      </c>
      <c r="X25" s="847">
        <f t="shared" si="16"/>
        <v>0</v>
      </c>
      <c r="Y25" s="847">
        <f t="shared" si="16"/>
        <v>0</v>
      </c>
      <c r="Z25" s="847">
        <f t="shared" si="16"/>
        <v>10530.508069</v>
      </c>
      <c r="AA25" s="847">
        <f t="shared" si="16"/>
        <v>13053.508069</v>
      </c>
      <c r="AB25" s="847">
        <f t="shared" si="16"/>
        <v>0</v>
      </c>
      <c r="AC25" s="847">
        <f t="shared" si="16"/>
        <v>600</v>
      </c>
      <c r="AD25" s="847">
        <f t="shared" si="16"/>
        <v>2144</v>
      </c>
      <c r="AE25" s="847">
        <f t="shared" si="16"/>
        <v>0</v>
      </c>
      <c r="AF25" s="847">
        <f t="shared" si="16"/>
        <v>0</v>
      </c>
      <c r="AG25" s="847">
        <f t="shared" si="16"/>
        <v>2144</v>
      </c>
      <c r="AH25" s="847">
        <f t="shared" si="16"/>
        <v>3327</v>
      </c>
      <c r="AI25" s="847">
        <f t="shared" si="16"/>
        <v>1940</v>
      </c>
      <c r="AJ25" s="847">
        <f t="shared" si="16"/>
        <v>0</v>
      </c>
      <c r="AK25" s="847">
        <f t="shared" si="16"/>
        <v>0</v>
      </c>
      <c r="AL25" s="847">
        <f t="shared" si="16"/>
        <v>2159.1380859999999</v>
      </c>
      <c r="AM25" s="847">
        <f t="shared" si="16"/>
        <v>0</v>
      </c>
      <c r="AN25" s="847">
        <f t="shared" si="16"/>
        <v>0</v>
      </c>
      <c r="AO25" s="847">
        <f t="shared" si="16"/>
        <v>2159.1380859999999</v>
      </c>
      <c r="AP25" s="847">
        <f t="shared" si="16"/>
        <v>3342.1380859999999</v>
      </c>
      <c r="AQ25" s="847">
        <f t="shared" si="16"/>
        <v>1940</v>
      </c>
      <c r="AR25" s="847">
        <f t="shared" si="16"/>
        <v>0</v>
      </c>
      <c r="AS25" s="847">
        <f t="shared" si="16"/>
        <v>0</v>
      </c>
      <c r="AT25" s="847">
        <f t="shared" si="16"/>
        <v>8386.5080689999995</v>
      </c>
      <c r="AU25" s="847">
        <f t="shared" si="16"/>
        <v>7786.5080689999995</v>
      </c>
      <c r="AV25" s="847">
        <f t="shared" si="16"/>
        <v>0</v>
      </c>
      <c r="AW25" s="847">
        <f t="shared" si="16"/>
        <v>600</v>
      </c>
      <c r="AX25" s="847">
        <f t="shared" ref="AX25:BY25" si="17">SUM(AX26:AX30)</f>
        <v>2345.9575829999999</v>
      </c>
      <c r="AY25" s="847">
        <f t="shared" si="17"/>
        <v>0</v>
      </c>
      <c r="AZ25" s="847">
        <f t="shared" si="17"/>
        <v>0</v>
      </c>
      <c r="BA25" s="847">
        <f t="shared" si="17"/>
        <v>2345.9575829999999</v>
      </c>
      <c r="BB25" s="847">
        <f t="shared" si="17"/>
        <v>2345.9575829999999</v>
      </c>
      <c r="BC25" s="847">
        <f t="shared" si="17"/>
        <v>0</v>
      </c>
      <c r="BD25" s="847">
        <f t="shared" si="17"/>
        <v>0</v>
      </c>
      <c r="BE25" s="847">
        <f t="shared" si="17"/>
        <v>0</v>
      </c>
      <c r="BF25" s="847">
        <f t="shared" si="17"/>
        <v>0</v>
      </c>
      <c r="BG25" s="847">
        <f t="shared" si="17"/>
        <v>0</v>
      </c>
      <c r="BH25" s="847">
        <f t="shared" si="17"/>
        <v>0</v>
      </c>
      <c r="BI25" s="847">
        <f t="shared" si="17"/>
        <v>0</v>
      </c>
      <c r="BJ25" s="847">
        <f t="shared" si="17"/>
        <v>0</v>
      </c>
      <c r="BK25" s="847">
        <f t="shared" si="17"/>
        <v>0</v>
      </c>
      <c r="BL25" s="847">
        <f t="shared" si="17"/>
        <v>0</v>
      </c>
      <c r="BM25" s="847">
        <f t="shared" si="17"/>
        <v>0</v>
      </c>
      <c r="BN25" s="847">
        <f t="shared" si="17"/>
        <v>0</v>
      </c>
      <c r="BO25" s="847">
        <f t="shared" si="17"/>
        <v>0</v>
      </c>
      <c r="BP25" s="847">
        <f t="shared" si="17"/>
        <v>0</v>
      </c>
      <c r="BQ25" s="847">
        <f t="shared" si="17"/>
        <v>0</v>
      </c>
      <c r="BR25" s="847">
        <f t="shared" si="17"/>
        <v>0</v>
      </c>
      <c r="BS25" s="847">
        <f t="shared" si="14"/>
        <v>2345.9575829999999</v>
      </c>
      <c r="BT25" s="847">
        <v>2345.9575829999999</v>
      </c>
      <c r="BU25" s="847">
        <f t="shared" si="17"/>
        <v>0</v>
      </c>
      <c r="BV25" s="847">
        <f t="shared" si="17"/>
        <v>0</v>
      </c>
      <c r="BW25" s="847">
        <f t="shared" si="15"/>
        <v>5803</v>
      </c>
      <c r="BX25" s="847">
        <f>5803-600</f>
        <v>5203</v>
      </c>
      <c r="BY25" s="847">
        <f t="shared" si="17"/>
        <v>0</v>
      </c>
      <c r="BZ25" s="847">
        <v>600</v>
      </c>
      <c r="CA25" s="846"/>
      <c r="CD25" s="893"/>
      <c r="CE25" s="893"/>
      <c r="CF25" s="894"/>
      <c r="CG25" s="893"/>
      <c r="CH25" s="893"/>
    </row>
    <row r="26" spans="1:87" ht="133.5" hidden="1" customHeight="1" outlineLevel="1">
      <c r="A26" s="848">
        <v>1</v>
      </c>
      <c r="B26" s="861" t="s">
        <v>159</v>
      </c>
      <c r="C26" s="849" t="s">
        <v>158</v>
      </c>
      <c r="D26" s="859" t="s">
        <v>153</v>
      </c>
      <c r="E26" s="849" t="s">
        <v>48</v>
      </c>
      <c r="F26" s="849" t="s">
        <v>160</v>
      </c>
      <c r="G26" s="849" t="s">
        <v>161</v>
      </c>
      <c r="H26" s="849">
        <v>8154843</v>
      </c>
      <c r="I26" s="849">
        <v>2025</v>
      </c>
      <c r="J26" s="849">
        <v>2025</v>
      </c>
      <c r="K26" s="849" t="s">
        <v>162</v>
      </c>
      <c r="L26" s="849" t="s">
        <v>163</v>
      </c>
      <c r="M26" s="850">
        <v>3003</v>
      </c>
      <c r="N26" s="850"/>
      <c r="O26" s="850"/>
      <c r="P26" s="850">
        <v>2203</v>
      </c>
      <c r="Q26" s="850"/>
      <c r="R26" s="850" t="s">
        <v>157</v>
      </c>
      <c r="S26" s="850">
        <f t="shared" ref="S26:S29" si="18">T26+U26+V26</f>
        <v>0</v>
      </c>
      <c r="T26" s="850"/>
      <c r="U26" s="850"/>
      <c r="V26" s="850"/>
      <c r="W26" s="850">
        <f t="shared" ref="W26:W30" si="19">AA26+AB26+AC26</f>
        <v>2203</v>
      </c>
      <c r="X26" s="850"/>
      <c r="Y26" s="850"/>
      <c r="Z26" s="850">
        <v>2203</v>
      </c>
      <c r="AA26" s="850">
        <v>2203</v>
      </c>
      <c r="AB26" s="850"/>
      <c r="AC26" s="850"/>
      <c r="AD26" s="850">
        <v>0</v>
      </c>
      <c r="AE26" s="850"/>
      <c r="AF26" s="850"/>
      <c r="AG26" s="850">
        <v>0</v>
      </c>
      <c r="AH26" s="850"/>
      <c r="AI26" s="850"/>
      <c r="AJ26" s="850"/>
      <c r="AK26" s="850"/>
      <c r="AL26" s="850">
        <v>0</v>
      </c>
      <c r="AM26" s="850"/>
      <c r="AN26" s="850"/>
      <c r="AO26" s="850">
        <v>0</v>
      </c>
      <c r="AP26" s="850"/>
      <c r="AQ26" s="850"/>
      <c r="AR26" s="850"/>
      <c r="AS26" s="850"/>
      <c r="AT26" s="850">
        <f t="shared" si="13"/>
        <v>2203</v>
      </c>
      <c r="AU26" s="850">
        <v>2203</v>
      </c>
      <c r="AV26" s="850"/>
      <c r="AW26" s="850"/>
      <c r="AX26" s="851">
        <v>180.50299999999999</v>
      </c>
      <c r="AY26" s="851"/>
      <c r="AZ26" s="851"/>
      <c r="BA26" s="851">
        <v>180.50299999999999</v>
      </c>
      <c r="BB26" s="851">
        <v>180.50299999999999</v>
      </c>
      <c r="BC26" s="851"/>
      <c r="BD26" s="851"/>
      <c r="BE26" s="851"/>
      <c r="BF26" s="851">
        <v>0</v>
      </c>
      <c r="BG26" s="851"/>
      <c r="BH26" s="851"/>
      <c r="BI26" s="851"/>
      <c r="BJ26" s="851">
        <v>0</v>
      </c>
      <c r="BK26" s="851"/>
      <c r="BL26" s="851"/>
      <c r="BM26" s="851"/>
      <c r="BN26" s="851"/>
      <c r="BO26" s="851"/>
      <c r="BP26" s="851"/>
      <c r="BQ26" s="851"/>
      <c r="BR26" s="851"/>
      <c r="BS26" s="851"/>
      <c r="BT26" s="851"/>
      <c r="BU26" s="851"/>
      <c r="BV26" s="851"/>
      <c r="BW26" s="851"/>
      <c r="BX26" s="851"/>
      <c r="BY26" s="851"/>
      <c r="BZ26" s="851"/>
      <c r="CA26" s="851"/>
      <c r="CB26" s="900"/>
      <c r="CC26" s="900"/>
      <c r="CD26" s="901"/>
      <c r="CE26" s="901"/>
      <c r="CF26" s="902"/>
      <c r="CG26" s="902"/>
      <c r="CH26" s="902"/>
    </row>
    <row r="27" spans="1:87" ht="96.75" hidden="1" customHeight="1" outlineLevel="1">
      <c r="A27" s="848">
        <v>3</v>
      </c>
      <c r="B27" s="861" t="s">
        <v>165</v>
      </c>
      <c r="C27" s="849" t="s">
        <v>158</v>
      </c>
      <c r="D27" s="859" t="s">
        <v>153</v>
      </c>
      <c r="E27" s="849" t="s">
        <v>48</v>
      </c>
      <c r="F27" s="849" t="s">
        <v>156</v>
      </c>
      <c r="G27" s="849" t="s">
        <v>161</v>
      </c>
      <c r="H27" s="849">
        <v>7910486</v>
      </c>
      <c r="I27" s="849" t="s">
        <v>67</v>
      </c>
      <c r="J27" s="849">
        <v>2021</v>
      </c>
      <c r="K27" s="849" t="s">
        <v>166</v>
      </c>
      <c r="L27" s="849" t="s">
        <v>167</v>
      </c>
      <c r="M27" s="850">
        <v>4800</v>
      </c>
      <c r="N27" s="850"/>
      <c r="O27" s="850"/>
      <c r="P27" s="850">
        <v>1623.1380859999999</v>
      </c>
      <c r="Q27" s="850" t="s">
        <v>168</v>
      </c>
      <c r="R27" s="850" t="s">
        <v>157</v>
      </c>
      <c r="S27" s="850">
        <f t="shared" si="18"/>
        <v>0</v>
      </c>
      <c r="T27" s="850"/>
      <c r="U27" s="850"/>
      <c r="V27" s="850"/>
      <c r="W27" s="850">
        <f t="shared" si="19"/>
        <v>4746.1380859999999</v>
      </c>
      <c r="X27" s="850"/>
      <c r="Y27" s="850"/>
      <c r="Z27" s="850">
        <v>1623.1380859999999</v>
      </c>
      <c r="AA27" s="850">
        <f>1623.138086+1183+1940</f>
        <v>4746.1380859999999</v>
      </c>
      <c r="AB27" s="850"/>
      <c r="AC27" s="850"/>
      <c r="AD27" s="850">
        <v>1608</v>
      </c>
      <c r="AE27" s="850"/>
      <c r="AF27" s="850"/>
      <c r="AG27" s="850">
        <v>1608</v>
      </c>
      <c r="AH27" s="850">
        <f>1608+1183</f>
        <v>2791</v>
      </c>
      <c r="AI27" s="850">
        <v>1940</v>
      </c>
      <c r="AJ27" s="850"/>
      <c r="AK27" s="850"/>
      <c r="AL27" s="850">
        <v>1623.1380859999999</v>
      </c>
      <c r="AM27" s="850"/>
      <c r="AN27" s="850"/>
      <c r="AO27" s="850">
        <v>1623.1380859999999</v>
      </c>
      <c r="AP27" s="850">
        <f>1623.138086+1183</f>
        <v>2806.1380859999999</v>
      </c>
      <c r="AQ27" s="850">
        <v>1940</v>
      </c>
      <c r="AR27" s="850"/>
      <c r="AS27" s="850"/>
      <c r="AT27" s="850">
        <f t="shared" si="13"/>
        <v>15.138085999999999</v>
      </c>
      <c r="AU27" s="850">
        <v>15.138085999999999</v>
      </c>
      <c r="AV27" s="850"/>
      <c r="AW27" s="850"/>
      <c r="AX27" s="851">
        <v>0</v>
      </c>
      <c r="AY27" s="851"/>
      <c r="AZ27" s="851"/>
      <c r="BA27" s="851">
        <v>0</v>
      </c>
      <c r="BB27" s="851"/>
      <c r="BC27" s="851"/>
      <c r="BD27" s="851"/>
      <c r="BE27" s="851"/>
      <c r="BF27" s="851">
        <v>0</v>
      </c>
      <c r="BG27" s="851"/>
      <c r="BH27" s="851"/>
      <c r="BI27" s="851"/>
      <c r="BJ27" s="851">
        <v>0</v>
      </c>
      <c r="BK27" s="851"/>
      <c r="BL27" s="851"/>
      <c r="BM27" s="851"/>
      <c r="BN27" s="851"/>
      <c r="BO27" s="851"/>
      <c r="BP27" s="851"/>
      <c r="BQ27" s="851"/>
      <c r="BR27" s="851"/>
      <c r="BS27" s="851"/>
      <c r="BT27" s="851"/>
      <c r="BU27" s="851"/>
      <c r="BV27" s="851"/>
      <c r="BW27" s="851"/>
      <c r="BX27" s="851"/>
      <c r="BY27" s="851"/>
      <c r="BZ27" s="851"/>
      <c r="CA27" s="851"/>
      <c r="CB27" s="900"/>
      <c r="CC27" s="900"/>
      <c r="CD27" s="901"/>
      <c r="CE27" s="901"/>
      <c r="CF27" s="902"/>
      <c r="CG27" s="902"/>
      <c r="CH27" s="902"/>
    </row>
    <row r="28" spans="1:87" ht="107.65" hidden="1" outlineLevel="1">
      <c r="A28" s="848">
        <v>5</v>
      </c>
      <c r="B28" s="861" t="s">
        <v>169</v>
      </c>
      <c r="C28" s="849" t="s">
        <v>158</v>
      </c>
      <c r="D28" s="859" t="s">
        <v>153</v>
      </c>
      <c r="E28" s="849" t="s">
        <v>48</v>
      </c>
      <c r="F28" s="849" t="s">
        <v>156</v>
      </c>
      <c r="G28" s="849" t="s">
        <v>164</v>
      </c>
      <c r="H28" s="849">
        <v>8133530</v>
      </c>
      <c r="I28" s="849">
        <v>2025</v>
      </c>
      <c r="J28" s="849">
        <v>2025</v>
      </c>
      <c r="K28" s="849" t="s">
        <v>170</v>
      </c>
      <c r="L28" s="849" t="s">
        <v>171</v>
      </c>
      <c r="M28" s="850">
        <v>5000</v>
      </c>
      <c r="N28" s="850"/>
      <c r="O28" s="850"/>
      <c r="P28" s="850">
        <v>5000</v>
      </c>
      <c r="Q28" s="850"/>
      <c r="R28" s="850" t="s">
        <v>157</v>
      </c>
      <c r="S28" s="850">
        <f t="shared" si="18"/>
        <v>0</v>
      </c>
      <c r="T28" s="850"/>
      <c r="U28" s="850"/>
      <c r="V28" s="850"/>
      <c r="W28" s="850">
        <f t="shared" si="19"/>
        <v>5000</v>
      </c>
      <c r="X28" s="850"/>
      <c r="Y28" s="850"/>
      <c r="Z28" s="850">
        <v>5000</v>
      </c>
      <c r="AA28" s="850">
        <v>5000</v>
      </c>
      <c r="AB28" s="850"/>
      <c r="AC28" s="850"/>
      <c r="AD28" s="850">
        <v>0</v>
      </c>
      <c r="AE28" s="850"/>
      <c r="AF28" s="850"/>
      <c r="AG28" s="850">
        <v>0</v>
      </c>
      <c r="AH28" s="850"/>
      <c r="AI28" s="850"/>
      <c r="AJ28" s="850"/>
      <c r="AK28" s="850"/>
      <c r="AL28" s="850">
        <v>0</v>
      </c>
      <c r="AM28" s="850"/>
      <c r="AN28" s="850"/>
      <c r="AO28" s="850">
        <v>0</v>
      </c>
      <c r="AP28" s="850"/>
      <c r="AQ28" s="850"/>
      <c r="AR28" s="850"/>
      <c r="AS28" s="850"/>
      <c r="AT28" s="850">
        <f t="shared" si="13"/>
        <v>5000</v>
      </c>
      <c r="AU28" s="850">
        <v>5000</v>
      </c>
      <c r="AV28" s="850"/>
      <c r="AW28" s="850"/>
      <c r="AX28" s="851">
        <v>1597.0845999999999</v>
      </c>
      <c r="AY28" s="851"/>
      <c r="AZ28" s="851"/>
      <c r="BA28" s="851">
        <v>1597.0845999999999</v>
      </c>
      <c r="BB28" s="851">
        <v>1597.0845999999999</v>
      </c>
      <c r="BC28" s="851"/>
      <c r="BD28" s="851"/>
      <c r="BE28" s="851"/>
      <c r="BF28" s="851">
        <v>0</v>
      </c>
      <c r="BG28" s="851"/>
      <c r="BH28" s="851"/>
      <c r="BI28" s="851"/>
      <c r="BJ28" s="851">
        <v>0</v>
      </c>
      <c r="BK28" s="851"/>
      <c r="BL28" s="851"/>
      <c r="BM28" s="851"/>
      <c r="BN28" s="851"/>
      <c r="BO28" s="851"/>
      <c r="BP28" s="851"/>
      <c r="BQ28" s="851"/>
      <c r="BR28" s="851"/>
      <c r="BS28" s="851"/>
      <c r="BT28" s="851"/>
      <c r="BU28" s="851"/>
      <c r="BV28" s="851"/>
      <c r="BW28" s="851"/>
      <c r="BX28" s="851"/>
      <c r="BY28" s="851"/>
      <c r="BZ28" s="851"/>
      <c r="CA28" s="851"/>
      <c r="CB28" s="900"/>
      <c r="CC28" s="900"/>
      <c r="CD28" s="901"/>
      <c r="CE28" s="901"/>
      <c r="CF28" s="902"/>
      <c r="CG28" s="902"/>
      <c r="CH28" s="902"/>
    </row>
    <row r="29" spans="1:87" ht="51.75" hidden="1" customHeight="1" outlineLevel="1">
      <c r="A29" s="848">
        <v>10</v>
      </c>
      <c r="B29" s="861" t="s">
        <v>174</v>
      </c>
      <c r="C29" s="849" t="s">
        <v>175</v>
      </c>
      <c r="D29" s="859" t="s">
        <v>153</v>
      </c>
      <c r="E29" s="849" t="s">
        <v>48</v>
      </c>
      <c r="F29" s="849" t="s">
        <v>156</v>
      </c>
      <c r="G29" s="849" t="s">
        <v>161</v>
      </c>
      <c r="H29" s="849">
        <v>8006206</v>
      </c>
      <c r="I29" s="849" t="s">
        <v>52</v>
      </c>
      <c r="J29" s="849">
        <v>2024</v>
      </c>
      <c r="K29" s="849"/>
      <c r="L29" s="849" t="s">
        <v>176</v>
      </c>
      <c r="M29" s="850">
        <v>2300</v>
      </c>
      <c r="N29" s="850"/>
      <c r="O29" s="850"/>
      <c r="P29" s="850">
        <v>1104.369983</v>
      </c>
      <c r="Q29" s="850"/>
      <c r="R29" s="850" t="s">
        <v>157</v>
      </c>
      <c r="S29" s="850">
        <f t="shared" si="18"/>
        <v>0</v>
      </c>
      <c r="T29" s="850"/>
      <c r="U29" s="850"/>
      <c r="V29" s="850"/>
      <c r="W29" s="850">
        <f t="shared" si="19"/>
        <v>1104.369983</v>
      </c>
      <c r="X29" s="850"/>
      <c r="Y29" s="850"/>
      <c r="Z29" s="850">
        <v>1104.369983</v>
      </c>
      <c r="AA29" s="850">
        <v>1104.369983</v>
      </c>
      <c r="AB29" s="850"/>
      <c r="AC29" s="850"/>
      <c r="AD29" s="850">
        <v>536</v>
      </c>
      <c r="AE29" s="850"/>
      <c r="AF29" s="850"/>
      <c r="AG29" s="850">
        <v>536</v>
      </c>
      <c r="AH29" s="850">
        <v>536</v>
      </c>
      <c r="AI29" s="850"/>
      <c r="AJ29" s="850"/>
      <c r="AK29" s="850"/>
      <c r="AL29" s="850">
        <v>536</v>
      </c>
      <c r="AM29" s="850"/>
      <c r="AN29" s="850"/>
      <c r="AO29" s="850">
        <v>536</v>
      </c>
      <c r="AP29" s="850">
        <v>536</v>
      </c>
      <c r="AQ29" s="850"/>
      <c r="AR29" s="850"/>
      <c r="AS29" s="850"/>
      <c r="AT29" s="850">
        <f t="shared" si="13"/>
        <v>568.36998300000005</v>
      </c>
      <c r="AU29" s="850">
        <v>568.36998300000005</v>
      </c>
      <c r="AV29" s="850"/>
      <c r="AW29" s="850"/>
      <c r="AX29" s="851">
        <v>568.36998300000005</v>
      </c>
      <c r="AY29" s="851"/>
      <c r="AZ29" s="851"/>
      <c r="BA29" s="851">
        <v>568.36998300000005</v>
      </c>
      <c r="BB29" s="851">
        <v>568.36998300000005</v>
      </c>
      <c r="BC29" s="851"/>
      <c r="BD29" s="851"/>
      <c r="BE29" s="851"/>
      <c r="BF29" s="851">
        <v>0</v>
      </c>
      <c r="BG29" s="851"/>
      <c r="BH29" s="851"/>
      <c r="BI29" s="851"/>
      <c r="BJ29" s="851">
        <v>0</v>
      </c>
      <c r="BK29" s="851"/>
      <c r="BL29" s="851"/>
      <c r="BM29" s="851"/>
      <c r="BN29" s="851"/>
      <c r="BO29" s="851"/>
      <c r="BP29" s="851"/>
      <c r="BQ29" s="851"/>
      <c r="BR29" s="851"/>
      <c r="BS29" s="851"/>
      <c r="BT29" s="851"/>
      <c r="BU29" s="851"/>
      <c r="BV29" s="851"/>
      <c r="BW29" s="851"/>
      <c r="BX29" s="851"/>
      <c r="BY29" s="851"/>
      <c r="BZ29" s="851"/>
      <c r="CA29" s="851"/>
      <c r="CB29" s="900"/>
      <c r="CC29" s="900"/>
      <c r="CD29" s="901"/>
      <c r="CE29" s="901"/>
      <c r="CF29" s="902"/>
      <c r="CG29" s="902"/>
      <c r="CH29" s="902"/>
    </row>
    <row r="30" spans="1:87" ht="76.900000000000006" hidden="1" outlineLevel="1">
      <c r="A30" s="848">
        <v>16</v>
      </c>
      <c r="B30" s="861" t="s">
        <v>177</v>
      </c>
      <c r="C30" s="849" t="s">
        <v>158</v>
      </c>
      <c r="D30" s="859" t="s">
        <v>153</v>
      </c>
      <c r="E30" s="849" t="s">
        <v>48</v>
      </c>
      <c r="F30" s="849" t="s">
        <v>156</v>
      </c>
      <c r="G30" s="849" t="s">
        <v>178</v>
      </c>
      <c r="H30" s="849">
        <v>8158804</v>
      </c>
      <c r="I30" s="849">
        <v>2025</v>
      </c>
      <c r="J30" s="849">
        <v>2025</v>
      </c>
      <c r="K30" s="849" t="s">
        <v>179</v>
      </c>
      <c r="L30" s="849" t="s">
        <v>180</v>
      </c>
      <c r="M30" s="850">
        <f>SUM(N30:P30)</f>
        <v>600</v>
      </c>
      <c r="N30" s="850"/>
      <c r="O30" s="850"/>
      <c r="P30" s="850">
        <v>600</v>
      </c>
      <c r="Q30" s="850"/>
      <c r="R30" s="850" t="s">
        <v>157</v>
      </c>
      <c r="S30" s="850">
        <f>T30+U30+V30</f>
        <v>0</v>
      </c>
      <c r="T30" s="850"/>
      <c r="U30" s="850"/>
      <c r="V30" s="850"/>
      <c r="W30" s="850">
        <f t="shared" si="19"/>
        <v>600</v>
      </c>
      <c r="X30" s="850"/>
      <c r="Y30" s="850"/>
      <c r="Z30" s="850">
        <v>600</v>
      </c>
      <c r="AA30" s="850">
        <v>0</v>
      </c>
      <c r="AB30" s="850"/>
      <c r="AC30" s="850">
        <v>600</v>
      </c>
      <c r="AD30" s="850">
        <v>0</v>
      </c>
      <c r="AE30" s="850"/>
      <c r="AF30" s="850"/>
      <c r="AG30" s="850">
        <v>0</v>
      </c>
      <c r="AH30" s="850"/>
      <c r="AI30" s="850"/>
      <c r="AJ30" s="850"/>
      <c r="AK30" s="850"/>
      <c r="AL30" s="850">
        <v>0</v>
      </c>
      <c r="AM30" s="850"/>
      <c r="AN30" s="850"/>
      <c r="AO30" s="850">
        <v>0</v>
      </c>
      <c r="AP30" s="850"/>
      <c r="AQ30" s="850"/>
      <c r="AR30" s="850"/>
      <c r="AS30" s="850"/>
      <c r="AT30" s="850">
        <f t="shared" si="13"/>
        <v>600</v>
      </c>
      <c r="AU30" s="850"/>
      <c r="AV30" s="850"/>
      <c r="AW30" s="850">
        <v>600</v>
      </c>
      <c r="AX30" s="851">
        <v>0</v>
      </c>
      <c r="AY30" s="851"/>
      <c r="AZ30" s="851"/>
      <c r="BA30" s="851">
        <v>0</v>
      </c>
      <c r="BB30" s="851"/>
      <c r="BC30" s="851"/>
      <c r="BD30" s="851"/>
      <c r="BE30" s="851"/>
      <c r="BF30" s="851">
        <v>0</v>
      </c>
      <c r="BG30" s="851"/>
      <c r="BH30" s="851"/>
      <c r="BI30" s="851"/>
      <c r="BJ30" s="851">
        <v>0</v>
      </c>
      <c r="BK30" s="851"/>
      <c r="BL30" s="851"/>
      <c r="BM30" s="851"/>
      <c r="BN30" s="851"/>
      <c r="BO30" s="851"/>
      <c r="BP30" s="851"/>
      <c r="BQ30" s="851"/>
      <c r="BR30" s="851"/>
      <c r="BS30" s="851"/>
      <c r="BT30" s="851"/>
      <c r="BU30" s="851"/>
      <c r="BV30" s="851"/>
      <c r="BW30" s="851"/>
      <c r="BX30" s="851"/>
      <c r="BY30" s="851"/>
      <c r="BZ30" s="851"/>
      <c r="CA30" s="851"/>
      <c r="CB30" s="900"/>
      <c r="CC30" s="900"/>
      <c r="CD30" s="901"/>
      <c r="CE30" s="901"/>
      <c r="CF30" s="902"/>
      <c r="CG30" s="902"/>
      <c r="CH30" s="902"/>
    </row>
    <row r="31" spans="1:87" s="892" customFormat="1" ht="30" hidden="1" customHeight="1" collapsed="1">
      <c r="A31" s="852" t="s">
        <v>13</v>
      </c>
      <c r="B31" s="853" t="s">
        <v>182</v>
      </c>
      <c r="C31" s="854"/>
      <c r="D31" s="854"/>
      <c r="E31" s="854"/>
      <c r="F31" s="847"/>
      <c r="G31" s="854"/>
      <c r="H31" s="854"/>
      <c r="I31" s="854"/>
      <c r="J31" s="854"/>
      <c r="K31" s="854"/>
      <c r="L31" s="854"/>
      <c r="M31" s="847">
        <f>M32+M40</f>
        <v>7914.6820440000001</v>
      </c>
      <c r="N31" s="847">
        <f t="shared" ref="N31:BY31" si="20">N32+N40</f>
        <v>0</v>
      </c>
      <c r="O31" s="847">
        <f t="shared" si="20"/>
        <v>0</v>
      </c>
      <c r="P31" s="847">
        <f t="shared" si="20"/>
        <v>1312.134</v>
      </c>
      <c r="Q31" s="847">
        <f t="shared" si="20"/>
        <v>0</v>
      </c>
      <c r="R31" s="847">
        <f t="shared" si="20"/>
        <v>0</v>
      </c>
      <c r="S31" s="847">
        <f t="shared" si="20"/>
        <v>0</v>
      </c>
      <c r="T31" s="847">
        <f t="shared" si="20"/>
        <v>0</v>
      </c>
      <c r="U31" s="847">
        <f t="shared" si="20"/>
        <v>0</v>
      </c>
      <c r="V31" s="847">
        <f t="shared" si="20"/>
        <v>0</v>
      </c>
      <c r="W31" s="847">
        <f t="shared" si="20"/>
        <v>1312.134</v>
      </c>
      <c r="X31" s="847">
        <f t="shared" si="20"/>
        <v>0</v>
      </c>
      <c r="Y31" s="847">
        <f t="shared" si="20"/>
        <v>0</v>
      </c>
      <c r="Z31" s="847">
        <f t="shared" si="20"/>
        <v>1088.3330000000001</v>
      </c>
      <c r="AA31" s="847">
        <f t="shared" si="20"/>
        <v>1312.134</v>
      </c>
      <c r="AB31" s="847">
        <f t="shared" si="20"/>
        <v>0</v>
      </c>
      <c r="AC31" s="847">
        <f t="shared" si="20"/>
        <v>0</v>
      </c>
      <c r="AD31" s="847">
        <f t="shared" si="20"/>
        <v>556.00000000000011</v>
      </c>
      <c r="AE31" s="847">
        <f t="shared" si="20"/>
        <v>0</v>
      </c>
      <c r="AF31" s="847">
        <f t="shared" si="20"/>
        <v>0</v>
      </c>
      <c r="AG31" s="847">
        <f t="shared" si="20"/>
        <v>556.00000000000011</v>
      </c>
      <c r="AH31" s="847">
        <f t="shared" si="20"/>
        <v>556.00000000000011</v>
      </c>
      <c r="AI31" s="847">
        <f t="shared" si="20"/>
        <v>0</v>
      </c>
      <c r="AJ31" s="847">
        <f t="shared" si="20"/>
        <v>0</v>
      </c>
      <c r="AK31" s="847">
        <f t="shared" si="20"/>
        <v>0</v>
      </c>
      <c r="AL31" s="847">
        <f t="shared" si="20"/>
        <v>556.00000000000011</v>
      </c>
      <c r="AM31" s="847">
        <f t="shared" si="20"/>
        <v>0</v>
      </c>
      <c r="AN31" s="847">
        <f t="shared" si="20"/>
        <v>0</v>
      </c>
      <c r="AO31" s="847">
        <f t="shared" si="20"/>
        <v>556.00000000000011</v>
      </c>
      <c r="AP31" s="847">
        <f t="shared" si="20"/>
        <v>556.00000000000011</v>
      </c>
      <c r="AQ31" s="847">
        <f t="shared" si="20"/>
        <v>0</v>
      </c>
      <c r="AR31" s="847">
        <f t="shared" si="20"/>
        <v>0</v>
      </c>
      <c r="AS31" s="847">
        <f t="shared" si="20"/>
        <v>0</v>
      </c>
      <c r="AT31" s="847">
        <f t="shared" si="20"/>
        <v>756.13400000000001</v>
      </c>
      <c r="AU31" s="847">
        <f t="shared" si="20"/>
        <v>756.13400000000001</v>
      </c>
      <c r="AV31" s="847">
        <f t="shared" si="20"/>
        <v>0</v>
      </c>
      <c r="AW31" s="847">
        <f t="shared" si="20"/>
        <v>0</v>
      </c>
      <c r="AX31" s="847">
        <f t="shared" si="20"/>
        <v>736.75819999999999</v>
      </c>
      <c r="AY31" s="847">
        <f t="shared" si="20"/>
        <v>0</v>
      </c>
      <c r="AZ31" s="847">
        <f t="shared" si="20"/>
        <v>0</v>
      </c>
      <c r="BA31" s="847">
        <f t="shared" si="20"/>
        <v>736.75819999999999</v>
      </c>
      <c r="BB31" s="847">
        <f t="shared" si="20"/>
        <v>736.75819999999999</v>
      </c>
      <c r="BC31" s="847">
        <f t="shared" si="20"/>
        <v>0</v>
      </c>
      <c r="BD31" s="847">
        <f t="shared" si="20"/>
        <v>0</v>
      </c>
      <c r="BE31" s="847">
        <f t="shared" si="20"/>
        <v>0</v>
      </c>
      <c r="BF31" s="847">
        <f t="shared" si="20"/>
        <v>0</v>
      </c>
      <c r="BG31" s="847">
        <f t="shared" si="20"/>
        <v>0</v>
      </c>
      <c r="BH31" s="847">
        <f t="shared" si="20"/>
        <v>0</v>
      </c>
      <c r="BI31" s="847">
        <f t="shared" si="20"/>
        <v>0</v>
      </c>
      <c r="BJ31" s="847">
        <f t="shared" si="20"/>
        <v>0</v>
      </c>
      <c r="BK31" s="847">
        <f t="shared" si="20"/>
        <v>0</v>
      </c>
      <c r="BL31" s="847">
        <f t="shared" si="20"/>
        <v>0</v>
      </c>
      <c r="BM31" s="847">
        <f t="shared" si="20"/>
        <v>0</v>
      </c>
      <c r="BN31" s="847">
        <f t="shared" si="20"/>
        <v>0</v>
      </c>
      <c r="BO31" s="847">
        <f t="shared" si="20"/>
        <v>0</v>
      </c>
      <c r="BP31" s="847">
        <f t="shared" si="20"/>
        <v>0</v>
      </c>
      <c r="BQ31" s="847">
        <f t="shared" si="20"/>
        <v>0</v>
      </c>
      <c r="BR31" s="847">
        <f t="shared" si="20"/>
        <v>0</v>
      </c>
      <c r="BS31" s="847">
        <f t="shared" si="20"/>
        <v>0</v>
      </c>
      <c r="BT31" s="847">
        <f t="shared" si="20"/>
        <v>0</v>
      </c>
      <c r="BU31" s="847">
        <f t="shared" si="20"/>
        <v>0</v>
      </c>
      <c r="BV31" s="847">
        <f t="shared" si="20"/>
        <v>0</v>
      </c>
      <c r="BW31" s="847">
        <f t="shared" si="20"/>
        <v>0</v>
      </c>
      <c r="BX31" s="847">
        <f t="shared" si="20"/>
        <v>0</v>
      </c>
      <c r="BY31" s="847">
        <f t="shared" si="20"/>
        <v>0</v>
      </c>
      <c r="BZ31" s="847">
        <f t="shared" ref="BZ31" si="21">BZ32+BZ40</f>
        <v>0</v>
      </c>
      <c r="CA31" s="854"/>
      <c r="CD31" s="893"/>
      <c r="CE31" s="893"/>
      <c r="CF31" s="894"/>
      <c r="CG31" s="894"/>
      <c r="CH31" s="894"/>
    </row>
    <row r="32" spans="1:87" s="892" customFormat="1" ht="30" hidden="1" customHeight="1">
      <c r="A32" s="855" t="s">
        <v>44</v>
      </c>
      <c r="B32" s="846" t="s">
        <v>46</v>
      </c>
      <c r="C32" s="846"/>
      <c r="D32" s="846"/>
      <c r="E32" s="846"/>
      <c r="F32" s="845"/>
      <c r="G32" s="846"/>
      <c r="H32" s="846"/>
      <c r="I32" s="846"/>
      <c r="J32" s="846"/>
      <c r="K32" s="846"/>
      <c r="L32" s="846"/>
      <c r="M32" s="847">
        <f>M33</f>
        <v>5614.6820440000001</v>
      </c>
      <c r="N32" s="847">
        <f t="shared" ref="N32:BY32" si="22">N33</f>
        <v>0</v>
      </c>
      <c r="O32" s="847">
        <f t="shared" si="22"/>
        <v>0</v>
      </c>
      <c r="P32" s="847">
        <f t="shared" si="22"/>
        <v>223.80100000000002</v>
      </c>
      <c r="Q32" s="847">
        <f t="shared" si="22"/>
        <v>0</v>
      </c>
      <c r="R32" s="847">
        <f t="shared" si="22"/>
        <v>0</v>
      </c>
      <c r="S32" s="847">
        <f t="shared" si="22"/>
        <v>0</v>
      </c>
      <c r="T32" s="847">
        <f t="shared" si="22"/>
        <v>0</v>
      </c>
      <c r="U32" s="847">
        <f t="shared" si="22"/>
        <v>0</v>
      </c>
      <c r="V32" s="847">
        <f t="shared" si="22"/>
        <v>0</v>
      </c>
      <c r="W32" s="847">
        <f t="shared" si="22"/>
        <v>223.80100000000002</v>
      </c>
      <c r="X32" s="847">
        <f t="shared" si="22"/>
        <v>0</v>
      </c>
      <c r="Y32" s="847">
        <f t="shared" si="22"/>
        <v>0</v>
      </c>
      <c r="Z32" s="847">
        <f t="shared" si="22"/>
        <v>0</v>
      </c>
      <c r="AA32" s="847">
        <f t="shared" si="22"/>
        <v>223.80100000000002</v>
      </c>
      <c r="AB32" s="847">
        <f t="shared" si="22"/>
        <v>0</v>
      </c>
      <c r="AC32" s="847">
        <f t="shared" si="22"/>
        <v>0</v>
      </c>
      <c r="AD32" s="847">
        <f t="shared" si="22"/>
        <v>0</v>
      </c>
      <c r="AE32" s="847">
        <f t="shared" si="22"/>
        <v>0</v>
      </c>
      <c r="AF32" s="847">
        <f t="shared" si="22"/>
        <v>0</v>
      </c>
      <c r="AG32" s="847">
        <f t="shared" si="22"/>
        <v>0</v>
      </c>
      <c r="AH32" s="847">
        <f t="shared" si="22"/>
        <v>0</v>
      </c>
      <c r="AI32" s="847">
        <f t="shared" si="22"/>
        <v>0</v>
      </c>
      <c r="AJ32" s="847">
        <f t="shared" si="22"/>
        <v>0</v>
      </c>
      <c r="AK32" s="847">
        <f t="shared" si="22"/>
        <v>0</v>
      </c>
      <c r="AL32" s="847">
        <f t="shared" si="22"/>
        <v>0</v>
      </c>
      <c r="AM32" s="847">
        <f t="shared" si="22"/>
        <v>0</v>
      </c>
      <c r="AN32" s="847">
        <f t="shared" si="22"/>
        <v>0</v>
      </c>
      <c r="AO32" s="847">
        <f t="shared" si="22"/>
        <v>0</v>
      </c>
      <c r="AP32" s="847">
        <f t="shared" si="22"/>
        <v>0</v>
      </c>
      <c r="AQ32" s="847">
        <f t="shared" si="22"/>
        <v>0</v>
      </c>
      <c r="AR32" s="847">
        <f t="shared" si="22"/>
        <v>0</v>
      </c>
      <c r="AS32" s="847">
        <f t="shared" si="22"/>
        <v>0</v>
      </c>
      <c r="AT32" s="847">
        <f t="shared" si="22"/>
        <v>223.80100000000002</v>
      </c>
      <c r="AU32" s="847">
        <f t="shared" si="22"/>
        <v>223.80100000000002</v>
      </c>
      <c r="AV32" s="847">
        <f t="shared" si="22"/>
        <v>0</v>
      </c>
      <c r="AW32" s="847">
        <f t="shared" si="22"/>
        <v>0</v>
      </c>
      <c r="AX32" s="847">
        <f t="shared" si="22"/>
        <v>204.42520000000002</v>
      </c>
      <c r="AY32" s="847">
        <f t="shared" si="22"/>
        <v>0</v>
      </c>
      <c r="AZ32" s="847">
        <f t="shared" si="22"/>
        <v>0</v>
      </c>
      <c r="BA32" s="847">
        <f t="shared" si="22"/>
        <v>204.42520000000002</v>
      </c>
      <c r="BB32" s="847">
        <f t="shared" si="22"/>
        <v>204.42520000000002</v>
      </c>
      <c r="BC32" s="847">
        <f t="shared" si="22"/>
        <v>0</v>
      </c>
      <c r="BD32" s="847">
        <f t="shared" si="22"/>
        <v>0</v>
      </c>
      <c r="BE32" s="847">
        <f t="shared" si="22"/>
        <v>0</v>
      </c>
      <c r="BF32" s="847">
        <f t="shared" si="22"/>
        <v>0</v>
      </c>
      <c r="BG32" s="847">
        <f t="shared" si="22"/>
        <v>0</v>
      </c>
      <c r="BH32" s="847">
        <f t="shared" si="22"/>
        <v>0</v>
      </c>
      <c r="BI32" s="847">
        <f t="shared" si="22"/>
        <v>0</v>
      </c>
      <c r="BJ32" s="847">
        <f t="shared" si="22"/>
        <v>0</v>
      </c>
      <c r="BK32" s="847">
        <f t="shared" si="22"/>
        <v>0</v>
      </c>
      <c r="BL32" s="847">
        <f t="shared" si="22"/>
        <v>0</v>
      </c>
      <c r="BM32" s="847">
        <f t="shared" si="22"/>
        <v>0</v>
      </c>
      <c r="BN32" s="847">
        <f t="shared" si="22"/>
        <v>0</v>
      </c>
      <c r="BO32" s="847">
        <f t="shared" si="22"/>
        <v>0</v>
      </c>
      <c r="BP32" s="847">
        <f t="shared" si="22"/>
        <v>0</v>
      </c>
      <c r="BQ32" s="847">
        <f t="shared" si="22"/>
        <v>0</v>
      </c>
      <c r="BR32" s="847">
        <f t="shared" si="22"/>
        <v>0</v>
      </c>
      <c r="BS32" s="847">
        <f t="shared" si="22"/>
        <v>0</v>
      </c>
      <c r="BT32" s="847">
        <f t="shared" si="22"/>
        <v>0</v>
      </c>
      <c r="BU32" s="847">
        <f t="shared" si="22"/>
        <v>0</v>
      </c>
      <c r="BV32" s="847">
        <f t="shared" si="22"/>
        <v>0</v>
      </c>
      <c r="BW32" s="847">
        <f t="shared" si="22"/>
        <v>0</v>
      </c>
      <c r="BX32" s="847">
        <f t="shared" si="22"/>
        <v>0</v>
      </c>
      <c r="BY32" s="847">
        <f t="shared" si="22"/>
        <v>0</v>
      </c>
      <c r="BZ32" s="847">
        <f t="shared" ref="BZ32" si="23">BZ33</f>
        <v>0</v>
      </c>
      <c r="CA32" s="846"/>
      <c r="CD32" s="903"/>
      <c r="CE32" s="904"/>
      <c r="CF32" s="894"/>
      <c r="CG32" s="894"/>
      <c r="CH32" s="894"/>
    </row>
    <row r="33" spans="1:86" s="892" customFormat="1" ht="28.35" hidden="1" customHeight="1">
      <c r="A33" s="858" t="s">
        <v>45</v>
      </c>
      <c r="B33" s="846" t="s">
        <v>154</v>
      </c>
      <c r="C33" s="845"/>
      <c r="D33" s="845"/>
      <c r="E33" s="845"/>
      <c r="F33" s="845"/>
      <c r="G33" s="845"/>
      <c r="H33" s="845"/>
      <c r="I33" s="845"/>
      <c r="J33" s="845"/>
      <c r="K33" s="845"/>
      <c r="L33" s="845"/>
      <c r="M33" s="847">
        <f>SUM(M34:M39)</f>
        <v>5614.6820440000001</v>
      </c>
      <c r="N33" s="847">
        <f t="shared" ref="N33:BY33" si="24">SUM(N34:N39)</f>
        <v>0</v>
      </c>
      <c r="O33" s="847">
        <f t="shared" si="24"/>
        <v>0</v>
      </c>
      <c r="P33" s="847">
        <f t="shared" si="24"/>
        <v>223.80100000000002</v>
      </c>
      <c r="Q33" s="847">
        <f t="shared" si="24"/>
        <v>0</v>
      </c>
      <c r="R33" s="847">
        <f t="shared" si="24"/>
        <v>0</v>
      </c>
      <c r="S33" s="847">
        <f t="shared" si="24"/>
        <v>0</v>
      </c>
      <c r="T33" s="847">
        <f t="shared" si="24"/>
        <v>0</v>
      </c>
      <c r="U33" s="847">
        <f t="shared" si="24"/>
        <v>0</v>
      </c>
      <c r="V33" s="847">
        <f t="shared" si="24"/>
        <v>0</v>
      </c>
      <c r="W33" s="847">
        <f t="shared" si="24"/>
        <v>223.80100000000002</v>
      </c>
      <c r="X33" s="847">
        <f t="shared" si="24"/>
        <v>0</v>
      </c>
      <c r="Y33" s="847">
        <f t="shared" si="24"/>
        <v>0</v>
      </c>
      <c r="Z33" s="847">
        <f t="shared" si="24"/>
        <v>0</v>
      </c>
      <c r="AA33" s="847">
        <f t="shared" si="24"/>
        <v>223.80100000000002</v>
      </c>
      <c r="AB33" s="847">
        <f t="shared" si="24"/>
        <v>0</v>
      </c>
      <c r="AC33" s="847">
        <f t="shared" si="24"/>
        <v>0</v>
      </c>
      <c r="AD33" s="847">
        <f t="shared" si="24"/>
        <v>0</v>
      </c>
      <c r="AE33" s="847">
        <f t="shared" si="24"/>
        <v>0</v>
      </c>
      <c r="AF33" s="847">
        <f t="shared" si="24"/>
        <v>0</v>
      </c>
      <c r="AG33" s="847">
        <f t="shared" si="24"/>
        <v>0</v>
      </c>
      <c r="AH33" s="847">
        <f t="shared" si="24"/>
        <v>0</v>
      </c>
      <c r="AI33" s="847">
        <f t="shared" si="24"/>
        <v>0</v>
      </c>
      <c r="AJ33" s="847">
        <f t="shared" si="24"/>
        <v>0</v>
      </c>
      <c r="AK33" s="847">
        <f t="shared" si="24"/>
        <v>0</v>
      </c>
      <c r="AL33" s="847">
        <f t="shared" si="24"/>
        <v>0</v>
      </c>
      <c r="AM33" s="847">
        <f t="shared" si="24"/>
        <v>0</v>
      </c>
      <c r="AN33" s="847">
        <f t="shared" si="24"/>
        <v>0</v>
      </c>
      <c r="AO33" s="847">
        <f t="shared" si="24"/>
        <v>0</v>
      </c>
      <c r="AP33" s="847">
        <f t="shared" si="24"/>
        <v>0</v>
      </c>
      <c r="AQ33" s="847">
        <f t="shared" si="24"/>
        <v>0</v>
      </c>
      <c r="AR33" s="847">
        <f t="shared" si="24"/>
        <v>0</v>
      </c>
      <c r="AS33" s="847">
        <f t="shared" si="24"/>
        <v>0</v>
      </c>
      <c r="AT33" s="847">
        <f t="shared" si="24"/>
        <v>223.80100000000002</v>
      </c>
      <c r="AU33" s="847">
        <f t="shared" si="24"/>
        <v>223.80100000000002</v>
      </c>
      <c r="AV33" s="847">
        <f t="shared" si="24"/>
        <v>0</v>
      </c>
      <c r="AW33" s="847">
        <f t="shared" si="24"/>
        <v>0</v>
      </c>
      <c r="AX33" s="847">
        <f t="shared" si="24"/>
        <v>204.42520000000002</v>
      </c>
      <c r="AY33" s="847">
        <f t="shared" si="24"/>
        <v>0</v>
      </c>
      <c r="AZ33" s="847">
        <f t="shared" si="24"/>
        <v>0</v>
      </c>
      <c r="BA33" s="847">
        <f t="shared" si="24"/>
        <v>204.42520000000002</v>
      </c>
      <c r="BB33" s="847">
        <f t="shared" si="24"/>
        <v>204.42520000000002</v>
      </c>
      <c r="BC33" s="847">
        <f t="shared" si="24"/>
        <v>0</v>
      </c>
      <c r="BD33" s="847">
        <f t="shared" si="24"/>
        <v>0</v>
      </c>
      <c r="BE33" s="847">
        <f t="shared" si="24"/>
        <v>0</v>
      </c>
      <c r="BF33" s="847">
        <f t="shared" si="24"/>
        <v>0</v>
      </c>
      <c r="BG33" s="847">
        <f t="shared" si="24"/>
        <v>0</v>
      </c>
      <c r="BH33" s="847">
        <f t="shared" si="24"/>
        <v>0</v>
      </c>
      <c r="BI33" s="847">
        <f t="shared" si="24"/>
        <v>0</v>
      </c>
      <c r="BJ33" s="847">
        <f t="shared" si="24"/>
        <v>0</v>
      </c>
      <c r="BK33" s="847">
        <f t="shared" si="24"/>
        <v>0</v>
      </c>
      <c r="BL33" s="847">
        <f t="shared" si="24"/>
        <v>0</v>
      </c>
      <c r="BM33" s="847">
        <f t="shared" si="24"/>
        <v>0</v>
      </c>
      <c r="BN33" s="847">
        <f t="shared" si="24"/>
        <v>0</v>
      </c>
      <c r="BO33" s="847">
        <f t="shared" si="24"/>
        <v>0</v>
      </c>
      <c r="BP33" s="847">
        <f t="shared" si="24"/>
        <v>0</v>
      </c>
      <c r="BQ33" s="847">
        <f t="shared" si="24"/>
        <v>0</v>
      </c>
      <c r="BR33" s="847">
        <f t="shared" si="24"/>
        <v>0</v>
      </c>
      <c r="BS33" s="847">
        <f t="shared" si="24"/>
        <v>0</v>
      </c>
      <c r="BT33" s="847">
        <f t="shared" si="24"/>
        <v>0</v>
      </c>
      <c r="BU33" s="847">
        <f t="shared" si="24"/>
        <v>0</v>
      </c>
      <c r="BV33" s="847">
        <f t="shared" si="24"/>
        <v>0</v>
      </c>
      <c r="BW33" s="847">
        <f t="shared" si="24"/>
        <v>0</v>
      </c>
      <c r="BX33" s="847">
        <f t="shared" si="24"/>
        <v>0</v>
      </c>
      <c r="BY33" s="847">
        <f t="shared" si="24"/>
        <v>0</v>
      </c>
      <c r="BZ33" s="847">
        <f t="shared" ref="BZ33" si="25">SUM(BZ34:BZ39)</f>
        <v>0</v>
      </c>
      <c r="CA33" s="857"/>
      <c r="CD33" s="903"/>
      <c r="CE33" s="903"/>
      <c r="CF33" s="885"/>
      <c r="CG33" s="885"/>
      <c r="CH33" s="885"/>
    </row>
    <row r="34" spans="1:86" ht="46.5" hidden="1" customHeight="1" outlineLevel="1">
      <c r="A34" s="862">
        <v>1</v>
      </c>
      <c r="B34" s="861" t="s">
        <v>183</v>
      </c>
      <c r="C34" s="849" t="s">
        <v>158</v>
      </c>
      <c r="D34" s="859" t="s">
        <v>182</v>
      </c>
      <c r="E34" s="849" t="s">
        <v>48</v>
      </c>
      <c r="F34" s="849" t="s">
        <v>184</v>
      </c>
      <c r="G34" s="849"/>
      <c r="H34" s="849"/>
      <c r="I34" s="849">
        <v>2024</v>
      </c>
      <c r="J34" s="849"/>
      <c r="K34" s="849"/>
      <c r="L34" s="849" t="s">
        <v>1327</v>
      </c>
      <c r="M34" s="850">
        <v>1100</v>
      </c>
      <c r="N34" s="850"/>
      <c r="O34" s="850"/>
      <c r="P34" s="850">
        <v>65.521000000000001</v>
      </c>
      <c r="Q34" s="850"/>
      <c r="R34" s="850" t="s">
        <v>184</v>
      </c>
      <c r="S34" s="850"/>
      <c r="T34" s="850"/>
      <c r="U34" s="850"/>
      <c r="V34" s="850"/>
      <c r="W34" s="850">
        <f>AA34+AB34+AC34</f>
        <v>65.521000000000001</v>
      </c>
      <c r="X34" s="850"/>
      <c r="Y34" s="850"/>
      <c r="Z34" s="850"/>
      <c r="AA34" s="850">
        <v>65.521000000000001</v>
      </c>
      <c r="AB34" s="850"/>
      <c r="AC34" s="850"/>
      <c r="AD34" s="850"/>
      <c r="AE34" s="850"/>
      <c r="AF34" s="850"/>
      <c r="AG34" s="850"/>
      <c r="AH34" s="850"/>
      <c r="AI34" s="850"/>
      <c r="AJ34" s="850"/>
      <c r="AK34" s="850"/>
      <c r="AL34" s="850"/>
      <c r="AM34" s="850"/>
      <c r="AN34" s="850"/>
      <c r="AO34" s="850"/>
      <c r="AP34" s="850"/>
      <c r="AQ34" s="850"/>
      <c r="AR34" s="850"/>
      <c r="AS34" s="850"/>
      <c r="AT34" s="850">
        <f>AU34+AV34+AW34</f>
        <v>65.521000000000001</v>
      </c>
      <c r="AU34" s="850">
        <v>65.521000000000001</v>
      </c>
      <c r="AV34" s="850"/>
      <c r="AW34" s="850"/>
      <c r="AX34" s="851">
        <v>65.521000000000001</v>
      </c>
      <c r="AY34" s="851"/>
      <c r="AZ34" s="851"/>
      <c r="BA34" s="851">
        <v>65.521000000000001</v>
      </c>
      <c r="BB34" s="851">
        <v>65.521000000000001</v>
      </c>
      <c r="BC34" s="851"/>
      <c r="BD34" s="851"/>
      <c r="BE34" s="851"/>
      <c r="BF34" s="851"/>
      <c r="BG34" s="851"/>
      <c r="BH34" s="851"/>
      <c r="BI34" s="851"/>
      <c r="BJ34" s="851"/>
      <c r="BK34" s="851"/>
      <c r="BL34" s="851"/>
      <c r="BM34" s="851"/>
      <c r="BN34" s="851"/>
      <c r="BO34" s="851"/>
      <c r="BP34" s="851"/>
      <c r="BQ34" s="851"/>
      <c r="BR34" s="851"/>
      <c r="BS34" s="851"/>
      <c r="BT34" s="851"/>
      <c r="BU34" s="851"/>
      <c r="BV34" s="851"/>
      <c r="BW34" s="851"/>
      <c r="BX34" s="851"/>
      <c r="BY34" s="851"/>
      <c r="BZ34" s="851"/>
      <c r="CA34" s="851"/>
      <c r="CB34" s="900"/>
      <c r="CC34" s="900"/>
      <c r="CD34" s="901"/>
      <c r="CE34" s="901"/>
      <c r="CF34" s="877"/>
      <c r="CG34" s="877"/>
      <c r="CH34" s="877"/>
    </row>
    <row r="35" spans="1:86" ht="57.75" hidden="1" customHeight="1" outlineLevel="1">
      <c r="A35" s="862">
        <v>2</v>
      </c>
      <c r="B35" s="861" t="s">
        <v>185</v>
      </c>
      <c r="C35" s="849" t="s">
        <v>158</v>
      </c>
      <c r="D35" s="859" t="s">
        <v>182</v>
      </c>
      <c r="E35" s="849" t="s">
        <v>48</v>
      </c>
      <c r="F35" s="849" t="s">
        <v>186</v>
      </c>
      <c r="G35" s="849"/>
      <c r="H35" s="849"/>
      <c r="I35" s="849" t="s">
        <v>69</v>
      </c>
      <c r="J35" s="849"/>
      <c r="K35" s="849"/>
      <c r="L35" s="849" t="s">
        <v>1328</v>
      </c>
      <c r="M35" s="850">
        <v>4400</v>
      </c>
      <c r="N35" s="850"/>
      <c r="O35" s="850"/>
      <c r="P35" s="850">
        <v>43.597956000000003</v>
      </c>
      <c r="Q35" s="850"/>
      <c r="R35" s="850" t="s">
        <v>184</v>
      </c>
      <c r="S35" s="850"/>
      <c r="T35" s="850"/>
      <c r="U35" s="850"/>
      <c r="V35" s="850"/>
      <c r="W35" s="850">
        <f t="shared" ref="W35:W39" si="26">AA35+AB35+AC35</f>
        <v>43.597956000000003</v>
      </c>
      <c r="X35" s="850"/>
      <c r="Y35" s="850"/>
      <c r="Z35" s="850"/>
      <c r="AA35" s="850">
        <v>43.597956000000003</v>
      </c>
      <c r="AB35" s="850"/>
      <c r="AC35" s="850"/>
      <c r="AD35" s="850"/>
      <c r="AE35" s="850"/>
      <c r="AF35" s="850"/>
      <c r="AG35" s="850"/>
      <c r="AH35" s="850"/>
      <c r="AI35" s="850"/>
      <c r="AJ35" s="850"/>
      <c r="AK35" s="850"/>
      <c r="AL35" s="850"/>
      <c r="AM35" s="850"/>
      <c r="AN35" s="850"/>
      <c r="AO35" s="850"/>
      <c r="AP35" s="850"/>
      <c r="AQ35" s="850"/>
      <c r="AR35" s="850"/>
      <c r="AS35" s="850"/>
      <c r="AT35" s="850">
        <f t="shared" ref="AT35:AT39" si="27">AU35+AV35+AW35</f>
        <v>43.597956000000003</v>
      </c>
      <c r="AU35" s="850">
        <v>43.597956000000003</v>
      </c>
      <c r="AV35" s="850"/>
      <c r="AW35" s="850"/>
      <c r="AX35" s="851">
        <v>29.440999999999999</v>
      </c>
      <c r="AY35" s="851"/>
      <c r="AZ35" s="851"/>
      <c r="BA35" s="851">
        <v>29.440999999999999</v>
      </c>
      <c r="BB35" s="851">
        <v>29.440999999999999</v>
      </c>
      <c r="BC35" s="851"/>
      <c r="BD35" s="851"/>
      <c r="BE35" s="851"/>
      <c r="BF35" s="851"/>
      <c r="BG35" s="851"/>
      <c r="BH35" s="851"/>
      <c r="BI35" s="851"/>
      <c r="BJ35" s="851"/>
      <c r="BK35" s="851"/>
      <c r="BL35" s="851"/>
      <c r="BM35" s="851"/>
      <c r="BN35" s="851"/>
      <c r="BO35" s="851"/>
      <c r="BP35" s="851"/>
      <c r="BQ35" s="851"/>
      <c r="BR35" s="851"/>
      <c r="BS35" s="851"/>
      <c r="BT35" s="851"/>
      <c r="BU35" s="851"/>
      <c r="BV35" s="851"/>
      <c r="BW35" s="851"/>
      <c r="BX35" s="851"/>
      <c r="BY35" s="851"/>
      <c r="BZ35" s="851"/>
      <c r="CA35" s="851"/>
      <c r="CB35" s="900"/>
      <c r="CC35" s="900"/>
      <c r="CD35" s="901"/>
      <c r="CE35" s="901"/>
      <c r="CF35" s="877"/>
      <c r="CG35" s="877"/>
      <c r="CH35" s="877"/>
    </row>
    <row r="36" spans="1:86" ht="61.5" hidden="1" customHeight="1" outlineLevel="1">
      <c r="A36" s="862">
        <v>3</v>
      </c>
      <c r="B36" s="861" t="s">
        <v>187</v>
      </c>
      <c r="C36" s="849" t="s">
        <v>182</v>
      </c>
      <c r="D36" s="849" t="s">
        <v>182</v>
      </c>
      <c r="E36" s="849" t="s">
        <v>48</v>
      </c>
      <c r="F36" s="849" t="s">
        <v>184</v>
      </c>
      <c r="G36" s="849"/>
      <c r="H36" s="849"/>
      <c r="I36" s="849">
        <v>2024</v>
      </c>
      <c r="J36" s="849"/>
      <c r="K36" s="849"/>
      <c r="L36" s="849" t="s">
        <v>337</v>
      </c>
      <c r="M36" s="850">
        <v>71.411844000000002</v>
      </c>
      <c r="N36" s="850"/>
      <c r="O36" s="850"/>
      <c r="P36" s="850">
        <v>71.411844000000002</v>
      </c>
      <c r="Q36" s="850"/>
      <c r="R36" s="850" t="s">
        <v>184</v>
      </c>
      <c r="S36" s="850"/>
      <c r="T36" s="850"/>
      <c r="U36" s="850"/>
      <c r="V36" s="850"/>
      <c r="W36" s="850">
        <f t="shared" si="26"/>
        <v>71.411844000000002</v>
      </c>
      <c r="X36" s="850"/>
      <c r="Y36" s="850"/>
      <c r="Z36" s="850"/>
      <c r="AA36" s="850">
        <v>71.411844000000002</v>
      </c>
      <c r="AB36" s="850"/>
      <c r="AC36" s="850"/>
      <c r="AD36" s="850"/>
      <c r="AE36" s="850"/>
      <c r="AF36" s="850"/>
      <c r="AG36" s="850"/>
      <c r="AH36" s="850"/>
      <c r="AI36" s="850"/>
      <c r="AJ36" s="850"/>
      <c r="AK36" s="850"/>
      <c r="AL36" s="850"/>
      <c r="AM36" s="850"/>
      <c r="AN36" s="850"/>
      <c r="AO36" s="850"/>
      <c r="AP36" s="850"/>
      <c r="AQ36" s="850"/>
      <c r="AR36" s="850"/>
      <c r="AS36" s="850"/>
      <c r="AT36" s="850">
        <f t="shared" si="27"/>
        <v>71.411844000000002</v>
      </c>
      <c r="AU36" s="850">
        <v>71.411844000000002</v>
      </c>
      <c r="AV36" s="850"/>
      <c r="AW36" s="850"/>
      <c r="AX36" s="851">
        <v>66.192999999999998</v>
      </c>
      <c r="AY36" s="851"/>
      <c r="AZ36" s="851"/>
      <c r="BA36" s="851">
        <v>66.192999999999998</v>
      </c>
      <c r="BB36" s="851">
        <v>66.192999999999998</v>
      </c>
      <c r="BC36" s="851"/>
      <c r="BD36" s="851"/>
      <c r="BE36" s="851"/>
      <c r="BF36" s="851"/>
      <c r="BG36" s="851"/>
      <c r="BH36" s="851"/>
      <c r="BI36" s="851"/>
      <c r="BJ36" s="851"/>
      <c r="BK36" s="851"/>
      <c r="BL36" s="851"/>
      <c r="BM36" s="851"/>
      <c r="BN36" s="851"/>
      <c r="BO36" s="851"/>
      <c r="BP36" s="851"/>
      <c r="BQ36" s="851"/>
      <c r="BR36" s="851"/>
      <c r="BS36" s="851"/>
      <c r="BT36" s="851"/>
      <c r="BU36" s="851"/>
      <c r="BV36" s="851"/>
      <c r="BW36" s="851"/>
      <c r="BX36" s="851"/>
      <c r="BY36" s="851"/>
      <c r="BZ36" s="851"/>
      <c r="CA36" s="851"/>
      <c r="CB36" s="900"/>
      <c r="CC36" s="900"/>
      <c r="CD36" s="901"/>
      <c r="CE36" s="901"/>
      <c r="CF36" s="877"/>
      <c r="CG36" s="877"/>
      <c r="CH36" s="877"/>
    </row>
    <row r="37" spans="1:86" ht="54.75" hidden="1" customHeight="1" outlineLevel="1">
      <c r="A37" s="862">
        <v>4</v>
      </c>
      <c r="B37" s="861" t="s">
        <v>188</v>
      </c>
      <c r="C37" s="849" t="s">
        <v>193</v>
      </c>
      <c r="D37" s="849" t="s">
        <v>182</v>
      </c>
      <c r="E37" s="849" t="s">
        <v>48</v>
      </c>
      <c r="F37" s="849" t="s">
        <v>186</v>
      </c>
      <c r="G37" s="849"/>
      <c r="H37" s="849"/>
      <c r="I37" s="849">
        <v>2024</v>
      </c>
      <c r="J37" s="849"/>
      <c r="K37" s="849"/>
      <c r="L37" s="849" t="s">
        <v>335</v>
      </c>
      <c r="M37" s="850">
        <v>1.026</v>
      </c>
      <c r="N37" s="850"/>
      <c r="O37" s="850"/>
      <c r="P37" s="850">
        <v>1.026</v>
      </c>
      <c r="Q37" s="850"/>
      <c r="R37" s="850" t="s">
        <v>184</v>
      </c>
      <c r="S37" s="850"/>
      <c r="T37" s="850"/>
      <c r="U37" s="850"/>
      <c r="V37" s="850"/>
      <c r="W37" s="850">
        <f t="shared" si="26"/>
        <v>1.026</v>
      </c>
      <c r="X37" s="850"/>
      <c r="Y37" s="850"/>
      <c r="Z37" s="850"/>
      <c r="AA37" s="850">
        <v>1.026</v>
      </c>
      <c r="AB37" s="850"/>
      <c r="AC37" s="850"/>
      <c r="AD37" s="850"/>
      <c r="AE37" s="850"/>
      <c r="AF37" s="850"/>
      <c r="AG37" s="850"/>
      <c r="AH37" s="850"/>
      <c r="AI37" s="850"/>
      <c r="AJ37" s="850"/>
      <c r="AK37" s="850"/>
      <c r="AL37" s="850"/>
      <c r="AM37" s="850"/>
      <c r="AN37" s="850"/>
      <c r="AO37" s="850"/>
      <c r="AP37" s="850"/>
      <c r="AQ37" s="850"/>
      <c r="AR37" s="850"/>
      <c r="AS37" s="850"/>
      <c r="AT37" s="850">
        <f t="shared" si="27"/>
        <v>1.026</v>
      </c>
      <c r="AU37" s="850">
        <v>1.026</v>
      </c>
      <c r="AV37" s="850"/>
      <c r="AW37" s="850"/>
      <c r="AX37" s="851">
        <v>1.026</v>
      </c>
      <c r="AY37" s="851"/>
      <c r="AZ37" s="851"/>
      <c r="BA37" s="851">
        <v>1.026</v>
      </c>
      <c r="BB37" s="851">
        <v>1.026</v>
      </c>
      <c r="BC37" s="851"/>
      <c r="BD37" s="851"/>
      <c r="BE37" s="851"/>
      <c r="BF37" s="851"/>
      <c r="BG37" s="851"/>
      <c r="BH37" s="851"/>
      <c r="BI37" s="851"/>
      <c r="BJ37" s="851"/>
      <c r="BK37" s="851"/>
      <c r="BL37" s="851"/>
      <c r="BM37" s="851"/>
      <c r="BN37" s="851"/>
      <c r="BO37" s="851"/>
      <c r="BP37" s="851"/>
      <c r="BQ37" s="851"/>
      <c r="BR37" s="851"/>
      <c r="BS37" s="851"/>
      <c r="BT37" s="851"/>
      <c r="BU37" s="851"/>
      <c r="BV37" s="851"/>
      <c r="BW37" s="851"/>
      <c r="BX37" s="851"/>
      <c r="BY37" s="851"/>
      <c r="BZ37" s="851"/>
      <c r="CA37" s="851"/>
      <c r="CB37" s="900"/>
      <c r="CC37" s="900"/>
      <c r="CD37" s="901"/>
      <c r="CE37" s="901"/>
      <c r="CF37" s="877"/>
      <c r="CG37" s="877"/>
      <c r="CH37" s="877"/>
    </row>
    <row r="38" spans="1:86" ht="69" hidden="1" customHeight="1" outlineLevel="1">
      <c r="A38" s="862">
        <v>5</v>
      </c>
      <c r="B38" s="861" t="s">
        <v>189</v>
      </c>
      <c r="C38" s="849" t="s">
        <v>193</v>
      </c>
      <c r="D38" s="849" t="s">
        <v>182</v>
      </c>
      <c r="E38" s="849" t="s">
        <v>48</v>
      </c>
      <c r="F38" s="849" t="s">
        <v>186</v>
      </c>
      <c r="G38" s="849"/>
      <c r="H38" s="849"/>
      <c r="I38" s="849">
        <v>2024</v>
      </c>
      <c r="J38" s="849"/>
      <c r="K38" s="849"/>
      <c r="L38" s="849" t="s">
        <v>342</v>
      </c>
      <c r="M38" s="850">
        <v>1.1741999999999999</v>
      </c>
      <c r="N38" s="850"/>
      <c r="O38" s="850"/>
      <c r="P38" s="850">
        <v>1.1741999999999999</v>
      </c>
      <c r="Q38" s="850"/>
      <c r="R38" s="850" t="s">
        <v>184</v>
      </c>
      <c r="S38" s="850"/>
      <c r="T38" s="850"/>
      <c r="U38" s="850"/>
      <c r="V38" s="850"/>
      <c r="W38" s="850">
        <f t="shared" si="26"/>
        <v>1.1741999999999999</v>
      </c>
      <c r="X38" s="850"/>
      <c r="Y38" s="850"/>
      <c r="Z38" s="850"/>
      <c r="AA38" s="850">
        <v>1.1741999999999999</v>
      </c>
      <c r="AB38" s="850"/>
      <c r="AC38" s="850"/>
      <c r="AD38" s="850"/>
      <c r="AE38" s="850"/>
      <c r="AF38" s="850"/>
      <c r="AG38" s="850"/>
      <c r="AH38" s="850"/>
      <c r="AI38" s="850"/>
      <c r="AJ38" s="850"/>
      <c r="AK38" s="850"/>
      <c r="AL38" s="850"/>
      <c r="AM38" s="850"/>
      <c r="AN38" s="850"/>
      <c r="AO38" s="850"/>
      <c r="AP38" s="850"/>
      <c r="AQ38" s="850"/>
      <c r="AR38" s="850"/>
      <c r="AS38" s="850"/>
      <c r="AT38" s="850">
        <f t="shared" si="27"/>
        <v>1.1741999999999999</v>
      </c>
      <c r="AU38" s="850">
        <v>1.1741999999999999</v>
      </c>
      <c r="AV38" s="850"/>
      <c r="AW38" s="850"/>
      <c r="AX38" s="851">
        <v>1.1741999999999999</v>
      </c>
      <c r="AY38" s="851"/>
      <c r="AZ38" s="851"/>
      <c r="BA38" s="851">
        <v>1.1741999999999999</v>
      </c>
      <c r="BB38" s="851">
        <v>1.1741999999999999</v>
      </c>
      <c r="BC38" s="851"/>
      <c r="BD38" s="851"/>
      <c r="BE38" s="851"/>
      <c r="BF38" s="851"/>
      <c r="BG38" s="851"/>
      <c r="BH38" s="851"/>
      <c r="BI38" s="851"/>
      <c r="BJ38" s="851"/>
      <c r="BK38" s="851"/>
      <c r="BL38" s="851"/>
      <c r="BM38" s="851"/>
      <c r="BN38" s="851"/>
      <c r="BO38" s="851"/>
      <c r="BP38" s="851"/>
      <c r="BQ38" s="851"/>
      <c r="BR38" s="851"/>
      <c r="BS38" s="851"/>
      <c r="BT38" s="851"/>
      <c r="BU38" s="851"/>
      <c r="BV38" s="851"/>
      <c r="BW38" s="851"/>
      <c r="BX38" s="851"/>
      <c r="BY38" s="851"/>
      <c r="BZ38" s="851"/>
      <c r="CA38" s="851"/>
      <c r="CB38" s="900"/>
      <c r="CC38" s="900"/>
      <c r="CD38" s="901"/>
      <c r="CE38" s="901"/>
      <c r="CF38" s="877"/>
      <c r="CG38" s="877"/>
      <c r="CH38" s="877"/>
    </row>
    <row r="39" spans="1:86" ht="51" hidden="1" customHeight="1" outlineLevel="1">
      <c r="A39" s="862">
        <v>6</v>
      </c>
      <c r="B39" s="861" t="s">
        <v>190</v>
      </c>
      <c r="C39" s="849" t="s">
        <v>193</v>
      </c>
      <c r="D39" s="849" t="s">
        <v>182</v>
      </c>
      <c r="E39" s="849" t="s">
        <v>48</v>
      </c>
      <c r="F39" s="849" t="s">
        <v>186</v>
      </c>
      <c r="G39" s="849"/>
      <c r="H39" s="849"/>
      <c r="I39" s="849">
        <v>2024</v>
      </c>
      <c r="J39" s="849"/>
      <c r="K39" s="849"/>
      <c r="L39" s="849" t="s">
        <v>338</v>
      </c>
      <c r="M39" s="850">
        <v>41.07</v>
      </c>
      <c r="N39" s="850"/>
      <c r="O39" s="850"/>
      <c r="P39" s="850">
        <v>41.07</v>
      </c>
      <c r="Q39" s="850"/>
      <c r="R39" s="850" t="s">
        <v>184</v>
      </c>
      <c r="S39" s="850"/>
      <c r="T39" s="850"/>
      <c r="U39" s="850"/>
      <c r="V39" s="850"/>
      <c r="W39" s="850">
        <f t="shared" si="26"/>
        <v>41.07</v>
      </c>
      <c r="X39" s="850"/>
      <c r="Y39" s="850"/>
      <c r="Z39" s="850"/>
      <c r="AA39" s="850">
        <v>41.07</v>
      </c>
      <c r="AB39" s="850"/>
      <c r="AC39" s="850"/>
      <c r="AD39" s="850"/>
      <c r="AE39" s="850"/>
      <c r="AF39" s="850"/>
      <c r="AG39" s="850"/>
      <c r="AH39" s="850"/>
      <c r="AI39" s="850"/>
      <c r="AJ39" s="850"/>
      <c r="AK39" s="850"/>
      <c r="AL39" s="850"/>
      <c r="AM39" s="850"/>
      <c r="AN39" s="850"/>
      <c r="AO39" s="850"/>
      <c r="AP39" s="850"/>
      <c r="AQ39" s="850"/>
      <c r="AR39" s="850"/>
      <c r="AS39" s="850"/>
      <c r="AT39" s="850">
        <f t="shared" si="27"/>
        <v>41.07</v>
      </c>
      <c r="AU39" s="850">
        <v>41.07</v>
      </c>
      <c r="AV39" s="850"/>
      <c r="AW39" s="850"/>
      <c r="AX39" s="851">
        <v>41.07</v>
      </c>
      <c r="AY39" s="851"/>
      <c r="AZ39" s="851"/>
      <c r="BA39" s="851">
        <v>41.07</v>
      </c>
      <c r="BB39" s="851">
        <v>41.07</v>
      </c>
      <c r="BC39" s="851"/>
      <c r="BD39" s="851"/>
      <c r="BE39" s="851"/>
      <c r="BF39" s="851"/>
      <c r="BG39" s="851"/>
      <c r="BH39" s="851"/>
      <c r="BI39" s="851"/>
      <c r="BJ39" s="851"/>
      <c r="BK39" s="851"/>
      <c r="BL39" s="851"/>
      <c r="BM39" s="851"/>
      <c r="BN39" s="851"/>
      <c r="BO39" s="851"/>
      <c r="BP39" s="851"/>
      <c r="BQ39" s="851"/>
      <c r="BR39" s="851"/>
      <c r="BS39" s="851"/>
      <c r="BT39" s="851"/>
      <c r="BU39" s="851"/>
      <c r="BV39" s="851"/>
      <c r="BW39" s="851"/>
      <c r="BX39" s="851"/>
      <c r="BY39" s="851"/>
      <c r="BZ39" s="851"/>
      <c r="CA39" s="851"/>
      <c r="CB39" s="900"/>
      <c r="CC39" s="900"/>
      <c r="CD39" s="901"/>
      <c r="CE39" s="901"/>
      <c r="CF39" s="877"/>
      <c r="CG39" s="877"/>
      <c r="CH39" s="877"/>
    </row>
    <row r="40" spans="1:86" s="892" customFormat="1" ht="30" hidden="1" customHeight="1" collapsed="1">
      <c r="A40" s="855" t="s">
        <v>44</v>
      </c>
      <c r="B40" s="853" t="s">
        <v>49</v>
      </c>
      <c r="C40" s="863"/>
      <c r="D40" s="853"/>
      <c r="E40" s="863"/>
      <c r="F40" s="847"/>
      <c r="G40" s="863"/>
      <c r="H40" s="853"/>
      <c r="I40" s="863"/>
      <c r="J40" s="853"/>
      <c r="K40" s="863"/>
      <c r="L40" s="853"/>
      <c r="M40" s="863">
        <f t="shared" ref="M40:AW40" si="28">SUM(M41:M41)</f>
        <v>2300</v>
      </c>
      <c r="N40" s="863">
        <f t="shared" si="28"/>
        <v>0</v>
      </c>
      <c r="O40" s="863">
        <f t="shared" si="28"/>
        <v>0</v>
      </c>
      <c r="P40" s="863">
        <f t="shared" si="28"/>
        <v>1088.3330000000001</v>
      </c>
      <c r="Q40" s="863">
        <f t="shared" si="28"/>
        <v>0</v>
      </c>
      <c r="R40" s="863">
        <f t="shared" si="28"/>
        <v>0</v>
      </c>
      <c r="S40" s="863">
        <f t="shared" si="28"/>
        <v>0</v>
      </c>
      <c r="T40" s="863">
        <f t="shared" si="28"/>
        <v>0</v>
      </c>
      <c r="U40" s="863">
        <f t="shared" si="28"/>
        <v>0</v>
      </c>
      <c r="V40" s="863">
        <f t="shared" si="28"/>
        <v>0</v>
      </c>
      <c r="W40" s="863">
        <f t="shared" si="28"/>
        <v>1088.3330000000001</v>
      </c>
      <c r="X40" s="863">
        <f t="shared" si="28"/>
        <v>0</v>
      </c>
      <c r="Y40" s="863">
        <f t="shared" si="28"/>
        <v>0</v>
      </c>
      <c r="Z40" s="863">
        <f t="shared" si="28"/>
        <v>1088.3330000000001</v>
      </c>
      <c r="AA40" s="863">
        <f t="shared" si="28"/>
        <v>1088.3330000000001</v>
      </c>
      <c r="AB40" s="863">
        <f t="shared" si="28"/>
        <v>0</v>
      </c>
      <c r="AC40" s="863">
        <f t="shared" si="28"/>
        <v>0</v>
      </c>
      <c r="AD40" s="863">
        <f t="shared" si="28"/>
        <v>556.00000000000011</v>
      </c>
      <c r="AE40" s="863">
        <f t="shared" si="28"/>
        <v>0</v>
      </c>
      <c r="AF40" s="863">
        <f t="shared" si="28"/>
        <v>0</v>
      </c>
      <c r="AG40" s="863">
        <f t="shared" si="28"/>
        <v>556.00000000000011</v>
      </c>
      <c r="AH40" s="863">
        <f t="shared" si="28"/>
        <v>556.00000000000011</v>
      </c>
      <c r="AI40" s="863">
        <f t="shared" si="28"/>
        <v>0</v>
      </c>
      <c r="AJ40" s="863">
        <f t="shared" si="28"/>
        <v>0</v>
      </c>
      <c r="AK40" s="863">
        <f t="shared" si="28"/>
        <v>0</v>
      </c>
      <c r="AL40" s="863">
        <f t="shared" si="28"/>
        <v>556.00000000000011</v>
      </c>
      <c r="AM40" s="863">
        <f t="shared" si="28"/>
        <v>0</v>
      </c>
      <c r="AN40" s="863">
        <f t="shared" si="28"/>
        <v>0</v>
      </c>
      <c r="AO40" s="863">
        <f t="shared" si="28"/>
        <v>556.00000000000011</v>
      </c>
      <c r="AP40" s="863">
        <f t="shared" si="28"/>
        <v>556.00000000000011</v>
      </c>
      <c r="AQ40" s="863">
        <f t="shared" si="28"/>
        <v>0</v>
      </c>
      <c r="AR40" s="863">
        <f t="shared" si="28"/>
        <v>0</v>
      </c>
      <c r="AS40" s="863">
        <f t="shared" si="28"/>
        <v>0</v>
      </c>
      <c r="AT40" s="863">
        <f t="shared" si="28"/>
        <v>532.33299999999997</v>
      </c>
      <c r="AU40" s="863">
        <f t="shared" si="28"/>
        <v>532.33299999999997</v>
      </c>
      <c r="AV40" s="863">
        <f t="shared" si="28"/>
        <v>0</v>
      </c>
      <c r="AW40" s="863">
        <f t="shared" si="28"/>
        <v>0</v>
      </c>
      <c r="AX40" s="863">
        <f t="shared" ref="AX40:BZ40" si="29">SUM(AX41:AX41)</f>
        <v>532.33299999999997</v>
      </c>
      <c r="AY40" s="863">
        <f t="shared" si="29"/>
        <v>0</v>
      </c>
      <c r="AZ40" s="863">
        <f t="shared" si="29"/>
        <v>0</v>
      </c>
      <c r="BA40" s="863">
        <f t="shared" si="29"/>
        <v>532.33299999999997</v>
      </c>
      <c r="BB40" s="863">
        <f t="shared" si="29"/>
        <v>532.33299999999997</v>
      </c>
      <c r="BC40" s="863">
        <f t="shared" si="29"/>
        <v>0</v>
      </c>
      <c r="BD40" s="863">
        <f t="shared" si="29"/>
        <v>0</v>
      </c>
      <c r="BE40" s="863">
        <f t="shared" si="29"/>
        <v>0</v>
      </c>
      <c r="BF40" s="863">
        <f t="shared" si="29"/>
        <v>0</v>
      </c>
      <c r="BG40" s="863">
        <f t="shared" si="29"/>
        <v>0</v>
      </c>
      <c r="BH40" s="863">
        <f t="shared" si="29"/>
        <v>0</v>
      </c>
      <c r="BI40" s="863">
        <f t="shared" si="29"/>
        <v>0</v>
      </c>
      <c r="BJ40" s="863">
        <f t="shared" si="29"/>
        <v>0</v>
      </c>
      <c r="BK40" s="863">
        <f t="shared" si="29"/>
        <v>0</v>
      </c>
      <c r="BL40" s="863">
        <f t="shared" si="29"/>
        <v>0</v>
      </c>
      <c r="BM40" s="863">
        <f t="shared" si="29"/>
        <v>0</v>
      </c>
      <c r="BN40" s="863">
        <f t="shared" si="29"/>
        <v>0</v>
      </c>
      <c r="BO40" s="863">
        <f t="shared" si="29"/>
        <v>0</v>
      </c>
      <c r="BP40" s="863">
        <f t="shared" si="29"/>
        <v>0</v>
      </c>
      <c r="BQ40" s="863">
        <f t="shared" si="29"/>
        <v>0</v>
      </c>
      <c r="BR40" s="863">
        <f t="shared" si="29"/>
        <v>0</v>
      </c>
      <c r="BS40" s="863">
        <f t="shared" si="29"/>
        <v>0</v>
      </c>
      <c r="BT40" s="863">
        <f t="shared" si="29"/>
        <v>0</v>
      </c>
      <c r="BU40" s="863">
        <f t="shared" si="29"/>
        <v>0</v>
      </c>
      <c r="BV40" s="863">
        <f t="shared" si="29"/>
        <v>0</v>
      </c>
      <c r="BW40" s="863">
        <f t="shared" si="29"/>
        <v>0</v>
      </c>
      <c r="BX40" s="863">
        <f t="shared" si="29"/>
        <v>0</v>
      </c>
      <c r="BY40" s="863">
        <f t="shared" si="29"/>
        <v>0</v>
      </c>
      <c r="BZ40" s="863">
        <f t="shared" si="29"/>
        <v>0</v>
      </c>
      <c r="CA40" s="853"/>
      <c r="CB40" s="897"/>
      <c r="CC40" s="897"/>
      <c r="CD40" s="898"/>
      <c r="CE40" s="898"/>
      <c r="CF40" s="885"/>
      <c r="CG40" s="885"/>
      <c r="CH40" s="885"/>
    </row>
    <row r="41" spans="1:86" ht="30.75" hidden="1" outlineLevel="1">
      <c r="A41" s="849">
        <v>3</v>
      </c>
      <c r="B41" s="861" t="s">
        <v>194</v>
      </c>
      <c r="C41" s="849" t="s">
        <v>195</v>
      </c>
      <c r="D41" s="849" t="s">
        <v>182</v>
      </c>
      <c r="E41" s="849" t="s">
        <v>48</v>
      </c>
      <c r="F41" s="849" t="s">
        <v>191</v>
      </c>
      <c r="G41" s="849" t="s">
        <v>161</v>
      </c>
      <c r="H41" s="849">
        <v>8006187</v>
      </c>
      <c r="I41" s="849" t="s">
        <v>52</v>
      </c>
      <c r="J41" s="849">
        <v>2024</v>
      </c>
      <c r="K41" s="849"/>
      <c r="L41" s="849" t="s">
        <v>1329</v>
      </c>
      <c r="M41" s="850">
        <v>2300</v>
      </c>
      <c r="N41" s="850"/>
      <c r="O41" s="850"/>
      <c r="P41" s="850">
        <v>1088.3330000000001</v>
      </c>
      <c r="Q41" s="850"/>
      <c r="R41" s="850" t="s">
        <v>192</v>
      </c>
      <c r="S41" s="850">
        <f>T41+U41+V41</f>
        <v>0</v>
      </c>
      <c r="T41" s="850"/>
      <c r="U41" s="850"/>
      <c r="V41" s="850"/>
      <c r="W41" s="850">
        <f t="shared" ref="W41" si="30">AA41+AB41+AC41</f>
        <v>1088.3330000000001</v>
      </c>
      <c r="X41" s="850"/>
      <c r="Y41" s="850"/>
      <c r="Z41" s="850">
        <v>1088.3330000000001</v>
      </c>
      <c r="AA41" s="850">
        <v>1088.3330000000001</v>
      </c>
      <c r="AB41" s="850"/>
      <c r="AC41" s="850"/>
      <c r="AD41" s="850">
        <v>556.00000000000011</v>
      </c>
      <c r="AE41" s="850"/>
      <c r="AF41" s="850"/>
      <c r="AG41" s="850">
        <v>556.00000000000011</v>
      </c>
      <c r="AH41" s="850">
        <v>556.00000000000011</v>
      </c>
      <c r="AI41" s="850"/>
      <c r="AJ41" s="850"/>
      <c r="AK41" s="850"/>
      <c r="AL41" s="850">
        <v>556.00000000000011</v>
      </c>
      <c r="AM41" s="850"/>
      <c r="AN41" s="850"/>
      <c r="AO41" s="850">
        <v>556.00000000000011</v>
      </c>
      <c r="AP41" s="850">
        <v>556.00000000000011</v>
      </c>
      <c r="AQ41" s="850"/>
      <c r="AR41" s="850"/>
      <c r="AS41" s="850"/>
      <c r="AT41" s="850">
        <f t="shared" ref="AT41" si="31">AU41+AV41+AW41</f>
        <v>532.33299999999997</v>
      </c>
      <c r="AU41" s="850">
        <v>532.33299999999997</v>
      </c>
      <c r="AV41" s="850"/>
      <c r="AW41" s="850"/>
      <c r="AX41" s="851">
        <v>532.33299999999997</v>
      </c>
      <c r="AY41" s="851"/>
      <c r="AZ41" s="851"/>
      <c r="BA41" s="851">
        <v>532.33299999999997</v>
      </c>
      <c r="BB41" s="851">
        <v>532.33299999999997</v>
      </c>
      <c r="BC41" s="851"/>
      <c r="BD41" s="851"/>
      <c r="BE41" s="851"/>
      <c r="BF41" s="851">
        <v>0</v>
      </c>
      <c r="BG41" s="851"/>
      <c r="BH41" s="851"/>
      <c r="BI41" s="851"/>
      <c r="BJ41" s="851">
        <v>0</v>
      </c>
      <c r="BK41" s="851"/>
      <c r="BL41" s="851"/>
      <c r="BM41" s="851"/>
      <c r="BN41" s="851"/>
      <c r="BO41" s="851"/>
      <c r="BP41" s="851"/>
      <c r="BQ41" s="851"/>
      <c r="BR41" s="851"/>
      <c r="BS41" s="851"/>
      <c r="BT41" s="851"/>
      <c r="BU41" s="851"/>
      <c r="BV41" s="851"/>
      <c r="BW41" s="851"/>
      <c r="BX41" s="851"/>
      <c r="BY41" s="851"/>
      <c r="BZ41" s="851"/>
      <c r="CA41" s="851"/>
      <c r="CB41" s="900"/>
      <c r="CC41" s="900"/>
      <c r="CD41" s="901"/>
      <c r="CE41" s="901"/>
      <c r="CF41" s="902"/>
      <c r="CG41" s="902"/>
      <c r="CH41" s="902"/>
    </row>
    <row r="42" spans="1:86" s="892" customFormat="1" ht="30" hidden="1" customHeight="1" collapsed="1">
      <c r="A42" s="852" t="s">
        <v>14</v>
      </c>
      <c r="B42" s="853" t="s">
        <v>196</v>
      </c>
      <c r="C42" s="854"/>
      <c r="D42" s="854"/>
      <c r="E42" s="854"/>
      <c r="F42" s="847"/>
      <c r="G42" s="854"/>
      <c r="H42" s="854"/>
      <c r="I42" s="854"/>
      <c r="J42" s="854"/>
      <c r="K42" s="854"/>
      <c r="L42" s="854"/>
      <c r="M42" s="847">
        <f>M43+M47</f>
        <v>5105.5</v>
      </c>
      <c r="N42" s="847">
        <f t="shared" ref="N42:BY42" si="32">N43+N47</f>
        <v>0</v>
      </c>
      <c r="O42" s="847">
        <f t="shared" si="32"/>
        <v>0</v>
      </c>
      <c r="P42" s="847">
        <f t="shared" si="32"/>
        <v>2665.9890310000001</v>
      </c>
      <c r="Q42" s="847">
        <f t="shared" si="32"/>
        <v>0</v>
      </c>
      <c r="R42" s="847">
        <f t="shared" si="32"/>
        <v>0</v>
      </c>
      <c r="S42" s="847">
        <f t="shared" si="32"/>
        <v>0</v>
      </c>
      <c r="T42" s="847">
        <f t="shared" si="32"/>
        <v>0</v>
      </c>
      <c r="U42" s="847">
        <f t="shared" si="32"/>
        <v>0</v>
      </c>
      <c r="V42" s="847">
        <f t="shared" si="32"/>
        <v>0</v>
      </c>
      <c r="W42" s="847">
        <f t="shared" si="32"/>
        <v>2173.839031</v>
      </c>
      <c r="X42" s="847">
        <f t="shared" si="32"/>
        <v>0</v>
      </c>
      <c r="Y42" s="847">
        <f t="shared" si="32"/>
        <v>0</v>
      </c>
      <c r="Z42" s="847">
        <f t="shared" si="32"/>
        <v>2160.4890310000001</v>
      </c>
      <c r="AA42" s="847">
        <f t="shared" si="32"/>
        <v>2173.839031</v>
      </c>
      <c r="AB42" s="847">
        <f t="shared" si="32"/>
        <v>0</v>
      </c>
      <c r="AC42" s="847">
        <f t="shared" si="32"/>
        <v>0</v>
      </c>
      <c r="AD42" s="847">
        <f t="shared" si="32"/>
        <v>1182</v>
      </c>
      <c r="AE42" s="847">
        <f t="shared" si="32"/>
        <v>0</v>
      </c>
      <c r="AF42" s="847">
        <f t="shared" si="32"/>
        <v>0</v>
      </c>
      <c r="AG42" s="847">
        <f t="shared" si="32"/>
        <v>1182</v>
      </c>
      <c r="AH42" s="847">
        <f t="shared" si="32"/>
        <v>1072</v>
      </c>
      <c r="AI42" s="847">
        <f t="shared" si="32"/>
        <v>110</v>
      </c>
      <c r="AJ42" s="847">
        <f t="shared" si="32"/>
        <v>0</v>
      </c>
      <c r="AK42" s="847">
        <f t="shared" si="32"/>
        <v>0</v>
      </c>
      <c r="AL42" s="847">
        <f t="shared" si="32"/>
        <v>1182</v>
      </c>
      <c r="AM42" s="847">
        <f t="shared" si="32"/>
        <v>0</v>
      </c>
      <c r="AN42" s="847">
        <f t="shared" si="32"/>
        <v>0</v>
      </c>
      <c r="AO42" s="847">
        <f t="shared" si="32"/>
        <v>1182</v>
      </c>
      <c r="AP42" s="847">
        <f t="shared" si="32"/>
        <v>1072</v>
      </c>
      <c r="AQ42" s="847">
        <f t="shared" si="32"/>
        <v>110</v>
      </c>
      <c r="AR42" s="847">
        <f t="shared" si="32"/>
        <v>0</v>
      </c>
      <c r="AS42" s="847">
        <f t="shared" si="32"/>
        <v>0</v>
      </c>
      <c r="AT42" s="847">
        <f t="shared" si="32"/>
        <v>991.83903100000009</v>
      </c>
      <c r="AU42" s="847">
        <f t="shared" si="32"/>
        <v>991.83903100000009</v>
      </c>
      <c r="AV42" s="847">
        <f t="shared" si="32"/>
        <v>0</v>
      </c>
      <c r="AW42" s="847">
        <f t="shared" si="32"/>
        <v>0</v>
      </c>
      <c r="AX42" s="847">
        <f t="shared" si="32"/>
        <v>991.83903100000009</v>
      </c>
      <c r="AY42" s="847">
        <f t="shared" si="32"/>
        <v>0</v>
      </c>
      <c r="AZ42" s="847">
        <f t="shared" si="32"/>
        <v>0</v>
      </c>
      <c r="BA42" s="847">
        <f t="shared" si="32"/>
        <v>991.83903100000009</v>
      </c>
      <c r="BB42" s="847">
        <f t="shared" si="32"/>
        <v>991.83903100000009</v>
      </c>
      <c r="BC42" s="847">
        <f t="shared" si="32"/>
        <v>0</v>
      </c>
      <c r="BD42" s="847">
        <f t="shared" si="32"/>
        <v>0</v>
      </c>
      <c r="BE42" s="847">
        <f t="shared" si="32"/>
        <v>0</v>
      </c>
      <c r="BF42" s="847">
        <f t="shared" si="32"/>
        <v>0</v>
      </c>
      <c r="BG42" s="847">
        <f t="shared" si="32"/>
        <v>0</v>
      </c>
      <c r="BH42" s="847">
        <f t="shared" si="32"/>
        <v>0</v>
      </c>
      <c r="BI42" s="847">
        <f t="shared" si="32"/>
        <v>0</v>
      </c>
      <c r="BJ42" s="847">
        <f t="shared" si="32"/>
        <v>0</v>
      </c>
      <c r="BK42" s="847">
        <f t="shared" si="32"/>
        <v>0</v>
      </c>
      <c r="BL42" s="847">
        <f t="shared" si="32"/>
        <v>0</v>
      </c>
      <c r="BM42" s="847">
        <f t="shared" si="32"/>
        <v>0</v>
      </c>
      <c r="BN42" s="847">
        <f t="shared" si="32"/>
        <v>0</v>
      </c>
      <c r="BO42" s="847">
        <f t="shared" si="32"/>
        <v>0</v>
      </c>
      <c r="BP42" s="847">
        <f t="shared" si="32"/>
        <v>0</v>
      </c>
      <c r="BQ42" s="847">
        <f t="shared" si="32"/>
        <v>0</v>
      </c>
      <c r="BR42" s="847">
        <f t="shared" si="32"/>
        <v>0</v>
      </c>
      <c r="BS42" s="847">
        <f t="shared" si="32"/>
        <v>0</v>
      </c>
      <c r="BT42" s="847">
        <f t="shared" si="32"/>
        <v>0</v>
      </c>
      <c r="BU42" s="847">
        <f t="shared" si="32"/>
        <v>0</v>
      </c>
      <c r="BV42" s="847">
        <f t="shared" si="32"/>
        <v>0</v>
      </c>
      <c r="BW42" s="847">
        <f t="shared" si="32"/>
        <v>0</v>
      </c>
      <c r="BX42" s="847">
        <f t="shared" si="32"/>
        <v>0</v>
      </c>
      <c r="BY42" s="847">
        <f t="shared" si="32"/>
        <v>0</v>
      </c>
      <c r="BZ42" s="847">
        <f t="shared" ref="BZ42" si="33">BZ43+BZ47</f>
        <v>0</v>
      </c>
      <c r="CA42" s="854"/>
      <c r="CD42" s="893"/>
      <c r="CE42" s="893"/>
      <c r="CF42" s="894"/>
      <c r="CG42" s="894"/>
      <c r="CH42" s="894"/>
    </row>
    <row r="43" spans="1:86" s="892" customFormat="1" ht="30" hidden="1" customHeight="1">
      <c r="A43" s="855" t="s">
        <v>44</v>
      </c>
      <c r="B43" s="864" t="s">
        <v>46</v>
      </c>
      <c r="C43" s="855"/>
      <c r="D43" s="855"/>
      <c r="E43" s="855"/>
      <c r="F43" s="855"/>
      <c r="G43" s="855"/>
      <c r="H43" s="855"/>
      <c r="I43" s="855"/>
      <c r="J43" s="855"/>
      <c r="K43" s="855"/>
      <c r="L43" s="855"/>
      <c r="M43" s="863">
        <f>M44</f>
        <v>505.5</v>
      </c>
      <c r="N43" s="863">
        <f t="shared" ref="N43:BY43" si="34">N44</f>
        <v>0</v>
      </c>
      <c r="O43" s="863">
        <f t="shared" si="34"/>
        <v>0</v>
      </c>
      <c r="P43" s="863">
        <f t="shared" si="34"/>
        <v>505.5</v>
      </c>
      <c r="Q43" s="863">
        <f t="shared" si="34"/>
        <v>0</v>
      </c>
      <c r="R43" s="863">
        <f t="shared" si="34"/>
        <v>0</v>
      </c>
      <c r="S43" s="863">
        <f t="shared" si="34"/>
        <v>0</v>
      </c>
      <c r="T43" s="863">
        <f t="shared" si="34"/>
        <v>0</v>
      </c>
      <c r="U43" s="863">
        <f t="shared" si="34"/>
        <v>0</v>
      </c>
      <c r="V43" s="863">
        <f t="shared" si="34"/>
        <v>0</v>
      </c>
      <c r="W43" s="863">
        <f t="shared" si="34"/>
        <v>13.35</v>
      </c>
      <c r="X43" s="863">
        <f t="shared" si="34"/>
        <v>0</v>
      </c>
      <c r="Y43" s="863">
        <f t="shared" si="34"/>
        <v>0</v>
      </c>
      <c r="Z43" s="863">
        <f t="shared" si="34"/>
        <v>0</v>
      </c>
      <c r="AA43" s="863">
        <f t="shared" si="34"/>
        <v>13.35</v>
      </c>
      <c r="AB43" s="863">
        <f t="shared" si="34"/>
        <v>0</v>
      </c>
      <c r="AC43" s="863">
        <f t="shared" si="34"/>
        <v>0</v>
      </c>
      <c r="AD43" s="863">
        <f t="shared" si="34"/>
        <v>0</v>
      </c>
      <c r="AE43" s="863">
        <f t="shared" si="34"/>
        <v>0</v>
      </c>
      <c r="AF43" s="863">
        <f t="shared" si="34"/>
        <v>0</v>
      </c>
      <c r="AG43" s="863">
        <f t="shared" si="34"/>
        <v>0</v>
      </c>
      <c r="AH43" s="863">
        <f t="shared" si="34"/>
        <v>0</v>
      </c>
      <c r="AI43" s="863">
        <f t="shared" si="34"/>
        <v>0</v>
      </c>
      <c r="AJ43" s="863">
        <f t="shared" si="34"/>
        <v>0</v>
      </c>
      <c r="AK43" s="863">
        <f t="shared" si="34"/>
        <v>0</v>
      </c>
      <c r="AL43" s="863">
        <f t="shared" si="34"/>
        <v>0</v>
      </c>
      <c r="AM43" s="863">
        <f t="shared" si="34"/>
        <v>0</v>
      </c>
      <c r="AN43" s="863">
        <f t="shared" si="34"/>
        <v>0</v>
      </c>
      <c r="AO43" s="863">
        <f t="shared" si="34"/>
        <v>0</v>
      </c>
      <c r="AP43" s="863">
        <f t="shared" si="34"/>
        <v>0</v>
      </c>
      <c r="AQ43" s="863">
        <f t="shared" si="34"/>
        <v>0</v>
      </c>
      <c r="AR43" s="863">
        <f t="shared" si="34"/>
        <v>0</v>
      </c>
      <c r="AS43" s="863">
        <f t="shared" si="34"/>
        <v>0</v>
      </c>
      <c r="AT43" s="863">
        <f t="shared" si="34"/>
        <v>13.35</v>
      </c>
      <c r="AU43" s="863">
        <f t="shared" si="34"/>
        <v>13.35</v>
      </c>
      <c r="AV43" s="863">
        <f t="shared" si="34"/>
        <v>0</v>
      </c>
      <c r="AW43" s="863">
        <f t="shared" si="34"/>
        <v>0</v>
      </c>
      <c r="AX43" s="863">
        <f t="shared" si="34"/>
        <v>13.35</v>
      </c>
      <c r="AY43" s="863">
        <f t="shared" si="34"/>
        <v>0</v>
      </c>
      <c r="AZ43" s="863">
        <f t="shared" si="34"/>
        <v>0</v>
      </c>
      <c r="BA43" s="863">
        <f t="shared" si="34"/>
        <v>13.35</v>
      </c>
      <c r="BB43" s="863">
        <f t="shared" si="34"/>
        <v>13.35</v>
      </c>
      <c r="BC43" s="863">
        <f t="shared" si="34"/>
        <v>0</v>
      </c>
      <c r="BD43" s="863">
        <f t="shared" si="34"/>
        <v>0</v>
      </c>
      <c r="BE43" s="863">
        <f t="shared" si="34"/>
        <v>0</v>
      </c>
      <c r="BF43" s="863">
        <f t="shared" si="34"/>
        <v>0</v>
      </c>
      <c r="BG43" s="863">
        <f t="shared" si="34"/>
        <v>0</v>
      </c>
      <c r="BH43" s="863">
        <f t="shared" si="34"/>
        <v>0</v>
      </c>
      <c r="BI43" s="863">
        <f t="shared" si="34"/>
        <v>0</v>
      </c>
      <c r="BJ43" s="863">
        <f t="shared" si="34"/>
        <v>0</v>
      </c>
      <c r="BK43" s="863">
        <f t="shared" si="34"/>
        <v>0</v>
      </c>
      <c r="BL43" s="863">
        <f t="shared" si="34"/>
        <v>0</v>
      </c>
      <c r="BM43" s="863">
        <f t="shared" si="34"/>
        <v>0</v>
      </c>
      <c r="BN43" s="863">
        <f t="shared" si="34"/>
        <v>0</v>
      </c>
      <c r="BO43" s="863">
        <f t="shared" si="34"/>
        <v>0</v>
      </c>
      <c r="BP43" s="863">
        <f t="shared" si="34"/>
        <v>0</v>
      </c>
      <c r="BQ43" s="863">
        <f t="shared" si="34"/>
        <v>0</v>
      </c>
      <c r="BR43" s="863">
        <f t="shared" si="34"/>
        <v>0</v>
      </c>
      <c r="BS43" s="863">
        <f t="shared" si="34"/>
        <v>0</v>
      </c>
      <c r="BT43" s="863">
        <f t="shared" si="34"/>
        <v>0</v>
      </c>
      <c r="BU43" s="863">
        <f t="shared" si="34"/>
        <v>0</v>
      </c>
      <c r="BV43" s="863">
        <f t="shared" si="34"/>
        <v>0</v>
      </c>
      <c r="BW43" s="863">
        <f t="shared" si="34"/>
        <v>0</v>
      </c>
      <c r="BX43" s="863">
        <f t="shared" si="34"/>
        <v>0</v>
      </c>
      <c r="BY43" s="863">
        <f t="shared" si="34"/>
        <v>0</v>
      </c>
      <c r="BZ43" s="863">
        <f t="shared" ref="BZ43" si="35">BZ44</f>
        <v>0</v>
      </c>
      <c r="CA43" s="855"/>
      <c r="CD43" s="893"/>
      <c r="CE43" s="893"/>
      <c r="CF43" s="894"/>
      <c r="CG43" s="894"/>
      <c r="CH43" s="894"/>
    </row>
    <row r="44" spans="1:86" s="892" customFormat="1" ht="28.35" hidden="1" customHeight="1">
      <c r="A44" s="858" t="s">
        <v>45</v>
      </c>
      <c r="B44" s="846" t="s">
        <v>154</v>
      </c>
      <c r="C44" s="849"/>
      <c r="D44" s="849"/>
      <c r="E44" s="849"/>
      <c r="F44" s="849"/>
      <c r="G44" s="849"/>
      <c r="H44" s="849"/>
      <c r="I44" s="849"/>
      <c r="J44" s="849"/>
      <c r="K44" s="849"/>
      <c r="L44" s="849"/>
      <c r="M44" s="847">
        <f>SUM(M45:M46)</f>
        <v>505.5</v>
      </c>
      <c r="N44" s="847">
        <f t="shared" ref="N44:BY44" si="36">SUM(N45:N46)</f>
        <v>0</v>
      </c>
      <c r="O44" s="847">
        <f t="shared" si="36"/>
        <v>0</v>
      </c>
      <c r="P44" s="847">
        <f t="shared" si="36"/>
        <v>505.5</v>
      </c>
      <c r="Q44" s="847">
        <f t="shared" si="36"/>
        <v>0</v>
      </c>
      <c r="R44" s="847">
        <f t="shared" si="36"/>
        <v>0</v>
      </c>
      <c r="S44" s="847">
        <f t="shared" si="36"/>
        <v>0</v>
      </c>
      <c r="T44" s="847">
        <f t="shared" si="36"/>
        <v>0</v>
      </c>
      <c r="U44" s="847">
        <f t="shared" si="36"/>
        <v>0</v>
      </c>
      <c r="V44" s="847">
        <f t="shared" si="36"/>
        <v>0</v>
      </c>
      <c r="W44" s="847">
        <f>SUM(W45:W46)</f>
        <v>13.35</v>
      </c>
      <c r="X44" s="847">
        <f t="shared" si="36"/>
        <v>0</v>
      </c>
      <c r="Y44" s="847">
        <f t="shared" si="36"/>
        <v>0</v>
      </c>
      <c r="Z44" s="847">
        <f t="shared" si="36"/>
        <v>0</v>
      </c>
      <c r="AA44" s="847">
        <f>SUM(AA45:AA46)</f>
        <v>13.35</v>
      </c>
      <c r="AB44" s="847">
        <f t="shared" si="36"/>
        <v>0</v>
      </c>
      <c r="AC44" s="847">
        <f t="shared" si="36"/>
        <v>0</v>
      </c>
      <c r="AD44" s="847">
        <f t="shared" si="36"/>
        <v>0</v>
      </c>
      <c r="AE44" s="847">
        <f t="shared" si="36"/>
        <v>0</v>
      </c>
      <c r="AF44" s="847">
        <f t="shared" si="36"/>
        <v>0</v>
      </c>
      <c r="AG44" s="847">
        <f t="shared" si="36"/>
        <v>0</v>
      </c>
      <c r="AH44" s="847">
        <f t="shared" si="36"/>
        <v>0</v>
      </c>
      <c r="AI44" s="847">
        <f t="shared" si="36"/>
        <v>0</v>
      </c>
      <c r="AJ44" s="847">
        <f t="shared" si="36"/>
        <v>0</v>
      </c>
      <c r="AK44" s="847">
        <f t="shared" si="36"/>
        <v>0</v>
      </c>
      <c r="AL44" s="847">
        <f t="shared" si="36"/>
        <v>0</v>
      </c>
      <c r="AM44" s="847">
        <f t="shared" si="36"/>
        <v>0</v>
      </c>
      <c r="AN44" s="847">
        <f t="shared" si="36"/>
        <v>0</v>
      </c>
      <c r="AO44" s="847">
        <f t="shared" si="36"/>
        <v>0</v>
      </c>
      <c r="AP44" s="847">
        <f t="shared" si="36"/>
        <v>0</v>
      </c>
      <c r="AQ44" s="847">
        <f t="shared" si="36"/>
        <v>0</v>
      </c>
      <c r="AR44" s="847">
        <f t="shared" si="36"/>
        <v>0</v>
      </c>
      <c r="AS44" s="847">
        <f t="shared" si="36"/>
        <v>0</v>
      </c>
      <c r="AT44" s="847">
        <f t="shared" si="36"/>
        <v>13.35</v>
      </c>
      <c r="AU44" s="847">
        <f t="shared" si="36"/>
        <v>13.35</v>
      </c>
      <c r="AV44" s="847">
        <f t="shared" si="36"/>
        <v>0</v>
      </c>
      <c r="AW44" s="847">
        <f t="shared" si="36"/>
        <v>0</v>
      </c>
      <c r="AX44" s="847">
        <f t="shared" si="36"/>
        <v>13.35</v>
      </c>
      <c r="AY44" s="847">
        <f t="shared" si="36"/>
        <v>0</v>
      </c>
      <c r="AZ44" s="847">
        <f t="shared" si="36"/>
        <v>0</v>
      </c>
      <c r="BA44" s="847">
        <f t="shared" si="36"/>
        <v>13.35</v>
      </c>
      <c r="BB44" s="847">
        <f t="shared" si="36"/>
        <v>13.35</v>
      </c>
      <c r="BC44" s="847">
        <f t="shared" si="36"/>
        <v>0</v>
      </c>
      <c r="BD44" s="847">
        <f t="shared" si="36"/>
        <v>0</v>
      </c>
      <c r="BE44" s="847">
        <f t="shared" si="36"/>
        <v>0</v>
      </c>
      <c r="BF44" s="847">
        <f t="shared" si="36"/>
        <v>0</v>
      </c>
      <c r="BG44" s="847">
        <f t="shared" si="36"/>
        <v>0</v>
      </c>
      <c r="BH44" s="847">
        <f t="shared" si="36"/>
        <v>0</v>
      </c>
      <c r="BI44" s="847">
        <f t="shared" si="36"/>
        <v>0</v>
      </c>
      <c r="BJ44" s="847">
        <f t="shared" si="36"/>
        <v>0</v>
      </c>
      <c r="BK44" s="847">
        <f t="shared" si="36"/>
        <v>0</v>
      </c>
      <c r="BL44" s="847">
        <f t="shared" si="36"/>
        <v>0</v>
      </c>
      <c r="BM44" s="847">
        <f t="shared" si="36"/>
        <v>0</v>
      </c>
      <c r="BN44" s="847">
        <f t="shared" si="36"/>
        <v>0</v>
      </c>
      <c r="BO44" s="847">
        <f t="shared" si="36"/>
        <v>0</v>
      </c>
      <c r="BP44" s="847">
        <f t="shared" si="36"/>
        <v>0</v>
      </c>
      <c r="BQ44" s="847">
        <f t="shared" si="36"/>
        <v>0</v>
      </c>
      <c r="BR44" s="847">
        <f t="shared" si="36"/>
        <v>0</v>
      </c>
      <c r="BS44" s="847">
        <f t="shared" si="36"/>
        <v>0</v>
      </c>
      <c r="BT44" s="847">
        <f t="shared" si="36"/>
        <v>0</v>
      </c>
      <c r="BU44" s="847">
        <f t="shared" si="36"/>
        <v>0</v>
      </c>
      <c r="BV44" s="847">
        <f t="shared" si="36"/>
        <v>0</v>
      </c>
      <c r="BW44" s="847">
        <f t="shared" si="36"/>
        <v>0</v>
      </c>
      <c r="BX44" s="847">
        <f t="shared" si="36"/>
        <v>0</v>
      </c>
      <c r="BY44" s="847">
        <f t="shared" si="36"/>
        <v>0</v>
      </c>
      <c r="BZ44" s="847">
        <f t="shared" ref="BZ44" si="37">SUM(BZ45:BZ46)</f>
        <v>0</v>
      </c>
      <c r="CA44" s="851"/>
      <c r="CD44" s="893"/>
      <c r="CE44" s="893"/>
      <c r="CF44" s="885"/>
      <c r="CG44" s="885"/>
      <c r="CH44" s="885"/>
    </row>
    <row r="45" spans="1:86" ht="62.25" hidden="1" customHeight="1" outlineLevel="1">
      <c r="A45" s="860">
        <v>1</v>
      </c>
      <c r="B45" s="861" t="s">
        <v>197</v>
      </c>
      <c r="C45" s="849" t="s">
        <v>209</v>
      </c>
      <c r="D45" s="849" t="s">
        <v>196</v>
      </c>
      <c r="E45" s="849" t="s">
        <v>48</v>
      </c>
      <c r="F45" s="849" t="s">
        <v>198</v>
      </c>
      <c r="G45" s="849"/>
      <c r="H45" s="849"/>
      <c r="I45" s="849" t="s">
        <v>181</v>
      </c>
      <c r="J45" s="849"/>
      <c r="K45" s="849"/>
      <c r="L45" s="849" t="s">
        <v>336</v>
      </c>
      <c r="M45" s="850">
        <v>5.5</v>
      </c>
      <c r="N45" s="850"/>
      <c r="O45" s="850"/>
      <c r="P45" s="850">
        <v>5.5</v>
      </c>
      <c r="Q45" s="850"/>
      <c r="R45" s="850" t="s">
        <v>199</v>
      </c>
      <c r="S45" s="850"/>
      <c r="T45" s="850"/>
      <c r="U45" s="850"/>
      <c r="V45" s="850"/>
      <c r="W45" s="850">
        <f t="shared" ref="W45:W49" si="38">AA45+AB45+AC45</f>
        <v>5.5</v>
      </c>
      <c r="X45" s="850"/>
      <c r="Y45" s="850"/>
      <c r="Z45" s="850"/>
      <c r="AA45" s="850">
        <v>5.5</v>
      </c>
      <c r="AB45" s="850"/>
      <c r="AC45" s="850"/>
      <c r="AD45" s="850"/>
      <c r="AE45" s="850"/>
      <c r="AF45" s="850"/>
      <c r="AG45" s="850"/>
      <c r="AH45" s="850"/>
      <c r="AI45" s="850"/>
      <c r="AJ45" s="850"/>
      <c r="AK45" s="850"/>
      <c r="AL45" s="850"/>
      <c r="AM45" s="850"/>
      <c r="AN45" s="850"/>
      <c r="AO45" s="850"/>
      <c r="AP45" s="850"/>
      <c r="AQ45" s="850"/>
      <c r="AR45" s="850"/>
      <c r="AS45" s="850"/>
      <c r="AT45" s="850">
        <f t="shared" ref="AT45:AT49" si="39">AU45+AV45+AW45</f>
        <v>5.5</v>
      </c>
      <c r="AU45" s="850">
        <v>5.5</v>
      </c>
      <c r="AV45" s="850"/>
      <c r="AW45" s="850"/>
      <c r="AX45" s="851">
        <v>5.5</v>
      </c>
      <c r="AY45" s="851"/>
      <c r="AZ45" s="851"/>
      <c r="BA45" s="851">
        <v>5.5</v>
      </c>
      <c r="BB45" s="851">
        <v>5.5</v>
      </c>
      <c r="BC45" s="851"/>
      <c r="BD45" s="851"/>
      <c r="BE45" s="851"/>
      <c r="BF45" s="851"/>
      <c r="BG45" s="851"/>
      <c r="BH45" s="851"/>
      <c r="BI45" s="851"/>
      <c r="BJ45" s="851"/>
      <c r="BK45" s="851"/>
      <c r="BL45" s="851"/>
      <c r="BM45" s="851"/>
      <c r="BN45" s="851"/>
      <c r="BO45" s="851"/>
      <c r="BP45" s="851"/>
      <c r="BQ45" s="851"/>
      <c r="BR45" s="851"/>
      <c r="BS45" s="851"/>
      <c r="BT45" s="851"/>
      <c r="BU45" s="851"/>
      <c r="BV45" s="851"/>
      <c r="BW45" s="851"/>
      <c r="BX45" s="851"/>
      <c r="BY45" s="851"/>
      <c r="BZ45" s="851"/>
      <c r="CA45" s="851"/>
      <c r="CB45" s="900"/>
      <c r="CC45" s="900"/>
      <c r="CD45" s="901"/>
      <c r="CE45" s="901"/>
      <c r="CF45" s="877"/>
      <c r="CG45" s="877"/>
      <c r="CH45" s="877"/>
    </row>
    <row r="46" spans="1:86" ht="72.75" hidden="1" customHeight="1" outlineLevel="1">
      <c r="A46" s="860">
        <v>2</v>
      </c>
      <c r="B46" s="861" t="s">
        <v>200</v>
      </c>
      <c r="C46" s="849" t="s">
        <v>196</v>
      </c>
      <c r="D46" s="849" t="s">
        <v>196</v>
      </c>
      <c r="E46" s="849" t="s">
        <v>48</v>
      </c>
      <c r="F46" s="849" t="s">
        <v>199</v>
      </c>
      <c r="G46" s="849"/>
      <c r="H46" s="849"/>
      <c r="I46" s="849" t="s">
        <v>181</v>
      </c>
      <c r="J46" s="849"/>
      <c r="K46" s="849"/>
      <c r="L46" s="849" t="s">
        <v>333</v>
      </c>
      <c r="M46" s="850">
        <v>500</v>
      </c>
      <c r="N46" s="850"/>
      <c r="O46" s="850"/>
      <c r="P46" s="850">
        <v>500</v>
      </c>
      <c r="Q46" s="850"/>
      <c r="R46" s="850" t="s">
        <v>199</v>
      </c>
      <c r="S46" s="850"/>
      <c r="T46" s="850"/>
      <c r="U46" s="850"/>
      <c r="V46" s="850"/>
      <c r="W46" s="850">
        <f t="shared" si="38"/>
        <v>7.85</v>
      </c>
      <c r="X46" s="850"/>
      <c r="Y46" s="850"/>
      <c r="Z46" s="850"/>
      <c r="AA46" s="850">
        <v>7.85</v>
      </c>
      <c r="AB46" s="850"/>
      <c r="AC46" s="850"/>
      <c r="AD46" s="850"/>
      <c r="AE46" s="850"/>
      <c r="AF46" s="850"/>
      <c r="AG46" s="850"/>
      <c r="AH46" s="850"/>
      <c r="AI46" s="850"/>
      <c r="AJ46" s="850"/>
      <c r="AK46" s="850"/>
      <c r="AL46" s="850"/>
      <c r="AM46" s="850"/>
      <c r="AN46" s="850"/>
      <c r="AO46" s="850"/>
      <c r="AP46" s="850"/>
      <c r="AQ46" s="850"/>
      <c r="AR46" s="850"/>
      <c r="AS46" s="850"/>
      <c r="AT46" s="850">
        <f t="shared" si="39"/>
        <v>7.85</v>
      </c>
      <c r="AU46" s="850">
        <v>7.85</v>
      </c>
      <c r="AV46" s="850"/>
      <c r="AW46" s="850"/>
      <c r="AX46" s="851">
        <v>7.85</v>
      </c>
      <c r="AY46" s="851"/>
      <c r="AZ46" s="851"/>
      <c r="BA46" s="851">
        <v>7.85</v>
      </c>
      <c r="BB46" s="851">
        <v>7.85</v>
      </c>
      <c r="BC46" s="851"/>
      <c r="BD46" s="851"/>
      <c r="BE46" s="851"/>
      <c r="BF46" s="851"/>
      <c r="BG46" s="851"/>
      <c r="BH46" s="851"/>
      <c r="BI46" s="851"/>
      <c r="BJ46" s="851"/>
      <c r="BK46" s="851"/>
      <c r="BL46" s="851"/>
      <c r="BM46" s="851"/>
      <c r="BN46" s="851"/>
      <c r="BO46" s="851"/>
      <c r="BP46" s="851"/>
      <c r="BQ46" s="851"/>
      <c r="BR46" s="851"/>
      <c r="BS46" s="851"/>
      <c r="BT46" s="851"/>
      <c r="BU46" s="851"/>
      <c r="BV46" s="851"/>
      <c r="BW46" s="851"/>
      <c r="BX46" s="851"/>
      <c r="BY46" s="851"/>
      <c r="BZ46" s="851"/>
      <c r="CA46" s="851"/>
      <c r="CB46" s="900"/>
      <c r="CC46" s="900"/>
      <c r="CD46" s="901"/>
      <c r="CE46" s="901"/>
      <c r="CF46" s="877"/>
      <c r="CG46" s="877"/>
      <c r="CH46" s="877"/>
    </row>
    <row r="47" spans="1:86" s="892" customFormat="1" ht="30" hidden="1" customHeight="1" collapsed="1">
      <c r="A47" s="855" t="s">
        <v>44</v>
      </c>
      <c r="B47" s="864" t="s">
        <v>49</v>
      </c>
      <c r="C47" s="855"/>
      <c r="D47" s="855"/>
      <c r="E47" s="855"/>
      <c r="F47" s="855"/>
      <c r="G47" s="855"/>
      <c r="H47" s="855"/>
      <c r="I47" s="855"/>
      <c r="J47" s="855"/>
      <c r="K47" s="855"/>
      <c r="L47" s="855"/>
      <c r="M47" s="863">
        <f t="shared" ref="M47:AW47" si="40">SUM(M48:M49)</f>
        <v>4600</v>
      </c>
      <c r="N47" s="863">
        <f t="shared" si="40"/>
        <v>0</v>
      </c>
      <c r="O47" s="863">
        <f t="shared" si="40"/>
        <v>0</v>
      </c>
      <c r="P47" s="863">
        <f t="shared" si="40"/>
        <v>2160.4890310000001</v>
      </c>
      <c r="Q47" s="863">
        <f t="shared" si="40"/>
        <v>0</v>
      </c>
      <c r="R47" s="863">
        <f t="shared" si="40"/>
        <v>0</v>
      </c>
      <c r="S47" s="863">
        <f t="shared" si="40"/>
        <v>0</v>
      </c>
      <c r="T47" s="863">
        <f t="shared" si="40"/>
        <v>0</v>
      </c>
      <c r="U47" s="863">
        <f t="shared" si="40"/>
        <v>0</v>
      </c>
      <c r="V47" s="863">
        <f t="shared" si="40"/>
        <v>0</v>
      </c>
      <c r="W47" s="863">
        <f t="shared" si="40"/>
        <v>2160.4890310000001</v>
      </c>
      <c r="X47" s="863">
        <f t="shared" si="40"/>
        <v>0</v>
      </c>
      <c r="Y47" s="863">
        <f t="shared" si="40"/>
        <v>0</v>
      </c>
      <c r="Z47" s="863">
        <f t="shared" si="40"/>
        <v>2160.4890310000001</v>
      </c>
      <c r="AA47" s="863">
        <f t="shared" si="40"/>
        <v>2160.4890310000001</v>
      </c>
      <c r="AB47" s="863">
        <f t="shared" si="40"/>
        <v>0</v>
      </c>
      <c r="AC47" s="863">
        <f t="shared" si="40"/>
        <v>0</v>
      </c>
      <c r="AD47" s="863">
        <f t="shared" si="40"/>
        <v>1182</v>
      </c>
      <c r="AE47" s="863">
        <f t="shared" si="40"/>
        <v>0</v>
      </c>
      <c r="AF47" s="863">
        <f t="shared" si="40"/>
        <v>0</v>
      </c>
      <c r="AG47" s="863">
        <f t="shared" si="40"/>
        <v>1182</v>
      </c>
      <c r="AH47" s="863">
        <f t="shared" si="40"/>
        <v>1072</v>
      </c>
      <c r="AI47" s="863">
        <f t="shared" si="40"/>
        <v>110</v>
      </c>
      <c r="AJ47" s="863">
        <f t="shared" si="40"/>
        <v>0</v>
      </c>
      <c r="AK47" s="863">
        <f t="shared" si="40"/>
        <v>0</v>
      </c>
      <c r="AL47" s="863">
        <f t="shared" si="40"/>
        <v>1182</v>
      </c>
      <c r="AM47" s="863">
        <f t="shared" si="40"/>
        <v>0</v>
      </c>
      <c r="AN47" s="863">
        <f t="shared" si="40"/>
        <v>0</v>
      </c>
      <c r="AO47" s="863">
        <f t="shared" si="40"/>
        <v>1182</v>
      </c>
      <c r="AP47" s="863">
        <f t="shared" si="40"/>
        <v>1072</v>
      </c>
      <c r="AQ47" s="863">
        <f t="shared" si="40"/>
        <v>110</v>
      </c>
      <c r="AR47" s="863">
        <f t="shared" si="40"/>
        <v>0</v>
      </c>
      <c r="AS47" s="863">
        <f t="shared" si="40"/>
        <v>0</v>
      </c>
      <c r="AT47" s="863">
        <f t="shared" si="40"/>
        <v>978.48903100000007</v>
      </c>
      <c r="AU47" s="863">
        <f t="shared" si="40"/>
        <v>978.48903100000007</v>
      </c>
      <c r="AV47" s="863">
        <f t="shared" si="40"/>
        <v>0</v>
      </c>
      <c r="AW47" s="863">
        <f t="shared" si="40"/>
        <v>0</v>
      </c>
      <c r="AX47" s="863">
        <f t="shared" ref="AX47:BZ47" si="41">SUM(AX48:AX49)</f>
        <v>978.48903100000007</v>
      </c>
      <c r="AY47" s="863">
        <f t="shared" si="41"/>
        <v>0</v>
      </c>
      <c r="AZ47" s="863">
        <f t="shared" si="41"/>
        <v>0</v>
      </c>
      <c r="BA47" s="863">
        <f t="shared" si="41"/>
        <v>978.48903100000007</v>
      </c>
      <c r="BB47" s="863">
        <f t="shared" si="41"/>
        <v>978.48903100000007</v>
      </c>
      <c r="BC47" s="863">
        <f t="shared" si="41"/>
        <v>0</v>
      </c>
      <c r="BD47" s="863">
        <f t="shared" si="41"/>
        <v>0</v>
      </c>
      <c r="BE47" s="863">
        <f t="shared" si="41"/>
        <v>0</v>
      </c>
      <c r="BF47" s="863">
        <f t="shared" si="41"/>
        <v>0</v>
      </c>
      <c r="BG47" s="863">
        <f t="shared" si="41"/>
        <v>0</v>
      </c>
      <c r="BH47" s="863">
        <f t="shared" si="41"/>
        <v>0</v>
      </c>
      <c r="BI47" s="863">
        <f t="shared" si="41"/>
        <v>0</v>
      </c>
      <c r="BJ47" s="863">
        <f t="shared" si="41"/>
        <v>0</v>
      </c>
      <c r="BK47" s="863">
        <f t="shared" si="41"/>
        <v>0</v>
      </c>
      <c r="BL47" s="863">
        <f t="shared" si="41"/>
        <v>0</v>
      </c>
      <c r="BM47" s="863">
        <f t="shared" si="41"/>
        <v>0</v>
      </c>
      <c r="BN47" s="863">
        <f t="shared" si="41"/>
        <v>0</v>
      </c>
      <c r="BO47" s="863">
        <f t="shared" si="41"/>
        <v>0</v>
      </c>
      <c r="BP47" s="863">
        <f t="shared" si="41"/>
        <v>0</v>
      </c>
      <c r="BQ47" s="863">
        <f t="shared" si="41"/>
        <v>0</v>
      </c>
      <c r="BR47" s="863">
        <f t="shared" si="41"/>
        <v>0</v>
      </c>
      <c r="BS47" s="863">
        <f t="shared" si="41"/>
        <v>0</v>
      </c>
      <c r="BT47" s="863">
        <f t="shared" si="41"/>
        <v>0</v>
      </c>
      <c r="BU47" s="863">
        <f t="shared" si="41"/>
        <v>0</v>
      </c>
      <c r="BV47" s="863">
        <f t="shared" si="41"/>
        <v>0</v>
      </c>
      <c r="BW47" s="863">
        <f t="shared" si="41"/>
        <v>0</v>
      </c>
      <c r="BX47" s="863">
        <f t="shared" si="41"/>
        <v>0</v>
      </c>
      <c r="BY47" s="863">
        <f t="shared" si="41"/>
        <v>0</v>
      </c>
      <c r="BZ47" s="863">
        <f t="shared" si="41"/>
        <v>0</v>
      </c>
      <c r="CA47" s="855"/>
      <c r="CD47" s="893"/>
      <c r="CE47" s="893"/>
      <c r="CF47" s="894"/>
      <c r="CG47" s="894"/>
      <c r="CH47" s="894"/>
    </row>
    <row r="48" spans="1:86" ht="46.15" hidden="1" outlineLevel="1">
      <c r="A48" s="849">
        <v>3</v>
      </c>
      <c r="B48" s="861" t="s">
        <v>201</v>
      </c>
      <c r="C48" s="849" t="s">
        <v>202</v>
      </c>
      <c r="D48" s="849" t="s">
        <v>196</v>
      </c>
      <c r="E48" s="849" t="s">
        <v>48</v>
      </c>
      <c r="F48" s="849" t="s">
        <v>203</v>
      </c>
      <c r="G48" s="849" t="s">
        <v>161</v>
      </c>
      <c r="H48" s="849">
        <v>8006206</v>
      </c>
      <c r="I48" s="849" t="s">
        <v>52</v>
      </c>
      <c r="J48" s="849">
        <v>2024</v>
      </c>
      <c r="K48" s="849"/>
      <c r="L48" s="849" t="s">
        <v>204</v>
      </c>
      <c r="M48" s="850">
        <v>2300</v>
      </c>
      <c r="N48" s="850"/>
      <c r="O48" s="850"/>
      <c r="P48" s="850">
        <v>1100.4949999999999</v>
      </c>
      <c r="Q48" s="850"/>
      <c r="R48" s="850" t="s">
        <v>199</v>
      </c>
      <c r="S48" s="850">
        <f t="shared" ref="S48:S49" si="42">T48+U48+V48</f>
        <v>0</v>
      </c>
      <c r="T48" s="850"/>
      <c r="U48" s="850"/>
      <c r="V48" s="850"/>
      <c r="W48" s="850">
        <f t="shared" si="38"/>
        <v>1100.4949999999999</v>
      </c>
      <c r="X48" s="850"/>
      <c r="Y48" s="850"/>
      <c r="Z48" s="850">
        <v>1100.4949999999999</v>
      </c>
      <c r="AA48" s="850">
        <v>1100.4949999999999</v>
      </c>
      <c r="AB48" s="850"/>
      <c r="AC48" s="850"/>
      <c r="AD48" s="850">
        <v>535.99999999999989</v>
      </c>
      <c r="AE48" s="850"/>
      <c r="AF48" s="850"/>
      <c r="AG48" s="850">
        <v>535.99999999999989</v>
      </c>
      <c r="AH48" s="850">
        <v>535.99999999999989</v>
      </c>
      <c r="AI48" s="850"/>
      <c r="AJ48" s="850"/>
      <c r="AK48" s="850"/>
      <c r="AL48" s="850">
        <v>535.99999999999989</v>
      </c>
      <c r="AM48" s="850"/>
      <c r="AN48" s="850"/>
      <c r="AO48" s="850">
        <v>535.99999999999989</v>
      </c>
      <c r="AP48" s="850">
        <v>535.99999999999989</v>
      </c>
      <c r="AQ48" s="850"/>
      <c r="AR48" s="850"/>
      <c r="AS48" s="850"/>
      <c r="AT48" s="850">
        <f t="shared" si="39"/>
        <v>564.495</v>
      </c>
      <c r="AU48" s="850">
        <v>564.495</v>
      </c>
      <c r="AV48" s="850"/>
      <c r="AW48" s="850"/>
      <c r="AX48" s="851">
        <v>564.495</v>
      </c>
      <c r="AY48" s="851"/>
      <c r="AZ48" s="851"/>
      <c r="BA48" s="851">
        <v>564.495</v>
      </c>
      <c r="BB48" s="851">
        <v>564.495</v>
      </c>
      <c r="BC48" s="851"/>
      <c r="BD48" s="851"/>
      <c r="BE48" s="851"/>
      <c r="BF48" s="851">
        <v>0</v>
      </c>
      <c r="BG48" s="851"/>
      <c r="BH48" s="851"/>
      <c r="BI48" s="851"/>
      <c r="BJ48" s="851">
        <v>0</v>
      </c>
      <c r="BK48" s="851"/>
      <c r="BL48" s="851"/>
      <c r="BM48" s="851"/>
      <c r="BN48" s="851"/>
      <c r="BO48" s="851"/>
      <c r="BP48" s="851"/>
      <c r="BQ48" s="851"/>
      <c r="BR48" s="851"/>
      <c r="BS48" s="851"/>
      <c r="BT48" s="851"/>
      <c r="BU48" s="851"/>
      <c r="BV48" s="851"/>
      <c r="BW48" s="851"/>
      <c r="BX48" s="851"/>
      <c r="BY48" s="851"/>
      <c r="BZ48" s="851"/>
      <c r="CA48" s="851"/>
      <c r="CB48" s="900"/>
      <c r="CC48" s="900"/>
      <c r="CD48" s="901"/>
      <c r="CE48" s="901"/>
      <c r="CF48" s="902"/>
      <c r="CG48" s="902"/>
      <c r="CH48" s="902"/>
    </row>
    <row r="49" spans="1:86" ht="61.5" hidden="1" customHeight="1" outlineLevel="1">
      <c r="A49" s="849">
        <v>4</v>
      </c>
      <c r="B49" s="861" t="s">
        <v>205</v>
      </c>
      <c r="C49" s="849" t="s">
        <v>206</v>
      </c>
      <c r="D49" s="849" t="s">
        <v>196</v>
      </c>
      <c r="E49" s="849" t="s">
        <v>48</v>
      </c>
      <c r="F49" s="849" t="s">
        <v>207</v>
      </c>
      <c r="G49" s="849" t="s">
        <v>161</v>
      </c>
      <c r="H49" s="849">
        <v>8006206</v>
      </c>
      <c r="I49" s="849" t="s">
        <v>52</v>
      </c>
      <c r="J49" s="849">
        <v>2024</v>
      </c>
      <c r="K49" s="849"/>
      <c r="L49" s="849" t="s">
        <v>208</v>
      </c>
      <c r="M49" s="850">
        <v>2300</v>
      </c>
      <c r="N49" s="850"/>
      <c r="O49" s="850"/>
      <c r="P49" s="850">
        <f>949.994031+110</f>
        <v>1059.9940309999999</v>
      </c>
      <c r="Q49" s="850"/>
      <c r="R49" s="850" t="s">
        <v>207</v>
      </c>
      <c r="S49" s="850">
        <f t="shared" si="42"/>
        <v>0</v>
      </c>
      <c r="T49" s="850"/>
      <c r="U49" s="850"/>
      <c r="V49" s="850"/>
      <c r="W49" s="850">
        <f t="shared" si="38"/>
        <v>1059.9940309999999</v>
      </c>
      <c r="X49" s="850"/>
      <c r="Y49" s="850"/>
      <c r="Z49" s="850">
        <f>949.994031+110</f>
        <v>1059.9940309999999</v>
      </c>
      <c r="AA49" s="850">
        <f>949.994031+110</f>
        <v>1059.9940309999999</v>
      </c>
      <c r="AB49" s="850"/>
      <c r="AC49" s="850"/>
      <c r="AD49" s="850">
        <f>536+110</f>
        <v>646</v>
      </c>
      <c r="AE49" s="850"/>
      <c r="AF49" s="850"/>
      <c r="AG49" s="850">
        <f>536+110</f>
        <v>646</v>
      </c>
      <c r="AH49" s="850">
        <v>536</v>
      </c>
      <c r="AI49" s="850">
        <v>110</v>
      </c>
      <c r="AJ49" s="850"/>
      <c r="AK49" s="850"/>
      <c r="AL49" s="850">
        <f>536+110</f>
        <v>646</v>
      </c>
      <c r="AM49" s="850"/>
      <c r="AN49" s="850"/>
      <c r="AO49" s="850">
        <f>536+110</f>
        <v>646</v>
      </c>
      <c r="AP49" s="850">
        <v>536</v>
      </c>
      <c r="AQ49" s="850">
        <v>110</v>
      </c>
      <c r="AR49" s="850"/>
      <c r="AS49" s="850"/>
      <c r="AT49" s="850">
        <f t="shared" si="39"/>
        <v>413.99403100000001</v>
      </c>
      <c r="AU49" s="850">
        <v>413.99403100000001</v>
      </c>
      <c r="AV49" s="850"/>
      <c r="AW49" s="850"/>
      <c r="AX49" s="851">
        <v>413.99403100000001</v>
      </c>
      <c r="AY49" s="851"/>
      <c r="AZ49" s="851"/>
      <c r="BA49" s="851">
        <v>413.99403100000001</v>
      </c>
      <c r="BB49" s="851">
        <v>413.99403100000001</v>
      </c>
      <c r="BC49" s="851"/>
      <c r="BD49" s="851"/>
      <c r="BE49" s="851"/>
      <c r="BF49" s="851">
        <v>0</v>
      </c>
      <c r="BG49" s="851"/>
      <c r="BH49" s="851"/>
      <c r="BI49" s="851"/>
      <c r="BJ49" s="851">
        <v>0</v>
      </c>
      <c r="BK49" s="851"/>
      <c r="BL49" s="851"/>
      <c r="BM49" s="851"/>
      <c r="BN49" s="851"/>
      <c r="BO49" s="851"/>
      <c r="BP49" s="851"/>
      <c r="BQ49" s="851"/>
      <c r="BR49" s="851"/>
      <c r="BS49" s="851"/>
      <c r="BT49" s="851"/>
      <c r="BU49" s="851"/>
      <c r="BV49" s="851"/>
      <c r="BW49" s="851"/>
      <c r="BX49" s="851"/>
      <c r="BY49" s="851"/>
      <c r="BZ49" s="851"/>
      <c r="CA49" s="851"/>
      <c r="CB49" s="900"/>
      <c r="CC49" s="900"/>
      <c r="CD49" s="901"/>
      <c r="CE49" s="901"/>
      <c r="CF49" s="902"/>
      <c r="CG49" s="902"/>
      <c r="CH49" s="902"/>
    </row>
    <row r="50" spans="1:86" s="892" customFormat="1" ht="30" hidden="1" customHeight="1" collapsed="1">
      <c r="A50" s="852" t="s">
        <v>56</v>
      </c>
      <c r="B50" s="853" t="s">
        <v>210</v>
      </c>
      <c r="C50" s="854"/>
      <c r="D50" s="854"/>
      <c r="E50" s="854"/>
      <c r="F50" s="847"/>
      <c r="G50" s="854"/>
      <c r="H50" s="854"/>
      <c r="I50" s="854"/>
      <c r="J50" s="854"/>
      <c r="K50" s="854"/>
      <c r="L50" s="854"/>
      <c r="M50" s="847">
        <f>M51+M54</f>
        <v>4140.6372410000004</v>
      </c>
      <c r="N50" s="847">
        <f t="shared" ref="N50:BY50" si="43">N51+N54</f>
        <v>0</v>
      </c>
      <c r="O50" s="847">
        <f t="shared" si="43"/>
        <v>0</v>
      </c>
      <c r="P50" s="847">
        <f t="shared" si="43"/>
        <v>2945.7071409999999</v>
      </c>
      <c r="Q50" s="847">
        <f t="shared" si="43"/>
        <v>0</v>
      </c>
      <c r="R50" s="847" t="e">
        <f t="shared" si="43"/>
        <v>#VALUE!</v>
      </c>
      <c r="S50" s="847">
        <f t="shared" si="43"/>
        <v>0</v>
      </c>
      <c r="T50" s="847">
        <f t="shared" si="43"/>
        <v>0</v>
      </c>
      <c r="U50" s="847">
        <f t="shared" si="43"/>
        <v>0</v>
      </c>
      <c r="V50" s="847">
        <f t="shared" si="43"/>
        <v>0</v>
      </c>
      <c r="W50" s="847">
        <f t="shared" si="43"/>
        <v>3167.4452270000002</v>
      </c>
      <c r="X50" s="847">
        <f t="shared" si="43"/>
        <v>0</v>
      </c>
      <c r="Y50" s="847">
        <f t="shared" si="43"/>
        <v>0</v>
      </c>
      <c r="Z50" s="847">
        <f t="shared" si="43"/>
        <v>2883.3181409999997</v>
      </c>
      <c r="AA50" s="847">
        <f t="shared" si="43"/>
        <v>1440.0588999999998</v>
      </c>
      <c r="AB50" s="847">
        <f t="shared" si="43"/>
        <v>0</v>
      </c>
      <c r="AC50" s="847">
        <f t="shared" si="43"/>
        <v>1727.3863269999999</v>
      </c>
      <c r="AD50" s="847">
        <f t="shared" si="43"/>
        <v>536</v>
      </c>
      <c r="AE50" s="847">
        <f t="shared" si="43"/>
        <v>0</v>
      </c>
      <c r="AF50" s="847">
        <f t="shared" si="43"/>
        <v>0</v>
      </c>
      <c r="AG50" s="847">
        <f t="shared" si="43"/>
        <v>536</v>
      </c>
      <c r="AH50" s="847">
        <f t="shared" si="43"/>
        <v>536</v>
      </c>
      <c r="AI50" s="847">
        <f t="shared" si="43"/>
        <v>0</v>
      </c>
      <c r="AJ50" s="847">
        <f t="shared" si="43"/>
        <v>0</v>
      </c>
      <c r="AK50" s="847">
        <f t="shared" si="43"/>
        <v>0</v>
      </c>
      <c r="AL50" s="847">
        <f t="shared" si="43"/>
        <v>586</v>
      </c>
      <c r="AM50" s="847">
        <f t="shared" si="43"/>
        <v>0</v>
      </c>
      <c r="AN50" s="847">
        <f t="shared" si="43"/>
        <v>0</v>
      </c>
      <c r="AO50" s="847">
        <f t="shared" si="43"/>
        <v>586</v>
      </c>
      <c r="AP50" s="847">
        <f t="shared" si="43"/>
        <v>807.73808600000007</v>
      </c>
      <c r="AQ50" s="847">
        <f t="shared" si="43"/>
        <v>0</v>
      </c>
      <c r="AR50" s="847">
        <f t="shared" si="43"/>
        <v>0</v>
      </c>
      <c r="AS50" s="847">
        <f t="shared" si="43"/>
        <v>0</v>
      </c>
      <c r="AT50" s="847">
        <f t="shared" si="43"/>
        <v>2631.4452270000002</v>
      </c>
      <c r="AU50" s="847">
        <f t="shared" si="43"/>
        <v>904.05889999999999</v>
      </c>
      <c r="AV50" s="847">
        <f t="shared" si="43"/>
        <v>0</v>
      </c>
      <c r="AW50" s="847">
        <f t="shared" si="43"/>
        <v>1727.3863269999999</v>
      </c>
      <c r="AX50" s="847">
        <f t="shared" si="43"/>
        <v>581.45889999999997</v>
      </c>
      <c r="AY50" s="847">
        <f t="shared" si="43"/>
        <v>0</v>
      </c>
      <c r="AZ50" s="847">
        <f t="shared" si="43"/>
        <v>0</v>
      </c>
      <c r="BA50" s="847">
        <f t="shared" si="43"/>
        <v>581.45889999999997</v>
      </c>
      <c r="BB50" s="847">
        <f t="shared" si="43"/>
        <v>581.45889999999997</v>
      </c>
      <c r="BC50" s="847">
        <f t="shared" si="43"/>
        <v>0</v>
      </c>
      <c r="BD50" s="847">
        <f t="shared" si="43"/>
        <v>0</v>
      </c>
      <c r="BE50" s="847">
        <f t="shared" si="43"/>
        <v>0</v>
      </c>
      <c r="BF50" s="847">
        <f t="shared" si="43"/>
        <v>0</v>
      </c>
      <c r="BG50" s="847">
        <f t="shared" si="43"/>
        <v>0</v>
      </c>
      <c r="BH50" s="847">
        <f t="shared" si="43"/>
        <v>0</v>
      </c>
      <c r="BI50" s="847">
        <f t="shared" si="43"/>
        <v>0</v>
      </c>
      <c r="BJ50" s="847">
        <f t="shared" si="43"/>
        <v>0</v>
      </c>
      <c r="BK50" s="847">
        <f t="shared" si="43"/>
        <v>0</v>
      </c>
      <c r="BL50" s="847">
        <f t="shared" si="43"/>
        <v>0</v>
      </c>
      <c r="BM50" s="847">
        <f t="shared" si="43"/>
        <v>0</v>
      </c>
      <c r="BN50" s="847">
        <f t="shared" si="43"/>
        <v>0</v>
      </c>
      <c r="BO50" s="847">
        <f t="shared" si="43"/>
        <v>0</v>
      </c>
      <c r="BP50" s="847">
        <f t="shared" si="43"/>
        <v>0</v>
      </c>
      <c r="BQ50" s="847">
        <f t="shared" si="43"/>
        <v>0</v>
      </c>
      <c r="BR50" s="847">
        <f t="shared" si="43"/>
        <v>0</v>
      </c>
      <c r="BS50" s="847">
        <f t="shared" si="43"/>
        <v>0</v>
      </c>
      <c r="BT50" s="847">
        <f t="shared" si="43"/>
        <v>0</v>
      </c>
      <c r="BU50" s="847">
        <f t="shared" si="43"/>
        <v>0</v>
      </c>
      <c r="BV50" s="847">
        <f t="shared" si="43"/>
        <v>0</v>
      </c>
      <c r="BW50" s="847">
        <f t="shared" si="43"/>
        <v>0</v>
      </c>
      <c r="BX50" s="847">
        <f t="shared" si="43"/>
        <v>0</v>
      </c>
      <c r="BY50" s="847">
        <f t="shared" si="43"/>
        <v>0</v>
      </c>
      <c r="BZ50" s="847">
        <f t="shared" ref="BZ50" si="44">BZ51+BZ54</f>
        <v>0</v>
      </c>
      <c r="CA50" s="854"/>
      <c r="CD50" s="893"/>
      <c r="CE50" s="893"/>
      <c r="CF50" s="894"/>
      <c r="CG50" s="894"/>
      <c r="CH50" s="894"/>
    </row>
    <row r="51" spans="1:86" s="892" customFormat="1" ht="30" hidden="1" customHeight="1">
      <c r="A51" s="855" t="s">
        <v>44</v>
      </c>
      <c r="B51" s="864" t="s">
        <v>46</v>
      </c>
      <c r="C51" s="855"/>
      <c r="D51" s="855"/>
      <c r="E51" s="855"/>
      <c r="F51" s="855"/>
      <c r="G51" s="855"/>
      <c r="H51" s="855"/>
      <c r="I51" s="855"/>
      <c r="J51" s="855"/>
      <c r="K51" s="855"/>
      <c r="L51" s="855"/>
      <c r="M51" s="863">
        <f>M52</f>
        <v>62.389000000000003</v>
      </c>
      <c r="N51" s="863">
        <f t="shared" ref="N51:BY51" si="45">N52</f>
        <v>0</v>
      </c>
      <c r="O51" s="863">
        <f t="shared" si="45"/>
        <v>0</v>
      </c>
      <c r="P51" s="863">
        <f t="shared" si="45"/>
        <v>62.389000000000003</v>
      </c>
      <c r="Q51" s="863">
        <f t="shared" si="45"/>
        <v>0</v>
      </c>
      <c r="R51" s="863" t="str">
        <f t="shared" si="45"/>
        <v>Xã Đăk Tờ Kan</v>
      </c>
      <c r="S51" s="863">
        <f t="shared" si="45"/>
        <v>0</v>
      </c>
      <c r="T51" s="863">
        <f t="shared" si="45"/>
        <v>0</v>
      </c>
      <c r="U51" s="863">
        <f t="shared" si="45"/>
        <v>0</v>
      </c>
      <c r="V51" s="863">
        <f t="shared" si="45"/>
        <v>0</v>
      </c>
      <c r="W51" s="863">
        <f t="shared" si="45"/>
        <v>62.389000000000003</v>
      </c>
      <c r="X51" s="863">
        <f t="shared" si="45"/>
        <v>0</v>
      </c>
      <c r="Y51" s="863">
        <f t="shared" si="45"/>
        <v>0</v>
      </c>
      <c r="Z51" s="863">
        <f t="shared" si="45"/>
        <v>0</v>
      </c>
      <c r="AA51" s="863">
        <f t="shared" si="45"/>
        <v>62.389000000000003</v>
      </c>
      <c r="AB51" s="863">
        <f t="shared" si="45"/>
        <v>0</v>
      </c>
      <c r="AC51" s="863">
        <f t="shared" si="45"/>
        <v>0</v>
      </c>
      <c r="AD51" s="863">
        <f t="shared" si="45"/>
        <v>0</v>
      </c>
      <c r="AE51" s="863">
        <f t="shared" si="45"/>
        <v>0</v>
      </c>
      <c r="AF51" s="863">
        <f t="shared" si="45"/>
        <v>0</v>
      </c>
      <c r="AG51" s="863">
        <f t="shared" si="45"/>
        <v>0</v>
      </c>
      <c r="AH51" s="863">
        <f t="shared" si="45"/>
        <v>0</v>
      </c>
      <c r="AI51" s="863">
        <f t="shared" si="45"/>
        <v>0</v>
      </c>
      <c r="AJ51" s="863">
        <f t="shared" si="45"/>
        <v>0</v>
      </c>
      <c r="AK51" s="863">
        <f t="shared" si="45"/>
        <v>0</v>
      </c>
      <c r="AL51" s="863">
        <f t="shared" si="45"/>
        <v>0</v>
      </c>
      <c r="AM51" s="863">
        <f t="shared" si="45"/>
        <v>0</v>
      </c>
      <c r="AN51" s="863">
        <f t="shared" si="45"/>
        <v>0</v>
      </c>
      <c r="AO51" s="863">
        <f t="shared" si="45"/>
        <v>0</v>
      </c>
      <c r="AP51" s="863">
        <f t="shared" si="45"/>
        <v>0</v>
      </c>
      <c r="AQ51" s="863">
        <f t="shared" si="45"/>
        <v>0</v>
      </c>
      <c r="AR51" s="863">
        <f t="shared" si="45"/>
        <v>0</v>
      </c>
      <c r="AS51" s="863">
        <f t="shared" si="45"/>
        <v>0</v>
      </c>
      <c r="AT51" s="863">
        <f t="shared" si="45"/>
        <v>62.389000000000003</v>
      </c>
      <c r="AU51" s="863">
        <f t="shared" si="45"/>
        <v>62.389000000000003</v>
      </c>
      <c r="AV51" s="863">
        <f t="shared" si="45"/>
        <v>0</v>
      </c>
      <c r="AW51" s="863">
        <f t="shared" si="45"/>
        <v>0</v>
      </c>
      <c r="AX51" s="863">
        <f t="shared" si="45"/>
        <v>62.389000000000003</v>
      </c>
      <c r="AY51" s="863">
        <f t="shared" si="45"/>
        <v>0</v>
      </c>
      <c r="AZ51" s="863">
        <f t="shared" si="45"/>
        <v>0</v>
      </c>
      <c r="BA51" s="863">
        <f t="shared" si="45"/>
        <v>62.389000000000003</v>
      </c>
      <c r="BB51" s="863">
        <f t="shared" si="45"/>
        <v>62.389000000000003</v>
      </c>
      <c r="BC51" s="863">
        <f t="shared" si="45"/>
        <v>0</v>
      </c>
      <c r="BD51" s="863">
        <f t="shared" si="45"/>
        <v>0</v>
      </c>
      <c r="BE51" s="863">
        <f t="shared" si="45"/>
        <v>0</v>
      </c>
      <c r="BF51" s="863">
        <f t="shared" si="45"/>
        <v>0</v>
      </c>
      <c r="BG51" s="863">
        <f t="shared" si="45"/>
        <v>0</v>
      </c>
      <c r="BH51" s="863">
        <f t="shared" si="45"/>
        <v>0</v>
      </c>
      <c r="BI51" s="863">
        <f t="shared" si="45"/>
        <v>0</v>
      </c>
      <c r="BJ51" s="863">
        <f t="shared" si="45"/>
        <v>0</v>
      </c>
      <c r="BK51" s="863">
        <f t="shared" si="45"/>
        <v>0</v>
      </c>
      <c r="BL51" s="863">
        <f t="shared" si="45"/>
        <v>0</v>
      </c>
      <c r="BM51" s="863">
        <f t="shared" si="45"/>
        <v>0</v>
      </c>
      <c r="BN51" s="863">
        <f t="shared" si="45"/>
        <v>0</v>
      </c>
      <c r="BO51" s="863">
        <f t="shared" si="45"/>
        <v>0</v>
      </c>
      <c r="BP51" s="863">
        <f t="shared" si="45"/>
        <v>0</v>
      </c>
      <c r="BQ51" s="863">
        <f t="shared" si="45"/>
        <v>0</v>
      </c>
      <c r="BR51" s="863">
        <f t="shared" si="45"/>
        <v>0</v>
      </c>
      <c r="BS51" s="863">
        <f t="shared" si="45"/>
        <v>0</v>
      </c>
      <c r="BT51" s="863">
        <f t="shared" si="45"/>
        <v>0</v>
      </c>
      <c r="BU51" s="863">
        <f t="shared" si="45"/>
        <v>0</v>
      </c>
      <c r="BV51" s="863">
        <f t="shared" si="45"/>
        <v>0</v>
      </c>
      <c r="BW51" s="863">
        <f t="shared" si="45"/>
        <v>0</v>
      </c>
      <c r="BX51" s="863">
        <f t="shared" si="45"/>
        <v>0</v>
      </c>
      <c r="BY51" s="863">
        <f t="shared" si="45"/>
        <v>0</v>
      </c>
      <c r="BZ51" s="863">
        <f t="shared" ref="BZ51:BZ52" si="46">BZ52</f>
        <v>0</v>
      </c>
      <c r="CA51" s="855"/>
      <c r="CB51" s="897"/>
      <c r="CC51" s="897"/>
      <c r="CD51" s="898"/>
      <c r="CE51" s="898"/>
      <c r="CF51" s="885"/>
      <c r="CG51" s="885"/>
      <c r="CH51" s="885"/>
    </row>
    <row r="52" spans="1:86" s="892" customFormat="1" ht="28.35" hidden="1" customHeight="1">
      <c r="A52" s="858" t="s">
        <v>45</v>
      </c>
      <c r="B52" s="865" t="s">
        <v>154</v>
      </c>
      <c r="C52" s="866"/>
      <c r="D52" s="866"/>
      <c r="E52" s="866"/>
      <c r="F52" s="866"/>
      <c r="G52" s="866"/>
      <c r="H52" s="866"/>
      <c r="I52" s="866"/>
      <c r="J52" s="866"/>
      <c r="K52" s="866"/>
      <c r="L52" s="866"/>
      <c r="M52" s="847">
        <f>M53</f>
        <v>62.389000000000003</v>
      </c>
      <c r="N52" s="847">
        <f t="shared" ref="N52:BY52" si="47">N53</f>
        <v>0</v>
      </c>
      <c r="O52" s="847">
        <f t="shared" si="47"/>
        <v>0</v>
      </c>
      <c r="P52" s="847">
        <f t="shared" si="47"/>
        <v>62.389000000000003</v>
      </c>
      <c r="Q52" s="847">
        <f t="shared" si="47"/>
        <v>0</v>
      </c>
      <c r="R52" s="847" t="str">
        <f t="shared" si="47"/>
        <v>Xã Đăk Tờ Kan</v>
      </c>
      <c r="S52" s="847">
        <f t="shared" si="47"/>
        <v>0</v>
      </c>
      <c r="T52" s="847">
        <f t="shared" si="47"/>
        <v>0</v>
      </c>
      <c r="U52" s="847">
        <f t="shared" si="47"/>
        <v>0</v>
      </c>
      <c r="V52" s="847">
        <f t="shared" si="47"/>
        <v>0</v>
      </c>
      <c r="W52" s="847">
        <f>W53</f>
        <v>62.389000000000003</v>
      </c>
      <c r="X52" s="847">
        <f t="shared" si="47"/>
        <v>0</v>
      </c>
      <c r="Y52" s="847">
        <f t="shared" si="47"/>
        <v>0</v>
      </c>
      <c r="Z52" s="847">
        <f t="shared" si="47"/>
        <v>0</v>
      </c>
      <c r="AA52" s="847">
        <f>AA53</f>
        <v>62.389000000000003</v>
      </c>
      <c r="AB52" s="847">
        <f t="shared" si="47"/>
        <v>0</v>
      </c>
      <c r="AC52" s="847">
        <f t="shared" si="47"/>
        <v>0</v>
      </c>
      <c r="AD52" s="847">
        <f t="shared" si="47"/>
        <v>0</v>
      </c>
      <c r="AE52" s="847">
        <f t="shared" si="47"/>
        <v>0</v>
      </c>
      <c r="AF52" s="847">
        <f t="shared" si="47"/>
        <v>0</v>
      </c>
      <c r="AG52" s="847">
        <f t="shared" si="47"/>
        <v>0</v>
      </c>
      <c r="AH52" s="847">
        <f t="shared" si="47"/>
        <v>0</v>
      </c>
      <c r="AI52" s="847">
        <f t="shared" si="47"/>
        <v>0</v>
      </c>
      <c r="AJ52" s="847">
        <f t="shared" si="47"/>
        <v>0</v>
      </c>
      <c r="AK52" s="847">
        <f t="shared" si="47"/>
        <v>0</v>
      </c>
      <c r="AL52" s="847">
        <f t="shared" si="47"/>
        <v>0</v>
      </c>
      <c r="AM52" s="847">
        <f t="shared" si="47"/>
        <v>0</v>
      </c>
      <c r="AN52" s="847">
        <f t="shared" si="47"/>
        <v>0</v>
      </c>
      <c r="AO52" s="847">
        <f t="shared" si="47"/>
        <v>0</v>
      </c>
      <c r="AP52" s="847">
        <f t="shared" si="47"/>
        <v>0</v>
      </c>
      <c r="AQ52" s="847">
        <f t="shared" si="47"/>
        <v>0</v>
      </c>
      <c r="AR52" s="847">
        <f t="shared" si="47"/>
        <v>0</v>
      </c>
      <c r="AS52" s="847">
        <f t="shared" si="47"/>
        <v>0</v>
      </c>
      <c r="AT52" s="847">
        <f t="shared" si="47"/>
        <v>62.389000000000003</v>
      </c>
      <c r="AU52" s="847">
        <f t="shared" si="47"/>
        <v>62.389000000000003</v>
      </c>
      <c r="AV52" s="847">
        <f t="shared" si="47"/>
        <v>0</v>
      </c>
      <c r="AW52" s="847">
        <f t="shared" si="47"/>
        <v>0</v>
      </c>
      <c r="AX52" s="847">
        <f t="shared" si="47"/>
        <v>62.389000000000003</v>
      </c>
      <c r="AY52" s="847">
        <f t="shared" si="47"/>
        <v>0</v>
      </c>
      <c r="AZ52" s="847">
        <f t="shared" si="47"/>
        <v>0</v>
      </c>
      <c r="BA52" s="847">
        <f t="shared" si="47"/>
        <v>62.389000000000003</v>
      </c>
      <c r="BB52" s="847">
        <f t="shared" si="47"/>
        <v>62.389000000000003</v>
      </c>
      <c r="BC52" s="847">
        <f t="shared" si="47"/>
        <v>0</v>
      </c>
      <c r="BD52" s="847">
        <f t="shared" si="47"/>
        <v>0</v>
      </c>
      <c r="BE52" s="847">
        <f t="shared" si="47"/>
        <v>0</v>
      </c>
      <c r="BF52" s="847">
        <f t="shared" si="47"/>
        <v>0</v>
      </c>
      <c r="BG52" s="847">
        <f t="shared" si="47"/>
        <v>0</v>
      </c>
      <c r="BH52" s="847">
        <f t="shared" si="47"/>
        <v>0</v>
      </c>
      <c r="BI52" s="847">
        <f t="shared" si="47"/>
        <v>0</v>
      </c>
      <c r="BJ52" s="847">
        <f t="shared" si="47"/>
        <v>0</v>
      </c>
      <c r="BK52" s="847">
        <f t="shared" si="47"/>
        <v>0</v>
      </c>
      <c r="BL52" s="847">
        <f t="shared" si="47"/>
        <v>0</v>
      </c>
      <c r="BM52" s="847">
        <f t="shared" si="47"/>
        <v>0</v>
      </c>
      <c r="BN52" s="847">
        <f t="shared" si="47"/>
        <v>0</v>
      </c>
      <c r="BO52" s="847">
        <f t="shared" si="47"/>
        <v>0</v>
      </c>
      <c r="BP52" s="847">
        <f t="shared" si="47"/>
        <v>0</v>
      </c>
      <c r="BQ52" s="847">
        <f t="shared" si="47"/>
        <v>0</v>
      </c>
      <c r="BR52" s="847">
        <f t="shared" si="47"/>
        <v>0</v>
      </c>
      <c r="BS52" s="847">
        <f t="shared" si="47"/>
        <v>0</v>
      </c>
      <c r="BT52" s="847">
        <f t="shared" si="47"/>
        <v>0</v>
      </c>
      <c r="BU52" s="847">
        <f t="shared" si="47"/>
        <v>0</v>
      </c>
      <c r="BV52" s="847">
        <f t="shared" si="47"/>
        <v>0</v>
      </c>
      <c r="BW52" s="847">
        <f t="shared" si="47"/>
        <v>0</v>
      </c>
      <c r="BX52" s="847">
        <f t="shared" si="47"/>
        <v>0</v>
      </c>
      <c r="BY52" s="847">
        <f t="shared" si="47"/>
        <v>0</v>
      </c>
      <c r="BZ52" s="847">
        <f t="shared" si="46"/>
        <v>0</v>
      </c>
      <c r="CA52" s="866"/>
      <c r="CD52" s="893"/>
      <c r="CE52" s="893"/>
      <c r="CF52" s="894"/>
      <c r="CG52" s="894"/>
      <c r="CH52" s="894"/>
    </row>
    <row r="53" spans="1:86" ht="46.15" hidden="1" outlineLevel="1">
      <c r="A53" s="860">
        <v>1</v>
      </c>
      <c r="B53" s="861" t="s">
        <v>212</v>
      </c>
      <c r="C53" s="849" t="s">
        <v>158</v>
      </c>
      <c r="D53" s="859" t="s">
        <v>211</v>
      </c>
      <c r="E53" s="849" t="s">
        <v>48</v>
      </c>
      <c r="F53" s="849" t="s">
        <v>213</v>
      </c>
      <c r="G53" s="849"/>
      <c r="H53" s="849"/>
      <c r="I53" s="849"/>
      <c r="J53" s="849"/>
      <c r="K53" s="849"/>
      <c r="L53" s="849"/>
      <c r="M53" s="850">
        <v>62.389000000000003</v>
      </c>
      <c r="N53" s="850"/>
      <c r="O53" s="850"/>
      <c r="P53" s="850">
        <v>62.389000000000003</v>
      </c>
      <c r="Q53" s="850"/>
      <c r="R53" s="850" t="s">
        <v>213</v>
      </c>
      <c r="S53" s="850"/>
      <c r="T53" s="850"/>
      <c r="U53" s="850"/>
      <c r="V53" s="850"/>
      <c r="W53" s="850">
        <f t="shared" ref="W53" si="48">AA53+AB53+AC53</f>
        <v>62.389000000000003</v>
      </c>
      <c r="X53" s="850"/>
      <c r="Y53" s="850"/>
      <c r="Z53" s="850"/>
      <c r="AA53" s="850">
        <v>62.389000000000003</v>
      </c>
      <c r="AB53" s="850"/>
      <c r="AC53" s="850"/>
      <c r="AD53" s="850"/>
      <c r="AE53" s="850"/>
      <c r="AF53" s="850"/>
      <c r="AG53" s="850"/>
      <c r="AH53" s="850"/>
      <c r="AI53" s="850"/>
      <c r="AJ53" s="850"/>
      <c r="AK53" s="850"/>
      <c r="AL53" s="850"/>
      <c r="AM53" s="850"/>
      <c r="AN53" s="850"/>
      <c r="AO53" s="850"/>
      <c r="AP53" s="850"/>
      <c r="AQ53" s="850"/>
      <c r="AR53" s="850"/>
      <c r="AS53" s="850"/>
      <c r="AT53" s="850">
        <f t="shared" ref="AT53:AT58" si="49">AU53+AV53+AW53</f>
        <v>62.389000000000003</v>
      </c>
      <c r="AU53" s="850">
        <v>62.389000000000003</v>
      </c>
      <c r="AV53" s="850"/>
      <c r="AW53" s="850"/>
      <c r="AX53" s="851">
        <v>62.389000000000003</v>
      </c>
      <c r="AY53" s="851"/>
      <c r="AZ53" s="851"/>
      <c r="BA53" s="851">
        <v>62.389000000000003</v>
      </c>
      <c r="BB53" s="851">
        <v>62.389000000000003</v>
      </c>
      <c r="BC53" s="851"/>
      <c r="BD53" s="851"/>
      <c r="BE53" s="851"/>
      <c r="BF53" s="851"/>
      <c r="BG53" s="851"/>
      <c r="BH53" s="851"/>
      <c r="BI53" s="851"/>
      <c r="BJ53" s="851"/>
      <c r="BK53" s="851"/>
      <c r="BL53" s="851"/>
      <c r="BM53" s="851"/>
      <c r="BN53" s="851"/>
      <c r="BO53" s="851"/>
      <c r="BP53" s="851"/>
      <c r="BQ53" s="851"/>
      <c r="BR53" s="851"/>
      <c r="BS53" s="851"/>
      <c r="BT53" s="851"/>
      <c r="BU53" s="851"/>
      <c r="BV53" s="851"/>
      <c r="BW53" s="851"/>
      <c r="BX53" s="851"/>
      <c r="BY53" s="851"/>
      <c r="BZ53" s="851"/>
      <c r="CA53" s="851"/>
      <c r="CB53" s="900"/>
      <c r="CC53" s="900"/>
      <c r="CD53" s="901"/>
      <c r="CE53" s="901"/>
      <c r="CF53" s="877"/>
      <c r="CG53" s="877"/>
      <c r="CH53" s="877"/>
    </row>
    <row r="54" spans="1:86" s="892" customFormat="1" ht="30" hidden="1" customHeight="1" collapsed="1">
      <c r="A54" s="855" t="s">
        <v>44</v>
      </c>
      <c r="B54" s="864" t="s">
        <v>49</v>
      </c>
      <c r="C54" s="855"/>
      <c r="D54" s="855"/>
      <c r="E54" s="855"/>
      <c r="F54" s="855"/>
      <c r="G54" s="855"/>
      <c r="H54" s="855"/>
      <c r="I54" s="855"/>
      <c r="J54" s="855"/>
      <c r="K54" s="855"/>
      <c r="L54" s="855"/>
      <c r="M54" s="863">
        <f t="shared" ref="M54:AU54" si="50">SUM(M55:M56)</f>
        <v>4078.2482410000002</v>
      </c>
      <c r="N54" s="863">
        <f t="shared" si="50"/>
        <v>0</v>
      </c>
      <c r="O54" s="863">
        <f t="shared" si="50"/>
        <v>0</v>
      </c>
      <c r="P54" s="863">
        <f t="shared" si="50"/>
        <v>2883.3181409999997</v>
      </c>
      <c r="Q54" s="863">
        <f t="shared" si="50"/>
        <v>0</v>
      </c>
      <c r="R54" s="863">
        <f t="shared" si="50"/>
        <v>0</v>
      </c>
      <c r="S54" s="863">
        <f t="shared" si="50"/>
        <v>0</v>
      </c>
      <c r="T54" s="863">
        <f t="shared" si="50"/>
        <v>0</v>
      </c>
      <c r="U54" s="863">
        <f t="shared" si="50"/>
        <v>0</v>
      </c>
      <c r="V54" s="863">
        <f t="shared" si="50"/>
        <v>0</v>
      </c>
      <c r="W54" s="863">
        <f t="shared" si="50"/>
        <v>3105.056227</v>
      </c>
      <c r="X54" s="863">
        <f t="shared" si="50"/>
        <v>0</v>
      </c>
      <c r="Y54" s="863">
        <f t="shared" si="50"/>
        <v>0</v>
      </c>
      <c r="Z54" s="863">
        <f t="shared" si="50"/>
        <v>2883.3181409999997</v>
      </c>
      <c r="AA54" s="863">
        <f t="shared" si="50"/>
        <v>1377.6698999999999</v>
      </c>
      <c r="AB54" s="863">
        <f t="shared" si="50"/>
        <v>0</v>
      </c>
      <c r="AC54" s="863">
        <f t="shared" si="50"/>
        <v>1727.3863269999999</v>
      </c>
      <c r="AD54" s="863">
        <f t="shared" si="50"/>
        <v>536</v>
      </c>
      <c r="AE54" s="863">
        <f t="shared" si="50"/>
        <v>0</v>
      </c>
      <c r="AF54" s="863">
        <f t="shared" si="50"/>
        <v>0</v>
      </c>
      <c r="AG54" s="863">
        <f t="shared" si="50"/>
        <v>536</v>
      </c>
      <c r="AH54" s="863">
        <f t="shared" si="50"/>
        <v>536</v>
      </c>
      <c r="AI54" s="863">
        <f t="shared" si="50"/>
        <v>0</v>
      </c>
      <c r="AJ54" s="863">
        <f t="shared" si="50"/>
        <v>0</v>
      </c>
      <c r="AK54" s="863">
        <f t="shared" si="50"/>
        <v>0</v>
      </c>
      <c r="AL54" s="863">
        <f t="shared" si="50"/>
        <v>586</v>
      </c>
      <c r="AM54" s="863">
        <f t="shared" si="50"/>
        <v>0</v>
      </c>
      <c r="AN54" s="863">
        <f t="shared" si="50"/>
        <v>0</v>
      </c>
      <c r="AO54" s="863">
        <f t="shared" si="50"/>
        <v>586</v>
      </c>
      <c r="AP54" s="863">
        <f t="shared" si="50"/>
        <v>807.73808600000007</v>
      </c>
      <c r="AQ54" s="863">
        <f t="shared" si="50"/>
        <v>0</v>
      </c>
      <c r="AR54" s="863">
        <f t="shared" si="50"/>
        <v>0</v>
      </c>
      <c r="AS54" s="863">
        <f t="shared" si="50"/>
        <v>0</v>
      </c>
      <c r="AT54" s="863">
        <f t="shared" si="50"/>
        <v>2569.056227</v>
      </c>
      <c r="AU54" s="863">
        <f t="shared" si="50"/>
        <v>841.66989999999998</v>
      </c>
      <c r="AV54" s="863">
        <f t="shared" ref="AV54:BZ54" si="51">SUM(AV55:AV56)</f>
        <v>0</v>
      </c>
      <c r="AW54" s="863">
        <f t="shared" si="51"/>
        <v>1727.3863269999999</v>
      </c>
      <c r="AX54" s="863">
        <f t="shared" si="51"/>
        <v>519.06989999999996</v>
      </c>
      <c r="AY54" s="863">
        <f t="shared" si="51"/>
        <v>0</v>
      </c>
      <c r="AZ54" s="863">
        <f t="shared" si="51"/>
        <v>0</v>
      </c>
      <c r="BA54" s="863">
        <f t="shared" si="51"/>
        <v>519.06989999999996</v>
      </c>
      <c r="BB54" s="863">
        <f t="shared" si="51"/>
        <v>519.06989999999996</v>
      </c>
      <c r="BC54" s="863">
        <f t="shared" si="51"/>
        <v>0</v>
      </c>
      <c r="BD54" s="863">
        <f t="shared" si="51"/>
        <v>0</v>
      </c>
      <c r="BE54" s="863">
        <f t="shared" si="51"/>
        <v>0</v>
      </c>
      <c r="BF54" s="863">
        <f t="shared" si="51"/>
        <v>0</v>
      </c>
      <c r="BG54" s="863">
        <f t="shared" si="51"/>
        <v>0</v>
      </c>
      <c r="BH54" s="863">
        <f t="shared" si="51"/>
        <v>0</v>
      </c>
      <c r="BI54" s="863">
        <f t="shared" si="51"/>
        <v>0</v>
      </c>
      <c r="BJ54" s="863">
        <f t="shared" si="51"/>
        <v>0</v>
      </c>
      <c r="BK54" s="863">
        <f t="shared" si="51"/>
        <v>0</v>
      </c>
      <c r="BL54" s="863">
        <f t="shared" si="51"/>
        <v>0</v>
      </c>
      <c r="BM54" s="863">
        <f t="shared" si="51"/>
        <v>0</v>
      </c>
      <c r="BN54" s="863">
        <f t="shared" si="51"/>
        <v>0</v>
      </c>
      <c r="BO54" s="863">
        <f t="shared" si="51"/>
        <v>0</v>
      </c>
      <c r="BP54" s="863">
        <f t="shared" si="51"/>
        <v>0</v>
      </c>
      <c r="BQ54" s="863">
        <f t="shared" si="51"/>
        <v>0</v>
      </c>
      <c r="BR54" s="863">
        <f t="shared" si="51"/>
        <v>0</v>
      </c>
      <c r="BS54" s="863">
        <f t="shared" si="51"/>
        <v>0</v>
      </c>
      <c r="BT54" s="863">
        <f t="shared" si="51"/>
        <v>0</v>
      </c>
      <c r="BU54" s="863">
        <f t="shared" si="51"/>
        <v>0</v>
      </c>
      <c r="BV54" s="863">
        <f t="shared" si="51"/>
        <v>0</v>
      </c>
      <c r="BW54" s="863">
        <f t="shared" si="51"/>
        <v>0</v>
      </c>
      <c r="BX54" s="863">
        <f t="shared" si="51"/>
        <v>0</v>
      </c>
      <c r="BY54" s="863">
        <f t="shared" si="51"/>
        <v>0</v>
      </c>
      <c r="BZ54" s="863">
        <f t="shared" si="51"/>
        <v>0</v>
      </c>
      <c r="CA54" s="855"/>
      <c r="CD54" s="893"/>
      <c r="CE54" s="893"/>
    </row>
    <row r="55" spans="1:86" ht="51" hidden="1" customHeight="1" outlineLevel="1">
      <c r="A55" s="849">
        <v>1</v>
      </c>
      <c r="B55" s="861" t="s">
        <v>214</v>
      </c>
      <c r="C55" s="849" t="s">
        <v>158</v>
      </c>
      <c r="D55" s="859" t="s">
        <v>211</v>
      </c>
      <c r="E55" s="849" t="s">
        <v>48</v>
      </c>
      <c r="F55" s="849" t="s">
        <v>213</v>
      </c>
      <c r="G55" s="849" t="s">
        <v>161</v>
      </c>
      <c r="H55" s="849">
        <v>8064855</v>
      </c>
      <c r="I55" s="849" t="s">
        <v>75</v>
      </c>
      <c r="J55" s="849">
        <v>2024</v>
      </c>
      <c r="K55" s="849" t="s">
        <v>215</v>
      </c>
      <c r="L55" s="849" t="s">
        <v>216</v>
      </c>
      <c r="M55" s="850">
        <f t="shared" ref="M55" si="52">SUM(N55:P55)</f>
        <v>1778.248241</v>
      </c>
      <c r="N55" s="850"/>
      <c r="O55" s="850"/>
      <c r="P55" s="850">
        <f>50.861914+1727.386327</f>
        <v>1778.248241</v>
      </c>
      <c r="Q55" s="850"/>
      <c r="R55" s="850" t="s">
        <v>217</v>
      </c>
      <c r="S55" s="850">
        <f>T55+U55+V55</f>
        <v>0</v>
      </c>
      <c r="T55" s="850"/>
      <c r="U55" s="850"/>
      <c r="V55" s="850"/>
      <c r="W55" s="850">
        <f t="shared" ref="W55:W58" si="53">AA55+AB55+AC55</f>
        <v>1999.9863270000001</v>
      </c>
      <c r="X55" s="850"/>
      <c r="Y55" s="850"/>
      <c r="Z55" s="850">
        <f>50.861914+1727.386327</f>
        <v>1778.248241</v>
      </c>
      <c r="AA55" s="850">
        <f>50.861914+221.738086</f>
        <v>272.60000000000002</v>
      </c>
      <c r="AB55" s="850"/>
      <c r="AC55" s="850">
        <v>1727.3863269999999</v>
      </c>
      <c r="AD55" s="850">
        <v>0</v>
      </c>
      <c r="AE55" s="850"/>
      <c r="AF55" s="850"/>
      <c r="AG55" s="850">
        <v>0</v>
      </c>
      <c r="AH55" s="850"/>
      <c r="AI55" s="850"/>
      <c r="AJ55" s="850"/>
      <c r="AK55" s="850"/>
      <c r="AL55" s="850">
        <v>0</v>
      </c>
      <c r="AM55" s="850"/>
      <c r="AN55" s="850"/>
      <c r="AO55" s="850">
        <v>0</v>
      </c>
      <c r="AP55" s="850">
        <v>221.73808600000001</v>
      </c>
      <c r="AQ55" s="850"/>
      <c r="AR55" s="850"/>
      <c r="AS55" s="850"/>
      <c r="AT55" s="850">
        <f t="shared" si="49"/>
        <v>1999.9863270000001</v>
      </c>
      <c r="AU55" s="850">
        <f>50.861914+221.738086</f>
        <v>272.60000000000002</v>
      </c>
      <c r="AV55" s="850"/>
      <c r="AW55" s="850">
        <v>1727.3863269999999</v>
      </c>
      <c r="AX55" s="851">
        <v>0</v>
      </c>
      <c r="AY55" s="851"/>
      <c r="AZ55" s="851"/>
      <c r="BA55" s="851">
        <v>0</v>
      </c>
      <c r="BB55" s="851"/>
      <c r="BC55" s="851"/>
      <c r="BD55" s="851"/>
      <c r="BE55" s="851"/>
      <c r="BF55" s="851">
        <v>0</v>
      </c>
      <c r="BG55" s="851"/>
      <c r="BH55" s="851"/>
      <c r="BI55" s="851"/>
      <c r="BJ55" s="851">
        <v>0</v>
      </c>
      <c r="BK55" s="851"/>
      <c r="BL55" s="851"/>
      <c r="BM55" s="851"/>
      <c r="BN55" s="851"/>
      <c r="BO55" s="851"/>
      <c r="BP55" s="851"/>
      <c r="BQ55" s="851"/>
      <c r="BR55" s="851"/>
      <c r="BS55" s="851"/>
      <c r="BT55" s="851"/>
      <c r="BU55" s="851"/>
      <c r="BV55" s="851"/>
      <c r="BW55" s="851"/>
      <c r="BX55" s="851"/>
      <c r="BY55" s="851"/>
      <c r="BZ55" s="851"/>
      <c r="CA55" s="851"/>
      <c r="CB55" s="900"/>
      <c r="CC55" s="900"/>
      <c r="CD55" s="901"/>
      <c r="CE55" s="901"/>
      <c r="CF55" s="902"/>
      <c r="CG55" s="902"/>
      <c r="CH55" s="902"/>
    </row>
    <row r="56" spans="1:86" ht="42" hidden="1" customHeight="1" outlineLevel="1">
      <c r="A56" s="849">
        <v>2</v>
      </c>
      <c r="B56" s="861" t="s">
        <v>218</v>
      </c>
      <c r="C56" s="849" t="s">
        <v>219</v>
      </c>
      <c r="D56" s="859" t="s">
        <v>211</v>
      </c>
      <c r="E56" s="849" t="s">
        <v>48</v>
      </c>
      <c r="F56" s="849" t="s">
        <v>213</v>
      </c>
      <c r="G56" s="849" t="s">
        <v>161</v>
      </c>
      <c r="H56" s="849">
        <v>8006206</v>
      </c>
      <c r="I56" s="849" t="s">
        <v>52</v>
      </c>
      <c r="J56" s="849">
        <v>2024</v>
      </c>
      <c r="K56" s="849"/>
      <c r="L56" s="849" t="s">
        <v>220</v>
      </c>
      <c r="M56" s="850">
        <v>2300</v>
      </c>
      <c r="N56" s="850"/>
      <c r="O56" s="850"/>
      <c r="P56" s="850">
        <v>1105.0699</v>
      </c>
      <c r="Q56" s="850"/>
      <c r="R56" s="850" t="s">
        <v>213</v>
      </c>
      <c r="S56" s="850">
        <f>T56+U56+V56</f>
        <v>0</v>
      </c>
      <c r="T56" s="850"/>
      <c r="U56" s="850"/>
      <c r="V56" s="850"/>
      <c r="W56" s="850">
        <f t="shared" si="53"/>
        <v>1105.0699</v>
      </c>
      <c r="X56" s="850"/>
      <c r="Y56" s="850"/>
      <c r="Z56" s="850">
        <v>1105.0699</v>
      </c>
      <c r="AA56" s="850">
        <v>1105.0699</v>
      </c>
      <c r="AB56" s="850"/>
      <c r="AC56" s="850"/>
      <c r="AD56" s="850">
        <v>536</v>
      </c>
      <c r="AE56" s="850"/>
      <c r="AF56" s="850"/>
      <c r="AG56" s="850">
        <v>536</v>
      </c>
      <c r="AH56" s="850">
        <v>536</v>
      </c>
      <c r="AI56" s="850"/>
      <c r="AJ56" s="850"/>
      <c r="AK56" s="850"/>
      <c r="AL56" s="850">
        <v>586</v>
      </c>
      <c r="AM56" s="850"/>
      <c r="AN56" s="850"/>
      <c r="AO56" s="850">
        <v>586</v>
      </c>
      <c r="AP56" s="850">
        <v>586</v>
      </c>
      <c r="AQ56" s="850"/>
      <c r="AR56" s="850"/>
      <c r="AS56" s="850"/>
      <c r="AT56" s="850">
        <f t="shared" si="49"/>
        <v>569.06989999999996</v>
      </c>
      <c r="AU56" s="850">
        <v>569.06989999999996</v>
      </c>
      <c r="AV56" s="850"/>
      <c r="AW56" s="850"/>
      <c r="AX56" s="851">
        <v>519.06989999999996</v>
      </c>
      <c r="AY56" s="851"/>
      <c r="AZ56" s="851"/>
      <c r="BA56" s="851">
        <v>519.06989999999996</v>
      </c>
      <c r="BB56" s="851">
        <v>519.06989999999996</v>
      </c>
      <c r="BC56" s="851"/>
      <c r="BD56" s="851"/>
      <c r="BE56" s="851"/>
      <c r="BF56" s="851">
        <v>0</v>
      </c>
      <c r="BG56" s="851"/>
      <c r="BH56" s="851"/>
      <c r="BI56" s="851"/>
      <c r="BJ56" s="851">
        <v>0</v>
      </c>
      <c r="BK56" s="851"/>
      <c r="BL56" s="851"/>
      <c r="BM56" s="851"/>
      <c r="BN56" s="851"/>
      <c r="BO56" s="851"/>
      <c r="BP56" s="851"/>
      <c r="BQ56" s="851"/>
      <c r="BR56" s="851"/>
      <c r="BS56" s="851"/>
      <c r="BT56" s="851"/>
      <c r="BU56" s="851"/>
      <c r="BV56" s="851"/>
      <c r="BW56" s="851"/>
      <c r="BX56" s="851"/>
      <c r="BY56" s="851"/>
      <c r="BZ56" s="851"/>
      <c r="CA56" s="851"/>
      <c r="CB56" s="900"/>
      <c r="CC56" s="900"/>
      <c r="CD56" s="901"/>
      <c r="CE56" s="901"/>
      <c r="CF56" s="902"/>
      <c r="CG56" s="902"/>
      <c r="CH56" s="902"/>
    </row>
    <row r="57" spans="1:86" s="892" customFormat="1" ht="38.25" hidden="1" customHeight="1" collapsed="1">
      <c r="A57" s="845" t="s">
        <v>48</v>
      </c>
      <c r="B57" s="845" t="s">
        <v>1337</v>
      </c>
      <c r="C57" s="846"/>
      <c r="D57" s="846"/>
      <c r="E57" s="846"/>
      <c r="F57" s="845"/>
      <c r="G57" s="846"/>
      <c r="H57" s="846"/>
      <c r="I57" s="846"/>
      <c r="J57" s="846"/>
      <c r="K57" s="846"/>
      <c r="L57" s="846"/>
      <c r="M57" s="847">
        <f>M58</f>
        <v>600</v>
      </c>
      <c r="N57" s="847">
        <f t="shared" ref="N57:BQ57" si="54">N58</f>
        <v>0</v>
      </c>
      <c r="O57" s="847">
        <f t="shared" si="54"/>
        <v>0</v>
      </c>
      <c r="P57" s="847">
        <f t="shared" si="54"/>
        <v>600</v>
      </c>
      <c r="Q57" s="847">
        <f t="shared" si="54"/>
        <v>0</v>
      </c>
      <c r="R57" s="847">
        <f t="shared" si="54"/>
        <v>0</v>
      </c>
      <c r="S57" s="847">
        <f t="shared" si="54"/>
        <v>0</v>
      </c>
      <c r="T57" s="847">
        <f t="shared" si="54"/>
        <v>0</v>
      </c>
      <c r="U57" s="847">
        <f t="shared" si="54"/>
        <v>0</v>
      </c>
      <c r="V57" s="847">
        <f t="shared" si="54"/>
        <v>0</v>
      </c>
      <c r="W57" s="847">
        <f t="shared" si="54"/>
        <v>600</v>
      </c>
      <c r="X57" s="847">
        <f t="shared" si="54"/>
        <v>0</v>
      </c>
      <c r="Y57" s="847">
        <f t="shared" si="54"/>
        <v>0</v>
      </c>
      <c r="Z57" s="847">
        <f t="shared" si="54"/>
        <v>600</v>
      </c>
      <c r="AA57" s="847">
        <f t="shared" si="54"/>
        <v>0</v>
      </c>
      <c r="AB57" s="847">
        <f t="shared" si="54"/>
        <v>600</v>
      </c>
      <c r="AC57" s="847">
        <f t="shared" si="54"/>
        <v>0</v>
      </c>
      <c r="AD57" s="847">
        <f t="shared" si="54"/>
        <v>0</v>
      </c>
      <c r="AE57" s="847">
        <f t="shared" si="54"/>
        <v>0</v>
      </c>
      <c r="AF57" s="847">
        <f t="shared" si="54"/>
        <v>0</v>
      </c>
      <c r="AG57" s="847">
        <f t="shared" si="54"/>
        <v>0</v>
      </c>
      <c r="AH57" s="847">
        <f t="shared" si="54"/>
        <v>0</v>
      </c>
      <c r="AI57" s="847">
        <f t="shared" si="54"/>
        <v>0</v>
      </c>
      <c r="AJ57" s="847">
        <f t="shared" si="54"/>
        <v>0</v>
      </c>
      <c r="AK57" s="847">
        <f t="shared" si="54"/>
        <v>0</v>
      </c>
      <c r="AL57" s="847">
        <f t="shared" si="54"/>
        <v>0</v>
      </c>
      <c r="AM57" s="847">
        <f t="shared" si="54"/>
        <v>0</v>
      </c>
      <c r="AN57" s="847">
        <f t="shared" si="54"/>
        <v>0</v>
      </c>
      <c r="AO57" s="847">
        <f t="shared" si="54"/>
        <v>0</v>
      </c>
      <c r="AP57" s="847">
        <f t="shared" si="54"/>
        <v>0</v>
      </c>
      <c r="AQ57" s="847">
        <f t="shared" si="54"/>
        <v>0</v>
      </c>
      <c r="AR57" s="847">
        <f t="shared" si="54"/>
        <v>0</v>
      </c>
      <c r="AS57" s="847">
        <f t="shared" si="54"/>
        <v>0</v>
      </c>
      <c r="AT57" s="847">
        <f t="shared" si="54"/>
        <v>0</v>
      </c>
      <c r="AU57" s="847">
        <f t="shared" si="54"/>
        <v>0</v>
      </c>
      <c r="AV57" s="847">
        <f t="shared" si="54"/>
        <v>0</v>
      </c>
      <c r="AW57" s="847">
        <f t="shared" si="54"/>
        <v>0</v>
      </c>
      <c r="AX57" s="853">
        <f t="shared" si="54"/>
        <v>0</v>
      </c>
      <c r="AY57" s="853">
        <f t="shared" si="54"/>
        <v>0</v>
      </c>
      <c r="AZ57" s="853">
        <f t="shared" si="54"/>
        <v>0</v>
      </c>
      <c r="BA57" s="853">
        <f t="shared" si="54"/>
        <v>0</v>
      </c>
      <c r="BB57" s="853">
        <f t="shared" si="54"/>
        <v>0</v>
      </c>
      <c r="BC57" s="853">
        <f t="shared" si="54"/>
        <v>0</v>
      </c>
      <c r="BD57" s="853">
        <f t="shared" si="54"/>
        <v>0</v>
      </c>
      <c r="BE57" s="853">
        <f t="shared" si="54"/>
        <v>0</v>
      </c>
      <c r="BF57" s="853">
        <f t="shared" si="54"/>
        <v>0</v>
      </c>
      <c r="BG57" s="853">
        <f t="shared" si="54"/>
        <v>0</v>
      </c>
      <c r="BH57" s="853">
        <f t="shared" si="54"/>
        <v>0</v>
      </c>
      <c r="BI57" s="853">
        <f t="shared" si="54"/>
        <v>0</v>
      </c>
      <c r="BJ57" s="853">
        <f t="shared" si="54"/>
        <v>0</v>
      </c>
      <c r="BK57" s="853">
        <f t="shared" si="54"/>
        <v>0</v>
      </c>
      <c r="BL57" s="853">
        <f t="shared" si="54"/>
        <v>0</v>
      </c>
      <c r="BM57" s="853">
        <f t="shared" si="54"/>
        <v>0</v>
      </c>
      <c r="BN57" s="853">
        <f t="shared" si="54"/>
        <v>0</v>
      </c>
      <c r="BO57" s="853">
        <f t="shared" si="54"/>
        <v>0</v>
      </c>
      <c r="BP57" s="853">
        <f t="shared" si="54"/>
        <v>0</v>
      </c>
      <c r="BQ57" s="853">
        <f t="shared" si="54"/>
        <v>0</v>
      </c>
      <c r="BR57" s="853"/>
      <c r="BS57" s="853"/>
      <c r="BT57" s="853"/>
      <c r="BU57" s="853"/>
      <c r="BV57" s="853"/>
      <c r="BW57" s="853"/>
      <c r="BX57" s="853"/>
      <c r="BY57" s="853"/>
      <c r="BZ57" s="853"/>
      <c r="CA57" s="846"/>
      <c r="CB57" s="897"/>
      <c r="CC57" s="897"/>
      <c r="CD57" s="898"/>
      <c r="CE57" s="898"/>
      <c r="CF57" s="885"/>
      <c r="CG57" s="885"/>
      <c r="CH57" s="885"/>
    </row>
    <row r="58" spans="1:86" ht="57" hidden="1" customHeight="1" outlineLevel="1">
      <c r="A58" s="867">
        <v>1</v>
      </c>
      <c r="B58" s="868" t="s">
        <v>221</v>
      </c>
      <c r="C58" s="869"/>
      <c r="D58" s="870"/>
      <c r="E58" s="869"/>
      <c r="F58" s="869"/>
      <c r="G58" s="869"/>
      <c r="H58" s="869"/>
      <c r="I58" s="869"/>
      <c r="J58" s="869"/>
      <c r="K58" s="869"/>
      <c r="L58" s="869"/>
      <c r="M58" s="871">
        <v>600</v>
      </c>
      <c r="N58" s="871"/>
      <c r="O58" s="871"/>
      <c r="P58" s="871">
        <v>600</v>
      </c>
      <c r="Q58" s="871"/>
      <c r="R58" s="871"/>
      <c r="S58" s="871"/>
      <c r="T58" s="871"/>
      <c r="U58" s="871"/>
      <c r="V58" s="871"/>
      <c r="W58" s="871">
        <f t="shared" si="53"/>
        <v>600</v>
      </c>
      <c r="X58" s="871"/>
      <c r="Y58" s="871"/>
      <c r="Z58" s="871">
        <v>600</v>
      </c>
      <c r="AA58" s="871">
        <v>0</v>
      </c>
      <c r="AB58" s="871">
        <v>600</v>
      </c>
      <c r="AC58" s="871"/>
      <c r="AD58" s="871"/>
      <c r="AE58" s="871"/>
      <c r="AF58" s="871"/>
      <c r="AG58" s="871"/>
      <c r="AH58" s="871"/>
      <c r="AI58" s="871"/>
      <c r="AJ58" s="871"/>
      <c r="AK58" s="871"/>
      <c r="AL58" s="871"/>
      <c r="AM58" s="871"/>
      <c r="AN58" s="871"/>
      <c r="AO58" s="871"/>
      <c r="AP58" s="871"/>
      <c r="AQ58" s="871"/>
      <c r="AR58" s="871"/>
      <c r="AS58" s="871"/>
      <c r="AT58" s="871">
        <f t="shared" si="49"/>
        <v>0</v>
      </c>
      <c r="AU58" s="871"/>
      <c r="AV58" s="871"/>
      <c r="AW58" s="871"/>
      <c r="AX58" s="872"/>
      <c r="AY58" s="872"/>
      <c r="AZ58" s="872"/>
      <c r="BA58" s="872"/>
      <c r="BB58" s="872"/>
      <c r="BC58" s="872"/>
      <c r="BD58" s="872"/>
      <c r="BE58" s="872"/>
      <c r="BF58" s="872"/>
      <c r="BG58" s="872"/>
      <c r="BH58" s="872"/>
      <c r="BI58" s="872"/>
      <c r="BJ58" s="872"/>
      <c r="BK58" s="872"/>
      <c r="BL58" s="872"/>
      <c r="BM58" s="872"/>
      <c r="BN58" s="872"/>
      <c r="BO58" s="872"/>
      <c r="BP58" s="872"/>
      <c r="BQ58" s="872"/>
      <c r="BR58" s="872"/>
      <c r="BS58" s="872"/>
      <c r="BT58" s="872"/>
      <c r="BU58" s="872"/>
      <c r="BV58" s="872"/>
      <c r="BW58" s="872"/>
      <c r="BX58" s="872"/>
      <c r="BY58" s="872"/>
      <c r="BZ58" s="872"/>
      <c r="CA58" s="871" t="s">
        <v>324</v>
      </c>
      <c r="CB58" s="892"/>
      <c r="CC58" s="892"/>
      <c r="CD58" s="893"/>
      <c r="CE58" s="893"/>
      <c r="CF58" s="885"/>
      <c r="CG58" s="893"/>
      <c r="CH58" s="893"/>
    </row>
    <row r="59" spans="1:86" ht="26.25" customHeight="1" collapsed="1">
      <c r="A59" s="1049" t="s">
        <v>1373</v>
      </c>
      <c r="B59" s="1050"/>
      <c r="C59" s="1050"/>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1050"/>
      <c r="AA59" s="1050"/>
      <c r="AB59" s="1050"/>
      <c r="AC59" s="1050"/>
      <c r="AD59" s="1050"/>
      <c r="AE59" s="1050"/>
      <c r="AF59" s="1050"/>
      <c r="AG59" s="1050"/>
      <c r="AH59" s="1050"/>
      <c r="AI59" s="1050"/>
      <c r="AJ59" s="1050"/>
      <c r="AK59" s="1050"/>
      <c r="AL59" s="1050"/>
      <c r="AM59" s="1050"/>
      <c r="AN59" s="1050"/>
      <c r="AO59" s="1050"/>
      <c r="AP59" s="1050"/>
      <c r="AQ59" s="1050"/>
      <c r="AR59" s="1050"/>
      <c r="AS59" s="1050"/>
      <c r="AT59" s="1050"/>
      <c r="AU59" s="1050"/>
      <c r="AV59" s="1050"/>
      <c r="AW59" s="1050"/>
      <c r="AX59" s="1050"/>
      <c r="AY59" s="1050"/>
      <c r="AZ59" s="1050"/>
      <c r="BA59" s="1050"/>
      <c r="BB59" s="1050"/>
      <c r="BC59" s="1050"/>
      <c r="BD59" s="1050"/>
      <c r="BE59" s="1050"/>
      <c r="BF59" s="1050"/>
      <c r="BG59" s="1050"/>
      <c r="BH59" s="1050"/>
      <c r="BI59" s="1050"/>
      <c r="BJ59" s="1050"/>
      <c r="BK59" s="1050"/>
      <c r="BL59" s="1050"/>
      <c r="BM59" s="1050"/>
      <c r="BN59" s="1050"/>
      <c r="BO59" s="1050"/>
      <c r="BP59" s="1050"/>
      <c r="BQ59" s="1050"/>
      <c r="BR59" s="1050"/>
      <c r="BS59" s="1050"/>
      <c r="BT59" s="1050"/>
      <c r="BU59" s="1050"/>
      <c r="BV59" s="1050"/>
      <c r="BW59" s="1050"/>
      <c r="BX59" s="1050"/>
      <c r="BY59" s="1050"/>
      <c r="BZ59" s="1050"/>
      <c r="CA59" s="1050"/>
      <c r="CB59" s="1050"/>
      <c r="CC59" s="1050"/>
      <c r="CD59" s="1050"/>
      <c r="CE59" s="1050"/>
      <c r="CF59" s="1050"/>
      <c r="CG59" s="1050"/>
      <c r="CH59" s="873"/>
    </row>
    <row r="60" spans="1:86" ht="14.25" customHeight="1">
      <c r="A60" s="1051"/>
      <c r="B60" s="1051"/>
      <c r="C60" s="1051"/>
      <c r="D60" s="1051"/>
      <c r="E60" s="1051"/>
      <c r="F60" s="1051"/>
      <c r="G60" s="1051"/>
      <c r="H60" s="1051"/>
      <c r="I60" s="1051"/>
      <c r="J60" s="1051"/>
      <c r="K60" s="1051"/>
      <c r="L60" s="1051"/>
      <c r="M60" s="1051"/>
      <c r="N60" s="1051"/>
      <c r="O60" s="1051"/>
      <c r="P60" s="1051"/>
      <c r="Q60" s="1051"/>
      <c r="R60" s="1051"/>
      <c r="S60" s="1051"/>
      <c r="T60" s="1051"/>
      <c r="U60" s="1051"/>
      <c r="V60" s="1051"/>
      <c r="W60" s="1051"/>
      <c r="X60" s="1051"/>
      <c r="Y60" s="1051"/>
      <c r="Z60" s="1051"/>
      <c r="AA60" s="1051"/>
      <c r="AB60" s="1051"/>
      <c r="AC60" s="1051"/>
      <c r="AD60" s="1051"/>
      <c r="AE60" s="1051"/>
      <c r="AF60" s="1051"/>
      <c r="AG60" s="1051"/>
      <c r="AH60" s="1051"/>
      <c r="AI60" s="1051"/>
      <c r="AJ60" s="1051"/>
      <c r="AK60" s="1051"/>
      <c r="AL60" s="1051"/>
      <c r="AM60" s="1051"/>
      <c r="AN60" s="1051"/>
      <c r="AO60" s="1051"/>
      <c r="AP60" s="1051"/>
      <c r="AQ60" s="1051"/>
      <c r="AR60" s="1051"/>
      <c r="AS60" s="1051"/>
      <c r="AT60" s="1051"/>
      <c r="AU60" s="1051"/>
      <c r="AV60" s="1051"/>
      <c r="AW60" s="1051"/>
      <c r="AX60" s="1051"/>
      <c r="AY60" s="1051"/>
      <c r="AZ60" s="1051"/>
      <c r="BA60" s="1051"/>
      <c r="BB60" s="1051"/>
      <c r="BC60" s="1051"/>
      <c r="BD60" s="1051"/>
      <c r="BE60" s="1051"/>
      <c r="BF60" s="1051"/>
      <c r="BG60" s="1051"/>
      <c r="BH60" s="1051"/>
      <c r="BI60" s="1051"/>
      <c r="BJ60" s="1051"/>
      <c r="BK60" s="1051"/>
      <c r="BL60" s="1051"/>
      <c r="BM60" s="1051"/>
      <c r="BN60" s="1051"/>
      <c r="BO60" s="1051"/>
      <c r="BP60" s="1051"/>
      <c r="BQ60" s="1051"/>
      <c r="BR60" s="1051"/>
      <c r="BS60" s="1051"/>
      <c r="BT60" s="1051"/>
      <c r="BU60" s="1051"/>
      <c r="BV60" s="1051"/>
      <c r="BW60" s="1051"/>
      <c r="BX60" s="1051"/>
      <c r="BY60" s="1051"/>
      <c r="BZ60" s="1051"/>
      <c r="CA60" s="1051"/>
      <c r="CB60" s="1051"/>
      <c r="CC60" s="1051"/>
      <c r="CD60" s="1051"/>
      <c r="CE60" s="1051"/>
      <c r="CF60" s="1051"/>
      <c r="CG60" s="1051"/>
    </row>
  </sheetData>
  <mergeCells count="104">
    <mergeCell ref="AV6:CA6"/>
    <mergeCell ref="BF12:BF14"/>
    <mergeCell ref="BA13:BA14"/>
    <mergeCell ref="BB13:BE13"/>
    <mergeCell ref="AM13:AM14"/>
    <mergeCell ref="AN13:AN14"/>
    <mergeCell ref="AO13:AO14"/>
    <mergeCell ref="AP13:AS13"/>
    <mergeCell ref="AY13:AY14"/>
    <mergeCell ref="AZ13:AZ14"/>
    <mergeCell ref="BJ11:BM11"/>
    <mergeCell ref="AL11:AS11"/>
    <mergeCell ref="AT11:AT14"/>
    <mergeCell ref="AU11:AW11"/>
    <mergeCell ref="AX11:BE11"/>
    <mergeCell ref="BF11:BI11"/>
    <mergeCell ref="BS10:BV10"/>
    <mergeCell ref="BW10:BZ10"/>
    <mergeCell ref="BS11:BS14"/>
    <mergeCell ref="BT11:BV11"/>
    <mergeCell ref="BW11:BW14"/>
    <mergeCell ref="BX11:BZ11"/>
    <mergeCell ref="BT12:BT14"/>
    <mergeCell ref="BU12:BU14"/>
    <mergeCell ref="CC12:CH12"/>
    <mergeCell ref="BG13:BG14"/>
    <mergeCell ref="BH13:BH14"/>
    <mergeCell ref="BI13:BI14"/>
    <mergeCell ref="BK13:BK14"/>
    <mergeCell ref="BQ13:BQ14"/>
    <mergeCell ref="BL13:BL14"/>
    <mergeCell ref="BM13:BM14"/>
    <mergeCell ref="BO13:BO14"/>
    <mergeCell ref="BP13:BP14"/>
    <mergeCell ref="BG12:BI12"/>
    <mergeCell ref="BN12:BN14"/>
    <mergeCell ref="BO12:BQ12"/>
    <mergeCell ref="BJ12:BJ14"/>
    <mergeCell ref="BK12:BM12"/>
    <mergeCell ref="BR10:BR14"/>
    <mergeCell ref="BF10:BM10"/>
    <mergeCell ref="BN10:BQ11"/>
    <mergeCell ref="CA10:CA14"/>
    <mergeCell ref="BV12:BV14"/>
    <mergeCell ref="BX12:BX14"/>
    <mergeCell ref="BY12:BY14"/>
    <mergeCell ref="BZ12:BZ14"/>
    <mergeCell ref="AA12:AA14"/>
    <mergeCell ref="AB12:AB14"/>
    <mergeCell ref="AD11:AK11"/>
    <mergeCell ref="K12:K14"/>
    <mergeCell ref="L12:L14"/>
    <mergeCell ref="M12:M14"/>
    <mergeCell ref="N12:P12"/>
    <mergeCell ref="T12:T14"/>
    <mergeCell ref="Q10:Q14"/>
    <mergeCell ref="R10:R14"/>
    <mergeCell ref="S10:V10"/>
    <mergeCell ref="N13:N14"/>
    <mergeCell ref="O13:O14"/>
    <mergeCell ref="P13:P14"/>
    <mergeCell ref="U12:U14"/>
    <mergeCell ref="V12:V14"/>
    <mergeCell ref="S11:S14"/>
    <mergeCell ref="T11:V11"/>
    <mergeCell ref="W11:W14"/>
    <mergeCell ref="X11:X14"/>
    <mergeCell ref="Y11:Y14"/>
    <mergeCell ref="W10:AC10"/>
    <mergeCell ref="Z11:Z14"/>
    <mergeCell ref="AA11:AC11"/>
    <mergeCell ref="AU12:AU14"/>
    <mergeCell ref="AV12:AV14"/>
    <mergeCell ref="AW12:AW14"/>
    <mergeCell ref="AX12:AX14"/>
    <mergeCell ref="AY12:BE12"/>
    <mergeCell ref="AE13:AE14"/>
    <mergeCell ref="AF13:AF14"/>
    <mergeCell ref="AG13:AG14"/>
    <mergeCell ref="AH13:AK13"/>
    <mergeCell ref="A8:CA8"/>
    <mergeCell ref="A59:CG60"/>
    <mergeCell ref="A2:CA3"/>
    <mergeCell ref="A1:BQ1"/>
    <mergeCell ref="A4:BQ4"/>
    <mergeCell ref="A5:BQ5"/>
    <mergeCell ref="A10:A14"/>
    <mergeCell ref="B10:B14"/>
    <mergeCell ref="C10:C14"/>
    <mergeCell ref="D10:D14"/>
    <mergeCell ref="E10:E14"/>
    <mergeCell ref="F10:F14"/>
    <mergeCell ref="G10:G14"/>
    <mergeCell ref="H10:H14"/>
    <mergeCell ref="I10:I14"/>
    <mergeCell ref="J10:J14"/>
    <mergeCell ref="K10:P11"/>
    <mergeCell ref="AC12:AC14"/>
    <mergeCell ref="AD12:AD14"/>
    <mergeCell ref="AE12:AK12"/>
    <mergeCell ref="AL12:AL14"/>
    <mergeCell ref="AM12:AS12"/>
    <mergeCell ref="AT10:BE10"/>
    <mergeCell ref="AD10:AS10"/>
  </mergeCells>
  <printOptions horizontalCentered="1"/>
  <pageMargins left="0.51181102362204722" right="0.31496062992125984" top="0.56999999999999995" bottom="0.51181102362204722" header="0.31496062992125984" footer="0.31496062992125984"/>
  <pageSetup paperSize="9" scale="55" fitToHeight="0" orientation="landscape" r:id="rId1"/>
  <headerFooter>
    <oddHeader>&amp;R&amp;"times new,Bold Italic"&amp;12Tu Mơ Rông</oddHead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abSelected="1" topLeftCell="C7" zoomScaleNormal="100" workbookViewId="0">
      <selection activeCell="N7" sqref="N1:T1048576"/>
    </sheetView>
  </sheetViews>
  <sheetFormatPr defaultColWidth="9" defaultRowHeight="15.75" outlineLevelRow="1"/>
  <cols>
    <col min="1" max="1" width="6.73046875" style="910" customWidth="1"/>
    <col min="2" max="2" width="58.6640625" style="929" customWidth="1"/>
    <col min="3" max="12" width="7.3984375" style="910" customWidth="1"/>
    <col min="13" max="13" width="19.9296875" style="910" customWidth="1"/>
    <col min="14" max="20" width="9" style="910" hidden="1" customWidth="1"/>
    <col min="21" max="21" width="9" style="910" customWidth="1"/>
    <col min="22" max="16384" width="9" style="910"/>
  </cols>
  <sheetData>
    <row r="1" spans="1:20" ht="20.25" customHeight="1">
      <c r="A1" s="1081" t="s">
        <v>1492</v>
      </c>
      <c r="B1" s="1081"/>
      <c r="C1" s="908"/>
      <c r="D1" s="908"/>
      <c r="E1" s="909"/>
      <c r="F1" s="909"/>
      <c r="G1" s="909"/>
      <c r="H1" s="909"/>
      <c r="I1" s="909"/>
      <c r="J1" s="909"/>
      <c r="K1" s="909"/>
      <c r="L1" s="1074" t="s">
        <v>1495</v>
      </c>
      <c r="M1" s="1074"/>
    </row>
    <row r="2" spans="1:20" ht="20.25" customHeight="1">
      <c r="A2" s="1075" t="s">
        <v>1497</v>
      </c>
      <c r="B2" s="1075"/>
      <c r="C2" s="1075"/>
      <c r="D2" s="1075"/>
      <c r="E2" s="1075"/>
      <c r="F2" s="1075"/>
      <c r="G2" s="1075"/>
      <c r="H2" s="1075"/>
      <c r="I2" s="1075"/>
      <c r="J2" s="1075"/>
      <c r="K2" s="1075"/>
      <c r="L2" s="1075"/>
      <c r="M2" s="1075"/>
    </row>
    <row r="3" spans="1:20" ht="20.25" customHeight="1">
      <c r="A3" s="911"/>
      <c r="B3" s="912"/>
      <c r="C3" s="908"/>
      <c r="D3" s="908"/>
      <c r="E3" s="913"/>
      <c r="F3" s="913"/>
      <c r="G3" s="913"/>
      <c r="H3" s="913"/>
      <c r="I3" s="913"/>
      <c r="J3" s="913"/>
      <c r="K3" s="913"/>
      <c r="L3" s="1076"/>
      <c r="M3" s="1076"/>
    </row>
    <row r="4" spans="1:20" ht="43.35" customHeight="1">
      <c r="A4" s="1068" t="s">
        <v>16</v>
      </c>
      <c r="B4" s="1068" t="s">
        <v>144</v>
      </c>
      <c r="C4" s="1068" t="s">
        <v>61</v>
      </c>
      <c r="D4" s="1068"/>
      <c r="E4" s="1068"/>
      <c r="F4" s="1068"/>
      <c r="G4" s="1071" t="s">
        <v>1496</v>
      </c>
      <c r="H4" s="1077" t="s">
        <v>1500</v>
      </c>
      <c r="I4" s="1077"/>
      <c r="J4" s="1077"/>
      <c r="K4" s="1077"/>
      <c r="L4" s="1078" t="s">
        <v>1075</v>
      </c>
      <c r="M4" s="1068" t="s">
        <v>0</v>
      </c>
    </row>
    <row r="5" spans="1:20" ht="15.75" customHeight="1">
      <c r="A5" s="1068"/>
      <c r="B5" s="1068"/>
      <c r="C5" s="1068" t="s">
        <v>2</v>
      </c>
      <c r="D5" s="1068" t="s">
        <v>42</v>
      </c>
      <c r="E5" s="1068"/>
      <c r="F5" s="1068"/>
      <c r="G5" s="1072"/>
      <c r="H5" s="1069" t="s">
        <v>29</v>
      </c>
      <c r="I5" s="1070" t="s">
        <v>42</v>
      </c>
      <c r="J5" s="1070"/>
      <c r="K5" s="1070"/>
      <c r="L5" s="1079"/>
      <c r="M5" s="1068"/>
    </row>
    <row r="6" spans="1:20" ht="35.25" customHeight="1">
      <c r="A6" s="1068"/>
      <c r="B6" s="1068"/>
      <c r="C6" s="1068"/>
      <c r="D6" s="1068" t="s">
        <v>146</v>
      </c>
      <c r="E6" s="1068" t="s">
        <v>147</v>
      </c>
      <c r="F6" s="1068" t="s">
        <v>38</v>
      </c>
      <c r="G6" s="1072"/>
      <c r="H6" s="1069"/>
      <c r="I6" s="1070" t="s">
        <v>146</v>
      </c>
      <c r="J6" s="1070" t="s">
        <v>147</v>
      </c>
      <c r="K6" s="1070" t="s">
        <v>38</v>
      </c>
      <c r="L6" s="1079"/>
      <c r="M6" s="1068"/>
    </row>
    <row r="7" spans="1:20" ht="15.75" customHeight="1">
      <c r="A7" s="1068"/>
      <c r="B7" s="1068"/>
      <c r="C7" s="1068"/>
      <c r="D7" s="1068"/>
      <c r="E7" s="1068"/>
      <c r="F7" s="1068"/>
      <c r="G7" s="1072"/>
      <c r="H7" s="1069"/>
      <c r="I7" s="1070"/>
      <c r="J7" s="1070"/>
      <c r="K7" s="1070"/>
      <c r="L7" s="1079"/>
      <c r="M7" s="1068"/>
    </row>
    <row r="8" spans="1:20" ht="77.25" customHeight="1">
      <c r="A8" s="1068"/>
      <c r="B8" s="1068"/>
      <c r="C8" s="1068"/>
      <c r="D8" s="1068"/>
      <c r="E8" s="1068"/>
      <c r="F8" s="1068"/>
      <c r="G8" s="1073"/>
      <c r="H8" s="1069"/>
      <c r="I8" s="1070"/>
      <c r="J8" s="1070"/>
      <c r="K8" s="1070"/>
      <c r="L8" s="1080"/>
      <c r="M8" s="1068"/>
    </row>
    <row r="9" spans="1:20" s="919" customFormat="1" ht="30" customHeight="1">
      <c r="A9" s="914"/>
      <c r="B9" s="915" t="s">
        <v>1493</v>
      </c>
      <c r="C9" s="916">
        <f>C10+C14</f>
        <v>8407.9689829999988</v>
      </c>
      <c r="D9" s="916">
        <f t="shared" ref="D9:I9" si="0">D10+D14</f>
        <v>7807.9689830000007</v>
      </c>
      <c r="E9" s="916">
        <f t="shared" si="0"/>
        <v>0</v>
      </c>
      <c r="F9" s="916">
        <f t="shared" si="0"/>
        <v>600</v>
      </c>
      <c r="G9" s="916">
        <f>G10+G14</f>
        <v>8206.9036830000023</v>
      </c>
      <c r="H9" s="916">
        <f t="shared" si="0"/>
        <v>8206.9036830000023</v>
      </c>
      <c r="I9" s="916">
        <f t="shared" si="0"/>
        <v>7611.7456830000019</v>
      </c>
      <c r="J9" s="916">
        <f t="shared" ref="J9:K9" si="1">J10+J14</f>
        <v>595.15800000000002</v>
      </c>
      <c r="K9" s="916">
        <f t="shared" si="1"/>
        <v>0</v>
      </c>
      <c r="L9" s="917">
        <f>H9/C9*100</f>
        <v>97.608634137369805</v>
      </c>
      <c r="M9" s="918"/>
      <c r="O9" s="923">
        <v>37881.794797000002</v>
      </c>
      <c r="P9" s="923">
        <v>26321.162802000003</v>
      </c>
      <c r="R9" s="1176">
        <f t="shared" ref="R9:R11" si="2">P9/O9*100</f>
        <v>69.482354104522187</v>
      </c>
    </row>
    <row r="10" spans="1:20" s="919" customFormat="1" ht="30" customHeight="1">
      <c r="A10" s="920" t="s">
        <v>12</v>
      </c>
      <c r="B10" s="921" t="s">
        <v>46</v>
      </c>
      <c r="C10" s="916">
        <f>C11</f>
        <v>21.46</v>
      </c>
      <c r="D10" s="916">
        <f t="shared" ref="D10:K10" si="3">D11</f>
        <v>21.46</v>
      </c>
      <c r="E10" s="916">
        <f t="shared" si="3"/>
        <v>0</v>
      </c>
      <c r="F10" s="916">
        <f t="shared" si="3"/>
        <v>0</v>
      </c>
      <c r="G10" s="916">
        <f t="shared" si="3"/>
        <v>15.587</v>
      </c>
      <c r="H10" s="916">
        <f t="shared" si="3"/>
        <v>15.587</v>
      </c>
      <c r="I10" s="916">
        <f t="shared" si="3"/>
        <v>15.587</v>
      </c>
      <c r="J10" s="916">
        <f t="shared" si="3"/>
        <v>0</v>
      </c>
      <c r="K10" s="916">
        <f t="shared" si="3"/>
        <v>0</v>
      </c>
      <c r="L10" s="916"/>
      <c r="M10" s="922"/>
      <c r="O10" s="923">
        <v>8407.9689829999988</v>
      </c>
      <c r="P10" s="930">
        <v>8206.9036830000023</v>
      </c>
      <c r="R10" s="1176">
        <f t="shared" si="2"/>
        <v>97.608634137369805</v>
      </c>
    </row>
    <row r="11" spans="1:20" s="919" customFormat="1" ht="39" customHeight="1">
      <c r="A11" s="924">
        <v>1</v>
      </c>
      <c r="B11" s="921" t="s">
        <v>154</v>
      </c>
      <c r="C11" s="916">
        <f>SUM(C12:C13)</f>
        <v>21.46</v>
      </c>
      <c r="D11" s="916">
        <f t="shared" ref="D11:K11" si="4">SUM(D12:D13)</f>
        <v>21.46</v>
      </c>
      <c r="E11" s="916">
        <f t="shared" si="4"/>
        <v>0</v>
      </c>
      <c r="F11" s="916">
        <f t="shared" si="4"/>
        <v>0</v>
      </c>
      <c r="G11" s="916">
        <f t="shared" ref="G11" si="5">SUM(G12:G13)</f>
        <v>15.587</v>
      </c>
      <c r="H11" s="916">
        <f t="shared" si="4"/>
        <v>15.587</v>
      </c>
      <c r="I11" s="916">
        <f t="shared" si="4"/>
        <v>15.587</v>
      </c>
      <c r="J11" s="916">
        <f t="shared" si="4"/>
        <v>0</v>
      </c>
      <c r="K11" s="916">
        <f t="shared" si="4"/>
        <v>0</v>
      </c>
      <c r="L11" s="916"/>
      <c r="M11" s="925"/>
      <c r="O11" s="923">
        <v>65000</v>
      </c>
      <c r="P11" s="930">
        <v>62273</v>
      </c>
      <c r="R11" s="1176">
        <f t="shared" si="2"/>
        <v>95.804615384615389</v>
      </c>
      <c r="T11" s="930">
        <f>P11-49965</f>
        <v>12308</v>
      </c>
    </row>
    <row r="12" spans="1:20" ht="66.75" customHeight="1" outlineLevel="1">
      <c r="A12" s="926" t="s">
        <v>827</v>
      </c>
      <c r="B12" s="927" t="s">
        <v>155</v>
      </c>
      <c r="C12" s="928">
        <f>SUM(D12:F12)</f>
        <v>6.9950000000000001</v>
      </c>
      <c r="D12" s="928">
        <v>6.9950000000000001</v>
      </c>
      <c r="E12" s="928"/>
      <c r="F12" s="928"/>
      <c r="G12" s="928">
        <f>H12</f>
        <v>6.9950000000000001</v>
      </c>
      <c r="H12" s="928">
        <f>SUM(I12:K12)</f>
        <v>6.9950000000000001</v>
      </c>
      <c r="I12" s="925">
        <v>6.9950000000000001</v>
      </c>
      <c r="J12" s="925"/>
      <c r="K12" s="925"/>
      <c r="L12" s="925"/>
      <c r="M12" s="925"/>
      <c r="O12" s="931">
        <f>SUM(O9:O11)</f>
        <v>111289.76378000001</v>
      </c>
      <c r="P12" s="931">
        <f>SUM(P9:P11)</f>
        <v>96801.066485000003</v>
      </c>
      <c r="R12" s="1176">
        <f>P12/O12*100</f>
        <v>86.981105177254605</v>
      </c>
    </row>
    <row r="13" spans="1:20" ht="58.5" customHeight="1" outlineLevel="1">
      <c r="A13" s="926" t="s">
        <v>845</v>
      </c>
      <c r="B13" s="927" t="s">
        <v>332</v>
      </c>
      <c r="C13" s="928">
        <f>SUM(D13:F13)</f>
        <v>14.465</v>
      </c>
      <c r="D13" s="928">
        <v>14.465</v>
      </c>
      <c r="E13" s="928"/>
      <c r="F13" s="928"/>
      <c r="G13" s="928">
        <f>H13</f>
        <v>8.5920000000000005</v>
      </c>
      <c r="H13" s="928">
        <f>SUM(I13:K13)</f>
        <v>8.5920000000000005</v>
      </c>
      <c r="I13" s="925">
        <v>8.5920000000000005</v>
      </c>
      <c r="J13" s="925"/>
      <c r="K13" s="925"/>
      <c r="L13" s="925"/>
      <c r="M13" s="925"/>
    </row>
    <row r="14" spans="1:20" s="919" customFormat="1" ht="33" customHeight="1">
      <c r="A14" s="920" t="s">
        <v>13</v>
      </c>
      <c r="B14" s="921" t="s">
        <v>49</v>
      </c>
      <c r="C14" s="916">
        <f t="shared" ref="C14:K14" si="6">SUM(C15:C20)</f>
        <v>8386.5089829999997</v>
      </c>
      <c r="D14" s="916">
        <f t="shared" si="6"/>
        <v>7786.5089830000006</v>
      </c>
      <c r="E14" s="916">
        <f t="shared" si="6"/>
        <v>0</v>
      </c>
      <c r="F14" s="916">
        <f t="shared" si="6"/>
        <v>600</v>
      </c>
      <c r="G14" s="916">
        <f t="shared" si="6"/>
        <v>8191.3166830000018</v>
      </c>
      <c r="H14" s="916">
        <f t="shared" si="6"/>
        <v>8191.3166830000018</v>
      </c>
      <c r="I14" s="916">
        <f t="shared" si="6"/>
        <v>7596.1586830000015</v>
      </c>
      <c r="J14" s="916">
        <f t="shared" si="6"/>
        <v>595.15800000000002</v>
      </c>
      <c r="K14" s="916">
        <f t="shared" si="6"/>
        <v>0</v>
      </c>
      <c r="L14" s="916"/>
      <c r="M14" s="921"/>
    </row>
    <row r="15" spans="1:20" ht="76.900000000000006">
      <c r="A15" s="926">
        <v>1</v>
      </c>
      <c r="B15" s="927" t="s">
        <v>159</v>
      </c>
      <c r="C15" s="928">
        <f>SUM(D15:F15)</f>
        <v>2137.212</v>
      </c>
      <c r="D15" s="928">
        <v>2137.212</v>
      </c>
      <c r="E15" s="928"/>
      <c r="F15" s="928"/>
      <c r="G15" s="928">
        <f>H15</f>
        <v>2120.922</v>
      </c>
      <c r="H15" s="928">
        <f>SUM(I15:K15)</f>
        <v>2120.922</v>
      </c>
      <c r="I15" s="925">
        <v>2120.922</v>
      </c>
      <c r="J15" s="925"/>
      <c r="K15" s="925"/>
      <c r="L15" s="925"/>
      <c r="M15" s="925"/>
      <c r="O15" s="931"/>
    </row>
    <row r="16" spans="1:20" ht="30.75">
      <c r="A16" s="926">
        <v>2</v>
      </c>
      <c r="B16" s="927" t="s">
        <v>169</v>
      </c>
      <c r="C16" s="928">
        <f t="shared" ref="C16:C20" si="7">SUM(D16:F16)</f>
        <v>4761.0630000000001</v>
      </c>
      <c r="D16" s="928">
        <v>4761.0630000000001</v>
      </c>
      <c r="E16" s="928"/>
      <c r="F16" s="928"/>
      <c r="G16" s="928">
        <f t="shared" ref="G16:G20" si="8">H16</f>
        <v>4761.0630000000001</v>
      </c>
      <c r="H16" s="928">
        <f t="shared" ref="H16:H20" si="9">SUM(I16:K16)</f>
        <v>4761.0630000000001</v>
      </c>
      <c r="I16" s="925">
        <v>4761.0630000000001</v>
      </c>
      <c r="J16" s="925"/>
      <c r="K16" s="925"/>
      <c r="L16" s="925"/>
      <c r="M16" s="925"/>
    </row>
    <row r="17" spans="1:13">
      <c r="A17" s="926">
        <v>3</v>
      </c>
      <c r="B17" s="927" t="s">
        <v>1494</v>
      </c>
      <c r="C17" s="928">
        <f t="shared" si="7"/>
        <v>568.36998300000005</v>
      </c>
      <c r="D17" s="928">
        <v>568.36998300000005</v>
      </c>
      <c r="E17" s="928"/>
      <c r="F17" s="928"/>
      <c r="G17" s="928">
        <f t="shared" si="8"/>
        <v>568.36998300000005</v>
      </c>
      <c r="H17" s="928">
        <f t="shared" si="9"/>
        <v>568.36998300000005</v>
      </c>
      <c r="I17" s="925">
        <v>568.36998300000005</v>
      </c>
      <c r="J17" s="925"/>
      <c r="K17" s="925"/>
      <c r="L17" s="925"/>
      <c r="M17" s="925"/>
    </row>
    <row r="18" spans="1:13">
      <c r="A18" s="926">
        <v>4</v>
      </c>
      <c r="B18" s="927" t="s">
        <v>1498</v>
      </c>
      <c r="C18" s="928">
        <f t="shared" si="7"/>
        <v>287.65800000000002</v>
      </c>
      <c r="D18" s="928">
        <v>287.65800000000002</v>
      </c>
      <c r="E18" s="928"/>
      <c r="F18" s="928"/>
      <c r="G18" s="928">
        <f t="shared" si="8"/>
        <v>113.5977</v>
      </c>
      <c r="H18" s="928">
        <f t="shared" si="9"/>
        <v>113.5977</v>
      </c>
      <c r="I18" s="925">
        <v>113.5977</v>
      </c>
      <c r="J18" s="925"/>
      <c r="K18" s="925"/>
      <c r="L18" s="925"/>
      <c r="M18" s="925"/>
    </row>
    <row r="19" spans="1:13">
      <c r="A19" s="926">
        <v>5</v>
      </c>
      <c r="B19" s="927" t="s">
        <v>1499</v>
      </c>
      <c r="C19" s="928">
        <f t="shared" si="7"/>
        <v>32.206000000000003</v>
      </c>
      <c r="D19" s="928">
        <v>32.206000000000003</v>
      </c>
      <c r="E19" s="928"/>
      <c r="F19" s="928"/>
      <c r="G19" s="928">
        <f t="shared" si="8"/>
        <v>32.206000000000003</v>
      </c>
      <c r="H19" s="928">
        <f t="shared" si="9"/>
        <v>32.206000000000003</v>
      </c>
      <c r="I19" s="925">
        <v>32.206000000000003</v>
      </c>
      <c r="J19" s="925"/>
      <c r="K19" s="925"/>
      <c r="L19" s="925"/>
      <c r="M19" s="925"/>
    </row>
    <row r="20" spans="1:13">
      <c r="A20" s="926">
        <v>6</v>
      </c>
      <c r="B20" s="927" t="s">
        <v>177</v>
      </c>
      <c r="C20" s="928">
        <f t="shared" si="7"/>
        <v>600</v>
      </c>
      <c r="D20" s="928"/>
      <c r="E20" s="928"/>
      <c r="F20" s="928">
        <v>600</v>
      </c>
      <c r="G20" s="928">
        <f t="shared" si="8"/>
        <v>595.15800000000002</v>
      </c>
      <c r="H20" s="928">
        <f t="shared" si="9"/>
        <v>595.15800000000002</v>
      </c>
      <c r="I20" s="925"/>
      <c r="J20" s="925">
        <v>595.15800000000002</v>
      </c>
      <c r="K20" s="925"/>
      <c r="L20" s="925"/>
      <c r="M20" s="925"/>
    </row>
  </sheetData>
  <mergeCells count="21">
    <mergeCell ref="I5:K5"/>
    <mergeCell ref="G4:G8"/>
    <mergeCell ref="L1:M1"/>
    <mergeCell ref="A2:M2"/>
    <mergeCell ref="L3:M3"/>
    <mergeCell ref="H4:K4"/>
    <mergeCell ref="M4:M8"/>
    <mergeCell ref="C4:F4"/>
    <mergeCell ref="A4:A8"/>
    <mergeCell ref="B4:B8"/>
    <mergeCell ref="L4:L8"/>
    <mergeCell ref="A1:B1"/>
    <mergeCell ref="I6:I8"/>
    <mergeCell ref="J6:J8"/>
    <mergeCell ref="K6:K8"/>
    <mergeCell ref="C5:C8"/>
    <mergeCell ref="D5:F5"/>
    <mergeCell ref="H5:H8"/>
    <mergeCell ref="D6:D8"/>
    <mergeCell ref="E6:E8"/>
    <mergeCell ref="F6:F8"/>
  </mergeCells>
  <pageMargins left="0.39370078740157483" right="0.27559055118110237" top="0.55118110236220474" bottom="0.51181102362204722" header="0.31496062992125984" footer="0.31496062992125984"/>
  <pageSetup paperSize="9" scale="85"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96"/>
  <sheetViews>
    <sheetView topLeftCell="A7" zoomScale="70" zoomScaleNormal="70" workbookViewId="0">
      <pane xSplit="2" ySplit="5" topLeftCell="I16" activePane="bottomRight" state="frozen"/>
      <selection activeCell="A7" sqref="A7"/>
      <selection pane="topRight" activeCell="C7" sqref="C7"/>
      <selection pane="bottomLeft" activeCell="A12" sqref="A12"/>
      <selection pane="bottomRight" activeCell="CC7" sqref="CC7:CJ11"/>
    </sheetView>
  </sheetViews>
  <sheetFormatPr defaultRowHeight="14.25" outlineLevelRow="1"/>
  <cols>
    <col min="1" max="1" width="5" customWidth="1"/>
    <col min="2" max="2" width="52.73046875" customWidth="1"/>
    <col min="3" max="3" width="21.3984375" customWidth="1"/>
    <col min="4" max="4" width="16.86328125" customWidth="1"/>
    <col min="5" max="5" width="11.73046875" customWidth="1"/>
    <col min="6" max="7" width="0" hidden="1" customWidth="1"/>
    <col min="8" max="8" width="15" customWidth="1"/>
    <col min="9" max="9" width="10.73046875" customWidth="1"/>
    <col min="10" max="10" width="18.1328125" hidden="1" customWidth="1"/>
    <col min="11" max="11" width="13.59765625" hidden="1" customWidth="1"/>
    <col min="12" max="12" width="17" customWidth="1"/>
    <col min="13" max="13" width="11.73046875" customWidth="1"/>
    <col min="14" max="14" width="9.1328125" hidden="1" customWidth="1"/>
    <col min="15" max="15" width="11.73046875" hidden="1" customWidth="1"/>
    <col min="16" max="16" width="12.73046875" customWidth="1"/>
    <col min="17" max="17" width="15.3984375" hidden="1" customWidth="1"/>
    <col min="18" max="18" width="14" hidden="1" customWidth="1"/>
    <col min="19" max="19" width="16.3984375" hidden="1" customWidth="1"/>
    <col min="20" max="20" width="17.1328125" hidden="1" customWidth="1"/>
    <col min="21" max="21" width="11.73046875" customWidth="1"/>
    <col min="22" max="22" width="11.1328125" hidden="1" customWidth="1"/>
    <col min="23" max="23" width="9.1328125" hidden="1" customWidth="1"/>
    <col min="24" max="24" width="11.73046875" customWidth="1"/>
    <col min="25" max="25" width="14.59765625" hidden="1" customWidth="1"/>
    <col min="26" max="26" width="10.73046875" hidden="1" customWidth="1"/>
    <col min="27" max="27" width="0" hidden="1" customWidth="1"/>
    <col min="28" max="28" width="11.73046875" hidden="1" customWidth="1"/>
    <col min="29" max="29" width="11.73046875" style="139" hidden="1" customWidth="1"/>
    <col min="30" max="31" width="14.59765625" style="137" hidden="1" customWidth="1"/>
    <col min="32" max="32" width="11.73046875" hidden="1" customWidth="1"/>
    <col min="33" max="33" width="11.59765625" hidden="1" customWidth="1"/>
    <col min="34" max="34" width="10.73046875" hidden="1" customWidth="1"/>
    <col min="35" max="36" width="9.1328125" hidden="1" customWidth="1"/>
    <col min="37" max="37" width="10.59765625" hidden="1" customWidth="1"/>
    <col min="38" max="49" width="9.1328125" hidden="1" customWidth="1"/>
    <col min="50" max="50" width="11.265625" hidden="1" customWidth="1"/>
    <col min="51" max="52" width="9.1328125" hidden="1" customWidth="1"/>
    <col min="53" max="54" width="11.73046875" customWidth="1"/>
    <col min="55" max="56" width="0" hidden="1" customWidth="1"/>
    <col min="57" max="58" width="11.73046875" customWidth="1"/>
    <col min="59" max="61" width="0" hidden="1" customWidth="1"/>
    <col min="62" max="62" width="11.265625" hidden="1" customWidth="1"/>
    <col min="63" max="64" width="0" hidden="1" customWidth="1"/>
    <col min="65" max="65" width="9.73046875" hidden="1" customWidth="1"/>
    <col min="66" max="79" width="0" hidden="1" customWidth="1"/>
    <col min="80" max="80" width="13" hidden="1" customWidth="1"/>
    <col min="81" max="88" width="13" customWidth="1"/>
    <col min="89" max="89" width="17.265625" customWidth="1"/>
  </cols>
  <sheetData>
    <row r="1" spans="1:91" ht="24" customHeight="1">
      <c r="A1" s="966" t="s">
        <v>1351</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c r="CC1" s="966"/>
      <c r="CD1" s="966"/>
      <c r="CE1" s="966"/>
      <c r="CF1" s="966"/>
      <c r="CG1" s="966"/>
      <c r="CH1" s="966"/>
      <c r="CI1" s="966"/>
      <c r="CJ1" s="966"/>
      <c r="CK1" s="966"/>
    </row>
    <row r="2" spans="1:91" ht="24" customHeight="1">
      <c r="A2" s="967" t="s">
        <v>1368</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c r="CG2" s="967"/>
      <c r="CH2" s="967"/>
      <c r="CI2" s="967"/>
      <c r="CJ2" s="967"/>
      <c r="CK2" s="967"/>
    </row>
    <row r="3" spans="1:91" ht="8.25" customHeight="1">
      <c r="A3" s="967"/>
      <c r="B3" s="967"/>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c r="CH3" s="967"/>
      <c r="CI3" s="967"/>
      <c r="CJ3" s="967"/>
      <c r="CK3" s="967"/>
    </row>
    <row r="4" spans="1:91" ht="24" customHeight="1">
      <c r="A4" s="967" t="s">
        <v>764</v>
      </c>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c r="AT4" s="967"/>
      <c r="AU4" s="967"/>
      <c r="AV4" s="967"/>
      <c r="AW4" s="967"/>
      <c r="AX4" s="967"/>
      <c r="AY4" s="967"/>
      <c r="AZ4" s="967"/>
      <c r="BA4" s="967"/>
      <c r="BB4" s="967"/>
      <c r="BC4" s="967"/>
      <c r="BD4" s="967"/>
      <c r="BE4" s="967"/>
      <c r="BF4" s="967"/>
      <c r="BG4" s="967"/>
      <c r="BH4" s="967"/>
      <c r="BI4" s="967"/>
      <c r="BJ4" s="967"/>
      <c r="BK4" s="967"/>
      <c r="BL4" s="967"/>
      <c r="BM4" s="967"/>
      <c r="BN4" s="967"/>
      <c r="BO4" s="967"/>
      <c r="BP4" s="967"/>
      <c r="BQ4" s="967"/>
      <c r="BR4" s="967"/>
      <c r="BS4" s="967"/>
      <c r="BT4" s="967"/>
      <c r="BU4" s="967"/>
      <c r="BV4" s="967"/>
      <c r="BW4" s="967"/>
      <c r="BX4" s="967"/>
      <c r="BY4" s="967"/>
      <c r="BZ4" s="967"/>
      <c r="CA4" s="967"/>
      <c r="CB4" s="967"/>
      <c r="CC4" s="967"/>
      <c r="CD4" s="967"/>
      <c r="CE4" s="967"/>
      <c r="CF4" s="967"/>
      <c r="CG4" s="967"/>
      <c r="CH4" s="967"/>
      <c r="CI4" s="967"/>
      <c r="CJ4" s="967"/>
      <c r="CK4" s="967"/>
    </row>
    <row r="5" spans="1:91" ht="24" customHeight="1">
      <c r="A5" s="968" t="str">
        <f>'3.13.Thành phố Kon Tum'!A5:CG5</f>
        <v>(Kèm theo Quyết định số  66/QĐ-UBND ngày 05 tháng 9 năm 2025 của Ủy ban nhân dân tỉnh)</v>
      </c>
      <c r="B5" s="968"/>
      <c r="C5" s="968"/>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8"/>
      <c r="AM5" s="968"/>
      <c r="AN5" s="968"/>
      <c r="AO5" s="968"/>
      <c r="AP5" s="968"/>
      <c r="AQ5" s="968"/>
      <c r="AR5" s="968"/>
      <c r="AS5" s="968"/>
      <c r="AT5" s="968"/>
      <c r="AU5" s="968"/>
      <c r="AV5" s="968"/>
      <c r="AW5" s="968"/>
      <c r="AX5" s="968"/>
      <c r="AY5" s="968"/>
      <c r="AZ5" s="968"/>
      <c r="BA5" s="968"/>
      <c r="BB5" s="968"/>
      <c r="BC5" s="968"/>
      <c r="BD5" s="968"/>
      <c r="BE5" s="968"/>
      <c r="BF5" s="968"/>
      <c r="BG5" s="968"/>
      <c r="BH5" s="968"/>
      <c r="BI5" s="968"/>
      <c r="BJ5" s="968"/>
      <c r="BK5" s="968"/>
      <c r="BL5" s="968"/>
      <c r="BM5" s="968"/>
      <c r="BN5" s="968"/>
      <c r="BO5" s="968"/>
      <c r="BP5" s="968"/>
      <c r="BQ5" s="968"/>
      <c r="BR5" s="968"/>
      <c r="BS5" s="968"/>
      <c r="BT5" s="968"/>
      <c r="BU5" s="968"/>
      <c r="BV5" s="968"/>
      <c r="BW5" s="968"/>
      <c r="BX5" s="968"/>
      <c r="BY5" s="968"/>
      <c r="BZ5" s="968"/>
      <c r="CA5" s="968"/>
      <c r="CB5" s="968"/>
      <c r="CC5" s="968"/>
      <c r="CD5" s="968"/>
      <c r="CE5" s="968"/>
      <c r="CF5" s="968"/>
      <c r="CG5" s="968"/>
      <c r="CH5" s="968"/>
      <c r="CI5" s="968"/>
      <c r="CJ5" s="968"/>
      <c r="CK5" s="968"/>
    </row>
    <row r="6" spans="1:91" ht="16.5" customHeight="1">
      <c r="A6" s="480"/>
      <c r="B6" s="481"/>
      <c r="C6" s="481"/>
      <c r="D6" s="482"/>
      <c r="E6" s="481"/>
      <c r="F6" s="481"/>
      <c r="G6" s="481"/>
      <c r="H6" s="481"/>
      <c r="I6" s="481"/>
      <c r="J6" s="481"/>
      <c r="K6" s="481"/>
      <c r="L6" s="481"/>
      <c r="M6" s="481"/>
      <c r="N6" s="481"/>
      <c r="O6" s="481"/>
      <c r="P6" s="481"/>
      <c r="Q6" s="481"/>
      <c r="R6" s="481"/>
      <c r="S6" s="481"/>
      <c r="T6" s="481"/>
      <c r="U6" s="481"/>
      <c r="V6" s="481"/>
      <c r="W6" s="481"/>
      <c r="X6" s="481"/>
      <c r="Y6" s="481"/>
      <c r="Z6" s="481"/>
      <c r="AA6" s="481"/>
      <c r="AB6" s="481"/>
      <c r="AC6" s="483"/>
      <c r="AD6" s="484"/>
      <c r="AE6" s="484"/>
      <c r="AF6" s="481"/>
      <c r="AG6" s="481"/>
      <c r="AH6" s="481"/>
      <c r="AI6" s="481"/>
      <c r="AJ6" s="481"/>
      <c r="AK6" s="481"/>
      <c r="AL6" s="481"/>
      <c r="AM6" s="481"/>
      <c r="AN6" s="481"/>
      <c r="AO6" s="481"/>
      <c r="AP6" s="481"/>
      <c r="AQ6" s="481"/>
      <c r="AR6" s="481"/>
      <c r="AS6" s="481"/>
      <c r="AT6" s="481"/>
      <c r="AU6" s="481"/>
      <c r="AV6" s="481"/>
      <c r="AW6" s="481"/>
      <c r="AX6" s="481"/>
      <c r="AY6" s="481"/>
      <c r="AZ6" s="481"/>
      <c r="BA6" s="481"/>
      <c r="BB6" s="481"/>
      <c r="BC6" s="481"/>
      <c r="BD6" s="481"/>
      <c r="BE6" s="1006" t="s">
        <v>468</v>
      </c>
      <c r="BF6" s="1006"/>
      <c r="BG6" s="1006"/>
      <c r="BH6" s="1006"/>
      <c r="BI6" s="1006"/>
      <c r="BJ6" s="1006"/>
      <c r="BK6" s="1006"/>
      <c r="BL6" s="1006"/>
      <c r="BM6" s="1006"/>
      <c r="BN6" s="1006"/>
      <c r="BO6" s="1006"/>
      <c r="BP6" s="1006"/>
      <c r="BQ6" s="1006"/>
      <c r="BR6" s="1006"/>
      <c r="BS6" s="1006"/>
      <c r="BT6" s="1006"/>
      <c r="BU6" s="1006"/>
      <c r="BV6" s="1006"/>
      <c r="BW6" s="1006"/>
      <c r="BX6" s="1006"/>
      <c r="BY6" s="1006"/>
      <c r="BZ6" s="1006"/>
      <c r="CA6" s="1006"/>
      <c r="CB6" s="1006"/>
      <c r="CC6" s="1006"/>
      <c r="CD6" s="1006"/>
      <c r="CE6" s="1006"/>
      <c r="CF6" s="1006"/>
      <c r="CG6" s="1006"/>
      <c r="CH6" s="1006"/>
      <c r="CI6" s="1006"/>
      <c r="CJ6" s="1006"/>
      <c r="CK6" s="1006"/>
    </row>
    <row r="7" spans="1:91" ht="45.75" customHeight="1">
      <c r="A7" s="969" t="s">
        <v>16</v>
      </c>
      <c r="B7" s="969" t="s">
        <v>224</v>
      </c>
      <c r="C7" s="969" t="s">
        <v>17</v>
      </c>
      <c r="D7" s="970" t="s">
        <v>1365</v>
      </c>
      <c r="E7" s="970" t="s">
        <v>18</v>
      </c>
      <c r="F7" s="970" t="s">
        <v>19</v>
      </c>
      <c r="G7" s="969" t="s">
        <v>20</v>
      </c>
      <c r="H7" s="969" t="s">
        <v>21</v>
      </c>
      <c r="I7" s="970" t="s">
        <v>23</v>
      </c>
      <c r="J7" s="970" t="s">
        <v>24</v>
      </c>
      <c r="K7" s="973" t="s">
        <v>697</v>
      </c>
      <c r="L7" s="974"/>
      <c r="M7" s="974"/>
      <c r="N7" s="974"/>
      <c r="O7" s="974"/>
      <c r="P7" s="975"/>
      <c r="Q7" s="970" t="s">
        <v>25</v>
      </c>
      <c r="R7" s="969" t="s">
        <v>470</v>
      </c>
      <c r="S7" s="969" t="s">
        <v>22</v>
      </c>
      <c r="T7" s="970" t="s">
        <v>351</v>
      </c>
      <c r="U7" s="969" t="s">
        <v>26</v>
      </c>
      <c r="V7" s="969"/>
      <c r="W7" s="969"/>
      <c r="X7" s="969"/>
      <c r="Y7" s="969" t="s">
        <v>765</v>
      </c>
      <c r="Z7" s="969"/>
      <c r="AA7" s="969"/>
      <c r="AB7" s="969"/>
      <c r="AC7" s="969"/>
      <c r="AD7" s="969"/>
      <c r="AE7" s="969"/>
      <c r="AF7" s="969"/>
      <c r="AG7" s="969"/>
      <c r="AH7" s="969" t="s">
        <v>60</v>
      </c>
      <c r="AI7" s="969"/>
      <c r="AJ7" s="969"/>
      <c r="AK7" s="969"/>
      <c r="AL7" s="969"/>
      <c r="AM7" s="969"/>
      <c r="AN7" s="969"/>
      <c r="AO7" s="969"/>
      <c r="AP7" s="969"/>
      <c r="AQ7" s="969"/>
      <c r="AR7" s="969"/>
      <c r="AS7" s="969"/>
      <c r="AT7" s="969"/>
      <c r="AU7" s="969"/>
      <c r="AV7" s="969"/>
      <c r="AW7" s="969"/>
      <c r="AX7" s="969" t="s">
        <v>61</v>
      </c>
      <c r="AY7" s="969"/>
      <c r="AZ7" s="969"/>
      <c r="BA7" s="969"/>
      <c r="BB7" s="969"/>
      <c r="BC7" s="969"/>
      <c r="BD7" s="969"/>
      <c r="BE7" s="969"/>
      <c r="BF7" s="969"/>
      <c r="BG7" s="969"/>
      <c r="BH7" s="969"/>
      <c r="BI7" s="969"/>
      <c r="BJ7" s="969"/>
      <c r="BK7" s="969"/>
      <c r="BL7" s="969"/>
      <c r="BM7" s="969"/>
      <c r="BN7" s="969"/>
      <c r="BO7" s="969" t="s">
        <v>28</v>
      </c>
      <c r="BP7" s="969"/>
      <c r="BQ7" s="969"/>
      <c r="BR7" s="969"/>
      <c r="BS7" s="969"/>
      <c r="BT7" s="969"/>
      <c r="BU7" s="969"/>
      <c r="BV7" s="969"/>
      <c r="BW7" s="969" t="s">
        <v>226</v>
      </c>
      <c r="BX7" s="969"/>
      <c r="BY7" s="969"/>
      <c r="BZ7" s="969"/>
      <c r="CA7" s="969" t="s">
        <v>699</v>
      </c>
      <c r="CB7" s="970" t="s">
        <v>1358</v>
      </c>
      <c r="CC7" s="1024" t="s">
        <v>1376</v>
      </c>
      <c r="CD7" s="1025"/>
      <c r="CE7" s="1025"/>
      <c r="CF7" s="1026"/>
      <c r="CG7" s="1024" t="s">
        <v>1377</v>
      </c>
      <c r="CH7" s="1025"/>
      <c r="CI7" s="1025"/>
      <c r="CJ7" s="1026"/>
      <c r="CK7" s="970" t="s">
        <v>0</v>
      </c>
    </row>
    <row r="8" spans="1:91" ht="39.75" customHeight="1">
      <c r="A8" s="969"/>
      <c r="B8" s="969"/>
      <c r="C8" s="969"/>
      <c r="D8" s="971"/>
      <c r="E8" s="971"/>
      <c r="F8" s="971"/>
      <c r="G8" s="969"/>
      <c r="H8" s="969"/>
      <c r="I8" s="971"/>
      <c r="J8" s="971"/>
      <c r="K8" s="986"/>
      <c r="L8" s="987"/>
      <c r="M8" s="987"/>
      <c r="N8" s="987"/>
      <c r="O8" s="987"/>
      <c r="P8" s="988"/>
      <c r="Q8" s="971"/>
      <c r="R8" s="969"/>
      <c r="S8" s="969"/>
      <c r="T8" s="971"/>
      <c r="U8" s="969" t="s">
        <v>29</v>
      </c>
      <c r="V8" s="969" t="s">
        <v>1</v>
      </c>
      <c r="W8" s="969"/>
      <c r="X8" s="969"/>
      <c r="Y8" s="969" t="s">
        <v>29</v>
      </c>
      <c r="Z8" s="339"/>
      <c r="AA8" s="339"/>
      <c r="AB8" s="969" t="s">
        <v>766</v>
      </c>
      <c r="AC8" s="969" t="s">
        <v>42</v>
      </c>
      <c r="AD8" s="969"/>
      <c r="AE8" s="969"/>
      <c r="AF8" s="969"/>
      <c r="AG8" s="969"/>
      <c r="AH8" s="969" t="s">
        <v>62</v>
      </c>
      <c r="AI8" s="969"/>
      <c r="AJ8" s="969"/>
      <c r="AK8" s="969"/>
      <c r="AL8" s="969"/>
      <c r="AM8" s="969"/>
      <c r="AN8" s="969"/>
      <c r="AO8" s="969"/>
      <c r="AP8" s="969" t="s">
        <v>63</v>
      </c>
      <c r="AQ8" s="969"/>
      <c r="AR8" s="969"/>
      <c r="AS8" s="969"/>
      <c r="AT8" s="969"/>
      <c r="AU8" s="969"/>
      <c r="AV8" s="969"/>
      <c r="AW8" s="969"/>
      <c r="AX8" s="339" t="s">
        <v>1</v>
      </c>
      <c r="AY8" s="339"/>
      <c r="AZ8" s="339"/>
      <c r="BA8" s="969" t="s">
        <v>766</v>
      </c>
      <c r="BB8" s="969" t="s">
        <v>42</v>
      </c>
      <c r="BC8" s="969"/>
      <c r="BD8" s="969"/>
      <c r="BE8" s="969"/>
      <c r="BF8" s="969"/>
      <c r="BG8" s="969" t="s">
        <v>80</v>
      </c>
      <c r="BH8" s="969"/>
      <c r="BI8" s="969"/>
      <c r="BJ8" s="969"/>
      <c r="BK8" s="969"/>
      <c r="BL8" s="969"/>
      <c r="BM8" s="969"/>
      <c r="BN8" s="969"/>
      <c r="BO8" s="969" t="s">
        <v>30</v>
      </c>
      <c r="BP8" s="969"/>
      <c r="BQ8" s="969"/>
      <c r="BR8" s="969"/>
      <c r="BS8" s="969" t="s">
        <v>80</v>
      </c>
      <c r="BT8" s="969"/>
      <c r="BU8" s="969"/>
      <c r="BV8" s="969"/>
      <c r="BW8" s="969" t="s">
        <v>30</v>
      </c>
      <c r="BX8" s="969"/>
      <c r="BY8" s="969"/>
      <c r="BZ8" s="969"/>
      <c r="CA8" s="969"/>
      <c r="CB8" s="971"/>
      <c r="CC8" s="969" t="s">
        <v>29</v>
      </c>
      <c r="CD8" s="997" t="s">
        <v>42</v>
      </c>
      <c r="CE8" s="998"/>
      <c r="CF8" s="999"/>
      <c r="CG8" s="969" t="s">
        <v>29</v>
      </c>
      <c r="CH8" s="997" t="s">
        <v>42</v>
      </c>
      <c r="CI8" s="998"/>
      <c r="CJ8" s="999"/>
      <c r="CK8" s="971"/>
    </row>
    <row r="9" spans="1:91" ht="34.5" customHeight="1">
      <c r="A9" s="969"/>
      <c r="B9" s="969"/>
      <c r="C9" s="969"/>
      <c r="D9" s="971"/>
      <c r="E9" s="971"/>
      <c r="F9" s="971"/>
      <c r="G9" s="969"/>
      <c r="H9" s="969"/>
      <c r="I9" s="971"/>
      <c r="J9" s="971"/>
      <c r="K9" s="970"/>
      <c r="L9" s="970" t="s">
        <v>32</v>
      </c>
      <c r="M9" s="970" t="s">
        <v>33</v>
      </c>
      <c r="N9" s="995" t="s">
        <v>142</v>
      </c>
      <c r="O9" s="996"/>
      <c r="P9" s="1084"/>
      <c r="Q9" s="971"/>
      <c r="R9" s="969"/>
      <c r="S9" s="969"/>
      <c r="T9" s="971"/>
      <c r="U9" s="969"/>
      <c r="V9" s="969" t="s">
        <v>34</v>
      </c>
      <c r="W9" s="969" t="s">
        <v>35</v>
      </c>
      <c r="X9" s="969" t="s">
        <v>36</v>
      </c>
      <c r="Y9" s="969"/>
      <c r="Z9" s="339" t="s">
        <v>34</v>
      </c>
      <c r="AA9" s="969" t="s">
        <v>35</v>
      </c>
      <c r="AB9" s="969"/>
      <c r="AC9" s="1086" t="s">
        <v>8</v>
      </c>
      <c r="AD9" s="172"/>
      <c r="AE9" s="172"/>
      <c r="AF9" s="1013" t="s">
        <v>43</v>
      </c>
      <c r="AG9" s="1013" t="s">
        <v>38</v>
      </c>
      <c r="AH9" s="969" t="s">
        <v>29</v>
      </c>
      <c r="AI9" s="969" t="s">
        <v>1</v>
      </c>
      <c r="AJ9" s="969"/>
      <c r="AK9" s="969"/>
      <c r="AL9" s="969"/>
      <c r="AM9" s="969"/>
      <c r="AN9" s="969"/>
      <c r="AO9" s="969"/>
      <c r="AP9" s="969" t="s">
        <v>29</v>
      </c>
      <c r="AQ9" s="969" t="s">
        <v>1</v>
      </c>
      <c r="AR9" s="969"/>
      <c r="AS9" s="969"/>
      <c r="AT9" s="969"/>
      <c r="AU9" s="969"/>
      <c r="AV9" s="969"/>
      <c r="AW9" s="969"/>
      <c r="AX9" s="969" t="s">
        <v>29</v>
      </c>
      <c r="AY9" s="339" t="s">
        <v>1</v>
      </c>
      <c r="AZ9" s="339"/>
      <c r="BA9" s="969"/>
      <c r="BB9" s="1013" t="s">
        <v>8</v>
      </c>
      <c r="BC9" s="1013" t="s">
        <v>85</v>
      </c>
      <c r="BD9" s="1013" t="s">
        <v>86</v>
      </c>
      <c r="BE9" s="1013" t="s">
        <v>43</v>
      </c>
      <c r="BF9" s="1013" t="s">
        <v>38</v>
      </c>
      <c r="BG9" s="969" t="s">
        <v>29</v>
      </c>
      <c r="BH9" s="969" t="s">
        <v>1</v>
      </c>
      <c r="BI9" s="969"/>
      <c r="BJ9" s="969"/>
      <c r="BK9" s="969"/>
      <c r="BL9" s="969"/>
      <c r="BM9" s="969"/>
      <c r="BN9" s="969"/>
      <c r="BO9" s="969" t="s">
        <v>29</v>
      </c>
      <c r="BP9" s="969" t="s">
        <v>1</v>
      </c>
      <c r="BQ9" s="969"/>
      <c r="BR9" s="969"/>
      <c r="BS9" s="969" t="s">
        <v>29</v>
      </c>
      <c r="BT9" s="969" t="s">
        <v>1</v>
      </c>
      <c r="BU9" s="969"/>
      <c r="BV9" s="969"/>
      <c r="BW9" s="969" t="s">
        <v>29</v>
      </c>
      <c r="BX9" s="969" t="s">
        <v>1</v>
      </c>
      <c r="BY9" s="969"/>
      <c r="BZ9" s="969"/>
      <c r="CA9" s="969"/>
      <c r="CB9" s="971"/>
      <c r="CC9" s="969"/>
      <c r="CD9" s="979" t="s">
        <v>146</v>
      </c>
      <c r="CE9" s="979" t="s">
        <v>147</v>
      </c>
      <c r="CF9" s="979" t="s">
        <v>38</v>
      </c>
      <c r="CG9" s="969"/>
      <c r="CH9" s="979" t="s">
        <v>146</v>
      </c>
      <c r="CI9" s="979" t="s">
        <v>147</v>
      </c>
      <c r="CJ9" s="979" t="s">
        <v>38</v>
      </c>
      <c r="CK9" s="971"/>
    </row>
    <row r="10" spans="1:91" ht="13.5" customHeight="1">
      <c r="A10" s="969"/>
      <c r="B10" s="969"/>
      <c r="C10" s="969"/>
      <c r="D10" s="971"/>
      <c r="E10" s="971"/>
      <c r="F10" s="971"/>
      <c r="G10" s="969"/>
      <c r="H10" s="969"/>
      <c r="I10" s="971"/>
      <c r="J10" s="971"/>
      <c r="K10" s="971"/>
      <c r="L10" s="971"/>
      <c r="M10" s="971"/>
      <c r="N10" s="970" t="s">
        <v>64</v>
      </c>
      <c r="O10" s="970" t="s">
        <v>40</v>
      </c>
      <c r="P10" s="970" t="s">
        <v>36</v>
      </c>
      <c r="Q10" s="971"/>
      <c r="R10" s="969"/>
      <c r="S10" s="969"/>
      <c r="T10" s="971"/>
      <c r="U10" s="969"/>
      <c r="V10" s="969"/>
      <c r="W10" s="969"/>
      <c r="X10" s="969"/>
      <c r="Y10" s="969"/>
      <c r="Z10" s="339"/>
      <c r="AA10" s="969"/>
      <c r="AB10" s="969"/>
      <c r="AC10" s="1086"/>
      <c r="AD10" s="1085" t="s">
        <v>85</v>
      </c>
      <c r="AE10" s="1085" t="s">
        <v>86</v>
      </c>
      <c r="AF10" s="1013"/>
      <c r="AG10" s="1013"/>
      <c r="AH10" s="969"/>
      <c r="AI10" s="969" t="s">
        <v>34</v>
      </c>
      <c r="AJ10" s="969" t="s">
        <v>35</v>
      </c>
      <c r="AK10" s="969" t="s">
        <v>41</v>
      </c>
      <c r="AL10" s="1013" t="s">
        <v>42</v>
      </c>
      <c r="AM10" s="1013"/>
      <c r="AN10" s="1013"/>
      <c r="AO10" s="1013"/>
      <c r="AP10" s="969"/>
      <c r="AQ10" s="969" t="s">
        <v>34</v>
      </c>
      <c r="AR10" s="969" t="s">
        <v>35</v>
      </c>
      <c r="AS10" s="969" t="s">
        <v>41</v>
      </c>
      <c r="AT10" s="1013" t="s">
        <v>42</v>
      </c>
      <c r="AU10" s="1013"/>
      <c r="AV10" s="1013"/>
      <c r="AW10" s="1013"/>
      <c r="AX10" s="969"/>
      <c r="AY10" s="969" t="s">
        <v>34</v>
      </c>
      <c r="AZ10" s="969" t="s">
        <v>35</v>
      </c>
      <c r="BA10" s="969"/>
      <c r="BB10" s="1013"/>
      <c r="BC10" s="1013"/>
      <c r="BD10" s="1013"/>
      <c r="BE10" s="1013"/>
      <c r="BF10" s="1013"/>
      <c r="BG10" s="969"/>
      <c r="BH10" s="969" t="s">
        <v>34</v>
      </c>
      <c r="BI10" s="969" t="s">
        <v>35</v>
      </c>
      <c r="BJ10" s="969" t="s">
        <v>41</v>
      </c>
      <c r="BK10" s="1013" t="s">
        <v>42</v>
      </c>
      <c r="BL10" s="1013"/>
      <c r="BM10" s="1013"/>
      <c r="BN10" s="1013"/>
      <c r="BO10" s="969"/>
      <c r="BP10" s="969" t="s">
        <v>34</v>
      </c>
      <c r="BQ10" s="969" t="s">
        <v>35</v>
      </c>
      <c r="BR10" s="969" t="s">
        <v>39</v>
      </c>
      <c r="BS10" s="969"/>
      <c r="BT10" s="969" t="s">
        <v>34</v>
      </c>
      <c r="BU10" s="969" t="s">
        <v>35</v>
      </c>
      <c r="BV10" s="969" t="s">
        <v>39</v>
      </c>
      <c r="BW10" s="969"/>
      <c r="BX10" s="969" t="s">
        <v>34</v>
      </c>
      <c r="BY10" s="969" t="s">
        <v>35</v>
      </c>
      <c r="BZ10" s="969" t="s">
        <v>39</v>
      </c>
      <c r="CA10" s="969"/>
      <c r="CB10" s="971"/>
      <c r="CC10" s="969"/>
      <c r="CD10" s="980"/>
      <c r="CE10" s="980"/>
      <c r="CF10" s="980"/>
      <c r="CG10" s="969"/>
      <c r="CH10" s="980"/>
      <c r="CI10" s="980"/>
      <c r="CJ10" s="980"/>
      <c r="CK10" s="971"/>
    </row>
    <row r="11" spans="1:91" ht="31.5" customHeight="1">
      <c r="A11" s="969"/>
      <c r="B11" s="969"/>
      <c r="C11" s="969"/>
      <c r="D11" s="972"/>
      <c r="E11" s="972"/>
      <c r="F11" s="972"/>
      <c r="G11" s="969"/>
      <c r="H11" s="969"/>
      <c r="I11" s="972"/>
      <c r="J11" s="972"/>
      <c r="K11" s="972"/>
      <c r="L11" s="972"/>
      <c r="M11" s="972"/>
      <c r="N11" s="972"/>
      <c r="O11" s="972"/>
      <c r="P11" s="972"/>
      <c r="Q11" s="972"/>
      <c r="R11" s="969"/>
      <c r="S11" s="969"/>
      <c r="T11" s="972"/>
      <c r="U11" s="969"/>
      <c r="V11" s="969"/>
      <c r="W11" s="969"/>
      <c r="X11" s="969"/>
      <c r="Y11" s="969"/>
      <c r="Z11" s="339"/>
      <c r="AA11" s="969"/>
      <c r="AB11" s="969"/>
      <c r="AC11" s="1086"/>
      <c r="AD11" s="1085"/>
      <c r="AE11" s="1085"/>
      <c r="AF11" s="1013"/>
      <c r="AG11" s="1013"/>
      <c r="AH11" s="969"/>
      <c r="AI11" s="969"/>
      <c r="AJ11" s="969"/>
      <c r="AK11" s="969"/>
      <c r="AL11" s="351" t="s">
        <v>85</v>
      </c>
      <c r="AM11" s="351" t="s">
        <v>86</v>
      </c>
      <c r="AN11" s="351" t="s">
        <v>43</v>
      </c>
      <c r="AO11" s="351" t="s">
        <v>38</v>
      </c>
      <c r="AP11" s="969"/>
      <c r="AQ11" s="969"/>
      <c r="AR11" s="969"/>
      <c r="AS11" s="969"/>
      <c r="AT11" s="351" t="s">
        <v>85</v>
      </c>
      <c r="AU11" s="351" t="s">
        <v>86</v>
      </c>
      <c r="AV11" s="351" t="s">
        <v>43</v>
      </c>
      <c r="AW11" s="351" t="s">
        <v>38</v>
      </c>
      <c r="AX11" s="969"/>
      <c r="AY11" s="969"/>
      <c r="AZ11" s="969"/>
      <c r="BA11" s="969"/>
      <c r="BB11" s="1013"/>
      <c r="BC11" s="1013"/>
      <c r="BD11" s="1013"/>
      <c r="BE11" s="1013"/>
      <c r="BF11" s="1013"/>
      <c r="BG11" s="969"/>
      <c r="BH11" s="969"/>
      <c r="BI11" s="969"/>
      <c r="BJ11" s="969"/>
      <c r="BK11" s="351" t="s">
        <v>85</v>
      </c>
      <c r="BL11" s="351" t="s">
        <v>86</v>
      </c>
      <c r="BM11" s="351" t="s">
        <v>43</v>
      </c>
      <c r="BN11" s="351" t="s">
        <v>38</v>
      </c>
      <c r="BO11" s="969"/>
      <c r="BP11" s="969"/>
      <c r="BQ11" s="969"/>
      <c r="BR11" s="969"/>
      <c r="BS11" s="969"/>
      <c r="BT11" s="969"/>
      <c r="BU11" s="969"/>
      <c r="BV11" s="969"/>
      <c r="BW11" s="969"/>
      <c r="BX11" s="969"/>
      <c r="BY11" s="969"/>
      <c r="BZ11" s="969"/>
      <c r="CA11" s="969"/>
      <c r="CB11" s="972"/>
      <c r="CC11" s="969"/>
      <c r="CD11" s="981"/>
      <c r="CE11" s="981"/>
      <c r="CF11" s="981"/>
      <c r="CG11" s="969"/>
      <c r="CH11" s="981"/>
      <c r="CI11" s="981"/>
      <c r="CJ11" s="981"/>
      <c r="CK11" s="972"/>
    </row>
    <row r="12" spans="1:91" s="178" customFormat="1" ht="15">
      <c r="A12" s="462">
        <v>1</v>
      </c>
      <c r="B12" s="462">
        <v>2</v>
      </c>
      <c r="C12" s="462">
        <v>3</v>
      </c>
      <c r="D12" s="463">
        <v>4</v>
      </c>
      <c r="E12" s="463">
        <v>5</v>
      </c>
      <c r="F12" s="463"/>
      <c r="G12" s="462"/>
      <c r="H12" s="462">
        <v>6</v>
      </c>
      <c r="I12" s="463">
        <v>7</v>
      </c>
      <c r="J12" s="463"/>
      <c r="K12" s="463"/>
      <c r="L12" s="463">
        <v>8</v>
      </c>
      <c r="M12" s="463">
        <v>9</v>
      </c>
      <c r="N12" s="463">
        <v>10</v>
      </c>
      <c r="O12" s="463">
        <v>10</v>
      </c>
      <c r="P12" s="463">
        <v>10</v>
      </c>
      <c r="Q12" s="463"/>
      <c r="R12" s="463"/>
      <c r="S12" s="463"/>
      <c r="T12" s="463"/>
      <c r="U12" s="462">
        <v>11</v>
      </c>
      <c r="V12" s="462"/>
      <c r="W12" s="462"/>
      <c r="X12" s="462">
        <v>12</v>
      </c>
      <c r="Y12" s="462">
        <v>13</v>
      </c>
      <c r="Z12" s="464"/>
      <c r="AA12" s="462"/>
      <c r="AB12" s="462">
        <v>13</v>
      </c>
      <c r="AC12" s="462">
        <v>14</v>
      </c>
      <c r="AD12" s="177"/>
      <c r="AE12" s="177"/>
      <c r="AF12" s="462">
        <v>15</v>
      </c>
      <c r="AG12" s="462">
        <v>16</v>
      </c>
      <c r="AH12" s="462"/>
      <c r="AI12" s="462"/>
      <c r="AJ12" s="462"/>
      <c r="AK12" s="462"/>
      <c r="AL12" s="462"/>
      <c r="AM12" s="462"/>
      <c r="AN12" s="462"/>
      <c r="AO12" s="462"/>
      <c r="AP12" s="462"/>
      <c r="AQ12" s="462"/>
      <c r="AR12" s="462"/>
      <c r="AS12" s="462"/>
      <c r="AT12" s="462"/>
      <c r="AU12" s="462"/>
      <c r="AV12" s="462"/>
      <c r="AW12" s="462"/>
      <c r="AX12" s="462"/>
      <c r="AY12" s="462"/>
      <c r="AZ12" s="462"/>
      <c r="BA12" s="462">
        <v>17</v>
      </c>
      <c r="BB12" s="462">
        <v>18</v>
      </c>
      <c r="BC12" s="462"/>
      <c r="BD12" s="462"/>
      <c r="BE12" s="462">
        <v>19</v>
      </c>
      <c r="BF12" s="462">
        <v>20</v>
      </c>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v>21</v>
      </c>
      <c r="CC12" s="462"/>
      <c r="CD12" s="462"/>
      <c r="CE12" s="462"/>
      <c r="CF12" s="462"/>
      <c r="CG12" s="462"/>
      <c r="CH12" s="462"/>
      <c r="CI12" s="462"/>
      <c r="CJ12" s="462"/>
      <c r="CK12" s="462">
        <v>21</v>
      </c>
      <c r="CM12" s="190"/>
    </row>
    <row r="13" spans="1:91" ht="36" customHeight="1">
      <c r="A13" s="357"/>
      <c r="B13" s="357" t="s">
        <v>7</v>
      </c>
      <c r="C13" s="357"/>
      <c r="D13" s="357"/>
      <c r="E13" s="357"/>
      <c r="F13" s="357"/>
      <c r="G13" s="357"/>
      <c r="H13" s="357"/>
      <c r="I13" s="357"/>
      <c r="J13" s="357"/>
      <c r="K13" s="357"/>
      <c r="L13" s="357"/>
      <c r="M13" s="80">
        <f t="shared" ref="M13:AR13" si="0">M17+M43+M92+M14</f>
        <v>198073.36</v>
      </c>
      <c r="N13" s="80">
        <f t="shared" si="0"/>
        <v>0</v>
      </c>
      <c r="O13" s="80">
        <f t="shared" si="0"/>
        <v>0</v>
      </c>
      <c r="P13" s="80">
        <f t="shared" si="0"/>
        <v>198073.36</v>
      </c>
      <c r="Q13" s="80" t="e">
        <f t="shared" si="0"/>
        <v>#VALUE!</v>
      </c>
      <c r="R13" s="80" t="e">
        <f t="shared" si="0"/>
        <v>#VALUE!</v>
      </c>
      <c r="S13" s="80" t="e">
        <f t="shared" si="0"/>
        <v>#VALUE!</v>
      </c>
      <c r="T13" s="80" t="e">
        <f t="shared" si="0"/>
        <v>#VALUE!</v>
      </c>
      <c r="U13" s="80">
        <f t="shared" si="0"/>
        <v>26025.164285999999</v>
      </c>
      <c r="V13" s="80">
        <f t="shared" si="0"/>
        <v>25865.164285999999</v>
      </c>
      <c r="W13" s="80">
        <f t="shared" si="0"/>
        <v>0</v>
      </c>
      <c r="X13" s="80">
        <f t="shared" si="0"/>
        <v>160</v>
      </c>
      <c r="Y13" s="80" t="e">
        <f t="shared" si="0"/>
        <v>#REF!</v>
      </c>
      <c r="Z13" s="80" t="e">
        <f t="shared" si="0"/>
        <v>#REF!</v>
      </c>
      <c r="AA13" s="80" t="e">
        <f t="shared" si="0"/>
        <v>#REF!</v>
      </c>
      <c r="AB13" s="80">
        <f t="shared" si="0"/>
        <v>171528.85124000002</v>
      </c>
      <c r="AC13" s="80">
        <f t="shared" si="0"/>
        <v>26598.445573000001</v>
      </c>
      <c r="AD13" s="80">
        <f t="shared" si="0"/>
        <v>26598.445573000001</v>
      </c>
      <c r="AE13" s="80">
        <f t="shared" si="0"/>
        <v>0</v>
      </c>
      <c r="AF13" s="80">
        <f t="shared" si="0"/>
        <v>126403.52</v>
      </c>
      <c r="AG13" s="80">
        <f t="shared" si="0"/>
        <v>18526.885666999999</v>
      </c>
      <c r="AH13" s="80">
        <f t="shared" si="0"/>
        <v>50940.520694999999</v>
      </c>
      <c r="AI13" s="80">
        <f t="shared" si="0"/>
        <v>14500</v>
      </c>
      <c r="AJ13" s="80">
        <f t="shared" si="0"/>
        <v>0</v>
      </c>
      <c r="AK13" s="80">
        <f t="shared" si="0"/>
        <v>50286.520694999999</v>
      </c>
      <c r="AL13" s="80">
        <f t="shared" si="0"/>
        <v>6188.5845730000001</v>
      </c>
      <c r="AM13" s="80">
        <f t="shared" si="0"/>
        <v>0</v>
      </c>
      <c r="AN13" s="80">
        <f t="shared" si="0"/>
        <v>42504.050454999997</v>
      </c>
      <c r="AO13" s="80">
        <f t="shared" si="0"/>
        <v>1593.885667</v>
      </c>
      <c r="AP13" s="80">
        <f t="shared" si="0"/>
        <v>50830.327695</v>
      </c>
      <c r="AQ13" s="80">
        <f t="shared" si="0"/>
        <v>14500</v>
      </c>
      <c r="AR13" s="80">
        <f t="shared" si="0"/>
        <v>0</v>
      </c>
      <c r="AS13" s="80">
        <f t="shared" ref="AS13:BX13" si="1">AS17+AS43+AS92+AS14</f>
        <v>36330.327695</v>
      </c>
      <c r="AT13" s="80">
        <f t="shared" si="1"/>
        <v>6078.3915729999999</v>
      </c>
      <c r="AU13" s="80">
        <f t="shared" si="1"/>
        <v>0</v>
      </c>
      <c r="AV13" s="80">
        <f t="shared" si="1"/>
        <v>28658.050454999997</v>
      </c>
      <c r="AW13" s="80">
        <f t="shared" si="1"/>
        <v>1593.885667</v>
      </c>
      <c r="AX13" s="80">
        <f t="shared" si="1"/>
        <v>56382.887000000002</v>
      </c>
      <c r="AY13" s="80">
        <f t="shared" si="1"/>
        <v>0</v>
      </c>
      <c r="AZ13" s="80">
        <f t="shared" si="1"/>
        <v>0</v>
      </c>
      <c r="BA13" s="80">
        <f t="shared" si="1"/>
        <v>76038.037000000011</v>
      </c>
      <c r="BB13" s="80">
        <f t="shared" si="1"/>
        <v>10406</v>
      </c>
      <c r="BC13" s="80">
        <f t="shared" si="1"/>
        <v>10406</v>
      </c>
      <c r="BD13" s="80">
        <f t="shared" si="1"/>
        <v>0</v>
      </c>
      <c r="BE13" s="80">
        <f t="shared" si="1"/>
        <v>48899.520000000004</v>
      </c>
      <c r="BF13" s="80">
        <f t="shared" si="1"/>
        <v>16732.517</v>
      </c>
      <c r="BG13" s="80" t="e">
        <f t="shared" si="1"/>
        <v>#REF!</v>
      </c>
      <c r="BH13" s="80" t="e">
        <f t="shared" si="1"/>
        <v>#REF!</v>
      </c>
      <c r="BI13" s="80" t="e">
        <f t="shared" si="1"/>
        <v>#REF!</v>
      </c>
      <c r="BJ13" s="80" t="e">
        <f t="shared" si="1"/>
        <v>#REF!</v>
      </c>
      <c r="BK13" s="80" t="e">
        <f t="shared" si="1"/>
        <v>#REF!</v>
      </c>
      <c r="BL13" s="80" t="e">
        <f t="shared" si="1"/>
        <v>#REF!</v>
      </c>
      <c r="BM13" s="80" t="e">
        <f t="shared" si="1"/>
        <v>#REF!</v>
      </c>
      <c r="BN13" s="80" t="e">
        <f t="shared" si="1"/>
        <v>#REF!</v>
      </c>
      <c r="BO13" s="80" t="e">
        <f t="shared" si="1"/>
        <v>#REF!</v>
      </c>
      <c r="BP13" s="80" t="e">
        <f t="shared" si="1"/>
        <v>#REF!</v>
      </c>
      <c r="BQ13" s="80" t="e">
        <f t="shared" si="1"/>
        <v>#REF!</v>
      </c>
      <c r="BR13" s="80" t="e">
        <f t="shared" si="1"/>
        <v>#REF!</v>
      </c>
      <c r="BS13" s="80" t="e">
        <f t="shared" si="1"/>
        <v>#REF!</v>
      </c>
      <c r="BT13" s="80" t="e">
        <f t="shared" si="1"/>
        <v>#REF!</v>
      </c>
      <c r="BU13" s="80" t="e">
        <f t="shared" si="1"/>
        <v>#REF!</v>
      </c>
      <c r="BV13" s="80" t="e">
        <f t="shared" si="1"/>
        <v>#REF!</v>
      </c>
      <c r="BW13" s="80" t="e">
        <f t="shared" si="1"/>
        <v>#REF!</v>
      </c>
      <c r="BX13" s="80" t="e">
        <f t="shared" si="1"/>
        <v>#REF!</v>
      </c>
      <c r="BY13" s="80" t="e">
        <f t="shared" ref="BY13:CB13" si="2">BY17+BY43+BY92+BY14</f>
        <v>#REF!</v>
      </c>
      <c r="BZ13" s="80" t="e">
        <f t="shared" si="2"/>
        <v>#REF!</v>
      </c>
      <c r="CA13" s="80">
        <f t="shared" si="2"/>
        <v>0</v>
      </c>
      <c r="CB13" s="80">
        <f t="shared" si="2"/>
        <v>163.190541</v>
      </c>
      <c r="CC13" s="80"/>
      <c r="CD13" s="80"/>
      <c r="CE13" s="80"/>
      <c r="CF13" s="80"/>
      <c r="CG13" s="80"/>
      <c r="CH13" s="80"/>
      <c r="CI13" s="80"/>
      <c r="CJ13" s="80"/>
      <c r="CK13" s="357"/>
      <c r="CM13" s="91"/>
    </row>
    <row r="14" spans="1:91" ht="35.25" customHeight="1">
      <c r="A14" s="409" t="s">
        <v>11</v>
      </c>
      <c r="B14" s="361" t="s">
        <v>1341</v>
      </c>
      <c r="C14" s="159"/>
      <c r="D14" s="410"/>
      <c r="E14" s="159"/>
      <c r="F14" s="159"/>
      <c r="G14" s="159"/>
      <c r="H14" s="159"/>
      <c r="I14" s="411"/>
      <c r="J14" s="411"/>
      <c r="K14" s="410"/>
      <c r="L14" s="410"/>
      <c r="M14" s="258">
        <f t="shared" ref="M14:AR14" si="3">M16+M15</f>
        <v>9300</v>
      </c>
      <c r="N14" s="258">
        <f t="shared" si="3"/>
        <v>0</v>
      </c>
      <c r="O14" s="258">
        <f t="shared" si="3"/>
        <v>0</v>
      </c>
      <c r="P14" s="258">
        <f t="shared" si="3"/>
        <v>9300</v>
      </c>
      <c r="Q14" s="258" t="e">
        <f t="shared" si="3"/>
        <v>#VALUE!</v>
      </c>
      <c r="R14" s="258" t="e">
        <f t="shared" si="3"/>
        <v>#VALUE!</v>
      </c>
      <c r="S14" s="258" t="e">
        <f t="shared" si="3"/>
        <v>#VALUE!</v>
      </c>
      <c r="T14" s="258" t="e">
        <f t="shared" si="3"/>
        <v>#VALUE!</v>
      </c>
      <c r="U14" s="258">
        <f t="shared" si="3"/>
        <v>0</v>
      </c>
      <c r="V14" s="258">
        <f t="shared" si="3"/>
        <v>0</v>
      </c>
      <c r="W14" s="258">
        <f t="shared" si="3"/>
        <v>0</v>
      </c>
      <c r="X14" s="258">
        <f t="shared" si="3"/>
        <v>0</v>
      </c>
      <c r="Y14" s="258">
        <f t="shared" si="3"/>
        <v>10497.684244</v>
      </c>
      <c r="Z14" s="258">
        <f t="shared" si="3"/>
        <v>0</v>
      </c>
      <c r="AA14" s="258">
        <f t="shared" si="3"/>
        <v>0</v>
      </c>
      <c r="AB14" s="258">
        <f t="shared" si="3"/>
        <v>10497.684244</v>
      </c>
      <c r="AC14" s="258">
        <f t="shared" si="3"/>
        <v>0</v>
      </c>
      <c r="AD14" s="258">
        <f t="shared" si="3"/>
        <v>0</v>
      </c>
      <c r="AE14" s="258">
        <f t="shared" si="3"/>
        <v>0</v>
      </c>
      <c r="AF14" s="258">
        <f t="shared" si="3"/>
        <v>10297.684244</v>
      </c>
      <c r="AG14" s="258">
        <f t="shared" si="3"/>
        <v>200</v>
      </c>
      <c r="AH14" s="258">
        <f t="shared" si="3"/>
        <v>7151.2724550000003</v>
      </c>
      <c r="AI14" s="258">
        <f t="shared" si="3"/>
        <v>0</v>
      </c>
      <c r="AJ14" s="258">
        <f t="shared" si="3"/>
        <v>0</v>
      </c>
      <c r="AK14" s="258">
        <f t="shared" si="3"/>
        <v>7151.2724550000003</v>
      </c>
      <c r="AL14" s="258">
        <f t="shared" si="3"/>
        <v>0</v>
      </c>
      <c r="AM14" s="258">
        <f t="shared" si="3"/>
        <v>0</v>
      </c>
      <c r="AN14" s="258">
        <f t="shared" si="3"/>
        <v>7151.2724550000003</v>
      </c>
      <c r="AO14" s="258">
        <f t="shared" si="3"/>
        <v>0</v>
      </c>
      <c r="AP14" s="258">
        <f t="shared" si="3"/>
        <v>7151.2724550000003</v>
      </c>
      <c r="AQ14" s="258">
        <f t="shared" si="3"/>
        <v>0</v>
      </c>
      <c r="AR14" s="258">
        <f t="shared" si="3"/>
        <v>0</v>
      </c>
      <c r="AS14" s="258">
        <f t="shared" ref="AS14:BX14" si="4">AS16+AS15</f>
        <v>7151.2724550000003</v>
      </c>
      <c r="AT14" s="258">
        <f t="shared" si="4"/>
        <v>0</v>
      </c>
      <c r="AU14" s="258">
        <f t="shared" si="4"/>
        <v>0</v>
      </c>
      <c r="AV14" s="258">
        <f t="shared" si="4"/>
        <v>7151.2724550000003</v>
      </c>
      <c r="AW14" s="258">
        <f t="shared" si="4"/>
        <v>0</v>
      </c>
      <c r="AX14" s="258">
        <f t="shared" si="4"/>
        <v>0</v>
      </c>
      <c r="AY14" s="258">
        <f t="shared" si="4"/>
        <v>0</v>
      </c>
      <c r="AZ14" s="258">
        <f t="shared" si="4"/>
        <v>0</v>
      </c>
      <c r="BA14" s="258">
        <f t="shared" si="4"/>
        <v>1020</v>
      </c>
      <c r="BB14" s="258">
        <f t="shared" si="4"/>
        <v>0</v>
      </c>
      <c r="BC14" s="258">
        <f t="shared" si="4"/>
        <v>0</v>
      </c>
      <c r="BD14" s="258">
        <f t="shared" si="4"/>
        <v>0</v>
      </c>
      <c r="BE14" s="258">
        <f t="shared" si="4"/>
        <v>1020</v>
      </c>
      <c r="BF14" s="258">
        <f t="shared" si="4"/>
        <v>0</v>
      </c>
      <c r="BG14" s="258">
        <f t="shared" si="4"/>
        <v>0</v>
      </c>
      <c r="BH14" s="258">
        <f t="shared" si="4"/>
        <v>0</v>
      </c>
      <c r="BI14" s="258">
        <f t="shared" si="4"/>
        <v>0</v>
      </c>
      <c r="BJ14" s="258">
        <f t="shared" si="4"/>
        <v>0</v>
      </c>
      <c r="BK14" s="258">
        <f t="shared" si="4"/>
        <v>0</v>
      </c>
      <c r="BL14" s="258">
        <f t="shared" si="4"/>
        <v>0</v>
      </c>
      <c r="BM14" s="258">
        <f t="shared" si="4"/>
        <v>0</v>
      </c>
      <c r="BN14" s="258">
        <f t="shared" si="4"/>
        <v>0</v>
      </c>
      <c r="BO14" s="258">
        <f t="shared" si="4"/>
        <v>0</v>
      </c>
      <c r="BP14" s="258">
        <f t="shared" si="4"/>
        <v>0</v>
      </c>
      <c r="BQ14" s="258">
        <f t="shared" si="4"/>
        <v>0</v>
      </c>
      <c r="BR14" s="258">
        <f t="shared" si="4"/>
        <v>0</v>
      </c>
      <c r="BS14" s="258">
        <f t="shared" si="4"/>
        <v>0</v>
      </c>
      <c r="BT14" s="258">
        <f t="shared" si="4"/>
        <v>0</v>
      </c>
      <c r="BU14" s="258">
        <f t="shared" si="4"/>
        <v>0</v>
      </c>
      <c r="BV14" s="258">
        <f t="shared" si="4"/>
        <v>0</v>
      </c>
      <c r="BW14" s="258">
        <f t="shared" si="4"/>
        <v>0</v>
      </c>
      <c r="BX14" s="258">
        <f t="shared" si="4"/>
        <v>0</v>
      </c>
      <c r="BY14" s="258">
        <f t="shared" ref="BY14:CB14" si="5">BY16+BY15</f>
        <v>0</v>
      </c>
      <c r="BZ14" s="258">
        <f t="shared" si="5"/>
        <v>0</v>
      </c>
      <c r="CA14" s="258">
        <f t="shared" si="5"/>
        <v>0</v>
      </c>
      <c r="CB14" s="258">
        <f t="shared" si="5"/>
        <v>0</v>
      </c>
      <c r="CC14" s="258"/>
      <c r="CD14" s="258"/>
      <c r="CE14" s="258"/>
      <c r="CF14" s="258"/>
      <c r="CG14" s="258"/>
      <c r="CH14" s="258"/>
      <c r="CI14" s="258"/>
      <c r="CJ14" s="258"/>
      <c r="CK14" s="411"/>
      <c r="CM14" s="91"/>
    </row>
    <row r="15" spans="1:91" ht="46.15" hidden="1" outlineLevel="1">
      <c r="A15" s="376">
        <v>1</v>
      </c>
      <c r="B15" s="465" t="s">
        <v>768</v>
      </c>
      <c r="C15" s="363" t="s">
        <v>1345</v>
      </c>
      <c r="D15" s="363" t="s">
        <v>769</v>
      </c>
      <c r="E15" s="363" t="s">
        <v>48</v>
      </c>
      <c r="F15" s="374" t="s">
        <v>770</v>
      </c>
      <c r="G15" s="365"/>
      <c r="H15" s="363" t="s">
        <v>771</v>
      </c>
      <c r="I15" s="363" t="s">
        <v>69</v>
      </c>
      <c r="J15" s="365">
        <v>2022</v>
      </c>
      <c r="K15" s="363" t="s">
        <v>772</v>
      </c>
      <c r="L15" s="363" t="s">
        <v>773</v>
      </c>
      <c r="M15" s="142">
        <f t="shared" ref="M15" si="6">SUM(N15:P15)</f>
        <v>9300</v>
      </c>
      <c r="N15" s="142">
        <v>0</v>
      </c>
      <c r="O15" s="142">
        <v>0</v>
      </c>
      <c r="P15" s="142">
        <v>9300</v>
      </c>
      <c r="Q15" s="57" t="s">
        <v>774</v>
      </c>
      <c r="R15" s="57" t="s">
        <v>771</v>
      </c>
      <c r="S15" s="57" t="s">
        <v>775</v>
      </c>
      <c r="T15" s="57" t="s">
        <v>776</v>
      </c>
      <c r="U15" s="57">
        <f t="shared" ref="U15" si="7">SUM(V15:X15)</f>
        <v>0</v>
      </c>
      <c r="V15" s="57">
        <v>0</v>
      </c>
      <c r="W15" s="57">
        <v>0</v>
      </c>
      <c r="X15" s="57">
        <v>0</v>
      </c>
      <c r="Y15" s="57">
        <f t="shared" ref="Y15:Y16" si="8">SUM(Z15:AB15)</f>
        <v>6900</v>
      </c>
      <c r="Z15" s="57">
        <v>0</v>
      </c>
      <c r="AA15" s="57">
        <v>0</v>
      </c>
      <c r="AB15" s="57">
        <f t="shared" ref="AB15:AB16" si="9">SUM(AD15:AG15)</f>
        <v>6900</v>
      </c>
      <c r="AC15" s="57">
        <f t="shared" ref="AC15:AC37" si="10">AD15+AE15</f>
        <v>0</v>
      </c>
      <c r="AD15" s="57">
        <v>0</v>
      </c>
      <c r="AE15" s="57">
        <v>0</v>
      </c>
      <c r="AF15" s="57">
        <v>6700</v>
      </c>
      <c r="AG15" s="57">
        <v>200</v>
      </c>
      <c r="AH15" s="57">
        <f t="shared" ref="AH15" si="11">SUM(AI15:AK15)</f>
        <v>7151.2724550000003</v>
      </c>
      <c r="AI15" s="57">
        <v>0</v>
      </c>
      <c r="AJ15" s="57">
        <v>0</v>
      </c>
      <c r="AK15" s="57">
        <f t="shared" ref="AK15" si="12">SUM(AL15:AO15)</f>
        <v>7151.2724550000003</v>
      </c>
      <c r="AL15" s="57">
        <v>0</v>
      </c>
      <c r="AM15" s="57">
        <v>0</v>
      </c>
      <c r="AN15" s="57">
        <v>7151.2724550000003</v>
      </c>
      <c r="AO15" s="57">
        <v>0</v>
      </c>
      <c r="AP15" s="57">
        <f t="shared" ref="AP15" si="13">SUM(AQ15:AS15)</f>
        <v>7151.2724550000003</v>
      </c>
      <c r="AQ15" s="57">
        <v>0</v>
      </c>
      <c r="AR15" s="57">
        <v>0</v>
      </c>
      <c r="AS15" s="57">
        <f t="shared" ref="AS15" si="14">SUM(AT15:AW15)</f>
        <v>7151.2724550000003</v>
      </c>
      <c r="AT15" s="57">
        <v>0</v>
      </c>
      <c r="AU15" s="57">
        <v>0</v>
      </c>
      <c r="AV15" s="57">
        <v>7151.2724550000003</v>
      </c>
      <c r="AW15" s="57">
        <v>0</v>
      </c>
      <c r="AX15" s="57">
        <f t="shared" ref="AX15" si="15">SUM(AY15:BA15)</f>
        <v>0</v>
      </c>
      <c r="AY15" s="57">
        <v>0</v>
      </c>
      <c r="AZ15" s="57">
        <v>0</v>
      </c>
      <c r="BA15" s="57">
        <f t="shared" ref="BA15" si="16">SUM(BC15:BF15)</f>
        <v>0</v>
      </c>
      <c r="BB15" s="54">
        <f t="shared" ref="BB15" si="17">SUM(BC15:BD15)</f>
        <v>0</v>
      </c>
      <c r="BC15" s="57">
        <v>0</v>
      </c>
      <c r="BD15" s="57">
        <v>0</v>
      </c>
      <c r="BE15" s="57">
        <v>0</v>
      </c>
      <c r="BF15" s="57">
        <v>0</v>
      </c>
      <c r="BG15" s="110">
        <f t="shared" ref="BG15" si="18">SUM(BH15:BJ15)</f>
        <v>0</v>
      </c>
      <c r="BH15" s="110">
        <v>0</v>
      </c>
      <c r="BI15" s="110">
        <v>0</v>
      </c>
      <c r="BJ15" s="110">
        <f t="shared" ref="BJ15" si="19">SUM(BK15:BN15)</f>
        <v>0</v>
      </c>
      <c r="BK15" s="110">
        <v>0</v>
      </c>
      <c r="BL15" s="110">
        <v>0</v>
      </c>
      <c r="BM15" s="110">
        <v>0</v>
      </c>
      <c r="BN15" s="110">
        <v>0</v>
      </c>
      <c r="BO15" s="110">
        <f t="shared" ref="BO15" si="20">SUM(BP15:BR15)</f>
        <v>0</v>
      </c>
      <c r="BP15" s="110">
        <v>0</v>
      </c>
      <c r="BQ15" s="110">
        <v>0</v>
      </c>
      <c r="BR15" s="110">
        <v>0</v>
      </c>
      <c r="BS15" s="110">
        <f t="shared" ref="BS15" si="21">SUM(BT15:BV15)</f>
        <v>0</v>
      </c>
      <c r="BT15" s="110">
        <v>0</v>
      </c>
      <c r="BU15" s="110">
        <v>0</v>
      </c>
      <c r="BV15" s="110">
        <v>0</v>
      </c>
      <c r="BW15" s="110"/>
      <c r="BX15" s="110"/>
      <c r="BY15" s="110"/>
      <c r="BZ15" s="110"/>
      <c r="CA15" s="110"/>
      <c r="CB15" s="110"/>
      <c r="CC15" s="110"/>
      <c r="CD15" s="110"/>
      <c r="CE15" s="110"/>
      <c r="CF15" s="110"/>
      <c r="CG15" s="110"/>
      <c r="CH15" s="110"/>
      <c r="CI15" s="110"/>
      <c r="CJ15" s="110"/>
      <c r="CK15" s="377"/>
    </row>
    <row r="16" spans="1:91" ht="60" hidden="1" customHeight="1" outlineLevel="1">
      <c r="A16" s="466">
        <v>2</v>
      </c>
      <c r="B16" s="465" t="s">
        <v>355</v>
      </c>
      <c r="C16" s="363" t="s">
        <v>356</v>
      </c>
      <c r="D16" s="363" t="s">
        <v>279</v>
      </c>
      <c r="E16" s="363"/>
      <c r="F16" s="374"/>
      <c r="G16" s="365"/>
      <c r="H16" s="363"/>
      <c r="I16" s="363"/>
      <c r="J16" s="365"/>
      <c r="K16" s="363"/>
      <c r="L16" s="363"/>
      <c r="M16" s="142"/>
      <c r="N16" s="142">
        <v>0</v>
      </c>
      <c r="O16" s="142">
        <v>0</v>
      </c>
      <c r="P16" s="142"/>
      <c r="Q16" s="57"/>
      <c r="R16" s="57"/>
      <c r="S16" s="142"/>
      <c r="T16" s="57"/>
      <c r="U16" s="57"/>
      <c r="V16" s="57"/>
      <c r="W16" s="57"/>
      <c r="X16" s="57"/>
      <c r="Y16" s="57">
        <f t="shared" si="8"/>
        <v>3597.684244</v>
      </c>
      <c r="Z16" s="57"/>
      <c r="AA16" s="57"/>
      <c r="AB16" s="57">
        <f t="shared" si="9"/>
        <v>3597.684244</v>
      </c>
      <c r="AC16" s="57">
        <f t="shared" si="10"/>
        <v>0</v>
      </c>
      <c r="AD16" s="57"/>
      <c r="AE16" s="57"/>
      <c r="AF16" s="57">
        <f>3597684244/1000000</f>
        <v>3597.684244</v>
      </c>
      <c r="AG16" s="57"/>
      <c r="AH16" s="57"/>
      <c r="AI16" s="57"/>
      <c r="AJ16" s="57"/>
      <c r="AK16" s="57">
        <f t="shared" ref="AK16" si="22">SUM(AL16:AO16)</f>
        <v>0</v>
      </c>
      <c r="AL16" s="57"/>
      <c r="AM16" s="57"/>
      <c r="AN16" s="57"/>
      <c r="AO16" s="57"/>
      <c r="AP16" s="57"/>
      <c r="AQ16" s="57"/>
      <c r="AR16" s="57"/>
      <c r="AS16" s="57"/>
      <c r="AT16" s="57"/>
      <c r="AU16" s="57"/>
      <c r="AV16" s="57"/>
      <c r="AW16" s="57"/>
      <c r="AX16" s="57"/>
      <c r="AY16" s="57"/>
      <c r="AZ16" s="57"/>
      <c r="BA16" s="57">
        <f t="shared" ref="BA16" si="23">SUM(BC16:BF16)</f>
        <v>1020</v>
      </c>
      <c r="BB16" s="54">
        <f t="shared" ref="BB16" si="24">SUM(BC16:BD16)</f>
        <v>0</v>
      </c>
      <c r="BC16" s="57"/>
      <c r="BD16" s="57"/>
      <c r="BE16" s="57">
        <f>1020000000/1000000</f>
        <v>1020</v>
      </c>
      <c r="BF16" s="57"/>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390"/>
    </row>
    <row r="17" spans="1:91" ht="42" customHeight="1" collapsed="1">
      <c r="A17" s="361" t="s">
        <v>10</v>
      </c>
      <c r="B17" s="361" t="s">
        <v>1359</v>
      </c>
      <c r="C17" s="361"/>
      <c r="D17" s="361"/>
      <c r="E17" s="361"/>
      <c r="F17" s="361"/>
      <c r="G17" s="361"/>
      <c r="H17" s="361"/>
      <c r="I17" s="361"/>
      <c r="J17" s="361"/>
      <c r="K17" s="361"/>
      <c r="L17" s="361"/>
      <c r="M17" s="54">
        <f>M18+M31+M38</f>
        <v>188773.36</v>
      </c>
      <c r="N17" s="54">
        <f t="shared" ref="N17:BY17" si="25">N18+N31+N38</f>
        <v>0</v>
      </c>
      <c r="O17" s="54">
        <f t="shared" si="25"/>
        <v>0</v>
      </c>
      <c r="P17" s="54">
        <f t="shared" si="25"/>
        <v>188773.36</v>
      </c>
      <c r="Q17" s="54">
        <f t="shared" si="25"/>
        <v>0</v>
      </c>
      <c r="R17" s="54">
        <f t="shared" si="25"/>
        <v>0</v>
      </c>
      <c r="S17" s="54">
        <f t="shared" si="25"/>
        <v>0</v>
      </c>
      <c r="T17" s="54">
        <f t="shared" si="25"/>
        <v>0</v>
      </c>
      <c r="U17" s="54">
        <f t="shared" si="25"/>
        <v>26025.164285999999</v>
      </c>
      <c r="V17" s="54">
        <f t="shared" si="25"/>
        <v>25865.164285999999</v>
      </c>
      <c r="W17" s="54">
        <f t="shared" si="25"/>
        <v>0</v>
      </c>
      <c r="X17" s="54">
        <f t="shared" si="25"/>
        <v>160</v>
      </c>
      <c r="Y17" s="54">
        <f t="shared" si="25"/>
        <v>131999.85124000002</v>
      </c>
      <c r="Z17" s="54">
        <f t="shared" si="25"/>
        <v>10000</v>
      </c>
      <c r="AA17" s="54">
        <f t="shared" si="25"/>
        <v>0</v>
      </c>
      <c r="AB17" s="54">
        <f t="shared" si="25"/>
        <v>121999.85124</v>
      </c>
      <c r="AC17" s="54">
        <f t="shared" si="25"/>
        <v>26598.445573000001</v>
      </c>
      <c r="AD17" s="54">
        <f t="shared" si="25"/>
        <v>26598.445573000001</v>
      </c>
      <c r="AE17" s="54">
        <f t="shared" si="25"/>
        <v>0</v>
      </c>
      <c r="AF17" s="54">
        <f t="shared" si="25"/>
        <v>77074.52</v>
      </c>
      <c r="AG17" s="54">
        <f t="shared" si="25"/>
        <v>18326.885666999999</v>
      </c>
      <c r="AH17" s="54">
        <f t="shared" si="25"/>
        <v>33846.948240000005</v>
      </c>
      <c r="AI17" s="54">
        <f t="shared" si="25"/>
        <v>14500</v>
      </c>
      <c r="AJ17" s="54">
        <f t="shared" si="25"/>
        <v>0</v>
      </c>
      <c r="AK17" s="54">
        <f t="shared" si="25"/>
        <v>19346.948240000002</v>
      </c>
      <c r="AL17" s="54">
        <f t="shared" si="25"/>
        <v>6188.5845730000001</v>
      </c>
      <c r="AM17" s="54">
        <f t="shared" si="25"/>
        <v>0</v>
      </c>
      <c r="AN17" s="54">
        <f t="shared" si="25"/>
        <v>11564.477999999999</v>
      </c>
      <c r="AO17" s="54">
        <f t="shared" si="25"/>
        <v>1593.885667</v>
      </c>
      <c r="AP17" s="54">
        <f t="shared" si="25"/>
        <v>33736.755240000006</v>
      </c>
      <c r="AQ17" s="54">
        <f t="shared" si="25"/>
        <v>14500</v>
      </c>
      <c r="AR17" s="54">
        <f t="shared" si="25"/>
        <v>0</v>
      </c>
      <c r="AS17" s="54">
        <f t="shared" si="25"/>
        <v>19236.755239999999</v>
      </c>
      <c r="AT17" s="54">
        <f t="shared" si="25"/>
        <v>6078.3915729999999</v>
      </c>
      <c r="AU17" s="54">
        <f t="shared" si="25"/>
        <v>0</v>
      </c>
      <c r="AV17" s="54">
        <f t="shared" si="25"/>
        <v>11564.477999999999</v>
      </c>
      <c r="AW17" s="54">
        <f t="shared" si="25"/>
        <v>1593.885667</v>
      </c>
      <c r="AX17" s="54">
        <f t="shared" si="25"/>
        <v>49308.037000000004</v>
      </c>
      <c r="AY17" s="54">
        <f t="shared" si="25"/>
        <v>0</v>
      </c>
      <c r="AZ17" s="54">
        <f t="shared" si="25"/>
        <v>0</v>
      </c>
      <c r="BA17" s="54">
        <f t="shared" si="25"/>
        <v>49308.037000000004</v>
      </c>
      <c r="BB17" s="54">
        <f t="shared" si="25"/>
        <v>10406</v>
      </c>
      <c r="BC17" s="54">
        <f t="shared" si="25"/>
        <v>10406</v>
      </c>
      <c r="BD17" s="54">
        <f t="shared" si="25"/>
        <v>0</v>
      </c>
      <c r="BE17" s="54">
        <f t="shared" si="25"/>
        <v>22169.52</v>
      </c>
      <c r="BF17" s="54">
        <f t="shared" si="25"/>
        <v>16732.517</v>
      </c>
      <c r="BG17" s="54">
        <f t="shared" si="25"/>
        <v>33571.726000000002</v>
      </c>
      <c r="BH17" s="54">
        <f t="shared" si="25"/>
        <v>0</v>
      </c>
      <c r="BI17" s="54">
        <f t="shared" si="25"/>
        <v>0</v>
      </c>
      <c r="BJ17" s="54">
        <f t="shared" si="25"/>
        <v>33571.726000000002</v>
      </c>
      <c r="BK17" s="54">
        <f t="shared" si="25"/>
        <v>10136.1</v>
      </c>
      <c r="BL17" s="54">
        <f t="shared" si="25"/>
        <v>0</v>
      </c>
      <c r="BM17" s="54">
        <f t="shared" si="25"/>
        <v>6703.1089999999995</v>
      </c>
      <c r="BN17" s="54">
        <f t="shared" si="25"/>
        <v>16732.517</v>
      </c>
      <c r="BO17" s="54">
        <f t="shared" si="25"/>
        <v>0</v>
      </c>
      <c r="BP17" s="54">
        <f t="shared" si="25"/>
        <v>0</v>
      </c>
      <c r="BQ17" s="54">
        <f t="shared" si="25"/>
        <v>0</v>
      </c>
      <c r="BR17" s="54">
        <f t="shared" si="25"/>
        <v>0</v>
      </c>
      <c r="BS17" s="54">
        <f t="shared" si="25"/>
        <v>0</v>
      </c>
      <c r="BT17" s="54">
        <f t="shared" si="25"/>
        <v>0</v>
      </c>
      <c r="BU17" s="54">
        <f t="shared" si="25"/>
        <v>0</v>
      </c>
      <c r="BV17" s="54">
        <f t="shared" si="25"/>
        <v>0</v>
      </c>
      <c r="BW17" s="54">
        <f t="shared" si="25"/>
        <v>17352.508000000002</v>
      </c>
      <c r="BX17" s="54">
        <f t="shared" si="25"/>
        <v>0</v>
      </c>
      <c r="BY17" s="54">
        <f t="shared" si="25"/>
        <v>0</v>
      </c>
      <c r="BZ17" s="54">
        <f t="shared" ref="BZ17:CJ17" si="26">BZ18+BZ31+BZ38</f>
        <v>17352.508000000002</v>
      </c>
      <c r="CA17" s="54">
        <f t="shared" si="26"/>
        <v>0</v>
      </c>
      <c r="CB17" s="54">
        <f t="shared" si="26"/>
        <v>0</v>
      </c>
      <c r="CC17" s="54">
        <f t="shared" si="26"/>
        <v>0</v>
      </c>
      <c r="CD17" s="54">
        <f t="shared" si="26"/>
        <v>0</v>
      </c>
      <c r="CE17" s="54">
        <f t="shared" si="26"/>
        <v>0</v>
      </c>
      <c r="CF17" s="54">
        <f t="shared" si="26"/>
        <v>0</v>
      </c>
      <c r="CG17" s="54">
        <f t="shared" si="26"/>
        <v>0</v>
      </c>
      <c r="CH17" s="54">
        <f t="shared" si="26"/>
        <v>0</v>
      </c>
      <c r="CI17" s="54">
        <f t="shared" si="26"/>
        <v>0</v>
      </c>
      <c r="CJ17" s="54">
        <f t="shared" si="26"/>
        <v>0</v>
      </c>
      <c r="CK17" s="390" t="s">
        <v>1369</v>
      </c>
      <c r="CM17" s="91"/>
    </row>
    <row r="18" spans="1:91" ht="27.75" customHeight="1">
      <c r="A18" s="467" t="s">
        <v>12</v>
      </c>
      <c r="B18" s="467" t="s">
        <v>781</v>
      </c>
      <c r="C18" s="468"/>
      <c r="D18" s="416"/>
      <c r="E18" s="468"/>
      <c r="F18" s="468"/>
      <c r="G18" s="468"/>
      <c r="H18" s="468"/>
      <c r="I18" s="468"/>
      <c r="J18" s="468"/>
      <c r="K18" s="468"/>
      <c r="L18" s="468"/>
      <c r="M18" s="173">
        <f>M19+M24+M26</f>
        <v>163283.35999999999</v>
      </c>
      <c r="N18" s="173">
        <f t="shared" ref="N18:BY18" si="27">N19+N24+N26</f>
        <v>0</v>
      </c>
      <c r="O18" s="173">
        <f t="shared" si="27"/>
        <v>0</v>
      </c>
      <c r="P18" s="173">
        <f t="shared" si="27"/>
        <v>163283.35999999999</v>
      </c>
      <c r="Q18" s="173">
        <f t="shared" si="27"/>
        <v>0</v>
      </c>
      <c r="R18" s="173">
        <f t="shared" si="27"/>
        <v>0</v>
      </c>
      <c r="S18" s="173">
        <f t="shared" si="27"/>
        <v>0</v>
      </c>
      <c r="T18" s="173">
        <f t="shared" si="27"/>
        <v>0</v>
      </c>
      <c r="U18" s="173">
        <f t="shared" si="27"/>
        <v>26025.164285999999</v>
      </c>
      <c r="V18" s="173">
        <f t="shared" si="27"/>
        <v>25865.164285999999</v>
      </c>
      <c r="W18" s="173">
        <f t="shared" si="27"/>
        <v>0</v>
      </c>
      <c r="X18" s="173">
        <f t="shared" si="27"/>
        <v>160</v>
      </c>
      <c r="Y18" s="173">
        <f t="shared" si="27"/>
        <v>120794.89200000001</v>
      </c>
      <c r="Z18" s="173">
        <f t="shared" si="27"/>
        <v>10000</v>
      </c>
      <c r="AA18" s="173">
        <f t="shared" si="27"/>
        <v>0</v>
      </c>
      <c r="AB18" s="173">
        <f t="shared" si="27"/>
        <v>110794.89200000001</v>
      </c>
      <c r="AC18" s="173">
        <f t="shared" si="27"/>
        <v>19533</v>
      </c>
      <c r="AD18" s="173">
        <f t="shared" si="27"/>
        <v>19533</v>
      </c>
      <c r="AE18" s="173">
        <f t="shared" si="27"/>
        <v>0</v>
      </c>
      <c r="AF18" s="173">
        <f t="shared" si="27"/>
        <v>74528.892000000007</v>
      </c>
      <c r="AG18" s="173">
        <f t="shared" si="27"/>
        <v>16733</v>
      </c>
      <c r="AH18" s="173">
        <f t="shared" si="27"/>
        <v>27997.639573</v>
      </c>
      <c r="AI18" s="173">
        <f t="shared" si="27"/>
        <v>14500</v>
      </c>
      <c r="AJ18" s="173">
        <f t="shared" si="27"/>
        <v>0</v>
      </c>
      <c r="AK18" s="173">
        <f t="shared" si="27"/>
        <v>13497.639573</v>
      </c>
      <c r="AL18" s="173">
        <f t="shared" si="27"/>
        <v>3564.445573</v>
      </c>
      <c r="AM18" s="173">
        <f t="shared" si="27"/>
        <v>0</v>
      </c>
      <c r="AN18" s="173">
        <f t="shared" si="27"/>
        <v>9933.1939999999995</v>
      </c>
      <c r="AO18" s="173">
        <f t="shared" si="27"/>
        <v>0</v>
      </c>
      <c r="AP18" s="173">
        <f t="shared" si="27"/>
        <v>27887.446573000001</v>
      </c>
      <c r="AQ18" s="173">
        <f t="shared" si="27"/>
        <v>14500</v>
      </c>
      <c r="AR18" s="173">
        <f t="shared" si="27"/>
        <v>0</v>
      </c>
      <c r="AS18" s="173">
        <f t="shared" si="27"/>
        <v>13387.446572999999</v>
      </c>
      <c r="AT18" s="173">
        <f t="shared" si="27"/>
        <v>3454.2525729999998</v>
      </c>
      <c r="AU18" s="173">
        <f t="shared" si="27"/>
        <v>0</v>
      </c>
      <c r="AV18" s="173">
        <f t="shared" si="27"/>
        <v>9933.1939999999995</v>
      </c>
      <c r="AW18" s="173">
        <f t="shared" si="27"/>
        <v>0</v>
      </c>
      <c r="AX18" s="173">
        <f t="shared" si="27"/>
        <v>43826.409</v>
      </c>
      <c r="AY18" s="173">
        <f t="shared" si="27"/>
        <v>0</v>
      </c>
      <c r="AZ18" s="173">
        <f t="shared" si="27"/>
        <v>0</v>
      </c>
      <c r="BA18" s="173">
        <f t="shared" si="27"/>
        <v>43826.409</v>
      </c>
      <c r="BB18" s="173">
        <f t="shared" si="27"/>
        <v>5970</v>
      </c>
      <c r="BC18" s="173">
        <f t="shared" si="27"/>
        <v>5970</v>
      </c>
      <c r="BD18" s="173">
        <f t="shared" si="27"/>
        <v>0</v>
      </c>
      <c r="BE18" s="173">
        <f t="shared" si="27"/>
        <v>21123.892</v>
      </c>
      <c r="BF18" s="173">
        <f t="shared" si="27"/>
        <v>16732.517</v>
      </c>
      <c r="BG18" s="173">
        <f t="shared" si="27"/>
        <v>29323.910999999996</v>
      </c>
      <c r="BH18" s="173">
        <f t="shared" si="27"/>
        <v>0</v>
      </c>
      <c r="BI18" s="173">
        <f t="shared" si="27"/>
        <v>0</v>
      </c>
      <c r="BJ18" s="173">
        <f t="shared" si="27"/>
        <v>29323.910999999996</v>
      </c>
      <c r="BK18" s="173">
        <f t="shared" si="27"/>
        <v>5968.6170000000002</v>
      </c>
      <c r="BL18" s="173">
        <f t="shared" si="27"/>
        <v>0</v>
      </c>
      <c r="BM18" s="173">
        <f t="shared" si="27"/>
        <v>6622.777</v>
      </c>
      <c r="BN18" s="173">
        <f t="shared" si="27"/>
        <v>16732.517</v>
      </c>
      <c r="BO18" s="173">
        <f t="shared" si="27"/>
        <v>0</v>
      </c>
      <c r="BP18" s="173">
        <f t="shared" si="27"/>
        <v>0</v>
      </c>
      <c r="BQ18" s="173">
        <f t="shared" si="27"/>
        <v>0</v>
      </c>
      <c r="BR18" s="173">
        <f t="shared" si="27"/>
        <v>0</v>
      </c>
      <c r="BS18" s="173">
        <f t="shared" si="27"/>
        <v>0</v>
      </c>
      <c r="BT18" s="173">
        <f t="shared" si="27"/>
        <v>0</v>
      </c>
      <c r="BU18" s="173">
        <f t="shared" si="27"/>
        <v>0</v>
      </c>
      <c r="BV18" s="173">
        <f t="shared" si="27"/>
        <v>0</v>
      </c>
      <c r="BW18" s="173">
        <f t="shared" si="27"/>
        <v>16217.508000000002</v>
      </c>
      <c r="BX18" s="173">
        <f t="shared" si="27"/>
        <v>0</v>
      </c>
      <c r="BY18" s="173">
        <f t="shared" si="27"/>
        <v>0</v>
      </c>
      <c r="BZ18" s="173">
        <f t="shared" ref="BZ18:CJ18" si="28">BZ19+BZ24+BZ26</f>
        <v>16217.508000000002</v>
      </c>
      <c r="CA18" s="173">
        <f t="shared" si="28"/>
        <v>0</v>
      </c>
      <c r="CB18" s="173">
        <f t="shared" si="28"/>
        <v>0</v>
      </c>
      <c r="CC18" s="173">
        <f t="shared" si="28"/>
        <v>0</v>
      </c>
      <c r="CD18" s="173">
        <f t="shared" si="28"/>
        <v>0</v>
      </c>
      <c r="CE18" s="173">
        <f t="shared" si="28"/>
        <v>0</v>
      </c>
      <c r="CF18" s="173">
        <f t="shared" si="28"/>
        <v>0</v>
      </c>
      <c r="CG18" s="173">
        <f t="shared" si="28"/>
        <v>0</v>
      </c>
      <c r="CH18" s="173">
        <f t="shared" si="28"/>
        <v>0</v>
      </c>
      <c r="CI18" s="173">
        <f t="shared" si="28"/>
        <v>0</v>
      </c>
      <c r="CJ18" s="173">
        <f t="shared" si="28"/>
        <v>0</v>
      </c>
      <c r="CK18" s="468"/>
    </row>
    <row r="19" spans="1:91" ht="30.75" hidden="1" customHeight="1" outlineLevel="1">
      <c r="A19" s="469" t="s">
        <v>45</v>
      </c>
      <c r="B19" s="467" t="s">
        <v>46</v>
      </c>
      <c r="C19" s="468"/>
      <c r="D19" s="416"/>
      <c r="E19" s="468"/>
      <c r="F19" s="468"/>
      <c r="G19" s="468"/>
      <c r="H19" s="468"/>
      <c r="I19" s="468"/>
      <c r="J19" s="468"/>
      <c r="K19" s="468"/>
      <c r="L19" s="468"/>
      <c r="M19" s="173">
        <f>SUM(M20:M23)</f>
        <v>4800</v>
      </c>
      <c r="N19" s="173">
        <f t="shared" ref="N19:BY19" si="29">SUM(N20:N23)</f>
        <v>0</v>
      </c>
      <c r="O19" s="173">
        <f t="shared" si="29"/>
        <v>0</v>
      </c>
      <c r="P19" s="173">
        <f t="shared" si="29"/>
        <v>4800</v>
      </c>
      <c r="Q19" s="173">
        <f t="shared" si="29"/>
        <v>0</v>
      </c>
      <c r="R19" s="173">
        <f t="shared" si="29"/>
        <v>0</v>
      </c>
      <c r="S19" s="173">
        <f t="shared" si="29"/>
        <v>0</v>
      </c>
      <c r="T19" s="173">
        <f t="shared" si="29"/>
        <v>0</v>
      </c>
      <c r="U19" s="173">
        <f t="shared" si="29"/>
        <v>0</v>
      </c>
      <c r="V19" s="173">
        <f t="shared" si="29"/>
        <v>0</v>
      </c>
      <c r="W19" s="173">
        <f t="shared" si="29"/>
        <v>0</v>
      </c>
      <c r="X19" s="173">
        <f t="shared" si="29"/>
        <v>0</v>
      </c>
      <c r="Y19" s="173">
        <f t="shared" si="29"/>
        <v>23.891999999999999</v>
      </c>
      <c r="Z19" s="173">
        <f t="shared" si="29"/>
        <v>0</v>
      </c>
      <c r="AA19" s="173">
        <f t="shared" si="29"/>
        <v>0</v>
      </c>
      <c r="AB19" s="173">
        <f t="shared" si="29"/>
        <v>23.891999999999999</v>
      </c>
      <c r="AC19" s="173">
        <f t="shared" si="29"/>
        <v>0</v>
      </c>
      <c r="AD19" s="173">
        <f t="shared" si="29"/>
        <v>0</v>
      </c>
      <c r="AE19" s="173">
        <f t="shared" si="29"/>
        <v>0</v>
      </c>
      <c r="AF19" s="173">
        <f t="shared" si="29"/>
        <v>23.891999999999999</v>
      </c>
      <c r="AG19" s="173">
        <f t="shared" si="29"/>
        <v>0</v>
      </c>
      <c r="AH19" s="173">
        <f t="shared" si="29"/>
        <v>0</v>
      </c>
      <c r="AI19" s="173">
        <f t="shared" si="29"/>
        <v>0</v>
      </c>
      <c r="AJ19" s="173">
        <f t="shared" si="29"/>
        <v>0</v>
      </c>
      <c r="AK19" s="173">
        <f t="shared" si="29"/>
        <v>0</v>
      </c>
      <c r="AL19" s="173">
        <f t="shared" si="29"/>
        <v>0</v>
      </c>
      <c r="AM19" s="173">
        <f t="shared" si="29"/>
        <v>0</v>
      </c>
      <c r="AN19" s="173">
        <f t="shared" si="29"/>
        <v>0</v>
      </c>
      <c r="AO19" s="173">
        <f t="shared" si="29"/>
        <v>0</v>
      </c>
      <c r="AP19" s="173">
        <f t="shared" si="29"/>
        <v>0</v>
      </c>
      <c r="AQ19" s="173">
        <f t="shared" si="29"/>
        <v>0</v>
      </c>
      <c r="AR19" s="173">
        <f t="shared" si="29"/>
        <v>0</v>
      </c>
      <c r="AS19" s="173">
        <f t="shared" si="29"/>
        <v>0</v>
      </c>
      <c r="AT19" s="173">
        <f t="shared" si="29"/>
        <v>0</v>
      </c>
      <c r="AU19" s="173">
        <f t="shared" si="29"/>
        <v>0</v>
      </c>
      <c r="AV19" s="173">
        <f t="shared" si="29"/>
        <v>0</v>
      </c>
      <c r="AW19" s="173">
        <f t="shared" si="29"/>
        <v>0</v>
      </c>
      <c r="AX19" s="173">
        <f t="shared" si="29"/>
        <v>23.891999999999999</v>
      </c>
      <c r="AY19" s="173">
        <f t="shared" si="29"/>
        <v>0</v>
      </c>
      <c r="AZ19" s="173">
        <f t="shared" si="29"/>
        <v>0</v>
      </c>
      <c r="BA19" s="173">
        <f t="shared" si="29"/>
        <v>23.891999999999999</v>
      </c>
      <c r="BB19" s="173">
        <f t="shared" si="29"/>
        <v>0</v>
      </c>
      <c r="BC19" s="173">
        <f t="shared" si="29"/>
        <v>0</v>
      </c>
      <c r="BD19" s="173">
        <f t="shared" si="29"/>
        <v>0</v>
      </c>
      <c r="BE19" s="173">
        <f t="shared" si="29"/>
        <v>23.891999999999999</v>
      </c>
      <c r="BF19" s="173">
        <f t="shared" si="29"/>
        <v>0</v>
      </c>
      <c r="BG19" s="173">
        <f t="shared" si="29"/>
        <v>23.891999999999999</v>
      </c>
      <c r="BH19" s="173">
        <f t="shared" si="29"/>
        <v>0</v>
      </c>
      <c r="BI19" s="173">
        <f t="shared" si="29"/>
        <v>0</v>
      </c>
      <c r="BJ19" s="173">
        <f t="shared" si="29"/>
        <v>23.891999999999999</v>
      </c>
      <c r="BK19" s="173">
        <f t="shared" si="29"/>
        <v>0</v>
      </c>
      <c r="BL19" s="173">
        <f t="shared" si="29"/>
        <v>0</v>
      </c>
      <c r="BM19" s="173">
        <f t="shared" si="29"/>
        <v>23.891999999999999</v>
      </c>
      <c r="BN19" s="173">
        <f t="shared" si="29"/>
        <v>0</v>
      </c>
      <c r="BO19" s="173">
        <f t="shared" si="29"/>
        <v>0</v>
      </c>
      <c r="BP19" s="173">
        <f t="shared" si="29"/>
        <v>0</v>
      </c>
      <c r="BQ19" s="173">
        <f t="shared" si="29"/>
        <v>0</v>
      </c>
      <c r="BR19" s="173">
        <f t="shared" si="29"/>
        <v>0</v>
      </c>
      <c r="BS19" s="173">
        <f t="shared" si="29"/>
        <v>0</v>
      </c>
      <c r="BT19" s="173">
        <f t="shared" si="29"/>
        <v>0</v>
      </c>
      <c r="BU19" s="173">
        <f t="shared" si="29"/>
        <v>0</v>
      </c>
      <c r="BV19" s="173">
        <f t="shared" si="29"/>
        <v>0</v>
      </c>
      <c r="BW19" s="173">
        <f t="shared" si="29"/>
        <v>0</v>
      </c>
      <c r="BX19" s="173">
        <f t="shared" si="29"/>
        <v>0</v>
      </c>
      <c r="BY19" s="173">
        <f t="shared" si="29"/>
        <v>0</v>
      </c>
      <c r="BZ19" s="173">
        <f t="shared" ref="BZ19:CJ19" si="30">SUM(BZ20:BZ23)</f>
        <v>0</v>
      </c>
      <c r="CA19" s="173">
        <f t="shared" si="30"/>
        <v>0</v>
      </c>
      <c r="CB19" s="173">
        <f t="shared" si="30"/>
        <v>0</v>
      </c>
      <c r="CC19" s="173">
        <f t="shared" si="30"/>
        <v>0</v>
      </c>
      <c r="CD19" s="173">
        <f t="shared" si="30"/>
        <v>0</v>
      </c>
      <c r="CE19" s="173">
        <f t="shared" si="30"/>
        <v>0</v>
      </c>
      <c r="CF19" s="173">
        <f t="shared" si="30"/>
        <v>0</v>
      </c>
      <c r="CG19" s="173">
        <f t="shared" si="30"/>
        <v>0</v>
      </c>
      <c r="CH19" s="173">
        <f t="shared" si="30"/>
        <v>0</v>
      </c>
      <c r="CI19" s="173">
        <f t="shared" si="30"/>
        <v>0</v>
      </c>
      <c r="CJ19" s="173">
        <f t="shared" si="30"/>
        <v>0</v>
      </c>
      <c r="CK19" s="468"/>
    </row>
    <row r="20" spans="1:91" ht="68.25" hidden="1" customHeight="1" outlineLevel="1">
      <c r="A20" s="376">
        <v>5</v>
      </c>
      <c r="B20" s="465" t="s">
        <v>782</v>
      </c>
      <c r="C20" s="363" t="s">
        <v>778</v>
      </c>
      <c r="D20" s="363" t="s">
        <v>779</v>
      </c>
      <c r="E20" s="363" t="s">
        <v>48</v>
      </c>
      <c r="F20" s="374" t="s">
        <v>47</v>
      </c>
      <c r="G20" s="365">
        <v>8094349</v>
      </c>
      <c r="H20" s="363" t="s">
        <v>783</v>
      </c>
      <c r="I20" s="363" t="s">
        <v>75</v>
      </c>
      <c r="J20" s="365">
        <v>2024</v>
      </c>
      <c r="K20" s="363" t="s">
        <v>784</v>
      </c>
      <c r="L20" s="363" t="s">
        <v>785</v>
      </c>
      <c r="M20" s="142">
        <f t="shared" ref="M20:M23" si="31">SUM(N20:P20)</f>
        <v>1000</v>
      </c>
      <c r="N20" s="142">
        <v>0</v>
      </c>
      <c r="O20" s="142">
        <v>0</v>
      </c>
      <c r="P20" s="142">
        <v>1000</v>
      </c>
      <c r="Q20" s="57" t="s">
        <v>786</v>
      </c>
      <c r="R20" s="57" t="s">
        <v>783</v>
      </c>
      <c r="S20" s="57" t="s">
        <v>781</v>
      </c>
      <c r="T20" s="142" t="s">
        <v>779</v>
      </c>
      <c r="U20" s="57">
        <f t="shared" ref="U20:U23" si="32">SUM(V20:X20)</f>
        <v>0</v>
      </c>
      <c r="V20" s="57">
        <v>0</v>
      </c>
      <c r="W20" s="57">
        <v>0</v>
      </c>
      <c r="X20" s="57">
        <v>0</v>
      </c>
      <c r="Y20" s="57">
        <f t="shared" ref="Y20:Y23" si="33">SUM(Z20:AB20)</f>
        <v>7.5590000000000002</v>
      </c>
      <c r="Z20" s="57">
        <v>0</v>
      </c>
      <c r="AA20" s="57">
        <v>0</v>
      </c>
      <c r="AB20" s="57">
        <f t="shared" ref="AB20:AB23" si="34">SUM(AD20:AG20)</f>
        <v>7.5590000000000002</v>
      </c>
      <c r="AC20" s="54">
        <f t="shared" si="10"/>
        <v>0</v>
      </c>
      <c r="AD20" s="57">
        <v>0</v>
      </c>
      <c r="AE20" s="57">
        <v>0</v>
      </c>
      <c r="AF20" s="57">
        <v>7.5590000000000002</v>
      </c>
      <c r="AG20" s="57">
        <v>0</v>
      </c>
      <c r="AH20" s="57">
        <f t="shared" ref="AH20:AH23" si="35">SUM(AI20:AK20)</f>
        <v>0</v>
      </c>
      <c r="AI20" s="57">
        <v>0</v>
      </c>
      <c r="AJ20" s="57">
        <v>0</v>
      </c>
      <c r="AK20" s="57">
        <f t="shared" ref="AK20:AK23" si="36">SUM(AL20:AO20)</f>
        <v>0</v>
      </c>
      <c r="AL20" s="57">
        <v>0</v>
      </c>
      <c r="AM20" s="57">
        <v>0</v>
      </c>
      <c r="AN20" s="57">
        <v>0</v>
      </c>
      <c r="AO20" s="57">
        <v>0</v>
      </c>
      <c r="AP20" s="57">
        <f t="shared" ref="AP20:AP23" si="37">SUM(AQ20:AS20)</f>
        <v>0</v>
      </c>
      <c r="AQ20" s="57">
        <v>0</v>
      </c>
      <c r="AR20" s="57">
        <v>0</v>
      </c>
      <c r="AS20" s="57">
        <f t="shared" ref="AS20:AS23" si="38">SUM(AT20:AW20)</f>
        <v>0</v>
      </c>
      <c r="AT20" s="57">
        <v>0</v>
      </c>
      <c r="AU20" s="57">
        <v>0</v>
      </c>
      <c r="AV20" s="57">
        <v>0</v>
      </c>
      <c r="AW20" s="57">
        <v>0</v>
      </c>
      <c r="AX20" s="57">
        <f t="shared" ref="AX20:AX23" si="39">SUM(AY20:BA20)</f>
        <v>7.5590000000000002</v>
      </c>
      <c r="AY20" s="57">
        <v>0</v>
      </c>
      <c r="AZ20" s="57">
        <v>0</v>
      </c>
      <c r="BA20" s="57">
        <f t="shared" ref="BA20:BA23" si="40">SUM(BC20:BF20)</f>
        <v>7.5590000000000002</v>
      </c>
      <c r="BB20" s="54">
        <f t="shared" ref="BB20:BB37" si="41">SUM(BC20:BD20)</f>
        <v>0</v>
      </c>
      <c r="BC20" s="57">
        <v>0</v>
      </c>
      <c r="BD20" s="57">
        <v>0</v>
      </c>
      <c r="BE20" s="57">
        <v>7.5590000000000002</v>
      </c>
      <c r="BF20" s="57">
        <v>0</v>
      </c>
      <c r="BG20" s="110">
        <f t="shared" ref="BG20:BG23" si="42">SUM(BH20:BJ20)</f>
        <v>7.5590000000000002</v>
      </c>
      <c r="BH20" s="110">
        <v>0</v>
      </c>
      <c r="BI20" s="110">
        <v>0</v>
      </c>
      <c r="BJ20" s="110">
        <f t="shared" ref="BJ20:BJ23" si="43">SUM(BK20:BN20)</f>
        <v>7.5590000000000002</v>
      </c>
      <c r="BK20" s="110">
        <v>0</v>
      </c>
      <c r="BL20" s="110">
        <v>0</v>
      </c>
      <c r="BM20" s="110">
        <v>7.5590000000000002</v>
      </c>
      <c r="BN20" s="110">
        <v>0</v>
      </c>
      <c r="BO20" s="110">
        <f t="shared" ref="BO20:BO23" si="44">SUM(BP20:BR20)</f>
        <v>0</v>
      </c>
      <c r="BP20" s="110">
        <v>0</v>
      </c>
      <c r="BQ20" s="110">
        <v>0</v>
      </c>
      <c r="BR20" s="110">
        <v>0</v>
      </c>
      <c r="BS20" s="110">
        <f t="shared" ref="BS20:BS23" si="45">SUM(BT20:BV20)</f>
        <v>0</v>
      </c>
      <c r="BT20" s="110">
        <v>0</v>
      </c>
      <c r="BU20" s="110">
        <v>0</v>
      </c>
      <c r="BV20" s="110">
        <v>0</v>
      </c>
      <c r="BW20" s="110">
        <f t="shared" ref="BW20:BW23" si="46">SUM(BX20:BZ20)</f>
        <v>0</v>
      </c>
      <c r="BX20" s="110">
        <v>0</v>
      </c>
      <c r="BY20" s="110">
        <v>0</v>
      </c>
      <c r="BZ20" s="110">
        <v>0</v>
      </c>
      <c r="CA20" s="110"/>
      <c r="CB20" s="110"/>
      <c r="CC20" s="110"/>
      <c r="CD20" s="110"/>
      <c r="CE20" s="110"/>
      <c r="CF20" s="110"/>
      <c r="CG20" s="110"/>
      <c r="CH20" s="110"/>
      <c r="CI20" s="110"/>
      <c r="CJ20" s="110"/>
      <c r="CK20" s="470"/>
    </row>
    <row r="21" spans="1:91" ht="69.75" hidden="1" customHeight="1" outlineLevel="1">
      <c r="A21" s="376">
        <v>9</v>
      </c>
      <c r="B21" s="465" t="s">
        <v>787</v>
      </c>
      <c r="C21" s="363" t="s">
        <v>778</v>
      </c>
      <c r="D21" s="363" t="s">
        <v>779</v>
      </c>
      <c r="E21" s="363" t="s">
        <v>48</v>
      </c>
      <c r="F21" s="374" t="s">
        <v>73</v>
      </c>
      <c r="G21" s="365">
        <v>8109476</v>
      </c>
      <c r="H21" s="363" t="s">
        <v>780</v>
      </c>
      <c r="I21" s="363" t="s">
        <v>75</v>
      </c>
      <c r="J21" s="365">
        <v>2024</v>
      </c>
      <c r="K21" s="363"/>
      <c r="L21" s="363" t="s">
        <v>788</v>
      </c>
      <c r="M21" s="142">
        <f t="shared" si="31"/>
        <v>1600</v>
      </c>
      <c r="N21" s="142">
        <v>0</v>
      </c>
      <c r="O21" s="142">
        <v>0</v>
      </c>
      <c r="P21" s="142">
        <v>1600</v>
      </c>
      <c r="Q21" s="57" t="s">
        <v>789</v>
      </c>
      <c r="R21" s="57" t="s">
        <v>780</v>
      </c>
      <c r="S21" s="57" t="s">
        <v>781</v>
      </c>
      <c r="T21" s="142" t="s">
        <v>779</v>
      </c>
      <c r="U21" s="57">
        <f t="shared" si="32"/>
        <v>0</v>
      </c>
      <c r="V21" s="57">
        <v>0</v>
      </c>
      <c r="W21" s="57">
        <v>0</v>
      </c>
      <c r="X21" s="57">
        <v>0</v>
      </c>
      <c r="Y21" s="57">
        <f t="shared" si="33"/>
        <v>7.1079999999999997</v>
      </c>
      <c r="Z21" s="57">
        <v>0</v>
      </c>
      <c r="AA21" s="57">
        <v>0</v>
      </c>
      <c r="AB21" s="57">
        <f t="shared" si="34"/>
        <v>7.1079999999999997</v>
      </c>
      <c r="AC21" s="54">
        <f t="shared" si="10"/>
        <v>0</v>
      </c>
      <c r="AD21" s="57">
        <v>0</v>
      </c>
      <c r="AE21" s="57">
        <v>0</v>
      </c>
      <c r="AF21" s="57">
        <v>7.1079999999999997</v>
      </c>
      <c r="AG21" s="57">
        <v>0</v>
      </c>
      <c r="AH21" s="57">
        <f t="shared" si="35"/>
        <v>0</v>
      </c>
      <c r="AI21" s="57">
        <v>0</v>
      </c>
      <c r="AJ21" s="57">
        <v>0</v>
      </c>
      <c r="AK21" s="57">
        <f t="shared" si="36"/>
        <v>0</v>
      </c>
      <c r="AL21" s="57">
        <v>0</v>
      </c>
      <c r="AM21" s="57">
        <v>0</v>
      </c>
      <c r="AN21" s="57">
        <v>0</v>
      </c>
      <c r="AO21" s="57">
        <v>0</v>
      </c>
      <c r="AP21" s="57">
        <f t="shared" si="37"/>
        <v>0</v>
      </c>
      <c r="AQ21" s="57">
        <v>0</v>
      </c>
      <c r="AR21" s="57">
        <v>0</v>
      </c>
      <c r="AS21" s="57">
        <f t="shared" si="38"/>
        <v>0</v>
      </c>
      <c r="AT21" s="57">
        <v>0</v>
      </c>
      <c r="AU21" s="57">
        <v>0</v>
      </c>
      <c r="AV21" s="57">
        <v>0</v>
      </c>
      <c r="AW21" s="57">
        <v>0</v>
      </c>
      <c r="AX21" s="57">
        <f t="shared" si="39"/>
        <v>7.1079999999999997</v>
      </c>
      <c r="AY21" s="57">
        <v>0</v>
      </c>
      <c r="AZ21" s="57">
        <v>0</v>
      </c>
      <c r="BA21" s="57">
        <f t="shared" si="40"/>
        <v>7.1079999999999997</v>
      </c>
      <c r="BB21" s="54">
        <f t="shared" si="41"/>
        <v>0</v>
      </c>
      <c r="BC21" s="57">
        <v>0</v>
      </c>
      <c r="BD21" s="57">
        <v>0</v>
      </c>
      <c r="BE21" s="57">
        <v>7.1079999999999997</v>
      </c>
      <c r="BF21" s="57">
        <v>0</v>
      </c>
      <c r="BG21" s="110">
        <f t="shared" si="42"/>
        <v>7.1079999999999997</v>
      </c>
      <c r="BH21" s="110">
        <v>0</v>
      </c>
      <c r="BI21" s="110">
        <v>0</v>
      </c>
      <c r="BJ21" s="110">
        <f t="shared" si="43"/>
        <v>7.1079999999999997</v>
      </c>
      <c r="BK21" s="110">
        <v>0</v>
      </c>
      <c r="BL21" s="110">
        <v>0</v>
      </c>
      <c r="BM21" s="110">
        <v>7.1079999999999997</v>
      </c>
      <c r="BN21" s="110">
        <v>0</v>
      </c>
      <c r="BO21" s="110">
        <f t="shared" si="44"/>
        <v>0</v>
      </c>
      <c r="BP21" s="110">
        <v>0</v>
      </c>
      <c r="BQ21" s="110">
        <v>0</v>
      </c>
      <c r="BR21" s="110">
        <v>0</v>
      </c>
      <c r="BS21" s="110">
        <f t="shared" si="45"/>
        <v>0</v>
      </c>
      <c r="BT21" s="110">
        <v>0</v>
      </c>
      <c r="BU21" s="110">
        <v>0</v>
      </c>
      <c r="BV21" s="110">
        <v>0</v>
      </c>
      <c r="BW21" s="110">
        <f t="shared" si="46"/>
        <v>0</v>
      </c>
      <c r="BX21" s="110">
        <v>0</v>
      </c>
      <c r="BY21" s="110">
        <v>0</v>
      </c>
      <c r="BZ21" s="110">
        <v>0</v>
      </c>
      <c r="CA21" s="110"/>
      <c r="CB21" s="110"/>
      <c r="CC21" s="110"/>
      <c r="CD21" s="110"/>
      <c r="CE21" s="110"/>
      <c r="CF21" s="110"/>
      <c r="CG21" s="110"/>
      <c r="CH21" s="110"/>
      <c r="CI21" s="110"/>
      <c r="CJ21" s="110"/>
      <c r="CK21" s="470"/>
    </row>
    <row r="22" spans="1:91" ht="30.75" hidden="1" outlineLevel="1">
      <c r="A22" s="376">
        <v>10</v>
      </c>
      <c r="B22" s="465" t="s">
        <v>790</v>
      </c>
      <c r="C22" s="363" t="s">
        <v>778</v>
      </c>
      <c r="D22" s="363" t="s">
        <v>779</v>
      </c>
      <c r="E22" s="363" t="s">
        <v>48</v>
      </c>
      <c r="F22" s="374" t="s">
        <v>73</v>
      </c>
      <c r="G22" s="365">
        <v>8122534</v>
      </c>
      <c r="H22" s="363" t="s">
        <v>780</v>
      </c>
      <c r="I22" s="363" t="s">
        <v>75</v>
      </c>
      <c r="J22" s="365">
        <v>2024</v>
      </c>
      <c r="K22" s="363"/>
      <c r="L22" s="363" t="s">
        <v>791</v>
      </c>
      <c r="M22" s="142">
        <f t="shared" si="31"/>
        <v>700</v>
      </c>
      <c r="N22" s="142">
        <v>0</v>
      </c>
      <c r="O22" s="142">
        <v>0</v>
      </c>
      <c r="P22" s="142">
        <v>700</v>
      </c>
      <c r="Q22" s="57" t="s">
        <v>792</v>
      </c>
      <c r="R22" s="57" t="s">
        <v>780</v>
      </c>
      <c r="S22" s="57" t="s">
        <v>781</v>
      </c>
      <c r="T22" s="142" t="s">
        <v>779</v>
      </c>
      <c r="U22" s="57">
        <f t="shared" si="32"/>
        <v>0</v>
      </c>
      <c r="V22" s="57">
        <v>0</v>
      </c>
      <c r="W22" s="57">
        <v>0</v>
      </c>
      <c r="X22" s="57">
        <v>0</v>
      </c>
      <c r="Y22" s="57">
        <f t="shared" si="33"/>
        <v>3.5419999999999998</v>
      </c>
      <c r="Z22" s="57">
        <v>0</v>
      </c>
      <c r="AA22" s="57">
        <v>0</v>
      </c>
      <c r="AB22" s="57">
        <f t="shared" si="34"/>
        <v>3.5419999999999998</v>
      </c>
      <c r="AC22" s="54">
        <f t="shared" si="10"/>
        <v>0</v>
      </c>
      <c r="AD22" s="57">
        <v>0</v>
      </c>
      <c r="AE22" s="57">
        <v>0</v>
      </c>
      <c r="AF22" s="57">
        <v>3.5419999999999998</v>
      </c>
      <c r="AG22" s="57">
        <v>0</v>
      </c>
      <c r="AH22" s="57">
        <f t="shared" si="35"/>
        <v>0</v>
      </c>
      <c r="AI22" s="57">
        <v>0</v>
      </c>
      <c r="AJ22" s="57">
        <v>0</v>
      </c>
      <c r="AK22" s="57">
        <f t="shared" si="36"/>
        <v>0</v>
      </c>
      <c r="AL22" s="57">
        <v>0</v>
      </c>
      <c r="AM22" s="57">
        <v>0</v>
      </c>
      <c r="AN22" s="57">
        <v>0</v>
      </c>
      <c r="AO22" s="57">
        <v>0</v>
      </c>
      <c r="AP22" s="57">
        <f t="shared" si="37"/>
        <v>0</v>
      </c>
      <c r="AQ22" s="57">
        <v>0</v>
      </c>
      <c r="AR22" s="57">
        <v>0</v>
      </c>
      <c r="AS22" s="57">
        <f t="shared" si="38"/>
        <v>0</v>
      </c>
      <c r="AT22" s="57">
        <v>0</v>
      </c>
      <c r="AU22" s="57">
        <v>0</v>
      </c>
      <c r="AV22" s="57">
        <v>0</v>
      </c>
      <c r="AW22" s="57">
        <v>0</v>
      </c>
      <c r="AX22" s="57">
        <f t="shared" si="39"/>
        <v>3.5419999999999998</v>
      </c>
      <c r="AY22" s="57">
        <v>0</v>
      </c>
      <c r="AZ22" s="57">
        <v>0</v>
      </c>
      <c r="BA22" s="57">
        <f t="shared" si="40"/>
        <v>3.5419999999999998</v>
      </c>
      <c r="BB22" s="54">
        <f t="shared" si="41"/>
        <v>0</v>
      </c>
      <c r="BC22" s="57">
        <v>0</v>
      </c>
      <c r="BD22" s="57">
        <v>0</v>
      </c>
      <c r="BE22" s="57">
        <v>3.5419999999999998</v>
      </c>
      <c r="BF22" s="57">
        <v>0</v>
      </c>
      <c r="BG22" s="110">
        <f t="shared" si="42"/>
        <v>3.5419999999999998</v>
      </c>
      <c r="BH22" s="110">
        <v>0</v>
      </c>
      <c r="BI22" s="110">
        <v>0</v>
      </c>
      <c r="BJ22" s="110">
        <f t="shared" si="43"/>
        <v>3.5419999999999998</v>
      </c>
      <c r="BK22" s="110">
        <v>0</v>
      </c>
      <c r="BL22" s="110">
        <v>0</v>
      </c>
      <c r="BM22" s="110">
        <v>3.5419999999999998</v>
      </c>
      <c r="BN22" s="110">
        <v>0</v>
      </c>
      <c r="BO22" s="110">
        <f t="shared" si="44"/>
        <v>0</v>
      </c>
      <c r="BP22" s="110">
        <v>0</v>
      </c>
      <c r="BQ22" s="110">
        <v>0</v>
      </c>
      <c r="BR22" s="110">
        <v>0</v>
      </c>
      <c r="BS22" s="110">
        <f t="shared" si="45"/>
        <v>0</v>
      </c>
      <c r="BT22" s="110">
        <v>0</v>
      </c>
      <c r="BU22" s="110">
        <v>0</v>
      </c>
      <c r="BV22" s="110">
        <v>0</v>
      </c>
      <c r="BW22" s="110">
        <f t="shared" si="46"/>
        <v>0</v>
      </c>
      <c r="BX22" s="110">
        <v>0</v>
      </c>
      <c r="BY22" s="110">
        <v>0</v>
      </c>
      <c r="BZ22" s="110">
        <v>0</v>
      </c>
      <c r="CA22" s="110"/>
      <c r="CB22" s="110"/>
      <c r="CC22" s="110"/>
      <c r="CD22" s="110"/>
      <c r="CE22" s="110"/>
      <c r="CF22" s="110"/>
      <c r="CG22" s="110"/>
      <c r="CH22" s="110"/>
      <c r="CI22" s="110"/>
      <c r="CJ22" s="110"/>
      <c r="CK22" s="470"/>
    </row>
    <row r="23" spans="1:91" ht="46.15" hidden="1" outlineLevel="1">
      <c r="A23" s="376">
        <v>11</v>
      </c>
      <c r="B23" s="465" t="s">
        <v>793</v>
      </c>
      <c r="C23" s="363" t="s">
        <v>794</v>
      </c>
      <c r="D23" s="363" t="s">
        <v>779</v>
      </c>
      <c r="E23" s="363" t="s">
        <v>48</v>
      </c>
      <c r="F23" s="374" t="s">
        <v>73</v>
      </c>
      <c r="G23" s="365">
        <v>8057091</v>
      </c>
      <c r="H23" s="363" t="s">
        <v>783</v>
      </c>
      <c r="I23" s="363" t="s">
        <v>52</v>
      </c>
      <c r="J23" s="365">
        <v>2023</v>
      </c>
      <c r="K23" s="363" t="s">
        <v>795</v>
      </c>
      <c r="L23" s="363" t="s">
        <v>796</v>
      </c>
      <c r="M23" s="142">
        <f t="shared" si="31"/>
        <v>1500</v>
      </c>
      <c r="N23" s="142">
        <v>0</v>
      </c>
      <c r="O23" s="142">
        <v>0</v>
      </c>
      <c r="P23" s="142">
        <v>1500</v>
      </c>
      <c r="Q23" s="57" t="s">
        <v>797</v>
      </c>
      <c r="R23" s="57" t="s">
        <v>783</v>
      </c>
      <c r="S23" s="57" t="s">
        <v>781</v>
      </c>
      <c r="T23" s="142" t="s">
        <v>779</v>
      </c>
      <c r="U23" s="57">
        <f t="shared" si="32"/>
        <v>0</v>
      </c>
      <c r="V23" s="57">
        <v>0</v>
      </c>
      <c r="W23" s="57">
        <v>0</v>
      </c>
      <c r="X23" s="57">
        <v>0</v>
      </c>
      <c r="Y23" s="57">
        <f t="shared" si="33"/>
        <v>5.6829999999999998</v>
      </c>
      <c r="Z23" s="57">
        <v>0</v>
      </c>
      <c r="AA23" s="57">
        <v>0</v>
      </c>
      <c r="AB23" s="57">
        <f t="shared" si="34"/>
        <v>5.6829999999999998</v>
      </c>
      <c r="AC23" s="54">
        <f t="shared" si="10"/>
        <v>0</v>
      </c>
      <c r="AD23" s="57">
        <v>0</v>
      </c>
      <c r="AE23" s="57">
        <v>0</v>
      </c>
      <c r="AF23" s="57">
        <v>5.6829999999999998</v>
      </c>
      <c r="AG23" s="57">
        <v>0</v>
      </c>
      <c r="AH23" s="57">
        <f t="shared" si="35"/>
        <v>0</v>
      </c>
      <c r="AI23" s="57">
        <v>0</v>
      </c>
      <c r="AJ23" s="57">
        <v>0</v>
      </c>
      <c r="AK23" s="57">
        <f t="shared" si="36"/>
        <v>0</v>
      </c>
      <c r="AL23" s="57">
        <v>0</v>
      </c>
      <c r="AM23" s="57">
        <v>0</v>
      </c>
      <c r="AN23" s="57">
        <v>0</v>
      </c>
      <c r="AO23" s="57">
        <v>0</v>
      </c>
      <c r="AP23" s="57">
        <f t="shared" si="37"/>
        <v>0</v>
      </c>
      <c r="AQ23" s="57">
        <v>0</v>
      </c>
      <c r="AR23" s="57">
        <v>0</v>
      </c>
      <c r="AS23" s="57">
        <f t="shared" si="38"/>
        <v>0</v>
      </c>
      <c r="AT23" s="57">
        <v>0</v>
      </c>
      <c r="AU23" s="57">
        <v>0</v>
      </c>
      <c r="AV23" s="57">
        <v>0</v>
      </c>
      <c r="AW23" s="57">
        <v>0</v>
      </c>
      <c r="AX23" s="57">
        <f t="shared" si="39"/>
        <v>5.6829999999999998</v>
      </c>
      <c r="AY23" s="57">
        <v>0</v>
      </c>
      <c r="AZ23" s="57">
        <v>0</v>
      </c>
      <c r="BA23" s="57">
        <f t="shared" si="40"/>
        <v>5.6829999999999998</v>
      </c>
      <c r="BB23" s="54">
        <f t="shared" si="41"/>
        <v>0</v>
      </c>
      <c r="BC23" s="57">
        <v>0</v>
      </c>
      <c r="BD23" s="57">
        <v>0</v>
      </c>
      <c r="BE23" s="57">
        <v>5.6829999999999998</v>
      </c>
      <c r="BF23" s="57">
        <v>0</v>
      </c>
      <c r="BG23" s="110">
        <f t="shared" si="42"/>
        <v>5.6829999999999998</v>
      </c>
      <c r="BH23" s="110">
        <v>0</v>
      </c>
      <c r="BI23" s="110">
        <v>0</v>
      </c>
      <c r="BJ23" s="110">
        <f t="shared" si="43"/>
        <v>5.6829999999999998</v>
      </c>
      <c r="BK23" s="110">
        <v>0</v>
      </c>
      <c r="BL23" s="110">
        <v>0</v>
      </c>
      <c r="BM23" s="110">
        <v>5.6829999999999998</v>
      </c>
      <c r="BN23" s="110">
        <v>0</v>
      </c>
      <c r="BO23" s="110">
        <f t="shared" si="44"/>
        <v>0</v>
      </c>
      <c r="BP23" s="110">
        <v>0</v>
      </c>
      <c r="BQ23" s="110">
        <v>0</v>
      </c>
      <c r="BR23" s="110">
        <v>0</v>
      </c>
      <c r="BS23" s="110">
        <f t="shared" si="45"/>
        <v>0</v>
      </c>
      <c r="BT23" s="110">
        <v>0</v>
      </c>
      <c r="BU23" s="110">
        <v>0</v>
      </c>
      <c r="BV23" s="110">
        <v>0</v>
      </c>
      <c r="BW23" s="110">
        <f t="shared" si="46"/>
        <v>0</v>
      </c>
      <c r="BX23" s="110">
        <v>0</v>
      </c>
      <c r="BY23" s="110">
        <v>0</v>
      </c>
      <c r="BZ23" s="110">
        <v>0</v>
      </c>
      <c r="CA23" s="110"/>
      <c r="CB23" s="110"/>
      <c r="CC23" s="110"/>
      <c r="CD23" s="110"/>
      <c r="CE23" s="110"/>
      <c r="CF23" s="110"/>
      <c r="CG23" s="110"/>
      <c r="CH23" s="110"/>
      <c r="CI23" s="110"/>
      <c r="CJ23" s="110"/>
      <c r="CK23" s="470"/>
    </row>
    <row r="24" spans="1:91" ht="20.100000000000001" hidden="1" customHeight="1" outlineLevel="1">
      <c r="A24" s="469" t="s">
        <v>45</v>
      </c>
      <c r="B24" s="361" t="s">
        <v>798</v>
      </c>
      <c r="C24" s="468"/>
      <c r="D24" s="416"/>
      <c r="E24" s="468"/>
      <c r="F24" s="468"/>
      <c r="G24" s="468"/>
      <c r="H24" s="468"/>
      <c r="I24" s="468"/>
      <c r="J24" s="468"/>
      <c r="K24" s="468"/>
      <c r="L24" s="468"/>
      <c r="M24" s="173">
        <f t="shared" ref="M24:AB24" si="47">SUM(M25:M25)</f>
        <v>152279.35999999999</v>
      </c>
      <c r="N24" s="173">
        <f t="shared" si="47"/>
        <v>0</v>
      </c>
      <c r="O24" s="173">
        <f t="shared" si="47"/>
        <v>0</v>
      </c>
      <c r="P24" s="173">
        <f t="shared" si="47"/>
        <v>152279.35999999999</v>
      </c>
      <c r="Q24" s="173">
        <f t="shared" si="47"/>
        <v>0</v>
      </c>
      <c r="R24" s="173">
        <f t="shared" si="47"/>
        <v>0</v>
      </c>
      <c r="S24" s="173">
        <f t="shared" si="47"/>
        <v>0</v>
      </c>
      <c r="T24" s="173">
        <f t="shared" si="47"/>
        <v>0</v>
      </c>
      <c r="U24" s="173">
        <f t="shared" si="47"/>
        <v>26025.164285999999</v>
      </c>
      <c r="V24" s="173">
        <f t="shared" si="47"/>
        <v>25865.164285999999</v>
      </c>
      <c r="W24" s="173">
        <f t="shared" si="47"/>
        <v>0</v>
      </c>
      <c r="X24" s="173">
        <f t="shared" si="47"/>
        <v>160</v>
      </c>
      <c r="Y24" s="173">
        <f t="shared" si="47"/>
        <v>114661</v>
      </c>
      <c r="Z24" s="173">
        <f t="shared" si="47"/>
        <v>10000</v>
      </c>
      <c r="AA24" s="173">
        <f t="shared" si="47"/>
        <v>0</v>
      </c>
      <c r="AB24" s="173">
        <f t="shared" si="47"/>
        <v>104661</v>
      </c>
      <c r="AC24" s="54">
        <f t="shared" si="10"/>
        <v>15641</v>
      </c>
      <c r="AD24" s="173">
        <f t="shared" ref="AD24:BA24" si="48">SUM(AD25:AD25)</f>
        <v>15641</v>
      </c>
      <c r="AE24" s="173">
        <f t="shared" si="48"/>
        <v>0</v>
      </c>
      <c r="AF24" s="173">
        <f t="shared" si="48"/>
        <v>72287</v>
      </c>
      <c r="AG24" s="173">
        <f t="shared" si="48"/>
        <v>16733</v>
      </c>
      <c r="AH24" s="173">
        <f t="shared" si="48"/>
        <v>23233.194</v>
      </c>
      <c r="AI24" s="173">
        <f t="shared" si="48"/>
        <v>14500</v>
      </c>
      <c r="AJ24" s="173">
        <f t="shared" si="48"/>
        <v>0</v>
      </c>
      <c r="AK24" s="173">
        <f t="shared" si="48"/>
        <v>8733.1939999999995</v>
      </c>
      <c r="AL24" s="173">
        <f t="shared" si="48"/>
        <v>0</v>
      </c>
      <c r="AM24" s="173">
        <f t="shared" si="48"/>
        <v>0</v>
      </c>
      <c r="AN24" s="173">
        <f t="shared" si="48"/>
        <v>8733.1939999999995</v>
      </c>
      <c r="AO24" s="173">
        <f t="shared" si="48"/>
        <v>0</v>
      </c>
      <c r="AP24" s="173">
        <f t="shared" si="48"/>
        <v>23233.194</v>
      </c>
      <c r="AQ24" s="173">
        <f t="shared" si="48"/>
        <v>14500</v>
      </c>
      <c r="AR24" s="173">
        <f t="shared" si="48"/>
        <v>0</v>
      </c>
      <c r="AS24" s="173">
        <f t="shared" si="48"/>
        <v>8733.1939999999995</v>
      </c>
      <c r="AT24" s="173">
        <f t="shared" si="48"/>
        <v>0</v>
      </c>
      <c r="AU24" s="173">
        <f t="shared" si="48"/>
        <v>0</v>
      </c>
      <c r="AV24" s="173">
        <f t="shared" si="48"/>
        <v>8733.1939999999995</v>
      </c>
      <c r="AW24" s="173">
        <f t="shared" si="48"/>
        <v>0</v>
      </c>
      <c r="AX24" s="173">
        <f t="shared" si="48"/>
        <v>42375.517</v>
      </c>
      <c r="AY24" s="173">
        <f t="shared" si="48"/>
        <v>0</v>
      </c>
      <c r="AZ24" s="173">
        <f t="shared" si="48"/>
        <v>0</v>
      </c>
      <c r="BA24" s="173">
        <f t="shared" si="48"/>
        <v>42375.517</v>
      </c>
      <c r="BB24" s="54">
        <f t="shared" si="41"/>
        <v>5643</v>
      </c>
      <c r="BC24" s="173">
        <f>SUM(BC25:BC25)</f>
        <v>5643</v>
      </c>
      <c r="BD24" s="173">
        <f>SUM(BD25:BD25)</f>
        <v>0</v>
      </c>
      <c r="BE24" s="173">
        <f>SUM(BE25:BE25)</f>
        <v>20000</v>
      </c>
      <c r="BF24" s="173">
        <f t="shared" ref="BF24:CJ24" si="49">SUM(BF25:BF25)</f>
        <v>16732.517</v>
      </c>
      <c r="BG24" s="173">
        <f t="shared" si="49"/>
        <v>27944.133999999998</v>
      </c>
      <c r="BH24" s="173">
        <f t="shared" si="49"/>
        <v>0</v>
      </c>
      <c r="BI24" s="173">
        <f t="shared" si="49"/>
        <v>0</v>
      </c>
      <c r="BJ24" s="173">
        <f t="shared" si="49"/>
        <v>27944.133999999998</v>
      </c>
      <c r="BK24" s="173">
        <f t="shared" si="49"/>
        <v>5641.6170000000002</v>
      </c>
      <c r="BL24" s="173">
        <f t="shared" si="49"/>
        <v>0</v>
      </c>
      <c r="BM24" s="173">
        <f t="shared" si="49"/>
        <v>5570</v>
      </c>
      <c r="BN24" s="173">
        <f t="shared" si="49"/>
        <v>16732.517</v>
      </c>
      <c r="BO24" s="173">
        <f t="shared" si="49"/>
        <v>0</v>
      </c>
      <c r="BP24" s="173">
        <f t="shared" si="49"/>
        <v>0</v>
      </c>
      <c r="BQ24" s="173">
        <f t="shared" si="49"/>
        <v>0</v>
      </c>
      <c r="BR24" s="173">
        <f t="shared" si="49"/>
        <v>0</v>
      </c>
      <c r="BS24" s="173">
        <f t="shared" si="49"/>
        <v>0</v>
      </c>
      <c r="BT24" s="173">
        <f t="shared" si="49"/>
        <v>0</v>
      </c>
      <c r="BU24" s="173">
        <f t="shared" si="49"/>
        <v>0</v>
      </c>
      <c r="BV24" s="173">
        <f t="shared" si="49"/>
        <v>0</v>
      </c>
      <c r="BW24" s="173">
        <f t="shared" si="49"/>
        <v>16217.508000000002</v>
      </c>
      <c r="BX24" s="173">
        <f t="shared" si="49"/>
        <v>0</v>
      </c>
      <c r="BY24" s="173">
        <f t="shared" si="49"/>
        <v>0</v>
      </c>
      <c r="BZ24" s="173">
        <f t="shared" si="49"/>
        <v>16217.508000000002</v>
      </c>
      <c r="CA24" s="173">
        <f t="shared" si="49"/>
        <v>0</v>
      </c>
      <c r="CB24" s="173">
        <f t="shared" si="49"/>
        <v>0</v>
      </c>
      <c r="CC24" s="173">
        <f t="shared" si="49"/>
        <v>0</v>
      </c>
      <c r="CD24" s="173">
        <f t="shared" si="49"/>
        <v>0</v>
      </c>
      <c r="CE24" s="173">
        <f t="shared" si="49"/>
        <v>0</v>
      </c>
      <c r="CF24" s="173">
        <f t="shared" si="49"/>
        <v>0</v>
      </c>
      <c r="CG24" s="173">
        <f t="shared" si="49"/>
        <v>0</v>
      </c>
      <c r="CH24" s="173">
        <f t="shared" si="49"/>
        <v>0</v>
      </c>
      <c r="CI24" s="173">
        <f t="shared" si="49"/>
        <v>0</v>
      </c>
      <c r="CJ24" s="173">
        <f t="shared" si="49"/>
        <v>0</v>
      </c>
      <c r="CK24" s="468"/>
    </row>
    <row r="25" spans="1:91" ht="50.25" hidden="1" customHeight="1" outlineLevel="1">
      <c r="A25" s="376">
        <v>1</v>
      </c>
      <c r="B25" s="465" t="s">
        <v>799</v>
      </c>
      <c r="C25" s="363" t="s">
        <v>778</v>
      </c>
      <c r="D25" s="363" t="s">
        <v>779</v>
      </c>
      <c r="E25" s="363" t="s">
        <v>10</v>
      </c>
      <c r="F25" s="374" t="s">
        <v>47</v>
      </c>
      <c r="G25" s="365">
        <v>7785542</v>
      </c>
      <c r="H25" s="363" t="s">
        <v>780</v>
      </c>
      <c r="I25" s="365" t="s">
        <v>800</v>
      </c>
      <c r="J25" s="365">
        <v>2019</v>
      </c>
      <c r="K25" s="363" t="s">
        <v>801</v>
      </c>
      <c r="L25" s="363" t="s">
        <v>802</v>
      </c>
      <c r="M25" s="142">
        <f>SUM(N25:P25)</f>
        <v>152279.35999999999</v>
      </c>
      <c r="N25" s="142">
        <v>0</v>
      </c>
      <c r="O25" s="142">
        <v>0</v>
      </c>
      <c r="P25" s="142">
        <v>152279.35999999999</v>
      </c>
      <c r="Q25" s="57" t="s">
        <v>803</v>
      </c>
      <c r="R25" s="57" t="s">
        <v>780</v>
      </c>
      <c r="S25" s="142" t="s">
        <v>781</v>
      </c>
      <c r="T25" s="142" t="s">
        <v>779</v>
      </c>
      <c r="U25" s="57">
        <f>SUM(V25:X25)</f>
        <v>26025.164285999999</v>
      </c>
      <c r="V25" s="57">
        <v>25865.164285999999</v>
      </c>
      <c r="W25" s="57">
        <v>0</v>
      </c>
      <c r="X25" s="57">
        <v>160</v>
      </c>
      <c r="Y25" s="57">
        <f>SUM(Z25:AB25)</f>
        <v>114661</v>
      </c>
      <c r="Z25" s="57">
        <v>10000</v>
      </c>
      <c r="AA25" s="57">
        <v>0</v>
      </c>
      <c r="AB25" s="57">
        <f>SUM(AD25:AG25)</f>
        <v>104661</v>
      </c>
      <c r="AC25" s="57">
        <f t="shared" si="10"/>
        <v>15641</v>
      </c>
      <c r="AD25" s="57">
        <f>5641+10000</f>
        <v>15641</v>
      </c>
      <c r="AE25" s="57">
        <v>0</v>
      </c>
      <c r="AF25" s="57">
        <v>72287</v>
      </c>
      <c r="AG25" s="57">
        <v>16733</v>
      </c>
      <c r="AH25" s="57">
        <f>SUM(AI25:AK25)</f>
        <v>23233.194</v>
      </c>
      <c r="AI25" s="57">
        <v>14500</v>
      </c>
      <c r="AJ25" s="57"/>
      <c r="AK25" s="57">
        <f>SUM(AL25:AO25)</f>
        <v>8733.1939999999995</v>
      </c>
      <c r="AL25" s="57">
        <v>0</v>
      </c>
      <c r="AM25" s="57"/>
      <c r="AN25" s="57">
        <v>8733.1939999999995</v>
      </c>
      <c r="AO25" s="57">
        <v>0</v>
      </c>
      <c r="AP25" s="57">
        <f>SUM(AQ25:AS25)</f>
        <v>23233.194</v>
      </c>
      <c r="AQ25" s="57">
        <v>14500</v>
      </c>
      <c r="AR25" s="57"/>
      <c r="AS25" s="57">
        <f>SUM(AT25:AW25)</f>
        <v>8733.1939999999995</v>
      </c>
      <c r="AT25" s="57">
        <v>0</v>
      </c>
      <c r="AU25" s="57"/>
      <c r="AV25" s="57">
        <v>8733.1939999999995</v>
      </c>
      <c r="AW25" s="57">
        <v>0</v>
      </c>
      <c r="AX25" s="57">
        <f>SUM(AY25:BA25)</f>
        <v>42375.517</v>
      </c>
      <c r="AY25" s="57">
        <v>0</v>
      </c>
      <c r="AZ25" s="57">
        <v>0</v>
      </c>
      <c r="BA25" s="57">
        <f>SUM(BC25:BF25)</f>
        <v>42375.517</v>
      </c>
      <c r="BB25" s="57">
        <f t="shared" si="41"/>
        <v>5643</v>
      </c>
      <c r="BC25" s="57">
        <v>5643</v>
      </c>
      <c r="BD25" s="57">
        <v>0</v>
      </c>
      <c r="BE25" s="57">
        <v>20000</v>
      </c>
      <c r="BF25" s="57">
        <v>16732.517</v>
      </c>
      <c r="BG25" s="110">
        <f>SUM(BH25:BJ25)</f>
        <v>27944.133999999998</v>
      </c>
      <c r="BH25" s="110">
        <v>0</v>
      </c>
      <c r="BI25" s="110">
        <v>0</v>
      </c>
      <c r="BJ25" s="110">
        <f>SUM(BK25:BN25)</f>
        <v>27944.133999999998</v>
      </c>
      <c r="BK25" s="110">
        <v>5641.6170000000002</v>
      </c>
      <c r="BL25" s="110">
        <v>0</v>
      </c>
      <c r="BM25" s="110">
        <v>5570</v>
      </c>
      <c r="BN25" s="110">
        <v>16732.517</v>
      </c>
      <c r="BO25" s="110">
        <f>SUM(BP25:BR25)</f>
        <v>0</v>
      </c>
      <c r="BP25" s="110">
        <v>0</v>
      </c>
      <c r="BQ25" s="110">
        <v>0</v>
      </c>
      <c r="BR25" s="110">
        <v>0</v>
      </c>
      <c r="BS25" s="110">
        <f>SUM(BT25:BV25)</f>
        <v>0</v>
      </c>
      <c r="BT25" s="110">
        <v>0</v>
      </c>
      <c r="BU25" s="110">
        <v>0</v>
      </c>
      <c r="BV25" s="110">
        <v>0</v>
      </c>
      <c r="BW25" s="110">
        <f>SUM(BX25:BZ25)</f>
        <v>16217.508000000002</v>
      </c>
      <c r="BX25" s="110"/>
      <c r="BY25" s="110"/>
      <c r="BZ25" s="110">
        <v>16217.508000000002</v>
      </c>
      <c r="CA25" s="110"/>
      <c r="CB25" s="110"/>
      <c r="CC25" s="110"/>
      <c r="CD25" s="110"/>
      <c r="CE25" s="110"/>
      <c r="CF25" s="110"/>
      <c r="CG25" s="110"/>
      <c r="CH25" s="110"/>
      <c r="CI25" s="110"/>
      <c r="CJ25" s="110"/>
      <c r="CK25" s="377"/>
    </row>
    <row r="26" spans="1:91" ht="20.100000000000001" hidden="1" customHeight="1" outlineLevel="1">
      <c r="A26" s="469" t="s">
        <v>45</v>
      </c>
      <c r="B26" s="361" t="s">
        <v>49</v>
      </c>
      <c r="C26" s="468"/>
      <c r="D26" s="416"/>
      <c r="E26" s="468"/>
      <c r="F26" s="468"/>
      <c r="G26" s="468"/>
      <c r="H26" s="468"/>
      <c r="I26" s="468"/>
      <c r="J26" s="468"/>
      <c r="K26" s="468"/>
      <c r="L26" s="468"/>
      <c r="M26" s="173">
        <f>SUM(M27:M30)</f>
        <v>6204</v>
      </c>
      <c r="N26" s="173">
        <f>SUM(N27:N30)</f>
        <v>0</v>
      </c>
      <c r="O26" s="173">
        <f>SUM(O27:O30)</f>
        <v>0</v>
      </c>
      <c r="P26" s="173">
        <f>SUM(P27:P30)</f>
        <v>6204</v>
      </c>
      <c r="Q26" s="173">
        <f t="shared" ref="Q26:CB26" si="50">SUM(Q27:Q30)</f>
        <v>0</v>
      </c>
      <c r="R26" s="173">
        <f t="shared" si="50"/>
        <v>0</v>
      </c>
      <c r="S26" s="173">
        <f t="shared" si="50"/>
        <v>0</v>
      </c>
      <c r="T26" s="173">
        <f t="shared" si="50"/>
        <v>0</v>
      </c>
      <c r="U26" s="173">
        <f t="shared" si="50"/>
        <v>0</v>
      </c>
      <c r="V26" s="173">
        <f t="shared" si="50"/>
        <v>0</v>
      </c>
      <c r="W26" s="173">
        <f t="shared" si="50"/>
        <v>0</v>
      </c>
      <c r="X26" s="173">
        <f t="shared" si="50"/>
        <v>0</v>
      </c>
      <c r="Y26" s="173">
        <f t="shared" si="50"/>
        <v>6110</v>
      </c>
      <c r="Z26" s="173">
        <f t="shared" si="50"/>
        <v>0</v>
      </c>
      <c r="AA26" s="173">
        <f t="shared" si="50"/>
        <v>0</v>
      </c>
      <c r="AB26" s="173">
        <f t="shared" si="50"/>
        <v>6110</v>
      </c>
      <c r="AC26" s="173">
        <f t="shared" si="50"/>
        <v>3892</v>
      </c>
      <c r="AD26" s="173">
        <f t="shared" si="50"/>
        <v>3892</v>
      </c>
      <c r="AE26" s="173">
        <f t="shared" si="50"/>
        <v>0</v>
      </c>
      <c r="AF26" s="173">
        <f t="shared" si="50"/>
        <v>2218</v>
      </c>
      <c r="AG26" s="173">
        <f t="shared" si="50"/>
        <v>0</v>
      </c>
      <c r="AH26" s="173">
        <f t="shared" si="50"/>
        <v>4764.445573</v>
      </c>
      <c r="AI26" s="173">
        <f t="shared" si="50"/>
        <v>0</v>
      </c>
      <c r="AJ26" s="173">
        <f t="shared" si="50"/>
        <v>0</v>
      </c>
      <c r="AK26" s="173">
        <f t="shared" si="50"/>
        <v>4764.445573</v>
      </c>
      <c r="AL26" s="173">
        <f t="shared" si="50"/>
        <v>3564.445573</v>
      </c>
      <c r="AM26" s="173">
        <f t="shared" si="50"/>
        <v>0</v>
      </c>
      <c r="AN26" s="173">
        <f t="shared" si="50"/>
        <v>1200</v>
      </c>
      <c r="AO26" s="173">
        <f t="shared" si="50"/>
        <v>0</v>
      </c>
      <c r="AP26" s="173">
        <f t="shared" si="50"/>
        <v>4654.2525729999998</v>
      </c>
      <c r="AQ26" s="173">
        <f t="shared" si="50"/>
        <v>0</v>
      </c>
      <c r="AR26" s="173">
        <f t="shared" si="50"/>
        <v>0</v>
      </c>
      <c r="AS26" s="173">
        <f t="shared" si="50"/>
        <v>4654.2525729999998</v>
      </c>
      <c r="AT26" s="173">
        <f t="shared" si="50"/>
        <v>3454.2525729999998</v>
      </c>
      <c r="AU26" s="173">
        <f t="shared" si="50"/>
        <v>0</v>
      </c>
      <c r="AV26" s="173">
        <f t="shared" si="50"/>
        <v>1200</v>
      </c>
      <c r="AW26" s="173">
        <f t="shared" si="50"/>
        <v>0</v>
      </c>
      <c r="AX26" s="173">
        <f t="shared" si="50"/>
        <v>1427</v>
      </c>
      <c r="AY26" s="173">
        <f t="shared" si="50"/>
        <v>0</v>
      </c>
      <c r="AZ26" s="173">
        <f t="shared" si="50"/>
        <v>0</v>
      </c>
      <c r="BA26" s="173">
        <f t="shared" si="50"/>
        <v>1427</v>
      </c>
      <c r="BB26" s="173">
        <f t="shared" si="50"/>
        <v>327</v>
      </c>
      <c r="BC26" s="173">
        <f t="shared" si="50"/>
        <v>327</v>
      </c>
      <c r="BD26" s="173">
        <f t="shared" si="50"/>
        <v>0</v>
      </c>
      <c r="BE26" s="173">
        <f t="shared" si="50"/>
        <v>1100</v>
      </c>
      <c r="BF26" s="173">
        <f t="shared" si="50"/>
        <v>0</v>
      </c>
      <c r="BG26" s="173">
        <f t="shared" si="50"/>
        <v>1355.885</v>
      </c>
      <c r="BH26" s="173">
        <f t="shared" si="50"/>
        <v>0</v>
      </c>
      <c r="BI26" s="173">
        <f t="shared" si="50"/>
        <v>0</v>
      </c>
      <c r="BJ26" s="173">
        <f t="shared" si="50"/>
        <v>1355.885</v>
      </c>
      <c r="BK26" s="173">
        <f t="shared" si="50"/>
        <v>327</v>
      </c>
      <c r="BL26" s="173">
        <f t="shared" si="50"/>
        <v>0</v>
      </c>
      <c r="BM26" s="173">
        <f t="shared" si="50"/>
        <v>1028.885</v>
      </c>
      <c r="BN26" s="173">
        <f t="shared" si="50"/>
        <v>0</v>
      </c>
      <c r="BO26" s="173">
        <f t="shared" si="50"/>
        <v>0</v>
      </c>
      <c r="BP26" s="173">
        <f t="shared" si="50"/>
        <v>0</v>
      </c>
      <c r="BQ26" s="173">
        <f t="shared" si="50"/>
        <v>0</v>
      </c>
      <c r="BR26" s="173">
        <f t="shared" si="50"/>
        <v>0</v>
      </c>
      <c r="BS26" s="173">
        <f t="shared" si="50"/>
        <v>0</v>
      </c>
      <c r="BT26" s="173">
        <f t="shared" si="50"/>
        <v>0</v>
      </c>
      <c r="BU26" s="173">
        <f t="shared" si="50"/>
        <v>0</v>
      </c>
      <c r="BV26" s="173">
        <f t="shared" si="50"/>
        <v>0</v>
      </c>
      <c r="BW26" s="173">
        <f t="shared" si="50"/>
        <v>0</v>
      </c>
      <c r="BX26" s="173">
        <f t="shared" si="50"/>
        <v>0</v>
      </c>
      <c r="BY26" s="173">
        <f t="shared" si="50"/>
        <v>0</v>
      </c>
      <c r="BZ26" s="173">
        <f t="shared" si="50"/>
        <v>0</v>
      </c>
      <c r="CA26" s="173">
        <f t="shared" si="50"/>
        <v>0</v>
      </c>
      <c r="CB26" s="173">
        <f t="shared" si="50"/>
        <v>0</v>
      </c>
      <c r="CC26" s="173">
        <f t="shared" ref="CC26:CJ26" si="51">SUM(CC27:CC30)</f>
        <v>0</v>
      </c>
      <c r="CD26" s="173">
        <f t="shared" si="51"/>
        <v>0</v>
      </c>
      <c r="CE26" s="173">
        <f t="shared" si="51"/>
        <v>0</v>
      </c>
      <c r="CF26" s="173">
        <f t="shared" si="51"/>
        <v>0</v>
      </c>
      <c r="CG26" s="173">
        <f t="shared" si="51"/>
        <v>0</v>
      </c>
      <c r="CH26" s="173">
        <f t="shared" si="51"/>
        <v>0</v>
      </c>
      <c r="CI26" s="173">
        <f t="shared" si="51"/>
        <v>0</v>
      </c>
      <c r="CJ26" s="173">
        <f t="shared" si="51"/>
        <v>0</v>
      </c>
      <c r="CK26" s="468"/>
    </row>
    <row r="27" spans="1:91" ht="54" hidden="1" customHeight="1" outlineLevel="1">
      <c r="A27" s="376">
        <v>2</v>
      </c>
      <c r="B27" s="465" t="s">
        <v>804</v>
      </c>
      <c r="C27" s="363" t="s">
        <v>778</v>
      </c>
      <c r="D27" s="363" t="s">
        <v>779</v>
      </c>
      <c r="E27" s="363" t="s">
        <v>48</v>
      </c>
      <c r="F27" s="374" t="s">
        <v>91</v>
      </c>
      <c r="G27" s="365"/>
      <c r="H27" s="365" t="s">
        <v>777</v>
      </c>
      <c r="I27" s="365" t="s">
        <v>51</v>
      </c>
      <c r="J27" s="365">
        <v>2024</v>
      </c>
      <c r="K27" s="363" t="s">
        <v>805</v>
      </c>
      <c r="L27" s="363" t="s">
        <v>806</v>
      </c>
      <c r="M27" s="142">
        <f t="shared" ref="M27:M28" si="52">SUM(N27:P27)</f>
        <v>2904</v>
      </c>
      <c r="N27" s="142">
        <v>0</v>
      </c>
      <c r="O27" s="142">
        <v>0</v>
      </c>
      <c r="P27" s="142">
        <v>2904</v>
      </c>
      <c r="Q27" s="57" t="s">
        <v>807</v>
      </c>
      <c r="R27" s="142" t="s">
        <v>777</v>
      </c>
      <c r="S27" s="142" t="s">
        <v>781</v>
      </c>
      <c r="T27" s="142" t="s">
        <v>779</v>
      </c>
      <c r="U27" s="57">
        <f t="shared" ref="U27:U28" si="53">SUM(V27:X27)</f>
        <v>0</v>
      </c>
      <c r="V27" s="57">
        <v>0</v>
      </c>
      <c r="W27" s="57">
        <v>0</v>
      </c>
      <c r="X27" s="57">
        <v>0</v>
      </c>
      <c r="Y27" s="57">
        <f t="shared" ref="Y27:Y28" si="54">SUM(Z27:AB27)</f>
        <v>2904</v>
      </c>
      <c r="Z27" s="57">
        <v>0</v>
      </c>
      <c r="AA27" s="57">
        <v>0</v>
      </c>
      <c r="AB27" s="57">
        <f t="shared" ref="AB27:AB28" si="55">SUM(AD27:AG27)</f>
        <v>2904</v>
      </c>
      <c r="AC27" s="57">
        <f t="shared" si="10"/>
        <v>2904</v>
      </c>
      <c r="AD27" s="57">
        <v>2904</v>
      </c>
      <c r="AE27" s="57">
        <v>0</v>
      </c>
      <c r="AF27" s="57">
        <v>0</v>
      </c>
      <c r="AG27" s="57">
        <v>0</v>
      </c>
      <c r="AH27" s="57">
        <f t="shared" ref="AH27" si="56">SUM(AI27:AK27)</f>
        <v>2861</v>
      </c>
      <c r="AI27" s="57">
        <v>0</v>
      </c>
      <c r="AJ27" s="57">
        <v>0</v>
      </c>
      <c r="AK27" s="57">
        <f t="shared" ref="AK27:AK28" si="57">SUM(AL27:AO27)</f>
        <v>2861</v>
      </c>
      <c r="AL27" s="57">
        <f>2903-42</f>
        <v>2861</v>
      </c>
      <c r="AM27" s="57">
        <v>0</v>
      </c>
      <c r="AN27" s="57">
        <v>0</v>
      </c>
      <c r="AO27" s="57">
        <v>0</v>
      </c>
      <c r="AP27" s="57">
        <f t="shared" ref="AP27:AP28" si="58">SUM(AQ27:AS27)</f>
        <v>2750.8069999999998</v>
      </c>
      <c r="AQ27" s="57">
        <v>0</v>
      </c>
      <c r="AR27" s="57">
        <v>0</v>
      </c>
      <c r="AS27" s="57">
        <f t="shared" ref="AS27:AS28" si="59">SUM(AT27:AW27)</f>
        <v>2750.8069999999998</v>
      </c>
      <c r="AT27" s="57">
        <f>2903-110.193-42</f>
        <v>2750.8069999999998</v>
      </c>
      <c r="AU27" s="57">
        <v>0</v>
      </c>
      <c r="AV27" s="57">
        <v>0</v>
      </c>
      <c r="AW27" s="57">
        <v>0</v>
      </c>
      <c r="AX27" s="57">
        <f t="shared" ref="AX27:AX28" si="60">SUM(AY27:BA27)</f>
        <v>42</v>
      </c>
      <c r="AY27" s="57">
        <v>0</v>
      </c>
      <c r="AZ27" s="57">
        <v>0</v>
      </c>
      <c r="BA27" s="57">
        <f t="shared" ref="BA27:BA28" si="61">SUM(BC27:BF27)</f>
        <v>42</v>
      </c>
      <c r="BB27" s="57">
        <f t="shared" si="41"/>
        <v>42</v>
      </c>
      <c r="BC27" s="57">
        <v>42</v>
      </c>
      <c r="BD27" s="57">
        <v>0</v>
      </c>
      <c r="BE27" s="57">
        <v>0</v>
      </c>
      <c r="BF27" s="57">
        <v>0</v>
      </c>
      <c r="BG27" s="110">
        <f t="shared" ref="BG27:BG28" si="62">SUM(BH27:BJ27)</f>
        <v>42</v>
      </c>
      <c r="BH27" s="110">
        <v>0</v>
      </c>
      <c r="BI27" s="110">
        <v>0</v>
      </c>
      <c r="BJ27" s="110">
        <f t="shared" ref="BJ27:BJ28" si="63">SUM(BK27:BN27)</f>
        <v>42</v>
      </c>
      <c r="BK27" s="110">
        <v>42</v>
      </c>
      <c r="BL27" s="110">
        <v>0</v>
      </c>
      <c r="BM27" s="110">
        <v>0</v>
      </c>
      <c r="BN27" s="110">
        <v>0</v>
      </c>
      <c r="BO27" s="110">
        <f t="shared" ref="BO27:BO28" si="64">SUM(BP27:BR27)</f>
        <v>0</v>
      </c>
      <c r="BP27" s="110">
        <v>0</v>
      </c>
      <c r="BQ27" s="110">
        <v>0</v>
      </c>
      <c r="BR27" s="110">
        <v>0</v>
      </c>
      <c r="BS27" s="110">
        <f t="shared" ref="BS27:BS28" si="65">SUM(BT27:BV27)</f>
        <v>0</v>
      </c>
      <c r="BT27" s="110">
        <v>0</v>
      </c>
      <c r="BU27" s="110">
        <v>0</v>
      </c>
      <c r="BV27" s="110">
        <v>0</v>
      </c>
      <c r="BW27" s="110"/>
      <c r="BX27" s="110"/>
      <c r="BY27" s="110"/>
      <c r="BZ27" s="110"/>
      <c r="CA27" s="110"/>
      <c r="CB27" s="110"/>
      <c r="CC27" s="110"/>
      <c r="CD27" s="110"/>
      <c r="CE27" s="110"/>
      <c r="CF27" s="110"/>
      <c r="CG27" s="110"/>
      <c r="CH27" s="110"/>
      <c r="CI27" s="110"/>
      <c r="CJ27" s="110"/>
      <c r="CK27" s="377"/>
    </row>
    <row r="28" spans="1:91" ht="68.25" hidden="1" customHeight="1" outlineLevel="1">
      <c r="A28" s="376">
        <v>4</v>
      </c>
      <c r="B28" s="465" t="s">
        <v>782</v>
      </c>
      <c r="C28" s="363" t="s">
        <v>778</v>
      </c>
      <c r="D28" s="363" t="s">
        <v>779</v>
      </c>
      <c r="E28" s="363" t="s">
        <v>48</v>
      </c>
      <c r="F28" s="374" t="s">
        <v>47</v>
      </c>
      <c r="G28" s="365">
        <v>8094349</v>
      </c>
      <c r="H28" s="363" t="s">
        <v>783</v>
      </c>
      <c r="I28" s="363" t="s">
        <v>75</v>
      </c>
      <c r="J28" s="365">
        <v>2024</v>
      </c>
      <c r="K28" s="363" t="s">
        <v>784</v>
      </c>
      <c r="L28" s="363" t="s">
        <v>808</v>
      </c>
      <c r="M28" s="142">
        <f t="shared" si="52"/>
        <v>1000</v>
      </c>
      <c r="N28" s="142">
        <v>0</v>
      </c>
      <c r="O28" s="142">
        <v>0</v>
      </c>
      <c r="P28" s="142">
        <v>1000</v>
      </c>
      <c r="Q28" s="57" t="s">
        <v>786</v>
      </c>
      <c r="R28" s="57" t="s">
        <v>783</v>
      </c>
      <c r="S28" s="57" t="s">
        <v>781</v>
      </c>
      <c r="T28" s="142" t="s">
        <v>779</v>
      </c>
      <c r="U28" s="57">
        <f t="shared" si="53"/>
        <v>0</v>
      </c>
      <c r="V28" s="57">
        <v>0</v>
      </c>
      <c r="W28" s="57">
        <v>0</v>
      </c>
      <c r="X28" s="57">
        <v>0</v>
      </c>
      <c r="Y28" s="57">
        <f t="shared" si="54"/>
        <v>988</v>
      </c>
      <c r="Z28" s="57">
        <v>0</v>
      </c>
      <c r="AA28" s="57">
        <v>0</v>
      </c>
      <c r="AB28" s="57">
        <f t="shared" si="55"/>
        <v>988</v>
      </c>
      <c r="AC28" s="57">
        <f t="shared" si="10"/>
        <v>988</v>
      </c>
      <c r="AD28" s="57">
        <v>988</v>
      </c>
      <c r="AE28" s="57">
        <v>0</v>
      </c>
      <c r="AF28" s="57"/>
      <c r="AG28" s="57">
        <v>0</v>
      </c>
      <c r="AH28" s="57">
        <f t="shared" ref="AH28" si="66">SUM(AI28:AK28)</f>
        <v>703.44557299999997</v>
      </c>
      <c r="AI28" s="57">
        <v>0</v>
      </c>
      <c r="AJ28" s="57">
        <v>0</v>
      </c>
      <c r="AK28" s="57">
        <f t="shared" si="57"/>
        <v>703.44557299999997</v>
      </c>
      <c r="AL28" s="57">
        <v>703.44557299999997</v>
      </c>
      <c r="AM28" s="57">
        <v>0</v>
      </c>
      <c r="AN28" s="57">
        <v>0</v>
      </c>
      <c r="AO28" s="57">
        <v>0</v>
      </c>
      <c r="AP28" s="57">
        <f t="shared" si="58"/>
        <v>703.44557299999997</v>
      </c>
      <c r="AQ28" s="57">
        <v>0</v>
      </c>
      <c r="AR28" s="57">
        <v>0</v>
      </c>
      <c r="AS28" s="57">
        <f t="shared" si="59"/>
        <v>703.44557299999997</v>
      </c>
      <c r="AT28" s="57">
        <v>703.44557299999997</v>
      </c>
      <c r="AU28" s="57">
        <v>0</v>
      </c>
      <c r="AV28" s="57">
        <v>0</v>
      </c>
      <c r="AW28" s="57">
        <v>0</v>
      </c>
      <c r="AX28" s="57">
        <f t="shared" si="60"/>
        <v>285</v>
      </c>
      <c r="AY28" s="57">
        <v>0</v>
      </c>
      <c r="AZ28" s="57">
        <v>0</v>
      </c>
      <c r="BA28" s="57">
        <f t="shared" si="61"/>
        <v>285</v>
      </c>
      <c r="BB28" s="57">
        <f t="shared" si="41"/>
        <v>285</v>
      </c>
      <c r="BC28" s="57">
        <v>285</v>
      </c>
      <c r="BD28" s="57">
        <v>0</v>
      </c>
      <c r="BE28" s="57"/>
      <c r="BF28" s="57">
        <v>0</v>
      </c>
      <c r="BG28" s="110">
        <f t="shared" si="62"/>
        <v>292.55900000000003</v>
      </c>
      <c r="BH28" s="110">
        <v>0</v>
      </c>
      <c r="BI28" s="110">
        <v>0</v>
      </c>
      <c r="BJ28" s="110">
        <f t="shared" si="63"/>
        <v>292.55900000000003</v>
      </c>
      <c r="BK28" s="110">
        <v>285</v>
      </c>
      <c r="BL28" s="110">
        <v>0</v>
      </c>
      <c r="BM28" s="110">
        <v>7.5590000000000002</v>
      </c>
      <c r="BN28" s="110">
        <v>0</v>
      </c>
      <c r="BO28" s="110">
        <f t="shared" si="64"/>
        <v>0</v>
      </c>
      <c r="BP28" s="110">
        <v>0</v>
      </c>
      <c r="BQ28" s="110">
        <v>0</v>
      </c>
      <c r="BR28" s="110">
        <v>0</v>
      </c>
      <c r="BS28" s="110">
        <f t="shared" si="65"/>
        <v>0</v>
      </c>
      <c r="BT28" s="110">
        <v>0</v>
      </c>
      <c r="BU28" s="110">
        <v>0</v>
      </c>
      <c r="BV28" s="110">
        <v>0</v>
      </c>
      <c r="BW28" s="110"/>
      <c r="BX28" s="110"/>
      <c r="BY28" s="110"/>
      <c r="BZ28" s="110"/>
      <c r="CA28" s="110"/>
      <c r="CB28" s="110"/>
      <c r="CC28" s="110"/>
      <c r="CD28" s="110"/>
      <c r="CE28" s="110"/>
      <c r="CF28" s="110"/>
      <c r="CG28" s="110"/>
      <c r="CH28" s="110"/>
      <c r="CI28" s="110"/>
      <c r="CJ28" s="110"/>
      <c r="CK28" s="377"/>
    </row>
    <row r="29" spans="1:91" ht="57.75" hidden="1" customHeight="1" outlineLevel="1">
      <c r="A29" s="376">
        <v>12</v>
      </c>
      <c r="B29" s="465" t="s">
        <v>787</v>
      </c>
      <c r="C29" s="363" t="s">
        <v>778</v>
      </c>
      <c r="D29" s="363" t="s">
        <v>779</v>
      </c>
      <c r="E29" s="363" t="s">
        <v>48</v>
      </c>
      <c r="F29" s="374" t="s">
        <v>73</v>
      </c>
      <c r="G29" s="365">
        <v>8109476</v>
      </c>
      <c r="H29" s="363" t="s">
        <v>780</v>
      </c>
      <c r="I29" s="363" t="s">
        <v>75</v>
      </c>
      <c r="J29" s="365">
        <v>2024</v>
      </c>
      <c r="K29" s="363"/>
      <c r="L29" s="363" t="s">
        <v>788</v>
      </c>
      <c r="M29" s="142">
        <f t="shared" ref="M29:M30" si="67">SUM(N29:P29)</f>
        <v>1600</v>
      </c>
      <c r="N29" s="142">
        <v>0</v>
      </c>
      <c r="O29" s="142">
        <v>0</v>
      </c>
      <c r="P29" s="142">
        <v>1600</v>
      </c>
      <c r="Q29" s="57" t="s">
        <v>789</v>
      </c>
      <c r="R29" s="57" t="s">
        <v>780</v>
      </c>
      <c r="S29" s="57" t="s">
        <v>781</v>
      </c>
      <c r="T29" s="142" t="s">
        <v>779</v>
      </c>
      <c r="U29" s="57">
        <f t="shared" ref="U29:U30" si="68">SUM(V29:X29)</f>
        <v>0</v>
      </c>
      <c r="V29" s="57">
        <v>0</v>
      </c>
      <c r="W29" s="57">
        <v>0</v>
      </c>
      <c r="X29" s="57">
        <v>0</v>
      </c>
      <c r="Y29" s="57">
        <f t="shared" ref="Y29:Y30" si="69">SUM(Z29:AB29)</f>
        <v>1600</v>
      </c>
      <c r="Z29" s="57">
        <v>0</v>
      </c>
      <c r="AA29" s="57">
        <v>0</v>
      </c>
      <c r="AB29" s="57">
        <f t="shared" ref="AB29:AB30" si="70">SUM(AD29:AG29)</f>
        <v>1600</v>
      </c>
      <c r="AC29" s="54">
        <f t="shared" si="10"/>
        <v>0</v>
      </c>
      <c r="AD29" s="57">
        <v>0</v>
      </c>
      <c r="AE29" s="57">
        <v>0</v>
      </c>
      <c r="AF29" s="57">
        <v>1600</v>
      </c>
      <c r="AG29" s="57">
        <v>0</v>
      </c>
      <c r="AH29" s="57">
        <f t="shared" ref="AH29:AH30" si="71">SUM(AI29:AK29)</f>
        <v>1000</v>
      </c>
      <c r="AI29" s="57">
        <v>0</v>
      </c>
      <c r="AJ29" s="57">
        <v>0</v>
      </c>
      <c r="AK29" s="57">
        <f t="shared" ref="AK29:AK30" si="72">SUM(AL29:AO29)</f>
        <v>1000</v>
      </c>
      <c r="AL29" s="57">
        <v>0</v>
      </c>
      <c r="AM29" s="57">
        <v>0</v>
      </c>
      <c r="AN29" s="57">
        <v>1000</v>
      </c>
      <c r="AO29" s="57">
        <v>0</v>
      </c>
      <c r="AP29" s="57">
        <f t="shared" ref="AP29:AP30" si="73">SUM(AQ29:AS29)</f>
        <v>1000</v>
      </c>
      <c r="AQ29" s="57">
        <v>0</v>
      </c>
      <c r="AR29" s="57">
        <v>0</v>
      </c>
      <c r="AS29" s="57">
        <f t="shared" ref="AS29:AS30" si="74">SUM(AT29:AW29)</f>
        <v>1000</v>
      </c>
      <c r="AT29" s="57">
        <v>0</v>
      </c>
      <c r="AU29" s="57">
        <v>0</v>
      </c>
      <c r="AV29" s="57">
        <v>1000</v>
      </c>
      <c r="AW29" s="57">
        <v>0</v>
      </c>
      <c r="AX29" s="57">
        <f t="shared" ref="AX29:AX30" si="75">SUM(AY29:BA29)</f>
        <v>600</v>
      </c>
      <c r="AY29" s="57">
        <v>0</v>
      </c>
      <c r="AZ29" s="57">
        <v>0</v>
      </c>
      <c r="BA29" s="57">
        <f t="shared" ref="BA29:BA30" si="76">SUM(BC29:BF29)</f>
        <v>600</v>
      </c>
      <c r="BB29" s="54">
        <f t="shared" si="41"/>
        <v>0</v>
      </c>
      <c r="BC29" s="57">
        <v>0</v>
      </c>
      <c r="BD29" s="57">
        <v>0</v>
      </c>
      <c r="BE29" s="57">
        <f>592.892+7.108</f>
        <v>600</v>
      </c>
      <c r="BF29" s="57">
        <v>0</v>
      </c>
      <c r="BG29" s="110">
        <f t="shared" ref="BG29:BG30" si="77">SUM(BH29:BJ29)</f>
        <v>600</v>
      </c>
      <c r="BH29" s="110">
        <v>0</v>
      </c>
      <c r="BI29" s="110">
        <v>0</v>
      </c>
      <c r="BJ29" s="110">
        <f t="shared" ref="BJ29:BJ30" si="78">SUM(BK29:BN29)</f>
        <v>600</v>
      </c>
      <c r="BK29" s="110">
        <v>0</v>
      </c>
      <c r="BL29" s="110">
        <v>0</v>
      </c>
      <c r="BM29" s="110">
        <f>592.892+7.108</f>
        <v>600</v>
      </c>
      <c r="BN29" s="110">
        <v>0</v>
      </c>
      <c r="BO29" s="110">
        <f t="shared" ref="BO29:BO30" si="79">SUM(BP29:BR29)</f>
        <v>0</v>
      </c>
      <c r="BP29" s="110">
        <v>0</v>
      </c>
      <c r="BQ29" s="110">
        <v>0</v>
      </c>
      <c r="BR29" s="110">
        <v>0</v>
      </c>
      <c r="BS29" s="110">
        <f t="shared" ref="BS29:BS30" si="80">SUM(BT29:BV29)</f>
        <v>0</v>
      </c>
      <c r="BT29" s="110">
        <v>0</v>
      </c>
      <c r="BU29" s="110">
        <v>0</v>
      </c>
      <c r="BV29" s="110">
        <v>0</v>
      </c>
      <c r="BW29" s="110"/>
      <c r="BX29" s="110"/>
      <c r="BY29" s="110"/>
      <c r="BZ29" s="110"/>
      <c r="CA29" s="110"/>
      <c r="CB29" s="110"/>
      <c r="CC29" s="110"/>
      <c r="CD29" s="110"/>
      <c r="CE29" s="110"/>
      <c r="CF29" s="110"/>
      <c r="CG29" s="110"/>
      <c r="CH29" s="110"/>
      <c r="CI29" s="110"/>
      <c r="CJ29" s="110"/>
      <c r="CK29" s="377"/>
    </row>
    <row r="30" spans="1:91" ht="30.75" hidden="1" outlineLevel="1">
      <c r="A30" s="376">
        <v>13</v>
      </c>
      <c r="B30" s="465" t="s">
        <v>790</v>
      </c>
      <c r="C30" s="363" t="s">
        <v>778</v>
      </c>
      <c r="D30" s="363" t="s">
        <v>779</v>
      </c>
      <c r="E30" s="363" t="s">
        <v>48</v>
      </c>
      <c r="F30" s="374" t="s">
        <v>73</v>
      </c>
      <c r="G30" s="365">
        <v>8122534</v>
      </c>
      <c r="H30" s="363" t="s">
        <v>780</v>
      </c>
      <c r="I30" s="363" t="s">
        <v>75</v>
      </c>
      <c r="J30" s="365">
        <v>2024</v>
      </c>
      <c r="K30" s="363"/>
      <c r="L30" s="363" t="s">
        <v>791</v>
      </c>
      <c r="M30" s="142">
        <f t="shared" si="67"/>
        <v>700</v>
      </c>
      <c r="N30" s="142">
        <v>0</v>
      </c>
      <c r="O30" s="142">
        <v>0</v>
      </c>
      <c r="P30" s="142">
        <v>700</v>
      </c>
      <c r="Q30" s="57" t="s">
        <v>792</v>
      </c>
      <c r="R30" s="57" t="s">
        <v>780</v>
      </c>
      <c r="S30" s="57" t="s">
        <v>781</v>
      </c>
      <c r="T30" s="142" t="s">
        <v>779</v>
      </c>
      <c r="U30" s="57">
        <f t="shared" si="68"/>
        <v>0</v>
      </c>
      <c r="V30" s="57">
        <v>0</v>
      </c>
      <c r="W30" s="57">
        <v>0</v>
      </c>
      <c r="X30" s="57">
        <v>0</v>
      </c>
      <c r="Y30" s="57">
        <f t="shared" si="69"/>
        <v>618</v>
      </c>
      <c r="Z30" s="57">
        <v>0</v>
      </c>
      <c r="AA30" s="57">
        <v>0</v>
      </c>
      <c r="AB30" s="57">
        <f t="shared" si="70"/>
        <v>618</v>
      </c>
      <c r="AC30" s="54">
        <f t="shared" si="10"/>
        <v>0</v>
      </c>
      <c r="AD30" s="57">
        <v>0</v>
      </c>
      <c r="AE30" s="57">
        <v>0</v>
      </c>
      <c r="AF30" s="57">
        <v>618</v>
      </c>
      <c r="AG30" s="57">
        <v>0</v>
      </c>
      <c r="AH30" s="57">
        <f t="shared" si="71"/>
        <v>200</v>
      </c>
      <c r="AI30" s="57">
        <v>0</v>
      </c>
      <c r="AJ30" s="57">
        <v>0</v>
      </c>
      <c r="AK30" s="57">
        <f t="shared" si="72"/>
        <v>200</v>
      </c>
      <c r="AL30" s="57">
        <v>0</v>
      </c>
      <c r="AM30" s="57">
        <v>0</v>
      </c>
      <c r="AN30" s="57">
        <v>200</v>
      </c>
      <c r="AO30" s="57">
        <v>0</v>
      </c>
      <c r="AP30" s="57">
        <f t="shared" si="73"/>
        <v>200</v>
      </c>
      <c r="AQ30" s="57">
        <v>0</v>
      </c>
      <c r="AR30" s="57">
        <v>0</v>
      </c>
      <c r="AS30" s="57">
        <f t="shared" si="74"/>
        <v>200</v>
      </c>
      <c r="AT30" s="57">
        <v>0</v>
      </c>
      <c r="AU30" s="57">
        <v>0</v>
      </c>
      <c r="AV30" s="57">
        <v>200</v>
      </c>
      <c r="AW30" s="57">
        <v>0</v>
      </c>
      <c r="AX30" s="57">
        <f t="shared" si="75"/>
        <v>500</v>
      </c>
      <c r="AY30" s="57">
        <v>0</v>
      </c>
      <c r="AZ30" s="57">
        <v>0</v>
      </c>
      <c r="BA30" s="57">
        <f t="shared" si="76"/>
        <v>500</v>
      </c>
      <c r="BB30" s="54">
        <f t="shared" si="41"/>
        <v>0</v>
      </c>
      <c r="BC30" s="57">
        <v>0</v>
      </c>
      <c r="BD30" s="57">
        <v>0</v>
      </c>
      <c r="BE30" s="57">
        <v>500</v>
      </c>
      <c r="BF30" s="57">
        <v>0</v>
      </c>
      <c r="BG30" s="110">
        <f t="shared" si="77"/>
        <v>421.32599999999996</v>
      </c>
      <c r="BH30" s="110">
        <v>0</v>
      </c>
      <c r="BI30" s="110">
        <v>0</v>
      </c>
      <c r="BJ30" s="110">
        <f t="shared" si="78"/>
        <v>421.32599999999996</v>
      </c>
      <c r="BK30" s="110">
        <v>0</v>
      </c>
      <c r="BL30" s="110">
        <v>0</v>
      </c>
      <c r="BM30" s="110">
        <f>417.7+3.626</f>
        <v>421.32599999999996</v>
      </c>
      <c r="BN30" s="110">
        <v>0</v>
      </c>
      <c r="BO30" s="110">
        <f t="shared" si="79"/>
        <v>0</v>
      </c>
      <c r="BP30" s="110">
        <v>0</v>
      </c>
      <c r="BQ30" s="110">
        <v>0</v>
      </c>
      <c r="BR30" s="110">
        <v>0</v>
      </c>
      <c r="BS30" s="110">
        <f t="shared" si="80"/>
        <v>0</v>
      </c>
      <c r="BT30" s="110">
        <v>0</v>
      </c>
      <c r="BU30" s="110">
        <v>0</v>
      </c>
      <c r="BV30" s="110">
        <v>0</v>
      </c>
      <c r="BW30" s="110"/>
      <c r="BX30" s="110"/>
      <c r="BY30" s="110"/>
      <c r="BZ30" s="110"/>
      <c r="CA30" s="110"/>
      <c r="CB30" s="110"/>
      <c r="CC30" s="110"/>
      <c r="CD30" s="110"/>
      <c r="CE30" s="110"/>
      <c r="CF30" s="110"/>
      <c r="CG30" s="110"/>
      <c r="CH30" s="110"/>
      <c r="CI30" s="110"/>
      <c r="CJ30" s="110"/>
      <c r="CK30" s="377"/>
    </row>
    <row r="31" spans="1:91" ht="30" customHeight="1" collapsed="1">
      <c r="A31" s="467" t="s">
        <v>13</v>
      </c>
      <c r="B31" s="467" t="s">
        <v>809</v>
      </c>
      <c r="C31" s="468"/>
      <c r="D31" s="416"/>
      <c r="E31" s="468"/>
      <c r="F31" s="468"/>
      <c r="G31" s="468"/>
      <c r="H31" s="468"/>
      <c r="I31" s="468"/>
      <c r="J31" s="468"/>
      <c r="K31" s="468"/>
      <c r="L31" s="468"/>
      <c r="M31" s="173">
        <f>M32+M35</f>
        <v>23490</v>
      </c>
      <c r="N31" s="173">
        <f t="shared" ref="N31:BY31" si="81">N32+N35</f>
        <v>0</v>
      </c>
      <c r="O31" s="173">
        <f t="shared" si="81"/>
        <v>0</v>
      </c>
      <c r="P31" s="173">
        <f t="shared" si="81"/>
        <v>23490</v>
      </c>
      <c r="Q31" s="173">
        <f t="shared" si="81"/>
        <v>0</v>
      </c>
      <c r="R31" s="173">
        <f t="shared" si="81"/>
        <v>0</v>
      </c>
      <c r="S31" s="173">
        <f t="shared" si="81"/>
        <v>0</v>
      </c>
      <c r="T31" s="173">
        <f t="shared" si="81"/>
        <v>0</v>
      </c>
      <c r="U31" s="173">
        <f t="shared" si="81"/>
        <v>0</v>
      </c>
      <c r="V31" s="173">
        <f t="shared" si="81"/>
        <v>0</v>
      </c>
      <c r="W31" s="173">
        <f t="shared" si="81"/>
        <v>0</v>
      </c>
      <c r="X31" s="173">
        <f t="shared" si="81"/>
        <v>0</v>
      </c>
      <c r="Y31" s="173">
        <f t="shared" si="81"/>
        <v>10215.104239999999</v>
      </c>
      <c r="Z31" s="173">
        <f t="shared" si="81"/>
        <v>0</v>
      </c>
      <c r="AA31" s="173">
        <f t="shared" si="81"/>
        <v>0</v>
      </c>
      <c r="AB31" s="173">
        <f t="shared" si="81"/>
        <v>10215.104239999999</v>
      </c>
      <c r="AC31" s="173">
        <f t="shared" si="81"/>
        <v>6077.445573</v>
      </c>
      <c r="AD31" s="173">
        <f t="shared" si="81"/>
        <v>6077.445573</v>
      </c>
      <c r="AE31" s="173">
        <f t="shared" si="81"/>
        <v>0</v>
      </c>
      <c r="AF31" s="173">
        <f t="shared" si="81"/>
        <v>2543.7730000000001</v>
      </c>
      <c r="AG31" s="173">
        <f t="shared" si="81"/>
        <v>1593.885667</v>
      </c>
      <c r="AH31" s="173">
        <f t="shared" si="81"/>
        <v>5225.1696670000001</v>
      </c>
      <c r="AI31" s="173">
        <f t="shared" si="81"/>
        <v>0</v>
      </c>
      <c r="AJ31" s="173">
        <f t="shared" si="81"/>
        <v>0</v>
      </c>
      <c r="AK31" s="173">
        <f t="shared" si="81"/>
        <v>5225.1696670000001</v>
      </c>
      <c r="AL31" s="173">
        <f t="shared" si="81"/>
        <v>2000</v>
      </c>
      <c r="AM31" s="173">
        <f t="shared" si="81"/>
        <v>0</v>
      </c>
      <c r="AN31" s="173">
        <f t="shared" si="81"/>
        <v>1631.2840000000001</v>
      </c>
      <c r="AO31" s="173">
        <f t="shared" si="81"/>
        <v>1593.885667</v>
      </c>
      <c r="AP31" s="173">
        <f t="shared" si="81"/>
        <v>5225.1696670000001</v>
      </c>
      <c r="AQ31" s="173">
        <f t="shared" si="81"/>
        <v>0</v>
      </c>
      <c r="AR31" s="173">
        <f t="shared" si="81"/>
        <v>0</v>
      </c>
      <c r="AS31" s="173">
        <f t="shared" si="81"/>
        <v>5225.1696670000001</v>
      </c>
      <c r="AT31" s="173">
        <f t="shared" si="81"/>
        <v>2000</v>
      </c>
      <c r="AU31" s="173">
        <f t="shared" si="81"/>
        <v>0</v>
      </c>
      <c r="AV31" s="173">
        <f t="shared" si="81"/>
        <v>1631.2840000000001</v>
      </c>
      <c r="AW31" s="173">
        <f t="shared" si="81"/>
        <v>1593.885667</v>
      </c>
      <c r="AX31" s="173">
        <f t="shared" si="81"/>
        <v>5119.7730000000001</v>
      </c>
      <c r="AY31" s="173">
        <f t="shared" si="81"/>
        <v>0</v>
      </c>
      <c r="AZ31" s="173">
        <f t="shared" si="81"/>
        <v>0</v>
      </c>
      <c r="BA31" s="173">
        <f t="shared" si="81"/>
        <v>5119.7730000000001</v>
      </c>
      <c r="BB31" s="173">
        <f t="shared" si="81"/>
        <v>4076</v>
      </c>
      <c r="BC31" s="173">
        <f t="shared" si="81"/>
        <v>4076</v>
      </c>
      <c r="BD31" s="173">
        <f t="shared" si="81"/>
        <v>0</v>
      </c>
      <c r="BE31" s="173">
        <f t="shared" si="81"/>
        <v>1043.7729999999999</v>
      </c>
      <c r="BF31" s="173">
        <f t="shared" si="81"/>
        <v>0</v>
      </c>
      <c r="BG31" s="173">
        <f t="shared" si="81"/>
        <v>3885.96</v>
      </c>
      <c r="BH31" s="173">
        <f t="shared" si="81"/>
        <v>0</v>
      </c>
      <c r="BI31" s="173">
        <f t="shared" si="81"/>
        <v>0</v>
      </c>
      <c r="BJ31" s="173">
        <f t="shared" si="81"/>
        <v>3885.96</v>
      </c>
      <c r="BK31" s="173">
        <f t="shared" si="81"/>
        <v>3807.4830000000002</v>
      </c>
      <c r="BL31" s="173">
        <f t="shared" si="81"/>
        <v>0</v>
      </c>
      <c r="BM31" s="173">
        <f t="shared" si="81"/>
        <v>78.477000000000004</v>
      </c>
      <c r="BN31" s="173">
        <f t="shared" si="81"/>
        <v>0</v>
      </c>
      <c r="BO31" s="173">
        <f t="shared" si="81"/>
        <v>0</v>
      </c>
      <c r="BP31" s="173">
        <f t="shared" si="81"/>
        <v>0</v>
      </c>
      <c r="BQ31" s="173">
        <f t="shared" si="81"/>
        <v>0</v>
      </c>
      <c r="BR31" s="173">
        <f t="shared" si="81"/>
        <v>0</v>
      </c>
      <c r="BS31" s="173">
        <f t="shared" si="81"/>
        <v>0</v>
      </c>
      <c r="BT31" s="173">
        <f t="shared" si="81"/>
        <v>0</v>
      </c>
      <c r="BU31" s="173">
        <f t="shared" si="81"/>
        <v>0</v>
      </c>
      <c r="BV31" s="173">
        <f t="shared" si="81"/>
        <v>0</v>
      </c>
      <c r="BW31" s="173">
        <f t="shared" si="81"/>
        <v>1135</v>
      </c>
      <c r="BX31" s="173">
        <f t="shared" si="81"/>
        <v>0</v>
      </c>
      <c r="BY31" s="173">
        <f t="shared" si="81"/>
        <v>0</v>
      </c>
      <c r="BZ31" s="173">
        <f t="shared" ref="BZ31:CJ31" si="82">BZ32+BZ35</f>
        <v>1135</v>
      </c>
      <c r="CA31" s="173">
        <f t="shared" si="82"/>
        <v>0</v>
      </c>
      <c r="CB31" s="173">
        <f t="shared" si="82"/>
        <v>0</v>
      </c>
      <c r="CC31" s="173">
        <f t="shared" si="82"/>
        <v>0</v>
      </c>
      <c r="CD31" s="173">
        <f t="shared" si="82"/>
        <v>0</v>
      </c>
      <c r="CE31" s="173">
        <f t="shared" si="82"/>
        <v>0</v>
      </c>
      <c r="CF31" s="173">
        <f t="shared" si="82"/>
        <v>0</v>
      </c>
      <c r="CG31" s="173">
        <f t="shared" si="82"/>
        <v>0</v>
      </c>
      <c r="CH31" s="173">
        <f t="shared" si="82"/>
        <v>0</v>
      </c>
      <c r="CI31" s="173">
        <f t="shared" si="82"/>
        <v>0</v>
      </c>
      <c r="CJ31" s="173">
        <f t="shared" si="82"/>
        <v>0</v>
      </c>
      <c r="CK31" s="468"/>
    </row>
    <row r="32" spans="1:91" ht="20.100000000000001" hidden="1" customHeight="1" outlineLevel="1">
      <c r="A32" s="469" t="s">
        <v>45</v>
      </c>
      <c r="B32" s="467" t="s">
        <v>46</v>
      </c>
      <c r="C32" s="468"/>
      <c r="D32" s="416"/>
      <c r="E32" s="468"/>
      <c r="F32" s="468"/>
      <c r="G32" s="468"/>
      <c r="H32" s="468"/>
      <c r="I32" s="468"/>
      <c r="J32" s="468"/>
      <c r="K32" s="468"/>
      <c r="L32" s="468"/>
      <c r="M32" s="173">
        <f>SUM(M33:M34)</f>
        <v>12490</v>
      </c>
      <c r="N32" s="173">
        <f>SUM(N33:N34)</f>
        <v>0</v>
      </c>
      <c r="O32" s="173">
        <f>SUM(O33:O34)</f>
        <v>0</v>
      </c>
      <c r="P32" s="173">
        <f>SUM(P33:P34)</f>
        <v>12490</v>
      </c>
      <c r="Q32" s="173">
        <f t="shared" ref="Q32:CB32" si="83">SUM(Q33:Q34)</f>
        <v>0</v>
      </c>
      <c r="R32" s="173">
        <f t="shared" si="83"/>
        <v>0</v>
      </c>
      <c r="S32" s="173">
        <f t="shared" si="83"/>
        <v>0</v>
      </c>
      <c r="T32" s="173">
        <f t="shared" si="83"/>
        <v>0</v>
      </c>
      <c r="U32" s="173">
        <f t="shared" si="83"/>
        <v>0</v>
      </c>
      <c r="V32" s="173">
        <f t="shared" si="83"/>
        <v>0</v>
      </c>
      <c r="W32" s="173">
        <f t="shared" si="83"/>
        <v>0</v>
      </c>
      <c r="X32" s="173">
        <f t="shared" si="83"/>
        <v>0</v>
      </c>
      <c r="Y32" s="173">
        <f t="shared" si="83"/>
        <v>43.773000000000003</v>
      </c>
      <c r="Z32" s="173">
        <f t="shared" si="83"/>
        <v>0</v>
      </c>
      <c r="AA32" s="173">
        <f t="shared" si="83"/>
        <v>0</v>
      </c>
      <c r="AB32" s="173">
        <f t="shared" si="83"/>
        <v>43.773000000000003</v>
      </c>
      <c r="AC32" s="173">
        <f t="shared" si="83"/>
        <v>0</v>
      </c>
      <c r="AD32" s="173">
        <f t="shared" si="83"/>
        <v>0</v>
      </c>
      <c r="AE32" s="173">
        <f t="shared" si="83"/>
        <v>0</v>
      </c>
      <c r="AF32" s="173">
        <f t="shared" si="83"/>
        <v>43.773000000000003</v>
      </c>
      <c r="AG32" s="173">
        <f t="shared" si="83"/>
        <v>0</v>
      </c>
      <c r="AH32" s="173">
        <f t="shared" si="83"/>
        <v>0</v>
      </c>
      <c r="AI32" s="173">
        <f t="shared" si="83"/>
        <v>0</v>
      </c>
      <c r="AJ32" s="173">
        <f t="shared" si="83"/>
        <v>0</v>
      </c>
      <c r="AK32" s="173">
        <f t="shared" si="83"/>
        <v>0</v>
      </c>
      <c r="AL32" s="173">
        <f t="shared" si="83"/>
        <v>0</v>
      </c>
      <c r="AM32" s="173">
        <f t="shared" si="83"/>
        <v>0</v>
      </c>
      <c r="AN32" s="173">
        <f t="shared" si="83"/>
        <v>0</v>
      </c>
      <c r="AO32" s="173">
        <f t="shared" si="83"/>
        <v>0</v>
      </c>
      <c r="AP32" s="173">
        <f t="shared" si="83"/>
        <v>0</v>
      </c>
      <c r="AQ32" s="173">
        <f t="shared" si="83"/>
        <v>0</v>
      </c>
      <c r="AR32" s="173">
        <f t="shared" si="83"/>
        <v>0</v>
      </c>
      <c r="AS32" s="173">
        <f t="shared" si="83"/>
        <v>0</v>
      </c>
      <c r="AT32" s="173">
        <f t="shared" si="83"/>
        <v>0</v>
      </c>
      <c r="AU32" s="173">
        <f t="shared" si="83"/>
        <v>0</v>
      </c>
      <c r="AV32" s="173">
        <f t="shared" si="83"/>
        <v>0</v>
      </c>
      <c r="AW32" s="173">
        <f t="shared" si="83"/>
        <v>0</v>
      </c>
      <c r="AX32" s="173">
        <f t="shared" si="83"/>
        <v>43.773000000000003</v>
      </c>
      <c r="AY32" s="173">
        <f t="shared" si="83"/>
        <v>0</v>
      </c>
      <c r="AZ32" s="173">
        <f t="shared" si="83"/>
        <v>0</v>
      </c>
      <c r="BA32" s="173">
        <f t="shared" si="83"/>
        <v>43.773000000000003</v>
      </c>
      <c r="BB32" s="173">
        <f t="shared" si="83"/>
        <v>0</v>
      </c>
      <c r="BC32" s="173">
        <f t="shared" si="83"/>
        <v>0</v>
      </c>
      <c r="BD32" s="173">
        <f t="shared" si="83"/>
        <v>0</v>
      </c>
      <c r="BE32" s="173">
        <f t="shared" si="83"/>
        <v>43.773000000000003</v>
      </c>
      <c r="BF32" s="173">
        <f t="shared" si="83"/>
        <v>0</v>
      </c>
      <c r="BG32" s="173">
        <f t="shared" si="83"/>
        <v>43.773000000000003</v>
      </c>
      <c r="BH32" s="173">
        <f t="shared" si="83"/>
        <v>0</v>
      </c>
      <c r="BI32" s="173">
        <f t="shared" si="83"/>
        <v>0</v>
      </c>
      <c r="BJ32" s="173">
        <f t="shared" si="83"/>
        <v>43.773000000000003</v>
      </c>
      <c r="BK32" s="173">
        <f t="shared" si="83"/>
        <v>0</v>
      </c>
      <c r="BL32" s="173">
        <f t="shared" si="83"/>
        <v>0</v>
      </c>
      <c r="BM32" s="173">
        <f t="shared" si="83"/>
        <v>43.773000000000003</v>
      </c>
      <c r="BN32" s="173">
        <f t="shared" si="83"/>
        <v>0</v>
      </c>
      <c r="BO32" s="173">
        <f t="shared" si="83"/>
        <v>0</v>
      </c>
      <c r="BP32" s="173">
        <f t="shared" si="83"/>
        <v>0</v>
      </c>
      <c r="BQ32" s="173">
        <f t="shared" si="83"/>
        <v>0</v>
      </c>
      <c r="BR32" s="173">
        <f t="shared" si="83"/>
        <v>0</v>
      </c>
      <c r="BS32" s="173">
        <f t="shared" si="83"/>
        <v>0</v>
      </c>
      <c r="BT32" s="173">
        <f t="shared" si="83"/>
        <v>0</v>
      </c>
      <c r="BU32" s="173">
        <f t="shared" si="83"/>
        <v>0</v>
      </c>
      <c r="BV32" s="173">
        <f t="shared" si="83"/>
        <v>0</v>
      </c>
      <c r="BW32" s="173">
        <f t="shared" si="83"/>
        <v>0</v>
      </c>
      <c r="BX32" s="173">
        <f t="shared" si="83"/>
        <v>0</v>
      </c>
      <c r="BY32" s="173">
        <f t="shared" si="83"/>
        <v>0</v>
      </c>
      <c r="BZ32" s="173">
        <f t="shared" si="83"/>
        <v>0</v>
      </c>
      <c r="CA32" s="173">
        <f t="shared" si="83"/>
        <v>0</v>
      </c>
      <c r="CB32" s="173">
        <f t="shared" si="83"/>
        <v>0</v>
      </c>
      <c r="CC32" s="173">
        <f t="shared" ref="CC32:CJ32" si="84">SUM(CC33:CC34)</f>
        <v>0</v>
      </c>
      <c r="CD32" s="173">
        <f t="shared" si="84"/>
        <v>0</v>
      </c>
      <c r="CE32" s="173">
        <f t="shared" si="84"/>
        <v>0</v>
      </c>
      <c r="CF32" s="173">
        <f t="shared" si="84"/>
        <v>0</v>
      </c>
      <c r="CG32" s="173">
        <f t="shared" si="84"/>
        <v>0</v>
      </c>
      <c r="CH32" s="173">
        <f t="shared" si="84"/>
        <v>0</v>
      </c>
      <c r="CI32" s="173">
        <f t="shared" si="84"/>
        <v>0</v>
      </c>
      <c r="CJ32" s="173">
        <f t="shared" si="84"/>
        <v>0</v>
      </c>
      <c r="CK32" s="468"/>
    </row>
    <row r="33" spans="1:89" ht="46.15" hidden="1" outlineLevel="1">
      <c r="A33" s="376">
        <v>2</v>
      </c>
      <c r="B33" s="465" t="s">
        <v>811</v>
      </c>
      <c r="C33" s="363" t="s">
        <v>778</v>
      </c>
      <c r="D33" s="363" t="s">
        <v>810</v>
      </c>
      <c r="E33" s="363" t="s">
        <v>48</v>
      </c>
      <c r="F33" s="374" t="s">
        <v>91</v>
      </c>
      <c r="G33" s="365">
        <v>8018780</v>
      </c>
      <c r="H33" s="363" t="s">
        <v>812</v>
      </c>
      <c r="I33" s="363" t="s">
        <v>52</v>
      </c>
      <c r="J33" s="365">
        <v>2023</v>
      </c>
      <c r="K33" s="363" t="s">
        <v>813</v>
      </c>
      <c r="L33" s="363" t="s">
        <v>1330</v>
      </c>
      <c r="M33" s="142">
        <f t="shared" ref="M33:M34" si="85">SUM(N33:P33)</f>
        <v>7500</v>
      </c>
      <c r="N33" s="142">
        <v>0</v>
      </c>
      <c r="O33" s="142">
        <v>0</v>
      </c>
      <c r="P33" s="142">
        <v>7500</v>
      </c>
      <c r="Q33" s="57" t="s">
        <v>814</v>
      </c>
      <c r="R33" s="57" t="s">
        <v>812</v>
      </c>
      <c r="S33" s="142" t="s">
        <v>809</v>
      </c>
      <c r="T33" s="57" t="s">
        <v>810</v>
      </c>
      <c r="U33" s="57">
        <f t="shared" ref="U33:U34" si="86">SUM(V33:X33)</f>
        <v>0</v>
      </c>
      <c r="V33" s="57">
        <v>0</v>
      </c>
      <c r="W33" s="57">
        <v>0</v>
      </c>
      <c r="X33" s="57">
        <v>0</v>
      </c>
      <c r="Y33" s="57">
        <f t="shared" ref="Y33:Y34" si="87">SUM(Z33:AB33)</f>
        <v>34.704000000000001</v>
      </c>
      <c r="Z33" s="57">
        <v>0</v>
      </c>
      <c r="AA33" s="57">
        <v>0</v>
      </c>
      <c r="AB33" s="57">
        <f t="shared" ref="AB33:AB34" si="88">SUM(AD33:AG33)</f>
        <v>34.704000000000001</v>
      </c>
      <c r="AC33" s="54">
        <f t="shared" si="10"/>
        <v>0</v>
      </c>
      <c r="AD33" s="57">
        <v>0</v>
      </c>
      <c r="AE33" s="57">
        <v>0</v>
      </c>
      <c r="AF33" s="57">
        <v>34.704000000000001</v>
      </c>
      <c r="AG33" s="57">
        <v>0</v>
      </c>
      <c r="AH33" s="57">
        <f t="shared" ref="AH33:AH34" si="89">SUM(AI33:AK33)</f>
        <v>0</v>
      </c>
      <c r="AI33" s="57">
        <v>0</v>
      </c>
      <c r="AJ33" s="57">
        <v>0</v>
      </c>
      <c r="AK33" s="57">
        <f t="shared" ref="AK33:AK34" si="90">SUM(AL33:AO33)</f>
        <v>0</v>
      </c>
      <c r="AL33" s="57">
        <v>0</v>
      </c>
      <c r="AM33" s="57">
        <v>0</v>
      </c>
      <c r="AN33" s="57">
        <v>0</v>
      </c>
      <c r="AO33" s="57">
        <v>0</v>
      </c>
      <c r="AP33" s="57">
        <f t="shared" ref="AP33:AP34" si="91">SUM(AQ33:AS33)</f>
        <v>0</v>
      </c>
      <c r="AQ33" s="57">
        <v>0</v>
      </c>
      <c r="AR33" s="57">
        <v>0</v>
      </c>
      <c r="AS33" s="57">
        <f t="shared" ref="AS33:AS34" si="92">SUM(AT33:AW33)</f>
        <v>0</v>
      </c>
      <c r="AT33" s="57">
        <v>0</v>
      </c>
      <c r="AU33" s="57">
        <v>0</v>
      </c>
      <c r="AV33" s="57">
        <v>0</v>
      </c>
      <c r="AW33" s="57">
        <v>0</v>
      </c>
      <c r="AX33" s="57">
        <f t="shared" ref="AX33:AX34" si="93">SUM(AY33:BA33)</f>
        <v>34.704000000000001</v>
      </c>
      <c r="AY33" s="57">
        <v>0</v>
      </c>
      <c r="AZ33" s="57">
        <v>0</v>
      </c>
      <c r="BA33" s="57">
        <f t="shared" ref="BA33:BA34" si="94">SUM(BC33:BF33)</f>
        <v>34.704000000000001</v>
      </c>
      <c r="BB33" s="54">
        <f t="shared" si="41"/>
        <v>0</v>
      </c>
      <c r="BC33" s="57">
        <v>0</v>
      </c>
      <c r="BD33" s="57">
        <v>0</v>
      </c>
      <c r="BE33" s="57">
        <v>34.704000000000001</v>
      </c>
      <c r="BF33" s="57">
        <v>0</v>
      </c>
      <c r="BG33" s="110">
        <f t="shared" ref="BG33:BG34" si="95">SUM(BH33:BJ33)</f>
        <v>34.704000000000001</v>
      </c>
      <c r="BH33" s="110">
        <v>0</v>
      </c>
      <c r="BI33" s="110">
        <v>0</v>
      </c>
      <c r="BJ33" s="110">
        <f t="shared" ref="BJ33:BJ34" si="96">SUM(BK33:BN33)</f>
        <v>34.704000000000001</v>
      </c>
      <c r="BK33" s="110">
        <v>0</v>
      </c>
      <c r="BL33" s="110">
        <v>0</v>
      </c>
      <c r="BM33" s="110">
        <v>34.704000000000001</v>
      </c>
      <c r="BN33" s="110">
        <v>0</v>
      </c>
      <c r="BO33" s="110">
        <f t="shared" ref="BO33:BO34" si="97">SUM(BP33:BR33)</f>
        <v>0</v>
      </c>
      <c r="BP33" s="110">
        <v>0</v>
      </c>
      <c r="BQ33" s="110">
        <v>0</v>
      </c>
      <c r="BR33" s="110">
        <v>0</v>
      </c>
      <c r="BS33" s="110">
        <f t="shared" ref="BS33:BS34" si="98">SUM(BT33:BV33)</f>
        <v>0</v>
      </c>
      <c r="BT33" s="110">
        <v>0</v>
      </c>
      <c r="BU33" s="110">
        <v>0</v>
      </c>
      <c r="BV33" s="110">
        <v>0</v>
      </c>
      <c r="BW33" s="110">
        <f t="shared" ref="BW33:BW34" si="99">SUM(BX33:BZ33)</f>
        <v>0</v>
      </c>
      <c r="BX33" s="110">
        <v>0</v>
      </c>
      <c r="BY33" s="110">
        <v>0</v>
      </c>
      <c r="BZ33" s="110">
        <v>0</v>
      </c>
      <c r="CA33" s="110"/>
      <c r="CB33" s="110"/>
      <c r="CC33" s="110"/>
      <c r="CD33" s="110"/>
      <c r="CE33" s="110"/>
      <c r="CF33" s="110"/>
      <c r="CG33" s="110"/>
      <c r="CH33" s="110"/>
      <c r="CI33" s="110"/>
      <c r="CJ33" s="110"/>
      <c r="CK33" s="470"/>
    </row>
    <row r="34" spans="1:89" ht="46.15" hidden="1" outlineLevel="1">
      <c r="A34" s="376">
        <v>5</v>
      </c>
      <c r="B34" s="465" t="s">
        <v>815</v>
      </c>
      <c r="C34" s="363" t="s">
        <v>778</v>
      </c>
      <c r="D34" s="363" t="s">
        <v>810</v>
      </c>
      <c r="E34" s="363" t="s">
        <v>48</v>
      </c>
      <c r="F34" s="374" t="s">
        <v>47</v>
      </c>
      <c r="G34" s="365">
        <v>8055508</v>
      </c>
      <c r="H34" s="363" t="s">
        <v>816</v>
      </c>
      <c r="I34" s="363" t="s">
        <v>52</v>
      </c>
      <c r="J34" s="365">
        <v>2023</v>
      </c>
      <c r="K34" s="363" t="s">
        <v>817</v>
      </c>
      <c r="L34" s="363" t="s">
        <v>1331</v>
      </c>
      <c r="M34" s="142">
        <f t="shared" si="85"/>
        <v>4990</v>
      </c>
      <c r="N34" s="142">
        <v>0</v>
      </c>
      <c r="O34" s="142">
        <v>0</v>
      </c>
      <c r="P34" s="142">
        <v>4990</v>
      </c>
      <c r="Q34" s="57" t="s">
        <v>818</v>
      </c>
      <c r="R34" s="57" t="s">
        <v>816</v>
      </c>
      <c r="S34" s="57" t="s">
        <v>809</v>
      </c>
      <c r="T34" s="57" t="s">
        <v>810</v>
      </c>
      <c r="U34" s="57">
        <f t="shared" si="86"/>
        <v>0</v>
      </c>
      <c r="V34" s="57">
        <v>0</v>
      </c>
      <c r="W34" s="57">
        <v>0</v>
      </c>
      <c r="X34" s="57">
        <v>0</v>
      </c>
      <c r="Y34" s="57">
        <f t="shared" si="87"/>
        <v>9.0690000000000008</v>
      </c>
      <c r="Z34" s="57">
        <v>0</v>
      </c>
      <c r="AA34" s="57">
        <v>0</v>
      </c>
      <c r="AB34" s="57">
        <f t="shared" si="88"/>
        <v>9.0690000000000008</v>
      </c>
      <c r="AC34" s="54">
        <f t="shared" si="10"/>
        <v>0</v>
      </c>
      <c r="AD34" s="57">
        <v>0</v>
      </c>
      <c r="AE34" s="57">
        <v>0</v>
      </c>
      <c r="AF34" s="57">
        <v>9.0690000000000008</v>
      </c>
      <c r="AG34" s="57">
        <v>0</v>
      </c>
      <c r="AH34" s="57">
        <f t="shared" si="89"/>
        <v>0</v>
      </c>
      <c r="AI34" s="57">
        <v>0</v>
      </c>
      <c r="AJ34" s="57">
        <v>0</v>
      </c>
      <c r="AK34" s="57">
        <f t="shared" si="90"/>
        <v>0</v>
      </c>
      <c r="AL34" s="57">
        <v>0</v>
      </c>
      <c r="AM34" s="57">
        <v>0</v>
      </c>
      <c r="AN34" s="57">
        <v>0</v>
      </c>
      <c r="AO34" s="57">
        <v>0</v>
      </c>
      <c r="AP34" s="57">
        <f t="shared" si="91"/>
        <v>0</v>
      </c>
      <c r="AQ34" s="57">
        <v>0</v>
      </c>
      <c r="AR34" s="57">
        <v>0</v>
      </c>
      <c r="AS34" s="57">
        <f t="shared" si="92"/>
        <v>0</v>
      </c>
      <c r="AT34" s="57">
        <v>0</v>
      </c>
      <c r="AU34" s="57">
        <v>0</v>
      </c>
      <c r="AV34" s="57">
        <v>0</v>
      </c>
      <c r="AW34" s="57">
        <v>0</v>
      </c>
      <c r="AX34" s="57">
        <f t="shared" si="93"/>
        <v>9.0690000000000008</v>
      </c>
      <c r="AY34" s="57">
        <v>0</v>
      </c>
      <c r="AZ34" s="57">
        <v>0</v>
      </c>
      <c r="BA34" s="57">
        <f t="shared" si="94"/>
        <v>9.0690000000000008</v>
      </c>
      <c r="BB34" s="54">
        <f t="shared" si="41"/>
        <v>0</v>
      </c>
      <c r="BC34" s="57">
        <v>0</v>
      </c>
      <c r="BD34" s="57">
        <v>0</v>
      </c>
      <c r="BE34" s="57">
        <v>9.0690000000000008</v>
      </c>
      <c r="BF34" s="57">
        <v>0</v>
      </c>
      <c r="BG34" s="110">
        <f t="shared" si="95"/>
        <v>9.0690000000000008</v>
      </c>
      <c r="BH34" s="110">
        <v>0</v>
      </c>
      <c r="BI34" s="110">
        <v>0</v>
      </c>
      <c r="BJ34" s="110">
        <f t="shared" si="96"/>
        <v>9.0690000000000008</v>
      </c>
      <c r="BK34" s="110">
        <v>0</v>
      </c>
      <c r="BL34" s="110">
        <v>0</v>
      </c>
      <c r="BM34" s="110">
        <v>9.0690000000000008</v>
      </c>
      <c r="BN34" s="110">
        <v>0</v>
      </c>
      <c r="BO34" s="110">
        <f t="shared" si="97"/>
        <v>0</v>
      </c>
      <c r="BP34" s="110">
        <v>0</v>
      </c>
      <c r="BQ34" s="110">
        <v>0</v>
      </c>
      <c r="BR34" s="110">
        <v>0</v>
      </c>
      <c r="BS34" s="110">
        <f t="shared" si="98"/>
        <v>0</v>
      </c>
      <c r="BT34" s="110">
        <v>0</v>
      </c>
      <c r="BU34" s="110">
        <v>0</v>
      </c>
      <c r="BV34" s="110">
        <v>0</v>
      </c>
      <c r="BW34" s="110">
        <f t="shared" si="99"/>
        <v>0</v>
      </c>
      <c r="BX34" s="110">
        <v>0</v>
      </c>
      <c r="BY34" s="110">
        <v>0</v>
      </c>
      <c r="BZ34" s="110">
        <v>0</v>
      </c>
      <c r="CA34" s="110"/>
      <c r="CB34" s="110"/>
      <c r="CC34" s="110"/>
      <c r="CD34" s="110"/>
      <c r="CE34" s="110"/>
      <c r="CF34" s="110"/>
      <c r="CG34" s="110"/>
      <c r="CH34" s="110"/>
      <c r="CI34" s="110"/>
      <c r="CJ34" s="110"/>
      <c r="CK34" s="470"/>
    </row>
    <row r="35" spans="1:89" ht="26.25" hidden="1" customHeight="1" outlineLevel="1">
      <c r="A35" s="469" t="s">
        <v>45</v>
      </c>
      <c r="B35" s="361" t="s">
        <v>49</v>
      </c>
      <c r="C35" s="468"/>
      <c r="D35" s="416"/>
      <c r="E35" s="468"/>
      <c r="F35" s="468"/>
      <c r="G35" s="468"/>
      <c r="H35" s="468"/>
      <c r="I35" s="468"/>
      <c r="J35" s="468"/>
      <c r="K35" s="468"/>
      <c r="L35" s="468"/>
      <c r="M35" s="173">
        <f>SUM(M36:M37)</f>
        <v>11000</v>
      </c>
      <c r="N35" s="173">
        <f>SUM(N36:N37)</f>
        <v>0</v>
      </c>
      <c r="O35" s="173">
        <f>SUM(O36:O37)</f>
        <v>0</v>
      </c>
      <c r="P35" s="173">
        <f>SUM(P36:P37)</f>
        <v>11000</v>
      </c>
      <c r="Q35" s="173">
        <f t="shared" ref="Q35:CB35" si="100">SUM(Q36:Q37)</f>
        <v>0</v>
      </c>
      <c r="R35" s="173">
        <f t="shared" si="100"/>
        <v>0</v>
      </c>
      <c r="S35" s="173">
        <f t="shared" si="100"/>
        <v>0</v>
      </c>
      <c r="T35" s="173">
        <f t="shared" si="100"/>
        <v>0</v>
      </c>
      <c r="U35" s="173">
        <f t="shared" si="100"/>
        <v>0</v>
      </c>
      <c r="V35" s="173">
        <f t="shared" si="100"/>
        <v>0</v>
      </c>
      <c r="W35" s="173">
        <f t="shared" si="100"/>
        <v>0</v>
      </c>
      <c r="X35" s="173">
        <f t="shared" si="100"/>
        <v>0</v>
      </c>
      <c r="Y35" s="173">
        <f t="shared" si="100"/>
        <v>10171.33124</v>
      </c>
      <c r="Z35" s="173">
        <f t="shared" si="100"/>
        <v>0</v>
      </c>
      <c r="AA35" s="173">
        <f t="shared" si="100"/>
        <v>0</v>
      </c>
      <c r="AB35" s="173">
        <f t="shared" si="100"/>
        <v>10171.33124</v>
      </c>
      <c r="AC35" s="173">
        <f t="shared" si="100"/>
        <v>6077.445573</v>
      </c>
      <c r="AD35" s="173">
        <f t="shared" si="100"/>
        <v>6077.445573</v>
      </c>
      <c r="AE35" s="173">
        <f t="shared" si="100"/>
        <v>0</v>
      </c>
      <c r="AF35" s="173">
        <f t="shared" si="100"/>
        <v>2500</v>
      </c>
      <c r="AG35" s="173">
        <f t="shared" si="100"/>
        <v>1593.885667</v>
      </c>
      <c r="AH35" s="173">
        <f t="shared" si="100"/>
        <v>5225.1696670000001</v>
      </c>
      <c r="AI35" s="173">
        <f t="shared" si="100"/>
        <v>0</v>
      </c>
      <c r="AJ35" s="173">
        <f t="shared" si="100"/>
        <v>0</v>
      </c>
      <c r="AK35" s="173">
        <f t="shared" si="100"/>
        <v>5225.1696670000001</v>
      </c>
      <c r="AL35" s="173">
        <f t="shared" si="100"/>
        <v>2000</v>
      </c>
      <c r="AM35" s="173">
        <f t="shared" si="100"/>
        <v>0</v>
      </c>
      <c r="AN35" s="173">
        <f t="shared" si="100"/>
        <v>1631.2840000000001</v>
      </c>
      <c r="AO35" s="173">
        <f t="shared" si="100"/>
        <v>1593.885667</v>
      </c>
      <c r="AP35" s="173">
        <f t="shared" si="100"/>
        <v>5225.1696670000001</v>
      </c>
      <c r="AQ35" s="173">
        <f t="shared" si="100"/>
        <v>0</v>
      </c>
      <c r="AR35" s="173">
        <f t="shared" si="100"/>
        <v>0</v>
      </c>
      <c r="AS35" s="173">
        <f t="shared" si="100"/>
        <v>5225.1696670000001</v>
      </c>
      <c r="AT35" s="173">
        <f t="shared" si="100"/>
        <v>2000</v>
      </c>
      <c r="AU35" s="173">
        <f t="shared" si="100"/>
        <v>0</v>
      </c>
      <c r="AV35" s="173">
        <f t="shared" si="100"/>
        <v>1631.2840000000001</v>
      </c>
      <c r="AW35" s="173">
        <f t="shared" si="100"/>
        <v>1593.885667</v>
      </c>
      <c r="AX35" s="173">
        <f t="shared" si="100"/>
        <v>5076</v>
      </c>
      <c r="AY35" s="173">
        <f t="shared" si="100"/>
        <v>0</v>
      </c>
      <c r="AZ35" s="173">
        <f t="shared" si="100"/>
        <v>0</v>
      </c>
      <c r="BA35" s="173">
        <f t="shared" si="100"/>
        <v>5076</v>
      </c>
      <c r="BB35" s="173">
        <f t="shared" si="100"/>
        <v>4076</v>
      </c>
      <c r="BC35" s="173">
        <f t="shared" si="100"/>
        <v>4076</v>
      </c>
      <c r="BD35" s="173">
        <f t="shared" si="100"/>
        <v>0</v>
      </c>
      <c r="BE35" s="173">
        <f t="shared" si="100"/>
        <v>1000</v>
      </c>
      <c r="BF35" s="173">
        <f t="shared" si="100"/>
        <v>0</v>
      </c>
      <c r="BG35" s="173">
        <f t="shared" si="100"/>
        <v>3842.1869999999999</v>
      </c>
      <c r="BH35" s="173">
        <f t="shared" si="100"/>
        <v>0</v>
      </c>
      <c r="BI35" s="173">
        <f t="shared" si="100"/>
        <v>0</v>
      </c>
      <c r="BJ35" s="173">
        <f t="shared" si="100"/>
        <v>3842.1869999999999</v>
      </c>
      <c r="BK35" s="173">
        <f t="shared" si="100"/>
        <v>3807.4830000000002</v>
      </c>
      <c r="BL35" s="173">
        <f t="shared" si="100"/>
        <v>0</v>
      </c>
      <c r="BM35" s="173">
        <f t="shared" si="100"/>
        <v>34.704000000000001</v>
      </c>
      <c r="BN35" s="173">
        <f t="shared" si="100"/>
        <v>0</v>
      </c>
      <c r="BO35" s="173">
        <f t="shared" si="100"/>
        <v>0</v>
      </c>
      <c r="BP35" s="173">
        <f t="shared" si="100"/>
        <v>0</v>
      </c>
      <c r="BQ35" s="173">
        <f t="shared" si="100"/>
        <v>0</v>
      </c>
      <c r="BR35" s="173">
        <f t="shared" si="100"/>
        <v>0</v>
      </c>
      <c r="BS35" s="173">
        <f t="shared" si="100"/>
        <v>0</v>
      </c>
      <c r="BT35" s="173">
        <f t="shared" si="100"/>
        <v>0</v>
      </c>
      <c r="BU35" s="173">
        <f t="shared" si="100"/>
        <v>0</v>
      </c>
      <c r="BV35" s="173">
        <f t="shared" si="100"/>
        <v>0</v>
      </c>
      <c r="BW35" s="173">
        <f t="shared" si="100"/>
        <v>1135</v>
      </c>
      <c r="BX35" s="173">
        <f t="shared" si="100"/>
        <v>0</v>
      </c>
      <c r="BY35" s="173">
        <f t="shared" si="100"/>
        <v>0</v>
      </c>
      <c r="BZ35" s="173">
        <f t="shared" si="100"/>
        <v>1135</v>
      </c>
      <c r="CA35" s="173">
        <f t="shared" si="100"/>
        <v>0</v>
      </c>
      <c r="CB35" s="173">
        <f t="shared" si="100"/>
        <v>0</v>
      </c>
      <c r="CC35" s="173">
        <f t="shared" ref="CC35:CJ35" si="101">SUM(CC36:CC37)</f>
        <v>0</v>
      </c>
      <c r="CD35" s="173">
        <f t="shared" si="101"/>
        <v>0</v>
      </c>
      <c r="CE35" s="173">
        <f t="shared" si="101"/>
        <v>0</v>
      </c>
      <c r="CF35" s="173">
        <f t="shared" si="101"/>
        <v>0</v>
      </c>
      <c r="CG35" s="173">
        <f t="shared" si="101"/>
        <v>0</v>
      </c>
      <c r="CH35" s="173">
        <f t="shared" si="101"/>
        <v>0</v>
      </c>
      <c r="CI35" s="173">
        <f t="shared" si="101"/>
        <v>0</v>
      </c>
      <c r="CJ35" s="173">
        <f t="shared" si="101"/>
        <v>0</v>
      </c>
      <c r="CK35" s="468"/>
    </row>
    <row r="36" spans="1:89" ht="46.15" hidden="1" outlineLevel="1">
      <c r="A36" s="376">
        <v>2</v>
      </c>
      <c r="B36" s="465" t="s">
        <v>811</v>
      </c>
      <c r="C36" s="363" t="s">
        <v>778</v>
      </c>
      <c r="D36" s="363" t="s">
        <v>810</v>
      </c>
      <c r="E36" s="363" t="s">
        <v>48</v>
      </c>
      <c r="F36" s="374" t="s">
        <v>91</v>
      </c>
      <c r="G36" s="365">
        <v>8018780</v>
      </c>
      <c r="H36" s="363" t="s">
        <v>812</v>
      </c>
      <c r="I36" s="363" t="s">
        <v>52</v>
      </c>
      <c r="J36" s="365">
        <v>2023</v>
      </c>
      <c r="K36" s="363" t="s">
        <v>813</v>
      </c>
      <c r="L36" s="363" t="s">
        <v>1332</v>
      </c>
      <c r="M36" s="142">
        <f t="shared" ref="M36:M37" si="102">SUM(N36:P36)</f>
        <v>7500</v>
      </c>
      <c r="N36" s="142">
        <v>0</v>
      </c>
      <c r="O36" s="142">
        <v>0</v>
      </c>
      <c r="P36" s="142">
        <v>7500</v>
      </c>
      <c r="Q36" s="57" t="s">
        <v>814</v>
      </c>
      <c r="R36" s="57" t="s">
        <v>812</v>
      </c>
      <c r="S36" s="142" t="s">
        <v>809</v>
      </c>
      <c r="T36" s="57" t="s">
        <v>810</v>
      </c>
      <c r="U36" s="57">
        <f t="shared" ref="U36:U37" si="103">SUM(V36:X36)</f>
        <v>0</v>
      </c>
      <c r="V36" s="57">
        <v>0</v>
      </c>
      <c r="W36" s="57">
        <v>0</v>
      </c>
      <c r="X36" s="57">
        <v>0</v>
      </c>
      <c r="Y36" s="57">
        <f t="shared" ref="Y36:Y37" si="104">SUM(Z36:AB36)</f>
        <v>6805.8856670000005</v>
      </c>
      <c r="Z36" s="57">
        <v>0</v>
      </c>
      <c r="AA36" s="57">
        <v>0</v>
      </c>
      <c r="AB36" s="57">
        <f t="shared" ref="AB36:AB37" si="105">SUM(AD36:AG36)</f>
        <v>6805.8856670000005</v>
      </c>
      <c r="AC36" s="57">
        <v>3712</v>
      </c>
      <c r="AD36" s="57">
        <v>3712</v>
      </c>
      <c r="AE36" s="57">
        <v>0</v>
      </c>
      <c r="AF36" s="57">
        <v>1500</v>
      </c>
      <c r="AG36" s="57">
        <v>1593.885667</v>
      </c>
      <c r="AH36" s="57">
        <f t="shared" ref="AH36" si="106">SUM(AI36:AK36)</f>
        <v>5225.1696670000001</v>
      </c>
      <c r="AI36" s="57">
        <v>0</v>
      </c>
      <c r="AJ36" s="57">
        <v>0</v>
      </c>
      <c r="AK36" s="57">
        <f t="shared" ref="AK36" si="107">SUM(AL36:AO36)</f>
        <v>5225.1696670000001</v>
      </c>
      <c r="AL36" s="57">
        <f>2000</f>
        <v>2000</v>
      </c>
      <c r="AM36" s="57">
        <v>0</v>
      </c>
      <c r="AN36" s="57">
        <f>136.5+1500-5.216</f>
        <v>1631.2840000000001</v>
      </c>
      <c r="AO36" s="57">
        <v>1593.885667</v>
      </c>
      <c r="AP36" s="57">
        <f t="shared" ref="AP36" si="108">SUM(AQ36:AS36)</f>
        <v>5225.1696670000001</v>
      </c>
      <c r="AQ36" s="57">
        <v>0</v>
      </c>
      <c r="AR36" s="57">
        <v>0</v>
      </c>
      <c r="AS36" s="57">
        <f t="shared" ref="AS36" si="109">SUM(AT36:AW36)</f>
        <v>5225.1696670000001</v>
      </c>
      <c r="AT36" s="57">
        <f>2000</f>
        <v>2000</v>
      </c>
      <c r="AU36" s="57">
        <v>0</v>
      </c>
      <c r="AV36" s="57">
        <f>136.5+1500-5.216</f>
        <v>1631.2840000000001</v>
      </c>
      <c r="AW36" s="57">
        <v>1593.885667</v>
      </c>
      <c r="AX36" s="57">
        <f t="shared" ref="AX36:AX37" si="110">SUM(AY36:BA36)</f>
        <v>1711</v>
      </c>
      <c r="AY36" s="57">
        <v>0</v>
      </c>
      <c r="AZ36" s="57">
        <v>0</v>
      </c>
      <c r="BA36" s="57">
        <f t="shared" ref="BA36:BA37" si="111">SUM(BC36:BF36)</f>
        <v>1711</v>
      </c>
      <c r="BB36" s="57">
        <f t="shared" si="41"/>
        <v>1711</v>
      </c>
      <c r="BC36" s="57">
        <v>1711</v>
      </c>
      <c r="BD36" s="57">
        <v>0</v>
      </c>
      <c r="BE36" s="57"/>
      <c r="BF36" s="57">
        <v>0</v>
      </c>
      <c r="BG36" s="110">
        <f t="shared" ref="BG36:BG37" si="112">SUM(BH36:BJ36)</f>
        <v>1746.68</v>
      </c>
      <c r="BH36" s="110">
        <v>0</v>
      </c>
      <c r="BI36" s="110">
        <v>0</v>
      </c>
      <c r="BJ36" s="110">
        <f t="shared" ref="BJ36:BJ37" si="113">SUM(BK36:BN36)</f>
        <v>1746.68</v>
      </c>
      <c r="BK36" s="110">
        <v>1711.9760000000001</v>
      </c>
      <c r="BL36" s="110">
        <v>0</v>
      </c>
      <c r="BM36" s="110">
        <v>34.704000000000001</v>
      </c>
      <c r="BN36" s="110">
        <v>0</v>
      </c>
      <c r="BO36" s="110">
        <f t="shared" ref="BO36:BO37" si="114">SUM(BP36:BR36)</f>
        <v>0</v>
      </c>
      <c r="BP36" s="110">
        <v>0</v>
      </c>
      <c r="BQ36" s="110">
        <v>0</v>
      </c>
      <c r="BR36" s="110">
        <v>0</v>
      </c>
      <c r="BS36" s="110">
        <f t="shared" ref="BS36:BS37" si="115">SUM(BT36:BV36)</f>
        <v>0</v>
      </c>
      <c r="BT36" s="110">
        <v>0</v>
      </c>
      <c r="BU36" s="110">
        <v>0</v>
      </c>
      <c r="BV36" s="110">
        <v>0</v>
      </c>
      <c r="BW36" s="110"/>
      <c r="BX36" s="110"/>
      <c r="BY36" s="110"/>
      <c r="BZ36" s="110"/>
      <c r="CA36" s="110"/>
      <c r="CB36" s="110"/>
      <c r="CC36" s="110"/>
      <c r="CD36" s="110"/>
      <c r="CE36" s="110"/>
      <c r="CF36" s="110"/>
      <c r="CG36" s="110"/>
      <c r="CH36" s="110"/>
      <c r="CI36" s="110"/>
      <c r="CJ36" s="110"/>
      <c r="CK36" s="382"/>
    </row>
    <row r="37" spans="1:89" ht="51.75" hidden="1" customHeight="1" outlineLevel="1">
      <c r="A37" s="376">
        <v>6</v>
      </c>
      <c r="B37" s="465" t="s">
        <v>819</v>
      </c>
      <c r="C37" s="363" t="s">
        <v>778</v>
      </c>
      <c r="D37" s="363" t="s">
        <v>810</v>
      </c>
      <c r="E37" s="363" t="s">
        <v>48</v>
      </c>
      <c r="F37" s="374" t="s">
        <v>91</v>
      </c>
      <c r="G37" s="365"/>
      <c r="H37" s="363" t="s">
        <v>812</v>
      </c>
      <c r="I37" s="363" t="s">
        <v>75</v>
      </c>
      <c r="J37" s="365">
        <v>2025</v>
      </c>
      <c r="K37" s="363" t="s">
        <v>820</v>
      </c>
      <c r="L37" s="363" t="s">
        <v>1333</v>
      </c>
      <c r="M37" s="142">
        <f t="shared" si="102"/>
        <v>3500</v>
      </c>
      <c r="N37" s="142">
        <v>0</v>
      </c>
      <c r="O37" s="142">
        <v>0</v>
      </c>
      <c r="P37" s="142">
        <v>3500</v>
      </c>
      <c r="Q37" s="57" t="s">
        <v>821</v>
      </c>
      <c r="R37" s="57" t="s">
        <v>812</v>
      </c>
      <c r="S37" s="57" t="s">
        <v>809</v>
      </c>
      <c r="T37" s="57" t="s">
        <v>810</v>
      </c>
      <c r="U37" s="57">
        <f t="shared" si="103"/>
        <v>0</v>
      </c>
      <c r="V37" s="57">
        <v>0</v>
      </c>
      <c r="W37" s="57">
        <v>0</v>
      </c>
      <c r="X37" s="57">
        <v>0</v>
      </c>
      <c r="Y37" s="57">
        <f t="shared" si="104"/>
        <v>3365.445573</v>
      </c>
      <c r="Z37" s="57">
        <v>0</v>
      </c>
      <c r="AA37" s="57">
        <v>0</v>
      </c>
      <c r="AB37" s="57">
        <f t="shared" si="105"/>
        <v>3365.445573</v>
      </c>
      <c r="AC37" s="57">
        <f t="shared" si="10"/>
        <v>2365.445573</v>
      </c>
      <c r="AD37" s="57">
        <v>2365.445573</v>
      </c>
      <c r="AE37" s="57">
        <v>0</v>
      </c>
      <c r="AF37" s="57">
        <v>1000</v>
      </c>
      <c r="AG37" s="57">
        <v>0</v>
      </c>
      <c r="AH37" s="57">
        <f t="shared" ref="AH37" si="116">SUM(AI37:AK37)</f>
        <v>0</v>
      </c>
      <c r="AI37" s="57">
        <v>0</v>
      </c>
      <c r="AJ37" s="57">
        <v>0</v>
      </c>
      <c r="AK37" s="57">
        <f t="shared" ref="AK37" si="117">SUM(AL37:AO37)</f>
        <v>0</v>
      </c>
      <c r="AL37" s="57">
        <v>0</v>
      </c>
      <c r="AM37" s="57">
        <v>0</v>
      </c>
      <c r="AN37" s="57">
        <v>0</v>
      </c>
      <c r="AO37" s="57">
        <v>0</v>
      </c>
      <c r="AP37" s="57">
        <f t="shared" ref="AP37" si="118">SUM(AQ37:AS37)</f>
        <v>0</v>
      </c>
      <c r="AQ37" s="57">
        <v>0</v>
      </c>
      <c r="AR37" s="57">
        <v>0</v>
      </c>
      <c r="AS37" s="57">
        <f t="shared" ref="AS37" si="119">SUM(AT37:AW37)</f>
        <v>0</v>
      </c>
      <c r="AT37" s="57">
        <v>0</v>
      </c>
      <c r="AU37" s="57">
        <v>0</v>
      </c>
      <c r="AV37" s="57">
        <v>0</v>
      </c>
      <c r="AW37" s="57">
        <v>0</v>
      </c>
      <c r="AX37" s="57">
        <f t="shared" si="110"/>
        <v>3365</v>
      </c>
      <c r="AY37" s="57">
        <v>0</v>
      </c>
      <c r="AZ37" s="57">
        <v>0</v>
      </c>
      <c r="BA37" s="57">
        <f t="shared" si="111"/>
        <v>3365</v>
      </c>
      <c r="BB37" s="57">
        <f t="shared" si="41"/>
        <v>2365</v>
      </c>
      <c r="BC37" s="57">
        <v>2365</v>
      </c>
      <c r="BD37" s="57">
        <v>0</v>
      </c>
      <c r="BE37" s="57">
        <v>1000</v>
      </c>
      <c r="BF37" s="57">
        <v>0</v>
      </c>
      <c r="BG37" s="110">
        <f t="shared" si="112"/>
        <v>2095.5070000000001</v>
      </c>
      <c r="BH37" s="110">
        <v>0</v>
      </c>
      <c r="BI37" s="110">
        <v>0</v>
      </c>
      <c r="BJ37" s="110">
        <f t="shared" si="113"/>
        <v>2095.5070000000001</v>
      </c>
      <c r="BK37" s="110">
        <v>2095.5070000000001</v>
      </c>
      <c r="BL37" s="110">
        <v>0</v>
      </c>
      <c r="BM37" s="110">
        <v>0</v>
      </c>
      <c r="BN37" s="110">
        <v>0</v>
      </c>
      <c r="BO37" s="110">
        <f t="shared" si="114"/>
        <v>0</v>
      </c>
      <c r="BP37" s="110">
        <v>0</v>
      </c>
      <c r="BQ37" s="110">
        <v>0</v>
      </c>
      <c r="BR37" s="110">
        <v>0</v>
      </c>
      <c r="BS37" s="110">
        <f t="shared" si="115"/>
        <v>0</v>
      </c>
      <c r="BT37" s="110">
        <v>0</v>
      </c>
      <c r="BU37" s="110">
        <v>0</v>
      </c>
      <c r="BV37" s="110">
        <v>0</v>
      </c>
      <c r="BW37" s="110">
        <f>SUM(BX37:BZ37)</f>
        <v>1135</v>
      </c>
      <c r="BX37" s="110"/>
      <c r="BY37" s="110"/>
      <c r="BZ37" s="110">
        <f>3500-2365</f>
        <v>1135</v>
      </c>
      <c r="CA37" s="110"/>
      <c r="CB37" s="110"/>
      <c r="CC37" s="110"/>
      <c r="CD37" s="110"/>
      <c r="CE37" s="110"/>
      <c r="CF37" s="110"/>
      <c r="CG37" s="110"/>
      <c r="CH37" s="110"/>
      <c r="CI37" s="110"/>
      <c r="CJ37" s="110"/>
      <c r="CK37" s="377"/>
    </row>
    <row r="38" spans="1:89" ht="28.5" customHeight="1" collapsed="1">
      <c r="A38" s="467" t="s">
        <v>14</v>
      </c>
      <c r="B38" s="467" t="s">
        <v>775</v>
      </c>
      <c r="C38" s="468"/>
      <c r="D38" s="416"/>
      <c r="E38" s="468"/>
      <c r="F38" s="468"/>
      <c r="G38" s="468"/>
      <c r="H38" s="468"/>
      <c r="I38" s="468"/>
      <c r="J38" s="468"/>
      <c r="K38" s="468"/>
      <c r="L38" s="468"/>
      <c r="M38" s="173">
        <f>M39+M41</f>
        <v>2000</v>
      </c>
      <c r="N38" s="173">
        <f t="shared" ref="N38:BY38" si="120">N39+N41</f>
        <v>0</v>
      </c>
      <c r="O38" s="173">
        <f t="shared" si="120"/>
        <v>0</v>
      </c>
      <c r="P38" s="173">
        <f t="shared" si="120"/>
        <v>2000</v>
      </c>
      <c r="Q38" s="173">
        <f t="shared" si="120"/>
        <v>0</v>
      </c>
      <c r="R38" s="173">
        <f t="shared" si="120"/>
        <v>0</v>
      </c>
      <c r="S38" s="173">
        <f t="shared" si="120"/>
        <v>0</v>
      </c>
      <c r="T38" s="173">
        <f t="shared" si="120"/>
        <v>0</v>
      </c>
      <c r="U38" s="173">
        <f t="shared" si="120"/>
        <v>0</v>
      </c>
      <c r="V38" s="173">
        <f t="shared" si="120"/>
        <v>0</v>
      </c>
      <c r="W38" s="173">
        <f t="shared" si="120"/>
        <v>0</v>
      </c>
      <c r="X38" s="173">
        <f t="shared" si="120"/>
        <v>0</v>
      </c>
      <c r="Y38" s="173">
        <f t="shared" si="120"/>
        <v>989.85500000000002</v>
      </c>
      <c r="Z38" s="173">
        <f t="shared" si="120"/>
        <v>0</v>
      </c>
      <c r="AA38" s="173">
        <f t="shared" si="120"/>
        <v>0</v>
      </c>
      <c r="AB38" s="173">
        <f t="shared" si="120"/>
        <v>989.85500000000002</v>
      </c>
      <c r="AC38" s="173">
        <f t="shared" si="120"/>
        <v>988</v>
      </c>
      <c r="AD38" s="173">
        <f t="shared" si="120"/>
        <v>988</v>
      </c>
      <c r="AE38" s="173">
        <f t="shared" si="120"/>
        <v>0</v>
      </c>
      <c r="AF38" s="173">
        <f t="shared" si="120"/>
        <v>1.855</v>
      </c>
      <c r="AG38" s="173">
        <f t="shared" si="120"/>
        <v>0</v>
      </c>
      <c r="AH38" s="173">
        <f t="shared" si="120"/>
        <v>624.13900000000001</v>
      </c>
      <c r="AI38" s="173">
        <f t="shared" si="120"/>
        <v>0</v>
      </c>
      <c r="AJ38" s="173">
        <f t="shared" si="120"/>
        <v>0</v>
      </c>
      <c r="AK38" s="173">
        <f t="shared" si="120"/>
        <v>624.13900000000001</v>
      </c>
      <c r="AL38" s="173">
        <f t="shared" si="120"/>
        <v>624.13900000000001</v>
      </c>
      <c r="AM38" s="173">
        <f t="shared" si="120"/>
        <v>0</v>
      </c>
      <c r="AN38" s="173">
        <f t="shared" si="120"/>
        <v>0</v>
      </c>
      <c r="AO38" s="173">
        <f t="shared" si="120"/>
        <v>0</v>
      </c>
      <c r="AP38" s="173">
        <f t="shared" si="120"/>
        <v>624.13900000000001</v>
      </c>
      <c r="AQ38" s="173">
        <f t="shared" si="120"/>
        <v>0</v>
      </c>
      <c r="AR38" s="173">
        <f t="shared" si="120"/>
        <v>0</v>
      </c>
      <c r="AS38" s="173">
        <f t="shared" si="120"/>
        <v>624.13900000000001</v>
      </c>
      <c r="AT38" s="173">
        <f t="shared" si="120"/>
        <v>624.13900000000001</v>
      </c>
      <c r="AU38" s="173">
        <f t="shared" si="120"/>
        <v>0</v>
      </c>
      <c r="AV38" s="173">
        <f t="shared" si="120"/>
        <v>0</v>
      </c>
      <c r="AW38" s="173">
        <f t="shared" si="120"/>
        <v>0</v>
      </c>
      <c r="AX38" s="173">
        <f t="shared" si="120"/>
        <v>361.85500000000002</v>
      </c>
      <c r="AY38" s="173">
        <f t="shared" si="120"/>
        <v>0</v>
      </c>
      <c r="AZ38" s="173">
        <f t="shared" si="120"/>
        <v>0</v>
      </c>
      <c r="BA38" s="173">
        <f t="shared" si="120"/>
        <v>361.85500000000002</v>
      </c>
      <c r="BB38" s="173">
        <f t="shared" si="120"/>
        <v>360</v>
      </c>
      <c r="BC38" s="173">
        <f t="shared" si="120"/>
        <v>360</v>
      </c>
      <c r="BD38" s="173">
        <f t="shared" si="120"/>
        <v>0</v>
      </c>
      <c r="BE38" s="173">
        <f t="shared" si="120"/>
        <v>1.855</v>
      </c>
      <c r="BF38" s="173">
        <f t="shared" si="120"/>
        <v>0</v>
      </c>
      <c r="BG38" s="173">
        <f t="shared" si="120"/>
        <v>361.85500000000002</v>
      </c>
      <c r="BH38" s="173">
        <f t="shared" si="120"/>
        <v>0</v>
      </c>
      <c r="BI38" s="173">
        <f t="shared" si="120"/>
        <v>0</v>
      </c>
      <c r="BJ38" s="173">
        <f t="shared" si="120"/>
        <v>361.85500000000002</v>
      </c>
      <c r="BK38" s="173">
        <f t="shared" si="120"/>
        <v>360</v>
      </c>
      <c r="BL38" s="173">
        <f t="shared" si="120"/>
        <v>0</v>
      </c>
      <c r="BM38" s="173">
        <f t="shared" si="120"/>
        <v>1.855</v>
      </c>
      <c r="BN38" s="173">
        <f t="shared" si="120"/>
        <v>0</v>
      </c>
      <c r="BO38" s="173">
        <f t="shared" si="120"/>
        <v>0</v>
      </c>
      <c r="BP38" s="173">
        <f t="shared" si="120"/>
        <v>0</v>
      </c>
      <c r="BQ38" s="173">
        <f t="shared" si="120"/>
        <v>0</v>
      </c>
      <c r="BR38" s="173">
        <f t="shared" si="120"/>
        <v>0</v>
      </c>
      <c r="BS38" s="173">
        <f t="shared" si="120"/>
        <v>0</v>
      </c>
      <c r="BT38" s="173">
        <f t="shared" si="120"/>
        <v>0</v>
      </c>
      <c r="BU38" s="173">
        <f t="shared" si="120"/>
        <v>0</v>
      </c>
      <c r="BV38" s="173">
        <f t="shared" si="120"/>
        <v>0</v>
      </c>
      <c r="BW38" s="173">
        <f t="shared" si="120"/>
        <v>0</v>
      </c>
      <c r="BX38" s="173">
        <f t="shared" si="120"/>
        <v>0</v>
      </c>
      <c r="BY38" s="173">
        <f t="shared" si="120"/>
        <v>0</v>
      </c>
      <c r="BZ38" s="173">
        <f t="shared" ref="BZ38:CJ38" si="121">BZ39+BZ41</f>
        <v>0</v>
      </c>
      <c r="CA38" s="173">
        <f t="shared" si="121"/>
        <v>0</v>
      </c>
      <c r="CB38" s="173">
        <f t="shared" si="121"/>
        <v>0</v>
      </c>
      <c r="CC38" s="173">
        <f t="shared" si="121"/>
        <v>0</v>
      </c>
      <c r="CD38" s="173">
        <f t="shared" si="121"/>
        <v>0</v>
      </c>
      <c r="CE38" s="173">
        <f t="shared" si="121"/>
        <v>0</v>
      </c>
      <c r="CF38" s="173">
        <f t="shared" si="121"/>
        <v>0</v>
      </c>
      <c r="CG38" s="173">
        <f t="shared" si="121"/>
        <v>0</v>
      </c>
      <c r="CH38" s="173">
        <f t="shared" si="121"/>
        <v>0</v>
      </c>
      <c r="CI38" s="173">
        <f t="shared" si="121"/>
        <v>0</v>
      </c>
      <c r="CJ38" s="173">
        <f t="shared" si="121"/>
        <v>0</v>
      </c>
      <c r="CK38" s="468"/>
    </row>
    <row r="39" spans="1:89" ht="20.100000000000001" hidden="1" customHeight="1" outlineLevel="1">
      <c r="A39" s="469" t="s">
        <v>45</v>
      </c>
      <c r="B39" s="467" t="s">
        <v>46</v>
      </c>
      <c r="C39" s="468"/>
      <c r="D39" s="416"/>
      <c r="E39" s="468"/>
      <c r="F39" s="468"/>
      <c r="G39" s="468"/>
      <c r="H39" s="468"/>
      <c r="I39" s="468"/>
      <c r="J39" s="468"/>
      <c r="K39" s="468"/>
      <c r="L39" s="468"/>
      <c r="M39" s="173">
        <f>SUM(M40:M40)</f>
        <v>1000</v>
      </c>
      <c r="N39" s="173">
        <f t="shared" ref="N39:BY39" si="122">SUM(N40:N40)</f>
        <v>0</v>
      </c>
      <c r="O39" s="173">
        <f t="shared" si="122"/>
        <v>0</v>
      </c>
      <c r="P39" s="173">
        <f t="shared" si="122"/>
        <v>1000</v>
      </c>
      <c r="Q39" s="173">
        <f t="shared" si="122"/>
        <v>0</v>
      </c>
      <c r="R39" s="173">
        <f t="shared" si="122"/>
        <v>0</v>
      </c>
      <c r="S39" s="173">
        <f t="shared" si="122"/>
        <v>0</v>
      </c>
      <c r="T39" s="173">
        <f t="shared" si="122"/>
        <v>0</v>
      </c>
      <c r="U39" s="173">
        <f t="shared" si="122"/>
        <v>0</v>
      </c>
      <c r="V39" s="173">
        <f t="shared" si="122"/>
        <v>0</v>
      </c>
      <c r="W39" s="173">
        <f t="shared" si="122"/>
        <v>0</v>
      </c>
      <c r="X39" s="173">
        <f t="shared" si="122"/>
        <v>0</v>
      </c>
      <c r="Y39" s="173">
        <f t="shared" si="122"/>
        <v>1.855</v>
      </c>
      <c r="Z39" s="173">
        <f t="shared" si="122"/>
        <v>0</v>
      </c>
      <c r="AA39" s="173">
        <f t="shared" si="122"/>
        <v>0</v>
      </c>
      <c r="AB39" s="173">
        <f t="shared" si="122"/>
        <v>1.855</v>
      </c>
      <c r="AC39" s="173">
        <f t="shared" si="122"/>
        <v>0</v>
      </c>
      <c r="AD39" s="173">
        <f t="shared" si="122"/>
        <v>0</v>
      </c>
      <c r="AE39" s="173">
        <f t="shared" si="122"/>
        <v>0</v>
      </c>
      <c r="AF39" s="173">
        <f t="shared" si="122"/>
        <v>1.855</v>
      </c>
      <c r="AG39" s="173">
        <f t="shared" si="122"/>
        <v>0</v>
      </c>
      <c r="AH39" s="173">
        <f t="shared" si="122"/>
        <v>0</v>
      </c>
      <c r="AI39" s="173">
        <f t="shared" si="122"/>
        <v>0</v>
      </c>
      <c r="AJ39" s="173">
        <f t="shared" si="122"/>
        <v>0</v>
      </c>
      <c r="AK39" s="173">
        <f t="shared" si="122"/>
        <v>0</v>
      </c>
      <c r="AL39" s="173">
        <f t="shared" si="122"/>
        <v>0</v>
      </c>
      <c r="AM39" s="173">
        <f t="shared" si="122"/>
        <v>0</v>
      </c>
      <c r="AN39" s="173">
        <f t="shared" si="122"/>
        <v>0</v>
      </c>
      <c r="AO39" s="173">
        <f t="shared" si="122"/>
        <v>0</v>
      </c>
      <c r="AP39" s="173">
        <f t="shared" si="122"/>
        <v>0</v>
      </c>
      <c r="AQ39" s="173">
        <f t="shared" si="122"/>
        <v>0</v>
      </c>
      <c r="AR39" s="173">
        <f t="shared" si="122"/>
        <v>0</v>
      </c>
      <c r="AS39" s="173">
        <f t="shared" si="122"/>
        <v>0</v>
      </c>
      <c r="AT39" s="173">
        <f t="shared" si="122"/>
        <v>0</v>
      </c>
      <c r="AU39" s="173">
        <f t="shared" si="122"/>
        <v>0</v>
      </c>
      <c r="AV39" s="173">
        <f t="shared" si="122"/>
        <v>0</v>
      </c>
      <c r="AW39" s="173">
        <f t="shared" si="122"/>
        <v>0</v>
      </c>
      <c r="AX39" s="173">
        <f t="shared" si="122"/>
        <v>1.855</v>
      </c>
      <c r="AY39" s="173">
        <f t="shared" si="122"/>
        <v>0</v>
      </c>
      <c r="AZ39" s="173">
        <f t="shared" si="122"/>
        <v>0</v>
      </c>
      <c r="BA39" s="173">
        <f t="shared" si="122"/>
        <v>1.855</v>
      </c>
      <c r="BB39" s="173">
        <f t="shared" si="122"/>
        <v>0</v>
      </c>
      <c r="BC39" s="173">
        <f t="shared" si="122"/>
        <v>0</v>
      </c>
      <c r="BD39" s="173">
        <f t="shared" si="122"/>
        <v>0</v>
      </c>
      <c r="BE39" s="173">
        <f t="shared" si="122"/>
        <v>1.855</v>
      </c>
      <c r="BF39" s="173">
        <f t="shared" si="122"/>
        <v>0</v>
      </c>
      <c r="BG39" s="173">
        <f t="shared" si="122"/>
        <v>1.855</v>
      </c>
      <c r="BH39" s="173">
        <f t="shared" si="122"/>
        <v>0</v>
      </c>
      <c r="BI39" s="173">
        <f t="shared" si="122"/>
        <v>0</v>
      </c>
      <c r="BJ39" s="173">
        <f t="shared" si="122"/>
        <v>1.855</v>
      </c>
      <c r="BK39" s="173">
        <f t="shared" si="122"/>
        <v>0</v>
      </c>
      <c r="BL39" s="173">
        <f t="shared" si="122"/>
        <v>0</v>
      </c>
      <c r="BM39" s="173">
        <f t="shared" si="122"/>
        <v>1.855</v>
      </c>
      <c r="BN39" s="173">
        <f t="shared" si="122"/>
        <v>0</v>
      </c>
      <c r="BO39" s="173">
        <f t="shared" si="122"/>
        <v>0</v>
      </c>
      <c r="BP39" s="173">
        <f t="shared" si="122"/>
        <v>0</v>
      </c>
      <c r="BQ39" s="173">
        <f t="shared" si="122"/>
        <v>0</v>
      </c>
      <c r="BR39" s="173">
        <f t="shared" si="122"/>
        <v>0</v>
      </c>
      <c r="BS39" s="173">
        <f t="shared" si="122"/>
        <v>0</v>
      </c>
      <c r="BT39" s="173">
        <f t="shared" si="122"/>
        <v>0</v>
      </c>
      <c r="BU39" s="173">
        <f t="shared" si="122"/>
        <v>0</v>
      </c>
      <c r="BV39" s="173">
        <f t="shared" si="122"/>
        <v>0</v>
      </c>
      <c r="BW39" s="173">
        <f t="shared" si="122"/>
        <v>0</v>
      </c>
      <c r="BX39" s="173">
        <f t="shared" si="122"/>
        <v>0</v>
      </c>
      <c r="BY39" s="173">
        <f t="shared" si="122"/>
        <v>0</v>
      </c>
      <c r="BZ39" s="173">
        <f t="shared" ref="BZ39:CJ39" si="123">SUM(BZ40:BZ40)</f>
        <v>0</v>
      </c>
      <c r="CA39" s="173">
        <f t="shared" si="123"/>
        <v>0</v>
      </c>
      <c r="CB39" s="173">
        <f t="shared" si="123"/>
        <v>0</v>
      </c>
      <c r="CC39" s="173">
        <f t="shared" si="123"/>
        <v>0</v>
      </c>
      <c r="CD39" s="173">
        <f t="shared" si="123"/>
        <v>0</v>
      </c>
      <c r="CE39" s="173">
        <f t="shared" si="123"/>
        <v>0</v>
      </c>
      <c r="CF39" s="173">
        <f t="shared" si="123"/>
        <v>0</v>
      </c>
      <c r="CG39" s="173">
        <f t="shared" si="123"/>
        <v>0</v>
      </c>
      <c r="CH39" s="173">
        <f t="shared" si="123"/>
        <v>0</v>
      </c>
      <c r="CI39" s="173">
        <f t="shared" si="123"/>
        <v>0</v>
      </c>
      <c r="CJ39" s="173">
        <f t="shared" si="123"/>
        <v>0</v>
      </c>
      <c r="CK39" s="468"/>
    </row>
    <row r="40" spans="1:89" ht="71.25" hidden="1" customHeight="1" outlineLevel="1">
      <c r="A40" s="376">
        <v>6</v>
      </c>
      <c r="B40" s="465" t="s">
        <v>824</v>
      </c>
      <c r="C40" s="363" t="s">
        <v>778</v>
      </c>
      <c r="D40" s="363" t="s">
        <v>776</v>
      </c>
      <c r="E40" s="363" t="s">
        <v>48</v>
      </c>
      <c r="F40" s="374" t="s">
        <v>47</v>
      </c>
      <c r="G40" s="365">
        <v>809434</v>
      </c>
      <c r="H40" s="363" t="s">
        <v>771</v>
      </c>
      <c r="I40" s="363" t="s">
        <v>75</v>
      </c>
      <c r="J40" s="365">
        <v>2024</v>
      </c>
      <c r="K40" s="363" t="s">
        <v>825</v>
      </c>
      <c r="L40" s="363" t="s">
        <v>1334</v>
      </c>
      <c r="M40" s="142">
        <f t="shared" ref="M40" si="124">SUM(N40:P40)</f>
        <v>1000</v>
      </c>
      <c r="N40" s="142">
        <v>0</v>
      </c>
      <c r="O40" s="142">
        <v>0</v>
      </c>
      <c r="P40" s="142">
        <v>1000</v>
      </c>
      <c r="Q40" s="57" t="s">
        <v>826</v>
      </c>
      <c r="R40" s="57" t="s">
        <v>771</v>
      </c>
      <c r="S40" s="57" t="s">
        <v>775</v>
      </c>
      <c r="T40" s="57" t="s">
        <v>776</v>
      </c>
      <c r="U40" s="57">
        <f t="shared" ref="U40" si="125">SUM(V40:X40)</f>
        <v>0</v>
      </c>
      <c r="V40" s="57">
        <v>0</v>
      </c>
      <c r="W40" s="57">
        <v>0</v>
      </c>
      <c r="X40" s="57">
        <v>0</v>
      </c>
      <c r="Y40" s="57">
        <f t="shared" ref="Y40" si="126">SUM(Z40:AB40)</f>
        <v>1.855</v>
      </c>
      <c r="Z40" s="57">
        <v>0</v>
      </c>
      <c r="AA40" s="57">
        <v>0</v>
      </c>
      <c r="AB40" s="57">
        <f t="shared" ref="AB40" si="127">SUM(AD40:AG40)</f>
        <v>1.855</v>
      </c>
      <c r="AC40" s="54">
        <f t="shared" ref="AC40:AC85" si="128">AD40+AE40</f>
        <v>0</v>
      </c>
      <c r="AD40" s="57">
        <v>0</v>
      </c>
      <c r="AE40" s="57">
        <v>0</v>
      </c>
      <c r="AF40" s="57">
        <v>1.855</v>
      </c>
      <c r="AG40" s="57">
        <v>0</v>
      </c>
      <c r="AH40" s="57">
        <f t="shared" ref="AH40" si="129">SUM(AI40:AK40)</f>
        <v>0</v>
      </c>
      <c r="AI40" s="57">
        <v>0</v>
      </c>
      <c r="AJ40" s="57">
        <v>0</v>
      </c>
      <c r="AK40" s="57">
        <f t="shared" ref="AK40" si="130">SUM(AL40:AO40)</f>
        <v>0</v>
      </c>
      <c r="AL40" s="57">
        <v>0</v>
      </c>
      <c r="AM40" s="57">
        <v>0</v>
      </c>
      <c r="AN40" s="57">
        <v>0</v>
      </c>
      <c r="AO40" s="57">
        <v>0</v>
      </c>
      <c r="AP40" s="57">
        <f t="shared" ref="AP40" si="131">SUM(AQ40:AS40)</f>
        <v>0</v>
      </c>
      <c r="AQ40" s="57">
        <v>0</v>
      </c>
      <c r="AR40" s="57">
        <v>0</v>
      </c>
      <c r="AS40" s="57">
        <f t="shared" ref="AS40" si="132">SUM(AT40:AW40)</f>
        <v>0</v>
      </c>
      <c r="AT40" s="57">
        <v>0</v>
      </c>
      <c r="AU40" s="57">
        <v>0</v>
      </c>
      <c r="AV40" s="57">
        <v>0</v>
      </c>
      <c r="AW40" s="57">
        <v>0</v>
      </c>
      <c r="AX40" s="57">
        <f t="shared" ref="AX40" si="133">SUM(AY40:BA40)</f>
        <v>1.855</v>
      </c>
      <c r="AY40" s="57">
        <v>0</v>
      </c>
      <c r="AZ40" s="57">
        <v>0</v>
      </c>
      <c r="BA40" s="57">
        <f t="shared" ref="BA40" si="134">SUM(BC40:BF40)</f>
        <v>1.855</v>
      </c>
      <c r="BB40" s="54">
        <f t="shared" ref="BB40:BB82" si="135">SUM(BC40:BD40)</f>
        <v>0</v>
      </c>
      <c r="BC40" s="57">
        <v>0</v>
      </c>
      <c r="BD40" s="57">
        <v>0</v>
      </c>
      <c r="BE40" s="57">
        <v>1.855</v>
      </c>
      <c r="BF40" s="57">
        <v>0</v>
      </c>
      <c r="BG40" s="110">
        <f t="shared" ref="BG40" si="136">SUM(BH40:BJ40)</f>
        <v>1.855</v>
      </c>
      <c r="BH40" s="110">
        <v>0</v>
      </c>
      <c r="BI40" s="110">
        <v>0</v>
      </c>
      <c r="BJ40" s="110">
        <f t="shared" ref="BJ40" si="137">SUM(BK40:BN40)</f>
        <v>1.855</v>
      </c>
      <c r="BK40" s="110">
        <v>0</v>
      </c>
      <c r="BL40" s="110">
        <v>0</v>
      </c>
      <c r="BM40" s="110">
        <v>1.855</v>
      </c>
      <c r="BN40" s="110">
        <v>0</v>
      </c>
      <c r="BO40" s="110">
        <f t="shared" ref="BO40" si="138">SUM(BP40:BR40)</f>
        <v>0</v>
      </c>
      <c r="BP40" s="110">
        <v>0</v>
      </c>
      <c r="BQ40" s="110">
        <v>0</v>
      </c>
      <c r="BR40" s="110">
        <v>0</v>
      </c>
      <c r="BS40" s="110">
        <f t="shared" ref="BS40" si="139">SUM(BT40:BV40)</f>
        <v>0</v>
      </c>
      <c r="BT40" s="110">
        <v>0</v>
      </c>
      <c r="BU40" s="110">
        <v>0</v>
      </c>
      <c r="BV40" s="110">
        <v>0</v>
      </c>
      <c r="BW40" s="110">
        <f t="shared" ref="BW40" si="140">SUM(BX40:BZ40)</f>
        <v>0</v>
      </c>
      <c r="BX40" s="110">
        <v>0</v>
      </c>
      <c r="BY40" s="110">
        <v>0</v>
      </c>
      <c r="BZ40" s="110">
        <v>0</v>
      </c>
      <c r="CA40" s="110"/>
      <c r="CB40" s="110"/>
      <c r="CC40" s="110"/>
      <c r="CD40" s="110"/>
      <c r="CE40" s="110"/>
      <c r="CF40" s="110"/>
      <c r="CG40" s="110"/>
      <c r="CH40" s="110"/>
      <c r="CI40" s="110"/>
      <c r="CJ40" s="110"/>
      <c r="CK40" s="470"/>
    </row>
    <row r="41" spans="1:89" ht="20.100000000000001" hidden="1" customHeight="1" outlineLevel="1">
      <c r="A41" s="469" t="s">
        <v>45</v>
      </c>
      <c r="B41" s="361" t="s">
        <v>49</v>
      </c>
      <c r="C41" s="468"/>
      <c r="D41" s="416"/>
      <c r="E41" s="468"/>
      <c r="F41" s="468"/>
      <c r="G41" s="468"/>
      <c r="H41" s="468"/>
      <c r="I41" s="468"/>
      <c r="J41" s="468"/>
      <c r="K41" s="468"/>
      <c r="L41" s="468"/>
      <c r="M41" s="173">
        <f>SUM(M42:M42)</f>
        <v>1000</v>
      </c>
      <c r="N41" s="173">
        <f>SUM(N42:N42)</f>
        <v>0</v>
      </c>
      <c r="O41" s="173">
        <f>SUM(O42:O42)</f>
        <v>0</v>
      </c>
      <c r="P41" s="173">
        <f>SUM(P42:P42)</f>
        <v>1000</v>
      </c>
      <c r="Q41" s="173">
        <f t="shared" ref="Q41:CB41" si="141">SUM(Q42:Q42)</f>
        <v>0</v>
      </c>
      <c r="R41" s="173">
        <f t="shared" si="141"/>
        <v>0</v>
      </c>
      <c r="S41" s="173">
        <f t="shared" si="141"/>
        <v>0</v>
      </c>
      <c r="T41" s="173">
        <f t="shared" si="141"/>
        <v>0</v>
      </c>
      <c r="U41" s="173">
        <f t="shared" si="141"/>
        <v>0</v>
      </c>
      <c r="V41" s="173">
        <f t="shared" si="141"/>
        <v>0</v>
      </c>
      <c r="W41" s="173">
        <f t="shared" si="141"/>
        <v>0</v>
      </c>
      <c r="X41" s="173">
        <f t="shared" si="141"/>
        <v>0</v>
      </c>
      <c r="Y41" s="173">
        <f t="shared" si="141"/>
        <v>988</v>
      </c>
      <c r="Z41" s="173">
        <f t="shared" si="141"/>
        <v>0</v>
      </c>
      <c r="AA41" s="173">
        <f t="shared" si="141"/>
        <v>0</v>
      </c>
      <c r="AB41" s="173">
        <f t="shared" si="141"/>
        <v>988</v>
      </c>
      <c r="AC41" s="173">
        <f t="shared" si="141"/>
        <v>988</v>
      </c>
      <c r="AD41" s="173">
        <f t="shared" si="141"/>
        <v>988</v>
      </c>
      <c r="AE41" s="173">
        <f t="shared" si="141"/>
        <v>0</v>
      </c>
      <c r="AF41" s="173">
        <f t="shared" si="141"/>
        <v>0</v>
      </c>
      <c r="AG41" s="173">
        <f t="shared" si="141"/>
        <v>0</v>
      </c>
      <c r="AH41" s="173">
        <f t="shared" si="141"/>
        <v>624.13900000000001</v>
      </c>
      <c r="AI41" s="173">
        <f t="shared" si="141"/>
        <v>0</v>
      </c>
      <c r="AJ41" s="173">
        <f t="shared" si="141"/>
        <v>0</v>
      </c>
      <c r="AK41" s="173">
        <f t="shared" si="141"/>
        <v>624.13900000000001</v>
      </c>
      <c r="AL41" s="173">
        <f t="shared" si="141"/>
        <v>624.13900000000001</v>
      </c>
      <c r="AM41" s="173">
        <f t="shared" si="141"/>
        <v>0</v>
      </c>
      <c r="AN41" s="173">
        <f t="shared" si="141"/>
        <v>0</v>
      </c>
      <c r="AO41" s="173">
        <f t="shared" si="141"/>
        <v>0</v>
      </c>
      <c r="AP41" s="173">
        <f t="shared" si="141"/>
        <v>624.13900000000001</v>
      </c>
      <c r="AQ41" s="173">
        <f t="shared" si="141"/>
        <v>0</v>
      </c>
      <c r="AR41" s="173">
        <f t="shared" si="141"/>
        <v>0</v>
      </c>
      <c r="AS41" s="173">
        <f t="shared" si="141"/>
        <v>624.13900000000001</v>
      </c>
      <c r="AT41" s="173">
        <f t="shared" si="141"/>
        <v>624.13900000000001</v>
      </c>
      <c r="AU41" s="173">
        <f t="shared" si="141"/>
        <v>0</v>
      </c>
      <c r="AV41" s="173">
        <f t="shared" si="141"/>
        <v>0</v>
      </c>
      <c r="AW41" s="173">
        <f t="shared" si="141"/>
        <v>0</v>
      </c>
      <c r="AX41" s="173">
        <f t="shared" si="141"/>
        <v>360</v>
      </c>
      <c r="AY41" s="173">
        <f t="shared" si="141"/>
        <v>0</v>
      </c>
      <c r="AZ41" s="173">
        <f t="shared" si="141"/>
        <v>0</v>
      </c>
      <c r="BA41" s="173">
        <f t="shared" si="141"/>
        <v>360</v>
      </c>
      <c r="BB41" s="173">
        <f t="shared" si="141"/>
        <v>360</v>
      </c>
      <c r="BC41" s="173">
        <f t="shared" si="141"/>
        <v>360</v>
      </c>
      <c r="BD41" s="173">
        <f t="shared" si="141"/>
        <v>0</v>
      </c>
      <c r="BE41" s="173">
        <f t="shared" si="141"/>
        <v>0</v>
      </c>
      <c r="BF41" s="173">
        <f t="shared" si="141"/>
        <v>0</v>
      </c>
      <c r="BG41" s="173">
        <f t="shared" si="141"/>
        <v>360</v>
      </c>
      <c r="BH41" s="173">
        <f t="shared" si="141"/>
        <v>0</v>
      </c>
      <c r="BI41" s="173">
        <f t="shared" si="141"/>
        <v>0</v>
      </c>
      <c r="BJ41" s="173">
        <f t="shared" si="141"/>
        <v>360</v>
      </c>
      <c r="BK41" s="173">
        <f t="shared" si="141"/>
        <v>360</v>
      </c>
      <c r="BL41" s="173">
        <f t="shared" si="141"/>
        <v>0</v>
      </c>
      <c r="BM41" s="173">
        <f t="shared" si="141"/>
        <v>0</v>
      </c>
      <c r="BN41" s="173">
        <f t="shared" si="141"/>
        <v>0</v>
      </c>
      <c r="BO41" s="173">
        <f t="shared" si="141"/>
        <v>0</v>
      </c>
      <c r="BP41" s="173">
        <f t="shared" si="141"/>
        <v>0</v>
      </c>
      <c r="BQ41" s="173">
        <f t="shared" si="141"/>
        <v>0</v>
      </c>
      <c r="BR41" s="173">
        <f t="shared" si="141"/>
        <v>0</v>
      </c>
      <c r="BS41" s="173">
        <f t="shared" si="141"/>
        <v>0</v>
      </c>
      <c r="BT41" s="173">
        <f t="shared" si="141"/>
        <v>0</v>
      </c>
      <c r="BU41" s="173">
        <f t="shared" si="141"/>
        <v>0</v>
      </c>
      <c r="BV41" s="173">
        <f t="shared" si="141"/>
        <v>0</v>
      </c>
      <c r="BW41" s="173">
        <f t="shared" si="141"/>
        <v>0</v>
      </c>
      <c r="BX41" s="173">
        <f t="shared" si="141"/>
        <v>0</v>
      </c>
      <c r="BY41" s="173">
        <f t="shared" si="141"/>
        <v>0</v>
      </c>
      <c r="BZ41" s="173">
        <f t="shared" si="141"/>
        <v>0</v>
      </c>
      <c r="CA41" s="173">
        <f t="shared" si="141"/>
        <v>0</v>
      </c>
      <c r="CB41" s="173">
        <f t="shared" si="141"/>
        <v>0</v>
      </c>
      <c r="CC41" s="173">
        <f t="shared" ref="CC41:CJ41" si="142">SUM(CC42:CC42)</f>
        <v>0</v>
      </c>
      <c r="CD41" s="173">
        <f t="shared" si="142"/>
        <v>0</v>
      </c>
      <c r="CE41" s="173">
        <f t="shared" si="142"/>
        <v>0</v>
      </c>
      <c r="CF41" s="173">
        <f t="shared" si="142"/>
        <v>0</v>
      </c>
      <c r="CG41" s="173">
        <f t="shared" si="142"/>
        <v>0</v>
      </c>
      <c r="CH41" s="173">
        <f t="shared" si="142"/>
        <v>0</v>
      </c>
      <c r="CI41" s="173">
        <f t="shared" si="142"/>
        <v>0</v>
      </c>
      <c r="CJ41" s="173">
        <f t="shared" si="142"/>
        <v>0</v>
      </c>
      <c r="CK41" s="468"/>
    </row>
    <row r="42" spans="1:89" ht="46.15" hidden="1" outlineLevel="1">
      <c r="A42" s="376">
        <v>8</v>
      </c>
      <c r="B42" s="465" t="s">
        <v>824</v>
      </c>
      <c r="C42" s="363" t="s">
        <v>778</v>
      </c>
      <c r="D42" s="363" t="s">
        <v>776</v>
      </c>
      <c r="E42" s="363" t="s">
        <v>48</v>
      </c>
      <c r="F42" s="374" t="s">
        <v>47</v>
      </c>
      <c r="G42" s="365">
        <v>809434</v>
      </c>
      <c r="H42" s="363" t="s">
        <v>771</v>
      </c>
      <c r="I42" s="363" t="s">
        <v>75</v>
      </c>
      <c r="J42" s="365">
        <v>2024</v>
      </c>
      <c r="K42" s="363" t="s">
        <v>825</v>
      </c>
      <c r="L42" s="363" t="s">
        <v>1335</v>
      </c>
      <c r="M42" s="142">
        <f t="shared" ref="M42" si="143">SUM(N42:P42)</f>
        <v>1000</v>
      </c>
      <c r="N42" s="142">
        <v>0</v>
      </c>
      <c r="O42" s="142">
        <v>0</v>
      </c>
      <c r="P42" s="142">
        <v>1000</v>
      </c>
      <c r="Q42" s="57" t="s">
        <v>826</v>
      </c>
      <c r="R42" s="57" t="s">
        <v>771</v>
      </c>
      <c r="S42" s="57" t="s">
        <v>775</v>
      </c>
      <c r="T42" s="57" t="s">
        <v>776</v>
      </c>
      <c r="U42" s="57">
        <f t="shared" ref="U42" si="144">SUM(V42:X42)</f>
        <v>0</v>
      </c>
      <c r="V42" s="57">
        <v>0</v>
      </c>
      <c r="W42" s="57">
        <v>0</v>
      </c>
      <c r="X42" s="57">
        <v>0</v>
      </c>
      <c r="Y42" s="57">
        <f t="shared" ref="Y42" si="145">SUM(Z42:AB42)</f>
        <v>988</v>
      </c>
      <c r="Z42" s="57">
        <v>0</v>
      </c>
      <c r="AA42" s="57">
        <v>0</v>
      </c>
      <c r="AB42" s="57">
        <f t="shared" ref="AB42" si="146">SUM(AD42:AG42)</f>
        <v>988</v>
      </c>
      <c r="AC42" s="57">
        <f t="shared" si="128"/>
        <v>988</v>
      </c>
      <c r="AD42" s="57">
        <v>988</v>
      </c>
      <c r="AE42" s="57">
        <v>0</v>
      </c>
      <c r="AF42" s="57"/>
      <c r="AG42" s="57">
        <v>0</v>
      </c>
      <c r="AH42" s="57">
        <f t="shared" ref="AH42" si="147">SUM(AI42:AK42)</f>
        <v>624.13900000000001</v>
      </c>
      <c r="AI42" s="57">
        <v>0</v>
      </c>
      <c r="AJ42" s="57">
        <v>0</v>
      </c>
      <c r="AK42" s="57">
        <f t="shared" ref="AK42" si="148">SUM(AL42:AO42)</f>
        <v>624.13900000000001</v>
      </c>
      <c r="AL42" s="57">
        <f>984.139-360</f>
        <v>624.13900000000001</v>
      </c>
      <c r="AM42" s="57">
        <v>0</v>
      </c>
      <c r="AN42" s="57">
        <v>0</v>
      </c>
      <c r="AO42" s="57">
        <v>0</v>
      </c>
      <c r="AP42" s="57">
        <f t="shared" ref="AP42" si="149">SUM(AQ42:AS42)</f>
        <v>624.13900000000001</v>
      </c>
      <c r="AQ42" s="57">
        <v>0</v>
      </c>
      <c r="AR42" s="57">
        <v>0</v>
      </c>
      <c r="AS42" s="57">
        <f t="shared" ref="AS42" si="150">SUM(AT42:AW42)</f>
        <v>624.13900000000001</v>
      </c>
      <c r="AT42" s="57">
        <f>984.139-360</f>
        <v>624.13900000000001</v>
      </c>
      <c r="AU42" s="57">
        <v>0</v>
      </c>
      <c r="AV42" s="57">
        <v>0</v>
      </c>
      <c r="AW42" s="57">
        <v>0</v>
      </c>
      <c r="AX42" s="57">
        <f t="shared" ref="AX42" si="151">SUM(AY42:BA42)</f>
        <v>360</v>
      </c>
      <c r="AY42" s="57">
        <v>0</v>
      </c>
      <c r="AZ42" s="57">
        <v>0</v>
      </c>
      <c r="BA42" s="57">
        <f t="shared" ref="BA42" si="152">SUM(BC42:BF42)</f>
        <v>360</v>
      </c>
      <c r="BB42" s="57">
        <f t="shared" si="135"/>
        <v>360</v>
      </c>
      <c r="BC42" s="57">
        <v>360</v>
      </c>
      <c r="BD42" s="57">
        <v>0</v>
      </c>
      <c r="BE42" s="57"/>
      <c r="BF42" s="57">
        <v>0</v>
      </c>
      <c r="BG42" s="110">
        <f t="shared" ref="BG42" si="153">SUM(BH42:BJ42)</f>
        <v>360</v>
      </c>
      <c r="BH42" s="110">
        <v>0</v>
      </c>
      <c r="BI42" s="110">
        <v>0</v>
      </c>
      <c r="BJ42" s="110">
        <f t="shared" ref="BJ42" si="154">SUM(BK42:BN42)</f>
        <v>360</v>
      </c>
      <c r="BK42" s="110">
        <v>360</v>
      </c>
      <c r="BL42" s="110">
        <v>0</v>
      </c>
      <c r="BM42" s="110">
        <v>0</v>
      </c>
      <c r="BN42" s="110">
        <v>0</v>
      </c>
      <c r="BO42" s="110">
        <f t="shared" ref="BO42" si="155">SUM(BP42:BR42)</f>
        <v>0</v>
      </c>
      <c r="BP42" s="110">
        <v>0</v>
      </c>
      <c r="BQ42" s="110">
        <v>0</v>
      </c>
      <c r="BR42" s="110">
        <v>0</v>
      </c>
      <c r="BS42" s="110">
        <f t="shared" ref="BS42" si="156">SUM(BT42:BV42)</f>
        <v>0</v>
      </c>
      <c r="BT42" s="110">
        <v>0</v>
      </c>
      <c r="BU42" s="110">
        <v>0</v>
      </c>
      <c r="BV42" s="110">
        <v>0</v>
      </c>
      <c r="BW42" s="110"/>
      <c r="BX42" s="110"/>
      <c r="BY42" s="110"/>
      <c r="BZ42" s="110"/>
      <c r="CA42" s="110"/>
      <c r="CB42" s="110"/>
      <c r="CC42" s="110"/>
      <c r="CD42" s="110"/>
      <c r="CE42" s="110"/>
      <c r="CF42" s="110"/>
      <c r="CG42" s="110"/>
      <c r="CH42" s="110"/>
      <c r="CI42" s="110"/>
      <c r="CJ42" s="110"/>
      <c r="CK42" s="377"/>
    </row>
    <row r="43" spans="1:89" ht="57" customHeight="1" collapsed="1">
      <c r="A43" s="409" t="s">
        <v>48</v>
      </c>
      <c r="B43" s="361" t="s">
        <v>462</v>
      </c>
      <c r="C43" s="159"/>
      <c r="D43" s="410"/>
      <c r="E43" s="159"/>
      <c r="F43" s="159"/>
      <c r="G43" s="159"/>
      <c r="H43" s="159"/>
      <c r="I43" s="411"/>
      <c r="J43" s="411"/>
      <c r="K43" s="410"/>
      <c r="L43" s="410"/>
      <c r="M43" s="258"/>
      <c r="N43" s="258"/>
      <c r="O43" s="258"/>
      <c r="P43" s="258"/>
      <c r="Q43" s="258"/>
      <c r="R43" s="258"/>
      <c r="S43" s="258"/>
      <c r="T43" s="258"/>
      <c r="U43" s="258">
        <f>U44+U62+U75+U91</f>
        <v>0</v>
      </c>
      <c r="V43" s="258"/>
      <c r="W43" s="258"/>
      <c r="X43" s="258"/>
      <c r="Y43" s="258">
        <f>Y44+Y62+Y75+Y91</f>
        <v>17017.149999999998</v>
      </c>
      <c r="Z43" s="258">
        <f t="shared" ref="Z43:CA43" si="157">Z44+Z62+Z75+Z91</f>
        <v>0</v>
      </c>
      <c r="AA43" s="258">
        <f t="shared" si="157"/>
        <v>0</v>
      </c>
      <c r="AB43" s="258">
        <f t="shared" si="157"/>
        <v>17017.149999999998</v>
      </c>
      <c r="AC43" s="258">
        <f t="shared" si="128"/>
        <v>0</v>
      </c>
      <c r="AD43" s="258">
        <f t="shared" si="157"/>
        <v>0</v>
      </c>
      <c r="AE43" s="258">
        <f t="shared" si="157"/>
        <v>0</v>
      </c>
      <c r="AF43" s="258">
        <f t="shared" si="157"/>
        <v>17017.149999999998</v>
      </c>
      <c r="AG43" s="258">
        <f t="shared" si="157"/>
        <v>0</v>
      </c>
      <c r="AH43" s="258">
        <f t="shared" si="157"/>
        <v>9942.2999999999993</v>
      </c>
      <c r="AI43" s="258">
        <f t="shared" si="157"/>
        <v>0</v>
      </c>
      <c r="AJ43" s="258">
        <f t="shared" si="157"/>
        <v>0</v>
      </c>
      <c r="AK43" s="258">
        <f t="shared" si="157"/>
        <v>9942.2999999999993</v>
      </c>
      <c r="AL43" s="258">
        <f t="shared" si="157"/>
        <v>0</v>
      </c>
      <c r="AM43" s="258">
        <f t="shared" si="157"/>
        <v>0</v>
      </c>
      <c r="AN43" s="258">
        <f t="shared" si="157"/>
        <v>9942.2999999999993</v>
      </c>
      <c r="AO43" s="258">
        <f t="shared" si="157"/>
        <v>0</v>
      </c>
      <c r="AP43" s="258">
        <f t="shared" si="157"/>
        <v>9942.2999999999993</v>
      </c>
      <c r="AQ43" s="258">
        <f t="shared" si="157"/>
        <v>0</v>
      </c>
      <c r="AR43" s="258">
        <f t="shared" si="157"/>
        <v>0</v>
      </c>
      <c r="AS43" s="258">
        <f t="shared" si="157"/>
        <v>9942.2999999999993</v>
      </c>
      <c r="AT43" s="258">
        <f t="shared" si="157"/>
        <v>0</v>
      </c>
      <c r="AU43" s="258">
        <f t="shared" si="157"/>
        <v>0</v>
      </c>
      <c r="AV43" s="258">
        <f t="shared" si="157"/>
        <v>9942.2999999999993</v>
      </c>
      <c r="AW43" s="258">
        <f t="shared" si="157"/>
        <v>0</v>
      </c>
      <c r="AX43" s="258">
        <f t="shared" si="157"/>
        <v>7074.85</v>
      </c>
      <c r="AY43" s="258">
        <f t="shared" si="157"/>
        <v>0</v>
      </c>
      <c r="AZ43" s="258">
        <f t="shared" si="157"/>
        <v>0</v>
      </c>
      <c r="BA43" s="258">
        <f t="shared" si="157"/>
        <v>7074.85</v>
      </c>
      <c r="BB43" s="258">
        <f t="shared" si="135"/>
        <v>0</v>
      </c>
      <c r="BC43" s="258">
        <f t="shared" si="157"/>
        <v>0</v>
      </c>
      <c r="BD43" s="258">
        <f t="shared" si="157"/>
        <v>0</v>
      </c>
      <c r="BE43" s="258">
        <f>BE44+BE62+BE75+BE91</f>
        <v>7074.85</v>
      </c>
      <c r="BF43" s="258">
        <f t="shared" si="157"/>
        <v>0</v>
      </c>
      <c r="BG43" s="411">
        <f t="shared" si="157"/>
        <v>7068.1</v>
      </c>
      <c r="BH43" s="411">
        <f t="shared" si="157"/>
        <v>0</v>
      </c>
      <c r="BI43" s="411">
        <f t="shared" si="157"/>
        <v>0</v>
      </c>
      <c r="BJ43" s="411">
        <f t="shared" si="157"/>
        <v>7068.1</v>
      </c>
      <c r="BK43" s="411">
        <f t="shared" si="157"/>
        <v>0</v>
      </c>
      <c r="BL43" s="411">
        <f t="shared" si="157"/>
        <v>0</v>
      </c>
      <c r="BM43" s="411">
        <f t="shared" si="157"/>
        <v>7068.1</v>
      </c>
      <c r="BN43" s="411">
        <f t="shared" si="157"/>
        <v>0</v>
      </c>
      <c r="BO43" s="411">
        <f t="shared" si="157"/>
        <v>0</v>
      </c>
      <c r="BP43" s="411">
        <f t="shared" si="157"/>
        <v>0</v>
      </c>
      <c r="BQ43" s="411">
        <f t="shared" si="157"/>
        <v>0</v>
      </c>
      <c r="BR43" s="411">
        <f t="shared" si="157"/>
        <v>0</v>
      </c>
      <c r="BS43" s="411">
        <f t="shared" si="157"/>
        <v>0</v>
      </c>
      <c r="BT43" s="411">
        <f t="shared" si="157"/>
        <v>0</v>
      </c>
      <c r="BU43" s="411">
        <f t="shared" si="157"/>
        <v>0</v>
      </c>
      <c r="BV43" s="411">
        <f t="shared" si="157"/>
        <v>0</v>
      </c>
      <c r="BW43" s="411">
        <f t="shared" si="157"/>
        <v>0</v>
      </c>
      <c r="BX43" s="411">
        <f t="shared" si="157"/>
        <v>0</v>
      </c>
      <c r="BY43" s="411">
        <f t="shared" si="157"/>
        <v>0</v>
      </c>
      <c r="BZ43" s="411">
        <f t="shared" si="157"/>
        <v>0</v>
      </c>
      <c r="CA43" s="411">
        <f t="shared" si="157"/>
        <v>0</v>
      </c>
      <c r="CB43" s="472">
        <v>163.190541</v>
      </c>
      <c r="CC43" s="472"/>
      <c r="CD43" s="472"/>
      <c r="CE43" s="472"/>
      <c r="CF43" s="472"/>
      <c r="CG43" s="472"/>
      <c r="CH43" s="472"/>
      <c r="CI43" s="472"/>
      <c r="CJ43" s="472"/>
      <c r="CK43" s="473" t="s">
        <v>464</v>
      </c>
    </row>
    <row r="44" spans="1:89" ht="63.75" hidden="1" customHeight="1">
      <c r="A44" s="376" t="s">
        <v>827</v>
      </c>
      <c r="B44" s="465" t="s">
        <v>828</v>
      </c>
      <c r="C44" s="363"/>
      <c r="D44" s="363"/>
      <c r="E44" s="374"/>
      <c r="F44" s="365"/>
      <c r="G44" s="363"/>
      <c r="H44" s="365"/>
      <c r="I44" s="363"/>
      <c r="J44" s="363"/>
      <c r="K44" s="170"/>
      <c r="L44" s="170"/>
      <c r="M44" s="142"/>
      <c r="N44" s="142"/>
      <c r="O44" s="57"/>
      <c r="P44" s="57"/>
      <c r="Q44" s="89"/>
      <c r="R44" s="57" t="s">
        <v>809</v>
      </c>
      <c r="S44" s="57" t="s">
        <v>810</v>
      </c>
      <c r="T44" s="57">
        <f t="shared" ref="T44" si="158">SUM(T45:T61)</f>
        <v>0</v>
      </c>
      <c r="U44" s="57"/>
      <c r="V44" s="57"/>
      <c r="W44" s="57"/>
      <c r="X44" s="57"/>
      <c r="Y44" s="57">
        <f>SUM(Y45:Y61)</f>
        <v>4410.7159999999994</v>
      </c>
      <c r="Z44" s="57">
        <f t="shared" ref="Z44:AW44" si="159">SUM(Z45:Z61)</f>
        <v>0</v>
      </c>
      <c r="AA44" s="57">
        <f t="shared" si="159"/>
        <v>0</v>
      </c>
      <c r="AB44" s="57">
        <f t="shared" si="159"/>
        <v>4410.7159999999994</v>
      </c>
      <c r="AC44" s="57">
        <f t="shared" si="128"/>
        <v>0</v>
      </c>
      <c r="AD44" s="57">
        <f t="shared" si="159"/>
        <v>0</v>
      </c>
      <c r="AE44" s="57">
        <f t="shared" si="159"/>
        <v>0</v>
      </c>
      <c r="AF44" s="57">
        <f t="shared" si="159"/>
        <v>4410.7159999999994</v>
      </c>
      <c r="AG44" s="57">
        <f t="shared" si="159"/>
        <v>0</v>
      </c>
      <c r="AH44" s="57">
        <f t="shared" si="159"/>
        <v>4391.9659999999994</v>
      </c>
      <c r="AI44" s="57">
        <f t="shared" si="159"/>
        <v>0</v>
      </c>
      <c r="AJ44" s="57">
        <f t="shared" si="159"/>
        <v>0</v>
      </c>
      <c r="AK44" s="57">
        <f t="shared" si="159"/>
        <v>4391.9659999999994</v>
      </c>
      <c r="AL44" s="57">
        <f t="shared" si="159"/>
        <v>0</v>
      </c>
      <c r="AM44" s="57">
        <f t="shared" si="159"/>
        <v>0</v>
      </c>
      <c r="AN44" s="57">
        <f t="shared" si="159"/>
        <v>4391.9659999999994</v>
      </c>
      <c r="AO44" s="57">
        <f t="shared" si="159"/>
        <v>0</v>
      </c>
      <c r="AP44" s="57">
        <f t="shared" si="159"/>
        <v>4391.9659999999994</v>
      </c>
      <c r="AQ44" s="57">
        <f t="shared" si="159"/>
        <v>0</v>
      </c>
      <c r="AR44" s="57">
        <f t="shared" si="159"/>
        <v>0</v>
      </c>
      <c r="AS44" s="57">
        <f t="shared" si="159"/>
        <v>4391.9659999999994</v>
      </c>
      <c r="AT44" s="57">
        <f t="shared" si="159"/>
        <v>0</v>
      </c>
      <c r="AU44" s="57">
        <f t="shared" si="159"/>
        <v>0</v>
      </c>
      <c r="AV44" s="57">
        <f t="shared" si="159"/>
        <v>4391.9659999999994</v>
      </c>
      <c r="AW44" s="57">
        <f t="shared" si="159"/>
        <v>0</v>
      </c>
      <c r="AX44" s="57">
        <f>SUM(AX45:AX61)</f>
        <v>18.75</v>
      </c>
      <c r="AY44" s="57">
        <f t="shared" ref="AY44:BD44" si="160">SUM(AY45:AY61)</f>
        <v>0</v>
      </c>
      <c r="AZ44" s="57">
        <f t="shared" si="160"/>
        <v>0</v>
      </c>
      <c r="BA44" s="57">
        <f t="shared" si="160"/>
        <v>18.75</v>
      </c>
      <c r="BB44" s="54">
        <f t="shared" si="135"/>
        <v>0</v>
      </c>
      <c r="BC44" s="57">
        <f t="shared" si="160"/>
        <v>0</v>
      </c>
      <c r="BD44" s="57">
        <f t="shared" si="160"/>
        <v>0</v>
      </c>
      <c r="BE44" s="57">
        <f>SUM(BE45:BE61)</f>
        <v>18.75</v>
      </c>
      <c r="BF44" s="57">
        <f t="shared" ref="BF44:BZ44" si="161">SUM(BF45:BF61)</f>
        <v>0</v>
      </c>
      <c r="BG44" s="110">
        <f t="shared" si="161"/>
        <v>12</v>
      </c>
      <c r="BH44" s="110">
        <f t="shared" si="161"/>
        <v>0</v>
      </c>
      <c r="BI44" s="110">
        <f t="shared" si="161"/>
        <v>0</v>
      </c>
      <c r="BJ44" s="110">
        <f t="shared" si="161"/>
        <v>12</v>
      </c>
      <c r="BK44" s="110">
        <f t="shared" si="161"/>
        <v>0</v>
      </c>
      <c r="BL44" s="110">
        <f t="shared" si="161"/>
        <v>0</v>
      </c>
      <c r="BM44" s="110">
        <f t="shared" si="161"/>
        <v>12</v>
      </c>
      <c r="BN44" s="110">
        <f t="shared" si="161"/>
        <v>0</v>
      </c>
      <c r="BO44" s="110">
        <f t="shared" si="161"/>
        <v>0</v>
      </c>
      <c r="BP44" s="110">
        <f t="shared" si="161"/>
        <v>0</v>
      </c>
      <c r="BQ44" s="110">
        <f t="shared" si="161"/>
        <v>0</v>
      </c>
      <c r="BR44" s="110">
        <f t="shared" si="161"/>
        <v>0</v>
      </c>
      <c r="BS44" s="110">
        <f t="shared" si="161"/>
        <v>0</v>
      </c>
      <c r="BT44" s="110">
        <f t="shared" si="161"/>
        <v>0</v>
      </c>
      <c r="BU44" s="110">
        <f t="shared" si="161"/>
        <v>0</v>
      </c>
      <c r="BV44" s="110">
        <f t="shared" si="161"/>
        <v>0</v>
      </c>
      <c r="BW44" s="110">
        <f t="shared" si="161"/>
        <v>0</v>
      </c>
      <c r="BX44" s="110">
        <f t="shared" si="161"/>
        <v>0</v>
      </c>
      <c r="BY44" s="110">
        <f t="shared" si="161"/>
        <v>0</v>
      </c>
      <c r="BZ44" s="110">
        <f t="shared" si="161"/>
        <v>0</v>
      </c>
      <c r="CA44" s="367"/>
      <c r="CB44" s="367"/>
      <c r="CC44" s="367"/>
      <c r="CD44" s="367"/>
      <c r="CE44" s="367"/>
      <c r="CF44" s="367"/>
      <c r="CG44" s="367"/>
      <c r="CH44" s="367"/>
      <c r="CI44" s="367"/>
      <c r="CJ44" s="367"/>
      <c r="CK44" s="367"/>
    </row>
    <row r="45" spans="1:89" ht="66" hidden="1" customHeight="1">
      <c r="A45" s="376"/>
      <c r="B45" s="465" t="s">
        <v>829</v>
      </c>
      <c r="C45" s="363"/>
      <c r="D45" s="363"/>
      <c r="E45" s="374"/>
      <c r="F45" s="365"/>
      <c r="G45" s="363"/>
      <c r="H45" s="365"/>
      <c r="I45" s="363"/>
      <c r="J45" s="363"/>
      <c r="K45" s="170"/>
      <c r="L45" s="170"/>
      <c r="M45" s="142"/>
      <c r="N45" s="142"/>
      <c r="O45" s="57"/>
      <c r="P45" s="57"/>
      <c r="Q45" s="57"/>
      <c r="R45" s="57"/>
      <c r="S45" s="57">
        <f t="shared" ref="S45:S50" si="162">SUM(T45:V45)</f>
        <v>0</v>
      </c>
      <c r="T45" s="57">
        <v>0</v>
      </c>
      <c r="U45" s="57"/>
      <c r="V45" s="57"/>
      <c r="W45" s="57"/>
      <c r="X45" s="57"/>
      <c r="Y45" s="57">
        <f>SUM(Z45:AB45)</f>
        <v>235</v>
      </c>
      <c r="Z45" s="57"/>
      <c r="AA45" s="57"/>
      <c r="AB45" s="57">
        <f>SUM(AD45:AG45)</f>
        <v>235</v>
      </c>
      <c r="AC45" s="57">
        <f t="shared" si="128"/>
        <v>0</v>
      </c>
      <c r="AD45" s="57"/>
      <c r="AE45" s="57"/>
      <c r="AF45" s="57">
        <v>235</v>
      </c>
      <c r="AG45" s="57"/>
      <c r="AH45" s="57">
        <f>SUM(AI45:AK45)</f>
        <v>235</v>
      </c>
      <c r="AI45" s="57"/>
      <c r="AJ45" s="57"/>
      <c r="AK45" s="57">
        <f>SUM(AL45:AO45)</f>
        <v>235</v>
      </c>
      <c r="AL45" s="57"/>
      <c r="AM45" s="57"/>
      <c r="AN45" s="57">
        <v>235</v>
      </c>
      <c r="AO45" s="57"/>
      <c r="AP45" s="57">
        <f>SUM(AQ45:AS45)</f>
        <v>235</v>
      </c>
      <c r="AQ45" s="57"/>
      <c r="AR45" s="57"/>
      <c r="AS45" s="57">
        <f>SUM(AT45:AW45)</f>
        <v>235</v>
      </c>
      <c r="AT45" s="57"/>
      <c r="AU45" s="57"/>
      <c r="AV45" s="57">
        <v>235</v>
      </c>
      <c r="AW45" s="57"/>
      <c r="AX45" s="57">
        <f>SUM(AY45:BA45)</f>
        <v>0</v>
      </c>
      <c r="AY45" s="57"/>
      <c r="AZ45" s="57"/>
      <c r="BA45" s="57">
        <f>SUM(BC45:BF45)</f>
        <v>0</v>
      </c>
      <c r="BB45" s="54">
        <f t="shared" si="135"/>
        <v>0</v>
      </c>
      <c r="BC45" s="57"/>
      <c r="BD45" s="57"/>
      <c r="BE45" s="57">
        <v>0</v>
      </c>
      <c r="BF45" s="57"/>
      <c r="BG45" s="110">
        <f>SUM(BH45:BJ45)</f>
        <v>0</v>
      </c>
      <c r="BH45" s="110"/>
      <c r="BI45" s="110"/>
      <c r="BJ45" s="110">
        <f>SUM(BK45:BN45)</f>
        <v>0</v>
      </c>
      <c r="BK45" s="110"/>
      <c r="BL45" s="110"/>
      <c r="BM45" s="110">
        <v>0</v>
      </c>
      <c r="BN45" s="110"/>
      <c r="BO45" s="110">
        <f>SUM(BP45:BR45)</f>
        <v>0</v>
      </c>
      <c r="BP45" s="110"/>
      <c r="BQ45" s="110"/>
      <c r="BR45" s="110">
        <f>SUM(BS45:BV45)</f>
        <v>0</v>
      </c>
      <c r="BS45" s="110"/>
      <c r="BT45" s="110"/>
      <c r="BU45" s="110"/>
      <c r="BV45" s="110"/>
      <c r="BW45" s="110">
        <v>0</v>
      </c>
      <c r="BX45" s="110">
        <v>0</v>
      </c>
      <c r="BY45" s="110"/>
      <c r="BZ45" s="377"/>
      <c r="CA45" s="367"/>
      <c r="CB45" s="367"/>
      <c r="CC45" s="367"/>
      <c r="CD45" s="367"/>
      <c r="CE45" s="367"/>
      <c r="CF45" s="367"/>
      <c r="CG45" s="367"/>
      <c r="CH45" s="367"/>
      <c r="CI45" s="367"/>
      <c r="CJ45" s="367"/>
      <c r="CK45" s="367"/>
    </row>
    <row r="46" spans="1:89" ht="66" hidden="1" customHeight="1">
      <c r="A46" s="376"/>
      <c r="B46" s="465" t="s">
        <v>830</v>
      </c>
      <c r="C46" s="363"/>
      <c r="D46" s="363"/>
      <c r="E46" s="374"/>
      <c r="F46" s="365"/>
      <c r="G46" s="363"/>
      <c r="H46" s="365"/>
      <c r="I46" s="363"/>
      <c r="J46" s="363"/>
      <c r="K46" s="170"/>
      <c r="L46" s="170"/>
      <c r="M46" s="142"/>
      <c r="N46" s="142"/>
      <c r="O46" s="57"/>
      <c r="P46" s="57"/>
      <c r="Q46" s="57"/>
      <c r="R46" s="57"/>
      <c r="S46" s="57">
        <f t="shared" si="162"/>
        <v>0</v>
      </c>
      <c r="T46" s="57">
        <v>0</v>
      </c>
      <c r="U46" s="57"/>
      <c r="V46" s="57"/>
      <c r="W46" s="57"/>
      <c r="X46" s="57"/>
      <c r="Y46" s="57">
        <f t="shared" ref="Y46:Y90" si="163">SUM(Z46:AB46)</f>
        <v>305.3</v>
      </c>
      <c r="Z46" s="57"/>
      <c r="AA46" s="57"/>
      <c r="AB46" s="57">
        <f t="shared" ref="AB46:AB90" si="164">SUM(AD46:AG46)</f>
        <v>305.3</v>
      </c>
      <c r="AC46" s="57">
        <f t="shared" si="128"/>
        <v>0</v>
      </c>
      <c r="AD46" s="57"/>
      <c r="AE46" s="57"/>
      <c r="AF46" s="57">
        <v>305.3</v>
      </c>
      <c r="AG46" s="57"/>
      <c r="AH46" s="57">
        <f t="shared" ref="AH46:AH61" si="165">SUM(AI46:AK46)</f>
        <v>305.3</v>
      </c>
      <c r="AI46" s="57"/>
      <c r="AJ46" s="57"/>
      <c r="AK46" s="57">
        <f t="shared" ref="AK46:AK61" si="166">SUM(AL46:AO46)</f>
        <v>305.3</v>
      </c>
      <c r="AL46" s="57"/>
      <c r="AM46" s="57"/>
      <c r="AN46" s="57">
        <v>305.3</v>
      </c>
      <c r="AO46" s="57"/>
      <c r="AP46" s="57">
        <f t="shared" ref="AP46:AP61" si="167">SUM(AQ46:AS46)</f>
        <v>305.3</v>
      </c>
      <c r="AQ46" s="57"/>
      <c r="AR46" s="57"/>
      <c r="AS46" s="57">
        <f t="shared" ref="AS46:AS61" si="168">SUM(AT46:AW46)</f>
        <v>305.3</v>
      </c>
      <c r="AT46" s="57"/>
      <c r="AU46" s="57"/>
      <c r="AV46" s="57">
        <v>305.3</v>
      </c>
      <c r="AW46" s="57"/>
      <c r="AX46" s="57">
        <f t="shared" ref="AX46:AX61" si="169">SUM(AY46:BA46)</f>
        <v>0</v>
      </c>
      <c r="AY46" s="57"/>
      <c r="AZ46" s="57"/>
      <c r="BA46" s="57">
        <f t="shared" ref="BA46:BA61" si="170">SUM(BC46:BF46)</f>
        <v>0</v>
      </c>
      <c r="BB46" s="54">
        <f t="shared" si="135"/>
        <v>0</v>
      </c>
      <c r="BC46" s="57"/>
      <c r="BD46" s="57"/>
      <c r="BE46" s="57">
        <v>0</v>
      </c>
      <c r="BF46" s="57"/>
      <c r="BG46" s="110">
        <f t="shared" ref="BG46:BG61" si="171">SUM(BH46:BJ46)</f>
        <v>0</v>
      </c>
      <c r="BH46" s="110"/>
      <c r="BI46" s="110"/>
      <c r="BJ46" s="110">
        <f t="shared" ref="BJ46:BJ61" si="172">SUM(BK46:BN46)</f>
        <v>0</v>
      </c>
      <c r="BK46" s="110"/>
      <c r="BL46" s="110"/>
      <c r="BM46" s="110">
        <v>0</v>
      </c>
      <c r="BN46" s="110"/>
      <c r="BO46" s="110">
        <f t="shared" ref="BO46:BO61" si="173">SUM(BP46:BR46)</f>
        <v>0</v>
      </c>
      <c r="BP46" s="110"/>
      <c r="BQ46" s="110"/>
      <c r="BR46" s="110">
        <f t="shared" ref="BR46:BR61" si="174">SUM(BS46:BV46)</f>
        <v>0</v>
      </c>
      <c r="BS46" s="110"/>
      <c r="BT46" s="110"/>
      <c r="BU46" s="110"/>
      <c r="BV46" s="110"/>
      <c r="BW46" s="110">
        <v>0</v>
      </c>
      <c r="BX46" s="110">
        <v>0</v>
      </c>
      <c r="BY46" s="110"/>
      <c r="BZ46" s="377"/>
      <c r="CA46" s="367"/>
      <c r="CB46" s="367"/>
      <c r="CC46" s="367"/>
      <c r="CD46" s="367"/>
      <c r="CE46" s="367"/>
      <c r="CF46" s="367"/>
      <c r="CG46" s="367"/>
      <c r="CH46" s="367"/>
      <c r="CI46" s="367"/>
      <c r="CJ46" s="367"/>
      <c r="CK46" s="367"/>
    </row>
    <row r="47" spans="1:89" ht="30.75" hidden="1">
      <c r="A47" s="376"/>
      <c r="B47" s="465" t="s">
        <v>831</v>
      </c>
      <c r="C47" s="363"/>
      <c r="D47" s="363"/>
      <c r="E47" s="374"/>
      <c r="F47" s="365"/>
      <c r="G47" s="363"/>
      <c r="H47" s="365"/>
      <c r="I47" s="363"/>
      <c r="J47" s="363"/>
      <c r="K47" s="170"/>
      <c r="L47" s="170"/>
      <c r="M47" s="142"/>
      <c r="N47" s="142"/>
      <c r="O47" s="57"/>
      <c r="P47" s="57"/>
      <c r="Q47" s="57"/>
      <c r="R47" s="57"/>
      <c r="S47" s="57">
        <f t="shared" si="162"/>
        <v>0</v>
      </c>
      <c r="T47" s="57">
        <v>0</v>
      </c>
      <c r="U47" s="57"/>
      <c r="V47" s="57"/>
      <c r="W47" s="57"/>
      <c r="X47" s="57"/>
      <c r="Y47" s="57">
        <f t="shared" si="163"/>
        <v>166</v>
      </c>
      <c r="Z47" s="57"/>
      <c r="AA47" s="57"/>
      <c r="AB47" s="57">
        <f t="shared" si="164"/>
        <v>166</v>
      </c>
      <c r="AC47" s="57">
        <f t="shared" si="128"/>
        <v>0</v>
      </c>
      <c r="AD47" s="57"/>
      <c r="AE47" s="57"/>
      <c r="AF47" s="57">
        <v>166</v>
      </c>
      <c r="AG47" s="57"/>
      <c r="AH47" s="57">
        <f t="shared" si="165"/>
        <v>166</v>
      </c>
      <c r="AI47" s="57"/>
      <c r="AJ47" s="57"/>
      <c r="AK47" s="57">
        <f t="shared" si="166"/>
        <v>166</v>
      </c>
      <c r="AL47" s="57"/>
      <c r="AM47" s="57"/>
      <c r="AN47" s="57">
        <v>166</v>
      </c>
      <c r="AO47" s="57"/>
      <c r="AP47" s="57">
        <f t="shared" si="167"/>
        <v>166</v>
      </c>
      <c r="AQ47" s="57"/>
      <c r="AR47" s="57"/>
      <c r="AS47" s="57">
        <f t="shared" si="168"/>
        <v>166</v>
      </c>
      <c r="AT47" s="57"/>
      <c r="AU47" s="57"/>
      <c r="AV47" s="57">
        <v>166</v>
      </c>
      <c r="AW47" s="57"/>
      <c r="AX47" s="57">
        <f t="shared" si="169"/>
        <v>0</v>
      </c>
      <c r="AY47" s="57"/>
      <c r="AZ47" s="57"/>
      <c r="BA47" s="57">
        <f t="shared" si="170"/>
        <v>0</v>
      </c>
      <c r="BB47" s="54">
        <f t="shared" si="135"/>
        <v>0</v>
      </c>
      <c r="BC47" s="57"/>
      <c r="BD47" s="57"/>
      <c r="BE47" s="57">
        <v>0</v>
      </c>
      <c r="BF47" s="57"/>
      <c r="BG47" s="110">
        <f t="shared" si="171"/>
        <v>0</v>
      </c>
      <c r="BH47" s="110"/>
      <c r="BI47" s="110"/>
      <c r="BJ47" s="110">
        <f t="shared" si="172"/>
        <v>0</v>
      </c>
      <c r="BK47" s="110"/>
      <c r="BL47" s="110"/>
      <c r="BM47" s="110">
        <v>0</v>
      </c>
      <c r="BN47" s="110"/>
      <c r="BO47" s="110">
        <f t="shared" si="173"/>
        <v>0</v>
      </c>
      <c r="BP47" s="110"/>
      <c r="BQ47" s="110"/>
      <c r="BR47" s="110">
        <f t="shared" si="174"/>
        <v>0</v>
      </c>
      <c r="BS47" s="110"/>
      <c r="BT47" s="110"/>
      <c r="BU47" s="110"/>
      <c r="BV47" s="110"/>
      <c r="BW47" s="110">
        <v>0</v>
      </c>
      <c r="BX47" s="110">
        <v>0</v>
      </c>
      <c r="BY47" s="110"/>
      <c r="BZ47" s="377"/>
      <c r="CA47" s="367"/>
      <c r="CB47" s="367"/>
      <c r="CC47" s="367"/>
      <c r="CD47" s="367"/>
      <c r="CE47" s="367"/>
      <c r="CF47" s="367"/>
      <c r="CG47" s="367"/>
      <c r="CH47" s="367"/>
      <c r="CI47" s="367"/>
      <c r="CJ47" s="367"/>
      <c r="CK47" s="367"/>
    </row>
    <row r="48" spans="1:89" ht="15.4" hidden="1">
      <c r="A48" s="376"/>
      <c r="B48" s="465" t="s">
        <v>832</v>
      </c>
      <c r="C48" s="363"/>
      <c r="D48" s="363"/>
      <c r="E48" s="374"/>
      <c r="F48" s="365"/>
      <c r="G48" s="363"/>
      <c r="H48" s="365"/>
      <c r="I48" s="363"/>
      <c r="J48" s="363"/>
      <c r="K48" s="170"/>
      <c r="L48" s="170"/>
      <c r="M48" s="142"/>
      <c r="N48" s="142"/>
      <c r="O48" s="57"/>
      <c r="P48" s="57"/>
      <c r="Q48" s="57"/>
      <c r="R48" s="57"/>
      <c r="S48" s="57">
        <f t="shared" si="162"/>
        <v>0</v>
      </c>
      <c r="T48" s="57">
        <v>0</v>
      </c>
      <c r="U48" s="57"/>
      <c r="V48" s="57"/>
      <c r="W48" s="57"/>
      <c r="X48" s="57"/>
      <c r="Y48" s="57">
        <f t="shared" si="163"/>
        <v>81</v>
      </c>
      <c r="Z48" s="57"/>
      <c r="AA48" s="57"/>
      <c r="AB48" s="57">
        <f t="shared" si="164"/>
        <v>81</v>
      </c>
      <c r="AC48" s="57">
        <f t="shared" si="128"/>
        <v>0</v>
      </c>
      <c r="AD48" s="57"/>
      <c r="AE48" s="57"/>
      <c r="AF48" s="57">
        <v>81</v>
      </c>
      <c r="AG48" s="57"/>
      <c r="AH48" s="57">
        <f t="shared" si="165"/>
        <v>81</v>
      </c>
      <c r="AI48" s="57"/>
      <c r="AJ48" s="57"/>
      <c r="AK48" s="57">
        <f t="shared" si="166"/>
        <v>81</v>
      </c>
      <c r="AL48" s="57"/>
      <c r="AM48" s="57"/>
      <c r="AN48" s="57">
        <v>81</v>
      </c>
      <c r="AO48" s="57"/>
      <c r="AP48" s="57">
        <f t="shared" si="167"/>
        <v>81</v>
      </c>
      <c r="AQ48" s="57"/>
      <c r="AR48" s="57"/>
      <c r="AS48" s="57">
        <f t="shared" si="168"/>
        <v>81</v>
      </c>
      <c r="AT48" s="57"/>
      <c r="AU48" s="57"/>
      <c r="AV48" s="57">
        <v>81</v>
      </c>
      <c r="AW48" s="57"/>
      <c r="AX48" s="57">
        <f t="shared" si="169"/>
        <v>0</v>
      </c>
      <c r="AY48" s="57"/>
      <c r="AZ48" s="57"/>
      <c r="BA48" s="57">
        <f t="shared" si="170"/>
        <v>0</v>
      </c>
      <c r="BB48" s="54">
        <f t="shared" si="135"/>
        <v>0</v>
      </c>
      <c r="BC48" s="57"/>
      <c r="BD48" s="57"/>
      <c r="BE48" s="57">
        <v>0</v>
      </c>
      <c r="BF48" s="57"/>
      <c r="BG48" s="110">
        <f t="shared" si="171"/>
        <v>0</v>
      </c>
      <c r="BH48" s="110"/>
      <c r="BI48" s="110"/>
      <c r="BJ48" s="110">
        <f t="shared" si="172"/>
        <v>0</v>
      </c>
      <c r="BK48" s="110"/>
      <c r="BL48" s="110"/>
      <c r="BM48" s="110">
        <v>0</v>
      </c>
      <c r="BN48" s="110"/>
      <c r="BO48" s="110">
        <f t="shared" si="173"/>
        <v>0</v>
      </c>
      <c r="BP48" s="110"/>
      <c r="BQ48" s="110"/>
      <c r="BR48" s="110">
        <f t="shared" si="174"/>
        <v>0</v>
      </c>
      <c r="BS48" s="110"/>
      <c r="BT48" s="110"/>
      <c r="BU48" s="110"/>
      <c r="BV48" s="110"/>
      <c r="BW48" s="110">
        <v>0</v>
      </c>
      <c r="BX48" s="110">
        <v>0</v>
      </c>
      <c r="BY48" s="110"/>
      <c r="BZ48" s="377"/>
      <c r="CA48" s="367"/>
      <c r="CB48" s="367"/>
      <c r="CC48" s="367"/>
      <c r="CD48" s="367"/>
      <c r="CE48" s="367"/>
      <c r="CF48" s="367"/>
      <c r="CG48" s="367"/>
      <c r="CH48" s="367"/>
      <c r="CI48" s="367"/>
      <c r="CJ48" s="367"/>
      <c r="CK48" s="367"/>
    </row>
    <row r="49" spans="1:89" ht="15.4" hidden="1">
      <c r="A49" s="376"/>
      <c r="B49" s="465" t="s">
        <v>833</v>
      </c>
      <c r="C49" s="363"/>
      <c r="D49" s="363"/>
      <c r="E49" s="374"/>
      <c r="F49" s="365"/>
      <c r="G49" s="363"/>
      <c r="H49" s="365"/>
      <c r="I49" s="363"/>
      <c r="J49" s="363"/>
      <c r="K49" s="170"/>
      <c r="L49" s="170"/>
      <c r="M49" s="142"/>
      <c r="N49" s="142"/>
      <c r="O49" s="57"/>
      <c r="P49" s="57"/>
      <c r="Q49" s="57"/>
      <c r="R49" s="57"/>
      <c r="S49" s="57">
        <f t="shared" si="162"/>
        <v>0</v>
      </c>
      <c r="T49" s="57">
        <v>0</v>
      </c>
      <c r="U49" s="57"/>
      <c r="V49" s="57"/>
      <c r="W49" s="57"/>
      <c r="X49" s="57"/>
      <c r="Y49" s="57">
        <f t="shared" si="163"/>
        <v>80</v>
      </c>
      <c r="Z49" s="57"/>
      <c r="AA49" s="57"/>
      <c r="AB49" s="57">
        <f t="shared" si="164"/>
        <v>80</v>
      </c>
      <c r="AC49" s="57">
        <f t="shared" si="128"/>
        <v>0</v>
      </c>
      <c r="AD49" s="57"/>
      <c r="AE49" s="57"/>
      <c r="AF49" s="57">
        <v>80</v>
      </c>
      <c r="AG49" s="57"/>
      <c r="AH49" s="57">
        <f t="shared" si="165"/>
        <v>80</v>
      </c>
      <c r="AI49" s="57"/>
      <c r="AJ49" s="57"/>
      <c r="AK49" s="57">
        <f t="shared" si="166"/>
        <v>80</v>
      </c>
      <c r="AL49" s="57"/>
      <c r="AM49" s="57"/>
      <c r="AN49" s="57">
        <v>80</v>
      </c>
      <c r="AO49" s="57"/>
      <c r="AP49" s="57">
        <f t="shared" si="167"/>
        <v>80</v>
      </c>
      <c r="AQ49" s="57"/>
      <c r="AR49" s="57"/>
      <c r="AS49" s="57">
        <f t="shared" si="168"/>
        <v>80</v>
      </c>
      <c r="AT49" s="57"/>
      <c r="AU49" s="57"/>
      <c r="AV49" s="57">
        <v>80</v>
      </c>
      <c r="AW49" s="57"/>
      <c r="AX49" s="57">
        <f t="shared" si="169"/>
        <v>0</v>
      </c>
      <c r="AY49" s="57"/>
      <c r="AZ49" s="57"/>
      <c r="BA49" s="57">
        <f t="shared" si="170"/>
        <v>0</v>
      </c>
      <c r="BB49" s="54">
        <f t="shared" si="135"/>
        <v>0</v>
      </c>
      <c r="BC49" s="57"/>
      <c r="BD49" s="57"/>
      <c r="BE49" s="57">
        <v>0</v>
      </c>
      <c r="BF49" s="57"/>
      <c r="BG49" s="110">
        <f t="shared" si="171"/>
        <v>0</v>
      </c>
      <c r="BH49" s="110"/>
      <c r="BI49" s="110"/>
      <c r="BJ49" s="110">
        <f t="shared" si="172"/>
        <v>0</v>
      </c>
      <c r="BK49" s="110"/>
      <c r="BL49" s="110"/>
      <c r="BM49" s="110">
        <v>0</v>
      </c>
      <c r="BN49" s="110"/>
      <c r="BO49" s="110">
        <f t="shared" si="173"/>
        <v>0</v>
      </c>
      <c r="BP49" s="110"/>
      <c r="BQ49" s="110"/>
      <c r="BR49" s="110">
        <f t="shared" si="174"/>
        <v>0</v>
      </c>
      <c r="BS49" s="110"/>
      <c r="BT49" s="110"/>
      <c r="BU49" s="110"/>
      <c r="BV49" s="110"/>
      <c r="BW49" s="110">
        <v>0</v>
      </c>
      <c r="BX49" s="110">
        <v>0</v>
      </c>
      <c r="BY49" s="110"/>
      <c r="BZ49" s="377"/>
      <c r="CA49" s="367"/>
      <c r="CB49" s="367"/>
      <c r="CC49" s="367"/>
      <c r="CD49" s="367"/>
      <c r="CE49" s="367"/>
      <c r="CF49" s="367"/>
      <c r="CG49" s="367"/>
      <c r="CH49" s="367"/>
      <c r="CI49" s="367"/>
      <c r="CJ49" s="367"/>
      <c r="CK49" s="367"/>
    </row>
    <row r="50" spans="1:89" ht="50.25" hidden="1" customHeight="1">
      <c r="A50" s="376"/>
      <c r="B50" s="465" t="s">
        <v>834</v>
      </c>
      <c r="C50" s="363"/>
      <c r="D50" s="363"/>
      <c r="E50" s="374"/>
      <c r="F50" s="365"/>
      <c r="G50" s="363"/>
      <c r="H50" s="365"/>
      <c r="I50" s="363"/>
      <c r="J50" s="363"/>
      <c r="K50" s="170"/>
      <c r="L50" s="170"/>
      <c r="M50" s="142"/>
      <c r="N50" s="142"/>
      <c r="O50" s="57"/>
      <c r="P50" s="57"/>
      <c r="Q50" s="57"/>
      <c r="R50" s="57"/>
      <c r="S50" s="57">
        <f t="shared" si="162"/>
        <v>0</v>
      </c>
      <c r="T50" s="57">
        <v>0</v>
      </c>
      <c r="U50" s="57"/>
      <c r="V50" s="57"/>
      <c r="W50" s="57"/>
      <c r="X50" s="57"/>
      <c r="Y50" s="57">
        <f t="shared" si="163"/>
        <v>763.78800000000001</v>
      </c>
      <c r="Z50" s="57"/>
      <c r="AA50" s="57"/>
      <c r="AB50" s="57">
        <f t="shared" si="164"/>
        <v>763.78800000000001</v>
      </c>
      <c r="AC50" s="57">
        <f t="shared" si="128"/>
        <v>0</v>
      </c>
      <c r="AD50" s="57"/>
      <c r="AE50" s="57"/>
      <c r="AF50" s="57">
        <f>90.4+673.388</f>
        <v>763.78800000000001</v>
      </c>
      <c r="AG50" s="57"/>
      <c r="AH50" s="57">
        <f t="shared" si="165"/>
        <v>763.78800000000001</v>
      </c>
      <c r="AI50" s="57"/>
      <c r="AJ50" s="57"/>
      <c r="AK50" s="57">
        <f t="shared" si="166"/>
        <v>763.78800000000001</v>
      </c>
      <c r="AL50" s="57"/>
      <c r="AM50" s="57"/>
      <c r="AN50" s="57">
        <f>90.4+673.388</f>
        <v>763.78800000000001</v>
      </c>
      <c r="AO50" s="57"/>
      <c r="AP50" s="57">
        <f t="shared" si="167"/>
        <v>763.78800000000001</v>
      </c>
      <c r="AQ50" s="57"/>
      <c r="AR50" s="57"/>
      <c r="AS50" s="57">
        <f t="shared" si="168"/>
        <v>763.78800000000001</v>
      </c>
      <c r="AT50" s="57"/>
      <c r="AU50" s="57"/>
      <c r="AV50" s="57">
        <f>90.4+673.388</f>
        <v>763.78800000000001</v>
      </c>
      <c r="AW50" s="57"/>
      <c r="AX50" s="57">
        <f t="shared" si="169"/>
        <v>0</v>
      </c>
      <c r="AY50" s="57"/>
      <c r="AZ50" s="57"/>
      <c r="BA50" s="57">
        <f t="shared" si="170"/>
        <v>0</v>
      </c>
      <c r="BB50" s="54">
        <f t="shared" si="135"/>
        <v>0</v>
      </c>
      <c r="BC50" s="57"/>
      <c r="BD50" s="57"/>
      <c r="BE50" s="57">
        <v>0</v>
      </c>
      <c r="BF50" s="57"/>
      <c r="BG50" s="110">
        <f t="shared" si="171"/>
        <v>0</v>
      </c>
      <c r="BH50" s="110"/>
      <c r="BI50" s="110"/>
      <c r="BJ50" s="110">
        <f t="shared" si="172"/>
        <v>0</v>
      </c>
      <c r="BK50" s="110"/>
      <c r="BL50" s="110"/>
      <c r="BM50" s="110">
        <v>0</v>
      </c>
      <c r="BN50" s="110"/>
      <c r="BO50" s="110">
        <f t="shared" si="173"/>
        <v>0</v>
      </c>
      <c r="BP50" s="110"/>
      <c r="BQ50" s="110"/>
      <c r="BR50" s="110">
        <f t="shared" si="174"/>
        <v>0</v>
      </c>
      <c r="BS50" s="110"/>
      <c r="BT50" s="110"/>
      <c r="BU50" s="110"/>
      <c r="BV50" s="110"/>
      <c r="BW50" s="110">
        <v>0</v>
      </c>
      <c r="BX50" s="110">
        <v>0</v>
      </c>
      <c r="BY50" s="110"/>
      <c r="BZ50" s="377"/>
      <c r="CA50" s="367"/>
      <c r="CB50" s="367"/>
      <c r="CC50" s="367"/>
      <c r="CD50" s="367"/>
      <c r="CE50" s="367"/>
      <c r="CF50" s="367"/>
      <c r="CG50" s="367"/>
      <c r="CH50" s="367"/>
      <c r="CI50" s="367"/>
      <c r="CJ50" s="367"/>
      <c r="CK50" s="367"/>
    </row>
    <row r="51" spans="1:89" ht="57" hidden="1" customHeight="1">
      <c r="A51" s="376"/>
      <c r="B51" s="465" t="s">
        <v>835</v>
      </c>
      <c r="C51" s="363"/>
      <c r="D51" s="363"/>
      <c r="E51" s="374"/>
      <c r="F51" s="365"/>
      <c r="G51" s="363"/>
      <c r="H51" s="365"/>
      <c r="I51" s="363"/>
      <c r="J51" s="363"/>
      <c r="K51" s="170"/>
      <c r="L51" s="170"/>
      <c r="M51" s="142"/>
      <c r="N51" s="142"/>
      <c r="O51" s="57"/>
      <c r="P51" s="57"/>
      <c r="Q51" s="57"/>
      <c r="R51" s="57"/>
      <c r="S51" s="57">
        <f t="shared" ref="S51:S61" si="175">SUM(T51:V51)</f>
        <v>0</v>
      </c>
      <c r="T51" s="57">
        <v>0</v>
      </c>
      <c r="U51" s="57"/>
      <c r="V51" s="57"/>
      <c r="W51" s="57"/>
      <c r="X51" s="57"/>
      <c r="Y51" s="57">
        <f t="shared" si="163"/>
        <v>538.6</v>
      </c>
      <c r="Z51" s="57"/>
      <c r="AA51" s="57"/>
      <c r="AB51" s="57">
        <f t="shared" si="164"/>
        <v>538.6</v>
      </c>
      <c r="AC51" s="57">
        <f t="shared" si="128"/>
        <v>0</v>
      </c>
      <c r="AD51" s="57"/>
      <c r="AE51" s="57"/>
      <c r="AF51" s="57">
        <v>538.6</v>
      </c>
      <c r="AG51" s="57"/>
      <c r="AH51" s="57">
        <f t="shared" si="165"/>
        <v>538.6</v>
      </c>
      <c r="AI51" s="57"/>
      <c r="AJ51" s="57"/>
      <c r="AK51" s="57">
        <f t="shared" si="166"/>
        <v>538.6</v>
      </c>
      <c r="AL51" s="57"/>
      <c r="AM51" s="57"/>
      <c r="AN51" s="57">
        <v>538.6</v>
      </c>
      <c r="AO51" s="57"/>
      <c r="AP51" s="57">
        <f t="shared" si="167"/>
        <v>538.6</v>
      </c>
      <c r="AQ51" s="57"/>
      <c r="AR51" s="57"/>
      <c r="AS51" s="57">
        <f t="shared" si="168"/>
        <v>538.6</v>
      </c>
      <c r="AT51" s="57"/>
      <c r="AU51" s="57"/>
      <c r="AV51" s="57">
        <v>538.6</v>
      </c>
      <c r="AW51" s="57"/>
      <c r="AX51" s="57">
        <f t="shared" si="169"/>
        <v>0</v>
      </c>
      <c r="AY51" s="57"/>
      <c r="AZ51" s="57"/>
      <c r="BA51" s="57">
        <f t="shared" si="170"/>
        <v>0</v>
      </c>
      <c r="BB51" s="54">
        <f t="shared" si="135"/>
        <v>0</v>
      </c>
      <c r="BC51" s="57"/>
      <c r="BD51" s="57"/>
      <c r="BE51" s="57">
        <v>0</v>
      </c>
      <c r="BF51" s="57"/>
      <c r="BG51" s="110">
        <f t="shared" si="171"/>
        <v>0</v>
      </c>
      <c r="BH51" s="110"/>
      <c r="BI51" s="110"/>
      <c r="BJ51" s="110">
        <f t="shared" si="172"/>
        <v>0</v>
      </c>
      <c r="BK51" s="110"/>
      <c r="BL51" s="110"/>
      <c r="BM51" s="110">
        <v>0</v>
      </c>
      <c r="BN51" s="110"/>
      <c r="BO51" s="110">
        <f t="shared" si="173"/>
        <v>0</v>
      </c>
      <c r="BP51" s="110"/>
      <c r="BQ51" s="110"/>
      <c r="BR51" s="110">
        <f t="shared" si="174"/>
        <v>0</v>
      </c>
      <c r="BS51" s="110"/>
      <c r="BT51" s="110"/>
      <c r="BU51" s="110"/>
      <c r="BV51" s="110"/>
      <c r="BW51" s="110">
        <v>0</v>
      </c>
      <c r="BX51" s="110">
        <v>0</v>
      </c>
      <c r="BY51" s="110"/>
      <c r="BZ51" s="377"/>
      <c r="CA51" s="367"/>
      <c r="CB51" s="367"/>
      <c r="CC51" s="367"/>
      <c r="CD51" s="367"/>
      <c r="CE51" s="367"/>
      <c r="CF51" s="367"/>
      <c r="CG51" s="367"/>
      <c r="CH51" s="367"/>
      <c r="CI51" s="367"/>
      <c r="CJ51" s="367"/>
      <c r="CK51" s="367"/>
    </row>
    <row r="52" spans="1:89" ht="69" hidden="1" customHeight="1">
      <c r="A52" s="376"/>
      <c r="B52" s="465" t="s">
        <v>822</v>
      </c>
      <c r="C52" s="363"/>
      <c r="D52" s="363"/>
      <c r="E52" s="374"/>
      <c r="F52" s="365"/>
      <c r="G52" s="363"/>
      <c r="H52" s="365"/>
      <c r="I52" s="363"/>
      <c r="J52" s="363"/>
      <c r="K52" s="170"/>
      <c r="L52" s="170"/>
      <c r="M52" s="142"/>
      <c r="N52" s="142"/>
      <c r="O52" s="57"/>
      <c r="P52" s="57"/>
      <c r="Q52" s="57"/>
      <c r="R52" s="57"/>
      <c r="S52" s="57">
        <f t="shared" si="175"/>
        <v>0</v>
      </c>
      <c r="T52" s="57">
        <v>0</v>
      </c>
      <c r="U52" s="57"/>
      <c r="V52" s="57"/>
      <c r="W52" s="57"/>
      <c r="X52" s="57"/>
      <c r="Y52" s="57">
        <f t="shared" si="163"/>
        <v>80</v>
      </c>
      <c r="Z52" s="57"/>
      <c r="AA52" s="57"/>
      <c r="AB52" s="57">
        <f t="shared" si="164"/>
        <v>80</v>
      </c>
      <c r="AC52" s="57">
        <f t="shared" si="128"/>
        <v>0</v>
      </c>
      <c r="AD52" s="57"/>
      <c r="AE52" s="57"/>
      <c r="AF52" s="57">
        <v>80</v>
      </c>
      <c r="AG52" s="57"/>
      <c r="AH52" s="57">
        <f t="shared" si="165"/>
        <v>80</v>
      </c>
      <c r="AI52" s="57"/>
      <c r="AJ52" s="57"/>
      <c r="AK52" s="57">
        <f t="shared" si="166"/>
        <v>80</v>
      </c>
      <c r="AL52" s="57"/>
      <c r="AM52" s="57"/>
      <c r="AN52" s="57">
        <v>80</v>
      </c>
      <c r="AO52" s="57"/>
      <c r="AP52" s="57">
        <f t="shared" si="167"/>
        <v>80</v>
      </c>
      <c r="AQ52" s="57"/>
      <c r="AR52" s="57"/>
      <c r="AS52" s="57">
        <f t="shared" si="168"/>
        <v>80</v>
      </c>
      <c r="AT52" s="57"/>
      <c r="AU52" s="57"/>
      <c r="AV52" s="57">
        <v>80</v>
      </c>
      <c r="AW52" s="57"/>
      <c r="AX52" s="57">
        <f t="shared" si="169"/>
        <v>0</v>
      </c>
      <c r="AY52" s="57"/>
      <c r="AZ52" s="57"/>
      <c r="BA52" s="57">
        <f t="shared" si="170"/>
        <v>0</v>
      </c>
      <c r="BB52" s="54">
        <f t="shared" si="135"/>
        <v>0</v>
      </c>
      <c r="BC52" s="57"/>
      <c r="BD52" s="57"/>
      <c r="BE52" s="57">
        <v>0</v>
      </c>
      <c r="BF52" s="57"/>
      <c r="BG52" s="110">
        <f t="shared" si="171"/>
        <v>0</v>
      </c>
      <c r="BH52" s="110"/>
      <c r="BI52" s="110"/>
      <c r="BJ52" s="110">
        <f t="shared" si="172"/>
        <v>0</v>
      </c>
      <c r="BK52" s="110"/>
      <c r="BL52" s="110"/>
      <c r="BM52" s="110">
        <v>0</v>
      </c>
      <c r="BN52" s="110"/>
      <c r="BO52" s="110">
        <f t="shared" si="173"/>
        <v>0</v>
      </c>
      <c r="BP52" s="110"/>
      <c r="BQ52" s="110"/>
      <c r="BR52" s="110">
        <f t="shared" si="174"/>
        <v>0</v>
      </c>
      <c r="BS52" s="110"/>
      <c r="BT52" s="110"/>
      <c r="BU52" s="110"/>
      <c r="BV52" s="110"/>
      <c r="BW52" s="110">
        <v>0</v>
      </c>
      <c r="BX52" s="110">
        <v>0</v>
      </c>
      <c r="BY52" s="110"/>
      <c r="BZ52" s="377"/>
      <c r="CA52" s="367"/>
      <c r="CB52" s="367"/>
      <c r="CC52" s="367"/>
      <c r="CD52" s="367"/>
      <c r="CE52" s="367"/>
      <c r="CF52" s="367"/>
      <c r="CG52" s="367"/>
      <c r="CH52" s="367"/>
      <c r="CI52" s="367"/>
      <c r="CJ52" s="367"/>
      <c r="CK52" s="367"/>
    </row>
    <row r="53" spans="1:89" ht="30.75" hidden="1">
      <c r="A53" s="376"/>
      <c r="B53" s="465" t="s">
        <v>836</v>
      </c>
      <c r="C53" s="363"/>
      <c r="D53" s="363"/>
      <c r="E53" s="374"/>
      <c r="F53" s="365"/>
      <c r="G53" s="363"/>
      <c r="H53" s="365"/>
      <c r="I53" s="363"/>
      <c r="J53" s="363"/>
      <c r="K53" s="170"/>
      <c r="L53" s="170"/>
      <c r="M53" s="142"/>
      <c r="N53" s="142"/>
      <c r="O53" s="57"/>
      <c r="P53" s="57"/>
      <c r="Q53" s="57"/>
      <c r="R53" s="57"/>
      <c r="S53" s="57">
        <f t="shared" si="175"/>
        <v>0</v>
      </c>
      <c r="T53" s="57">
        <v>0</v>
      </c>
      <c r="U53" s="57"/>
      <c r="V53" s="57"/>
      <c r="W53" s="57"/>
      <c r="X53" s="57"/>
      <c r="Y53" s="57">
        <f t="shared" si="163"/>
        <v>720.03500000000008</v>
      </c>
      <c r="Z53" s="57"/>
      <c r="AA53" s="57"/>
      <c r="AB53" s="57">
        <f t="shared" si="164"/>
        <v>720.03500000000008</v>
      </c>
      <c r="AC53" s="57">
        <f t="shared" si="128"/>
        <v>0</v>
      </c>
      <c r="AD53" s="57"/>
      <c r="AE53" s="57"/>
      <c r="AF53" s="57">
        <f>300+420.035</f>
        <v>720.03500000000008</v>
      </c>
      <c r="AG53" s="57"/>
      <c r="AH53" s="57">
        <f t="shared" si="165"/>
        <v>720.03500000000008</v>
      </c>
      <c r="AI53" s="57"/>
      <c r="AJ53" s="57"/>
      <c r="AK53" s="57">
        <f t="shared" si="166"/>
        <v>720.03500000000008</v>
      </c>
      <c r="AL53" s="57"/>
      <c r="AM53" s="57"/>
      <c r="AN53" s="57">
        <f>300+420.035</f>
        <v>720.03500000000008</v>
      </c>
      <c r="AO53" s="57"/>
      <c r="AP53" s="57">
        <f t="shared" si="167"/>
        <v>720.03500000000008</v>
      </c>
      <c r="AQ53" s="57"/>
      <c r="AR53" s="57"/>
      <c r="AS53" s="57">
        <f t="shared" si="168"/>
        <v>720.03500000000008</v>
      </c>
      <c r="AT53" s="57"/>
      <c r="AU53" s="57"/>
      <c r="AV53" s="57">
        <f>300+420.035</f>
        <v>720.03500000000008</v>
      </c>
      <c r="AW53" s="57"/>
      <c r="AX53" s="57">
        <f t="shared" si="169"/>
        <v>0</v>
      </c>
      <c r="AY53" s="57"/>
      <c r="AZ53" s="57"/>
      <c r="BA53" s="57">
        <f t="shared" si="170"/>
        <v>0</v>
      </c>
      <c r="BB53" s="54">
        <f t="shared" si="135"/>
        <v>0</v>
      </c>
      <c r="BC53" s="57"/>
      <c r="BD53" s="57"/>
      <c r="BE53" s="57">
        <v>0</v>
      </c>
      <c r="BF53" s="57"/>
      <c r="BG53" s="110">
        <f t="shared" si="171"/>
        <v>0</v>
      </c>
      <c r="BH53" s="110"/>
      <c r="BI53" s="110"/>
      <c r="BJ53" s="110">
        <f t="shared" si="172"/>
        <v>0</v>
      </c>
      <c r="BK53" s="110"/>
      <c r="BL53" s="110"/>
      <c r="BM53" s="110">
        <v>0</v>
      </c>
      <c r="BN53" s="110"/>
      <c r="BO53" s="110">
        <f t="shared" si="173"/>
        <v>0</v>
      </c>
      <c r="BP53" s="110"/>
      <c r="BQ53" s="110"/>
      <c r="BR53" s="110">
        <f t="shared" si="174"/>
        <v>0</v>
      </c>
      <c r="BS53" s="110"/>
      <c r="BT53" s="110"/>
      <c r="BU53" s="110"/>
      <c r="BV53" s="110"/>
      <c r="BW53" s="110">
        <v>0</v>
      </c>
      <c r="BX53" s="110">
        <v>0</v>
      </c>
      <c r="BY53" s="110"/>
      <c r="BZ53" s="377"/>
      <c r="CA53" s="367"/>
      <c r="CB53" s="367"/>
      <c r="CC53" s="367"/>
      <c r="CD53" s="367"/>
      <c r="CE53" s="367"/>
      <c r="CF53" s="367"/>
      <c r="CG53" s="367"/>
      <c r="CH53" s="367"/>
      <c r="CI53" s="367"/>
      <c r="CJ53" s="367"/>
      <c r="CK53" s="367"/>
    </row>
    <row r="54" spans="1:89" ht="30.75" hidden="1">
      <c r="A54" s="376"/>
      <c r="B54" s="465" t="s">
        <v>837</v>
      </c>
      <c r="C54" s="363"/>
      <c r="D54" s="363"/>
      <c r="E54" s="374"/>
      <c r="F54" s="365"/>
      <c r="G54" s="363"/>
      <c r="H54" s="365"/>
      <c r="I54" s="363"/>
      <c r="J54" s="363"/>
      <c r="K54" s="170"/>
      <c r="L54" s="170"/>
      <c r="M54" s="142"/>
      <c r="N54" s="142"/>
      <c r="O54" s="57"/>
      <c r="P54" s="57"/>
      <c r="Q54" s="57"/>
      <c r="R54" s="57"/>
      <c r="S54" s="57">
        <f t="shared" si="175"/>
        <v>0</v>
      </c>
      <c r="T54" s="57">
        <v>0</v>
      </c>
      <c r="U54" s="57"/>
      <c r="V54" s="57"/>
      <c r="W54" s="57"/>
      <c r="X54" s="57"/>
      <c r="Y54" s="57">
        <f t="shared" si="163"/>
        <v>671.44899999999996</v>
      </c>
      <c r="Z54" s="57"/>
      <c r="AA54" s="57"/>
      <c r="AB54" s="57">
        <f t="shared" si="164"/>
        <v>671.44899999999996</v>
      </c>
      <c r="AC54" s="57">
        <f t="shared" si="128"/>
        <v>0</v>
      </c>
      <c r="AD54" s="57"/>
      <c r="AE54" s="57"/>
      <c r="AF54" s="57">
        <f>110.8+560.649</f>
        <v>671.44899999999996</v>
      </c>
      <c r="AG54" s="57"/>
      <c r="AH54" s="57">
        <f t="shared" si="165"/>
        <v>671.44899999999996</v>
      </c>
      <c r="AI54" s="57"/>
      <c r="AJ54" s="57"/>
      <c r="AK54" s="57">
        <f t="shared" si="166"/>
        <v>671.44899999999996</v>
      </c>
      <c r="AL54" s="57"/>
      <c r="AM54" s="57"/>
      <c r="AN54" s="57">
        <f>110.8+560.649</f>
        <v>671.44899999999996</v>
      </c>
      <c r="AO54" s="57"/>
      <c r="AP54" s="57">
        <f t="shared" si="167"/>
        <v>671.44899999999996</v>
      </c>
      <c r="AQ54" s="57"/>
      <c r="AR54" s="57"/>
      <c r="AS54" s="57">
        <f t="shared" si="168"/>
        <v>671.44899999999996</v>
      </c>
      <c r="AT54" s="57"/>
      <c r="AU54" s="57"/>
      <c r="AV54" s="57">
        <f>110.8+560.649</f>
        <v>671.44899999999996</v>
      </c>
      <c r="AW54" s="57"/>
      <c r="AX54" s="57">
        <f t="shared" si="169"/>
        <v>0</v>
      </c>
      <c r="AY54" s="57"/>
      <c r="AZ54" s="57"/>
      <c r="BA54" s="57">
        <f t="shared" si="170"/>
        <v>0</v>
      </c>
      <c r="BB54" s="54">
        <f t="shared" si="135"/>
        <v>0</v>
      </c>
      <c r="BC54" s="57"/>
      <c r="BD54" s="57"/>
      <c r="BE54" s="57">
        <v>0</v>
      </c>
      <c r="BF54" s="57"/>
      <c r="BG54" s="110">
        <f t="shared" si="171"/>
        <v>0</v>
      </c>
      <c r="BH54" s="110"/>
      <c r="BI54" s="110"/>
      <c r="BJ54" s="110">
        <f t="shared" si="172"/>
        <v>0</v>
      </c>
      <c r="BK54" s="110"/>
      <c r="BL54" s="110"/>
      <c r="BM54" s="110">
        <v>0</v>
      </c>
      <c r="BN54" s="110"/>
      <c r="BO54" s="110">
        <f t="shared" si="173"/>
        <v>0</v>
      </c>
      <c r="BP54" s="110"/>
      <c r="BQ54" s="110"/>
      <c r="BR54" s="110">
        <f t="shared" si="174"/>
        <v>0</v>
      </c>
      <c r="BS54" s="110"/>
      <c r="BT54" s="110"/>
      <c r="BU54" s="110"/>
      <c r="BV54" s="110"/>
      <c r="BW54" s="110">
        <v>0</v>
      </c>
      <c r="BX54" s="110">
        <v>0</v>
      </c>
      <c r="BY54" s="110"/>
      <c r="BZ54" s="377"/>
      <c r="CA54" s="367"/>
      <c r="CB54" s="367"/>
      <c r="CC54" s="367"/>
      <c r="CD54" s="367"/>
      <c r="CE54" s="367"/>
      <c r="CF54" s="367"/>
      <c r="CG54" s="367"/>
      <c r="CH54" s="367"/>
      <c r="CI54" s="367"/>
      <c r="CJ54" s="367"/>
      <c r="CK54" s="367"/>
    </row>
    <row r="55" spans="1:89" ht="46.15" hidden="1">
      <c r="A55" s="376"/>
      <c r="B55" s="465" t="s">
        <v>838</v>
      </c>
      <c r="C55" s="363"/>
      <c r="D55" s="363"/>
      <c r="E55" s="374"/>
      <c r="F55" s="365"/>
      <c r="G55" s="363"/>
      <c r="H55" s="365"/>
      <c r="I55" s="363"/>
      <c r="J55" s="363"/>
      <c r="K55" s="170"/>
      <c r="L55" s="170"/>
      <c r="M55" s="142"/>
      <c r="N55" s="142"/>
      <c r="O55" s="57"/>
      <c r="P55" s="57"/>
      <c r="Q55" s="57"/>
      <c r="R55" s="57"/>
      <c r="S55" s="57">
        <f t="shared" si="175"/>
        <v>0</v>
      </c>
      <c r="T55" s="57">
        <v>0</v>
      </c>
      <c r="U55" s="57"/>
      <c r="V55" s="57"/>
      <c r="W55" s="57"/>
      <c r="X55" s="57"/>
      <c r="Y55" s="57">
        <f t="shared" si="163"/>
        <v>105</v>
      </c>
      <c r="Z55" s="57"/>
      <c r="AA55" s="57"/>
      <c r="AB55" s="57">
        <f t="shared" si="164"/>
        <v>105</v>
      </c>
      <c r="AC55" s="57">
        <f t="shared" si="128"/>
        <v>0</v>
      </c>
      <c r="AD55" s="57"/>
      <c r="AE55" s="57"/>
      <c r="AF55" s="57">
        <v>105</v>
      </c>
      <c r="AG55" s="57"/>
      <c r="AH55" s="57">
        <f t="shared" si="165"/>
        <v>105</v>
      </c>
      <c r="AI55" s="57"/>
      <c r="AJ55" s="57"/>
      <c r="AK55" s="57">
        <f t="shared" si="166"/>
        <v>105</v>
      </c>
      <c r="AL55" s="57"/>
      <c r="AM55" s="57"/>
      <c r="AN55" s="57">
        <v>105</v>
      </c>
      <c r="AO55" s="57"/>
      <c r="AP55" s="57">
        <f t="shared" si="167"/>
        <v>105</v>
      </c>
      <c r="AQ55" s="57"/>
      <c r="AR55" s="57"/>
      <c r="AS55" s="57">
        <f t="shared" si="168"/>
        <v>105</v>
      </c>
      <c r="AT55" s="57"/>
      <c r="AU55" s="57"/>
      <c r="AV55" s="57">
        <v>105</v>
      </c>
      <c r="AW55" s="57"/>
      <c r="AX55" s="57">
        <f t="shared" si="169"/>
        <v>0</v>
      </c>
      <c r="AY55" s="57"/>
      <c r="AZ55" s="57"/>
      <c r="BA55" s="57">
        <f t="shared" si="170"/>
        <v>0</v>
      </c>
      <c r="BB55" s="54">
        <f t="shared" si="135"/>
        <v>0</v>
      </c>
      <c r="BC55" s="57"/>
      <c r="BD55" s="57"/>
      <c r="BE55" s="57">
        <v>0</v>
      </c>
      <c r="BF55" s="57"/>
      <c r="BG55" s="110">
        <f t="shared" si="171"/>
        <v>0</v>
      </c>
      <c r="BH55" s="110"/>
      <c r="BI55" s="110"/>
      <c r="BJ55" s="110">
        <f t="shared" si="172"/>
        <v>0</v>
      </c>
      <c r="BK55" s="110"/>
      <c r="BL55" s="110"/>
      <c r="BM55" s="110">
        <v>0</v>
      </c>
      <c r="BN55" s="110"/>
      <c r="BO55" s="110">
        <f t="shared" si="173"/>
        <v>0</v>
      </c>
      <c r="BP55" s="110"/>
      <c r="BQ55" s="110"/>
      <c r="BR55" s="110">
        <f t="shared" si="174"/>
        <v>0</v>
      </c>
      <c r="BS55" s="110"/>
      <c r="BT55" s="110"/>
      <c r="BU55" s="110"/>
      <c r="BV55" s="110"/>
      <c r="BW55" s="110">
        <v>0</v>
      </c>
      <c r="BX55" s="110">
        <v>0</v>
      </c>
      <c r="BY55" s="110"/>
      <c r="BZ55" s="377"/>
      <c r="CA55" s="367"/>
      <c r="CB55" s="367"/>
      <c r="CC55" s="367"/>
      <c r="CD55" s="367"/>
      <c r="CE55" s="367"/>
      <c r="CF55" s="367"/>
      <c r="CG55" s="367"/>
      <c r="CH55" s="367"/>
      <c r="CI55" s="367"/>
      <c r="CJ55" s="367"/>
      <c r="CK55" s="367"/>
    </row>
    <row r="56" spans="1:89" ht="66" hidden="1" customHeight="1">
      <c r="A56" s="376"/>
      <c r="B56" s="465" t="s">
        <v>839</v>
      </c>
      <c r="C56" s="363"/>
      <c r="D56" s="363"/>
      <c r="E56" s="374"/>
      <c r="F56" s="365"/>
      <c r="G56" s="363"/>
      <c r="H56" s="365"/>
      <c r="I56" s="363"/>
      <c r="J56" s="363"/>
      <c r="K56" s="170"/>
      <c r="L56" s="170"/>
      <c r="M56" s="142"/>
      <c r="N56" s="142"/>
      <c r="O56" s="57"/>
      <c r="P56" s="57"/>
      <c r="Q56" s="57"/>
      <c r="R56" s="57"/>
      <c r="S56" s="57">
        <f t="shared" si="175"/>
        <v>0</v>
      </c>
      <c r="T56" s="57">
        <v>0</v>
      </c>
      <c r="U56" s="57"/>
      <c r="V56" s="57"/>
      <c r="W56" s="57"/>
      <c r="X56" s="57"/>
      <c r="Y56" s="57">
        <f t="shared" si="163"/>
        <v>51.75</v>
      </c>
      <c r="Z56" s="57"/>
      <c r="AA56" s="57"/>
      <c r="AB56" s="57">
        <f t="shared" si="164"/>
        <v>51.75</v>
      </c>
      <c r="AC56" s="57">
        <f t="shared" si="128"/>
        <v>0</v>
      </c>
      <c r="AD56" s="57"/>
      <c r="AE56" s="57"/>
      <c r="AF56" s="57">
        <f>33+18.75</f>
        <v>51.75</v>
      </c>
      <c r="AG56" s="57"/>
      <c r="AH56" s="57">
        <f t="shared" si="165"/>
        <v>33</v>
      </c>
      <c r="AI56" s="57"/>
      <c r="AJ56" s="57"/>
      <c r="AK56" s="57">
        <f t="shared" si="166"/>
        <v>33</v>
      </c>
      <c r="AL56" s="57"/>
      <c r="AM56" s="57"/>
      <c r="AN56" s="57">
        <v>33</v>
      </c>
      <c r="AO56" s="57"/>
      <c r="AP56" s="57">
        <f t="shared" si="167"/>
        <v>33</v>
      </c>
      <c r="AQ56" s="57"/>
      <c r="AR56" s="57"/>
      <c r="AS56" s="57">
        <f t="shared" si="168"/>
        <v>33</v>
      </c>
      <c r="AT56" s="57"/>
      <c r="AU56" s="57"/>
      <c r="AV56" s="57">
        <v>33</v>
      </c>
      <c r="AW56" s="57"/>
      <c r="AX56" s="57">
        <f t="shared" si="169"/>
        <v>18.75</v>
      </c>
      <c r="AY56" s="57"/>
      <c r="AZ56" s="57"/>
      <c r="BA56" s="57">
        <f t="shared" si="170"/>
        <v>18.75</v>
      </c>
      <c r="BB56" s="54">
        <f t="shared" si="135"/>
        <v>0</v>
      </c>
      <c r="BC56" s="57"/>
      <c r="BD56" s="57"/>
      <c r="BE56" s="57">
        <v>18.75</v>
      </c>
      <c r="BF56" s="57"/>
      <c r="BG56" s="110">
        <f t="shared" si="171"/>
        <v>12</v>
      </c>
      <c r="BH56" s="110"/>
      <c r="BI56" s="110"/>
      <c r="BJ56" s="110">
        <f t="shared" si="172"/>
        <v>12</v>
      </c>
      <c r="BK56" s="110"/>
      <c r="BL56" s="110"/>
      <c r="BM56" s="110">
        <v>12</v>
      </c>
      <c r="BN56" s="110"/>
      <c r="BO56" s="110">
        <f t="shared" si="173"/>
        <v>0</v>
      </c>
      <c r="BP56" s="110"/>
      <c r="BQ56" s="110"/>
      <c r="BR56" s="110">
        <f t="shared" si="174"/>
        <v>0</v>
      </c>
      <c r="BS56" s="110"/>
      <c r="BT56" s="110"/>
      <c r="BU56" s="110"/>
      <c r="BV56" s="110"/>
      <c r="BW56" s="110">
        <v>0</v>
      </c>
      <c r="BX56" s="110">
        <v>0</v>
      </c>
      <c r="BY56" s="110"/>
      <c r="BZ56" s="377"/>
      <c r="CA56" s="367"/>
      <c r="CB56" s="367"/>
      <c r="CC56" s="367"/>
      <c r="CD56" s="367"/>
      <c r="CE56" s="367"/>
      <c r="CF56" s="367"/>
      <c r="CG56" s="367"/>
      <c r="CH56" s="367"/>
      <c r="CI56" s="367"/>
      <c r="CJ56" s="367"/>
      <c r="CK56" s="367"/>
    </row>
    <row r="57" spans="1:89" ht="66" hidden="1" customHeight="1">
      <c r="A57" s="376"/>
      <c r="B57" s="465" t="s">
        <v>840</v>
      </c>
      <c r="C57" s="363"/>
      <c r="D57" s="363"/>
      <c r="E57" s="374"/>
      <c r="F57" s="365"/>
      <c r="G57" s="363"/>
      <c r="H57" s="365"/>
      <c r="I57" s="363"/>
      <c r="J57" s="363"/>
      <c r="K57" s="170"/>
      <c r="L57" s="170"/>
      <c r="M57" s="142"/>
      <c r="N57" s="142"/>
      <c r="O57" s="57"/>
      <c r="P57" s="57"/>
      <c r="Q57" s="57"/>
      <c r="R57" s="57"/>
      <c r="S57" s="57">
        <f t="shared" si="175"/>
        <v>0</v>
      </c>
      <c r="T57" s="57">
        <v>0</v>
      </c>
      <c r="U57" s="57"/>
      <c r="V57" s="57"/>
      <c r="W57" s="57"/>
      <c r="X57" s="57"/>
      <c r="Y57" s="57">
        <f t="shared" si="163"/>
        <v>16.2</v>
      </c>
      <c r="Z57" s="57"/>
      <c r="AA57" s="57"/>
      <c r="AB57" s="57">
        <f t="shared" si="164"/>
        <v>16.2</v>
      </c>
      <c r="AC57" s="57">
        <f t="shared" si="128"/>
        <v>0</v>
      </c>
      <c r="AD57" s="57"/>
      <c r="AE57" s="57"/>
      <c r="AF57" s="57">
        <v>16.2</v>
      </c>
      <c r="AG57" s="57"/>
      <c r="AH57" s="57">
        <f t="shared" si="165"/>
        <v>16.2</v>
      </c>
      <c r="AI57" s="57"/>
      <c r="AJ57" s="57"/>
      <c r="AK57" s="57">
        <f t="shared" si="166"/>
        <v>16.2</v>
      </c>
      <c r="AL57" s="57"/>
      <c r="AM57" s="57"/>
      <c r="AN57" s="57">
        <v>16.2</v>
      </c>
      <c r="AO57" s="57"/>
      <c r="AP57" s="57">
        <f t="shared" si="167"/>
        <v>16.2</v>
      </c>
      <c r="AQ57" s="57"/>
      <c r="AR57" s="57"/>
      <c r="AS57" s="57">
        <f t="shared" si="168"/>
        <v>16.2</v>
      </c>
      <c r="AT57" s="57"/>
      <c r="AU57" s="57"/>
      <c r="AV57" s="57">
        <v>16.2</v>
      </c>
      <c r="AW57" s="57"/>
      <c r="AX57" s="57">
        <f t="shared" si="169"/>
        <v>0</v>
      </c>
      <c r="AY57" s="57"/>
      <c r="AZ57" s="57"/>
      <c r="BA57" s="57">
        <f t="shared" si="170"/>
        <v>0</v>
      </c>
      <c r="BB57" s="54">
        <f t="shared" si="135"/>
        <v>0</v>
      </c>
      <c r="BC57" s="57"/>
      <c r="BD57" s="57"/>
      <c r="BE57" s="57">
        <v>0</v>
      </c>
      <c r="BF57" s="57"/>
      <c r="BG57" s="110">
        <f t="shared" si="171"/>
        <v>0</v>
      </c>
      <c r="BH57" s="110"/>
      <c r="BI57" s="110"/>
      <c r="BJ57" s="110">
        <f t="shared" si="172"/>
        <v>0</v>
      </c>
      <c r="BK57" s="110"/>
      <c r="BL57" s="110"/>
      <c r="BM57" s="110">
        <v>0</v>
      </c>
      <c r="BN57" s="110"/>
      <c r="BO57" s="110">
        <f t="shared" si="173"/>
        <v>0</v>
      </c>
      <c r="BP57" s="110"/>
      <c r="BQ57" s="110"/>
      <c r="BR57" s="110">
        <f t="shared" si="174"/>
        <v>0</v>
      </c>
      <c r="BS57" s="110"/>
      <c r="BT57" s="110"/>
      <c r="BU57" s="110"/>
      <c r="BV57" s="110"/>
      <c r="BW57" s="110">
        <v>0</v>
      </c>
      <c r="BX57" s="110">
        <v>0</v>
      </c>
      <c r="BY57" s="110"/>
      <c r="BZ57" s="377"/>
      <c r="CA57" s="367"/>
      <c r="CB57" s="367"/>
      <c r="CC57" s="367"/>
      <c r="CD57" s="367"/>
      <c r="CE57" s="367"/>
      <c r="CF57" s="367"/>
      <c r="CG57" s="367"/>
      <c r="CH57" s="367"/>
      <c r="CI57" s="367"/>
      <c r="CJ57" s="367"/>
      <c r="CK57" s="367"/>
    </row>
    <row r="58" spans="1:89" ht="66" hidden="1" customHeight="1">
      <c r="A58" s="376"/>
      <c r="B58" s="465" t="s">
        <v>841</v>
      </c>
      <c r="C58" s="363"/>
      <c r="D58" s="363"/>
      <c r="E58" s="374"/>
      <c r="F58" s="365"/>
      <c r="G58" s="363"/>
      <c r="H58" s="365"/>
      <c r="I58" s="363"/>
      <c r="J58" s="363"/>
      <c r="K58" s="170"/>
      <c r="L58" s="170"/>
      <c r="M58" s="142"/>
      <c r="N58" s="142"/>
      <c r="O58" s="57"/>
      <c r="P58" s="57"/>
      <c r="Q58" s="57"/>
      <c r="R58" s="57"/>
      <c r="S58" s="57">
        <f t="shared" si="175"/>
        <v>0</v>
      </c>
      <c r="T58" s="57">
        <v>0</v>
      </c>
      <c r="U58" s="57"/>
      <c r="V58" s="57"/>
      <c r="W58" s="57"/>
      <c r="X58" s="57"/>
      <c r="Y58" s="57">
        <f t="shared" si="163"/>
        <v>16.2</v>
      </c>
      <c r="Z58" s="57"/>
      <c r="AA58" s="57"/>
      <c r="AB58" s="57">
        <f t="shared" si="164"/>
        <v>16.2</v>
      </c>
      <c r="AC58" s="57">
        <f t="shared" si="128"/>
        <v>0</v>
      </c>
      <c r="AD58" s="57"/>
      <c r="AE58" s="57"/>
      <c r="AF58" s="57">
        <v>16.2</v>
      </c>
      <c r="AG58" s="57"/>
      <c r="AH58" s="57">
        <f t="shared" si="165"/>
        <v>16.2</v>
      </c>
      <c r="AI58" s="57"/>
      <c r="AJ58" s="57"/>
      <c r="AK58" s="57">
        <f t="shared" si="166"/>
        <v>16.2</v>
      </c>
      <c r="AL58" s="57"/>
      <c r="AM58" s="57"/>
      <c r="AN58" s="57">
        <v>16.2</v>
      </c>
      <c r="AO58" s="57"/>
      <c r="AP58" s="57">
        <f t="shared" si="167"/>
        <v>16.2</v>
      </c>
      <c r="AQ58" s="57"/>
      <c r="AR58" s="57"/>
      <c r="AS58" s="57">
        <f t="shared" si="168"/>
        <v>16.2</v>
      </c>
      <c r="AT58" s="57"/>
      <c r="AU58" s="57"/>
      <c r="AV58" s="57">
        <v>16.2</v>
      </c>
      <c r="AW58" s="57"/>
      <c r="AX58" s="57">
        <f t="shared" si="169"/>
        <v>0</v>
      </c>
      <c r="AY58" s="57"/>
      <c r="AZ58" s="57"/>
      <c r="BA58" s="57">
        <f t="shared" si="170"/>
        <v>0</v>
      </c>
      <c r="BB58" s="54">
        <f t="shared" si="135"/>
        <v>0</v>
      </c>
      <c r="BC58" s="57"/>
      <c r="BD58" s="57"/>
      <c r="BE58" s="57">
        <v>0</v>
      </c>
      <c r="BF58" s="57"/>
      <c r="BG58" s="110">
        <f t="shared" si="171"/>
        <v>0</v>
      </c>
      <c r="BH58" s="110"/>
      <c r="BI58" s="110"/>
      <c r="BJ58" s="110">
        <f t="shared" si="172"/>
        <v>0</v>
      </c>
      <c r="BK58" s="110"/>
      <c r="BL58" s="110"/>
      <c r="BM58" s="110">
        <v>0</v>
      </c>
      <c r="BN58" s="110"/>
      <c r="BO58" s="110">
        <f t="shared" si="173"/>
        <v>0</v>
      </c>
      <c r="BP58" s="110"/>
      <c r="BQ58" s="110"/>
      <c r="BR58" s="110">
        <f t="shared" si="174"/>
        <v>0</v>
      </c>
      <c r="BS58" s="110"/>
      <c r="BT58" s="110"/>
      <c r="BU58" s="110"/>
      <c r="BV58" s="110"/>
      <c r="BW58" s="110">
        <v>0</v>
      </c>
      <c r="BX58" s="110">
        <v>0</v>
      </c>
      <c r="BY58" s="110"/>
      <c r="BZ58" s="377"/>
      <c r="CA58" s="367"/>
      <c r="CB58" s="367"/>
      <c r="CC58" s="367"/>
      <c r="CD58" s="367"/>
      <c r="CE58" s="367"/>
      <c r="CF58" s="367"/>
      <c r="CG58" s="367"/>
      <c r="CH58" s="367"/>
      <c r="CI58" s="367"/>
      <c r="CJ58" s="367"/>
      <c r="CK58" s="367"/>
    </row>
    <row r="59" spans="1:89" ht="66" hidden="1" customHeight="1">
      <c r="A59" s="376"/>
      <c r="B59" s="465" t="s">
        <v>842</v>
      </c>
      <c r="C59" s="363"/>
      <c r="D59" s="363"/>
      <c r="E59" s="374"/>
      <c r="F59" s="365"/>
      <c r="G59" s="363"/>
      <c r="H59" s="365"/>
      <c r="I59" s="363"/>
      <c r="J59" s="363"/>
      <c r="K59" s="170"/>
      <c r="L59" s="170"/>
      <c r="M59" s="142"/>
      <c r="N59" s="142"/>
      <c r="O59" s="57"/>
      <c r="P59" s="57"/>
      <c r="Q59" s="57"/>
      <c r="R59" s="57"/>
      <c r="S59" s="57">
        <f t="shared" si="175"/>
        <v>0</v>
      </c>
      <c r="T59" s="57">
        <v>0</v>
      </c>
      <c r="U59" s="57"/>
      <c r="V59" s="57"/>
      <c r="W59" s="57"/>
      <c r="X59" s="57"/>
      <c r="Y59" s="57">
        <f t="shared" si="163"/>
        <v>16.2</v>
      </c>
      <c r="Z59" s="57"/>
      <c r="AA59" s="57"/>
      <c r="AB59" s="57">
        <f t="shared" si="164"/>
        <v>16.2</v>
      </c>
      <c r="AC59" s="57">
        <f t="shared" si="128"/>
        <v>0</v>
      </c>
      <c r="AD59" s="57"/>
      <c r="AE59" s="57"/>
      <c r="AF59" s="57">
        <v>16.2</v>
      </c>
      <c r="AG59" s="57"/>
      <c r="AH59" s="57">
        <f t="shared" si="165"/>
        <v>16.2</v>
      </c>
      <c r="AI59" s="57"/>
      <c r="AJ59" s="57"/>
      <c r="AK59" s="57">
        <f t="shared" si="166"/>
        <v>16.2</v>
      </c>
      <c r="AL59" s="57"/>
      <c r="AM59" s="57"/>
      <c r="AN59" s="57">
        <v>16.2</v>
      </c>
      <c r="AO59" s="57"/>
      <c r="AP59" s="57">
        <f t="shared" si="167"/>
        <v>16.2</v>
      </c>
      <c r="AQ59" s="57"/>
      <c r="AR59" s="57"/>
      <c r="AS59" s="57">
        <f t="shared" si="168"/>
        <v>16.2</v>
      </c>
      <c r="AT59" s="57"/>
      <c r="AU59" s="57"/>
      <c r="AV59" s="57">
        <v>16.2</v>
      </c>
      <c r="AW59" s="57"/>
      <c r="AX59" s="57">
        <f t="shared" si="169"/>
        <v>0</v>
      </c>
      <c r="AY59" s="57"/>
      <c r="AZ59" s="57"/>
      <c r="BA59" s="57">
        <f t="shared" si="170"/>
        <v>0</v>
      </c>
      <c r="BB59" s="54">
        <f t="shared" si="135"/>
        <v>0</v>
      </c>
      <c r="BC59" s="57"/>
      <c r="BD59" s="57"/>
      <c r="BE59" s="57">
        <v>0</v>
      </c>
      <c r="BF59" s="57"/>
      <c r="BG59" s="110">
        <f t="shared" si="171"/>
        <v>0</v>
      </c>
      <c r="BH59" s="110"/>
      <c r="BI59" s="110"/>
      <c r="BJ59" s="110">
        <f t="shared" si="172"/>
        <v>0</v>
      </c>
      <c r="BK59" s="110"/>
      <c r="BL59" s="110"/>
      <c r="BM59" s="110">
        <v>0</v>
      </c>
      <c r="BN59" s="110"/>
      <c r="BO59" s="110">
        <f t="shared" si="173"/>
        <v>0</v>
      </c>
      <c r="BP59" s="110"/>
      <c r="BQ59" s="110"/>
      <c r="BR59" s="110">
        <f t="shared" si="174"/>
        <v>0</v>
      </c>
      <c r="BS59" s="110"/>
      <c r="BT59" s="110"/>
      <c r="BU59" s="110"/>
      <c r="BV59" s="110"/>
      <c r="BW59" s="110">
        <v>0</v>
      </c>
      <c r="BX59" s="110">
        <v>0</v>
      </c>
      <c r="BY59" s="110"/>
      <c r="BZ59" s="377"/>
      <c r="CA59" s="367"/>
      <c r="CB59" s="367"/>
      <c r="CC59" s="367"/>
      <c r="CD59" s="367"/>
      <c r="CE59" s="367"/>
      <c r="CF59" s="367"/>
      <c r="CG59" s="367"/>
      <c r="CH59" s="367"/>
      <c r="CI59" s="367"/>
      <c r="CJ59" s="367"/>
      <c r="CK59" s="367"/>
    </row>
    <row r="60" spans="1:89" ht="120" hidden="1" customHeight="1">
      <c r="A60" s="376"/>
      <c r="B60" s="465" t="s">
        <v>843</v>
      </c>
      <c r="C60" s="363"/>
      <c r="D60" s="363"/>
      <c r="E60" s="374"/>
      <c r="F60" s="365"/>
      <c r="G60" s="363"/>
      <c r="H60" s="365"/>
      <c r="I60" s="363"/>
      <c r="J60" s="363"/>
      <c r="K60" s="170"/>
      <c r="L60" s="170"/>
      <c r="M60" s="142"/>
      <c r="N60" s="142"/>
      <c r="O60" s="57"/>
      <c r="P60" s="57"/>
      <c r="Q60" s="57"/>
      <c r="R60" s="57"/>
      <c r="S60" s="57">
        <f t="shared" si="175"/>
        <v>0</v>
      </c>
      <c r="T60" s="57">
        <v>0</v>
      </c>
      <c r="U60" s="57"/>
      <c r="V60" s="57"/>
      <c r="W60" s="57"/>
      <c r="X60" s="57"/>
      <c r="Y60" s="57">
        <f t="shared" si="163"/>
        <v>515.19399999999996</v>
      </c>
      <c r="Z60" s="57"/>
      <c r="AA60" s="57"/>
      <c r="AB60" s="57">
        <f t="shared" si="164"/>
        <v>515.19399999999996</v>
      </c>
      <c r="AC60" s="57">
        <f t="shared" si="128"/>
        <v>0</v>
      </c>
      <c r="AD60" s="57"/>
      <c r="AE60" s="57"/>
      <c r="AF60" s="57">
        <v>515.19399999999996</v>
      </c>
      <c r="AG60" s="57"/>
      <c r="AH60" s="57">
        <f t="shared" si="165"/>
        <v>515.19399999999996</v>
      </c>
      <c r="AI60" s="57"/>
      <c r="AJ60" s="57"/>
      <c r="AK60" s="57">
        <f t="shared" si="166"/>
        <v>515.19399999999996</v>
      </c>
      <c r="AL60" s="57"/>
      <c r="AM60" s="57"/>
      <c r="AN60" s="57">
        <v>515.19399999999996</v>
      </c>
      <c r="AO60" s="57"/>
      <c r="AP60" s="57">
        <f t="shared" si="167"/>
        <v>515.19399999999996</v>
      </c>
      <c r="AQ60" s="57"/>
      <c r="AR60" s="57"/>
      <c r="AS60" s="57">
        <f t="shared" si="168"/>
        <v>515.19399999999996</v>
      </c>
      <c r="AT60" s="57"/>
      <c r="AU60" s="57"/>
      <c r="AV60" s="57">
        <v>515.19399999999996</v>
      </c>
      <c r="AW60" s="57"/>
      <c r="AX60" s="57">
        <f t="shared" si="169"/>
        <v>0</v>
      </c>
      <c r="AY60" s="57"/>
      <c r="AZ60" s="57"/>
      <c r="BA60" s="57">
        <f t="shared" si="170"/>
        <v>0</v>
      </c>
      <c r="BB60" s="54">
        <f t="shared" si="135"/>
        <v>0</v>
      </c>
      <c r="BC60" s="57"/>
      <c r="BD60" s="57"/>
      <c r="BE60" s="57">
        <v>0</v>
      </c>
      <c r="BF60" s="57"/>
      <c r="BG60" s="110">
        <f t="shared" si="171"/>
        <v>0</v>
      </c>
      <c r="BH60" s="110"/>
      <c r="BI60" s="110"/>
      <c r="BJ60" s="110">
        <f t="shared" si="172"/>
        <v>0</v>
      </c>
      <c r="BK60" s="110"/>
      <c r="BL60" s="110"/>
      <c r="BM60" s="110">
        <v>0</v>
      </c>
      <c r="BN60" s="110"/>
      <c r="BO60" s="110">
        <f t="shared" si="173"/>
        <v>0</v>
      </c>
      <c r="BP60" s="110"/>
      <c r="BQ60" s="110"/>
      <c r="BR60" s="110">
        <f t="shared" si="174"/>
        <v>0</v>
      </c>
      <c r="BS60" s="110"/>
      <c r="BT60" s="110"/>
      <c r="BU60" s="110"/>
      <c r="BV60" s="110"/>
      <c r="BW60" s="110">
        <v>0</v>
      </c>
      <c r="BX60" s="110">
        <v>0</v>
      </c>
      <c r="BY60" s="110"/>
      <c r="BZ60" s="377"/>
      <c r="CA60" s="367"/>
      <c r="CB60" s="367"/>
      <c r="CC60" s="367"/>
      <c r="CD60" s="367"/>
      <c r="CE60" s="367"/>
      <c r="CF60" s="367"/>
      <c r="CG60" s="367"/>
      <c r="CH60" s="367"/>
      <c r="CI60" s="367"/>
      <c r="CJ60" s="367"/>
      <c r="CK60" s="367"/>
    </row>
    <row r="61" spans="1:89" ht="149.25" hidden="1" customHeight="1">
      <c r="A61" s="376"/>
      <c r="B61" s="465" t="s">
        <v>844</v>
      </c>
      <c r="C61" s="363"/>
      <c r="D61" s="363"/>
      <c r="E61" s="374"/>
      <c r="F61" s="365"/>
      <c r="G61" s="363"/>
      <c r="H61" s="365"/>
      <c r="I61" s="363"/>
      <c r="J61" s="363"/>
      <c r="K61" s="170"/>
      <c r="L61" s="170"/>
      <c r="M61" s="142"/>
      <c r="N61" s="142"/>
      <c r="O61" s="57"/>
      <c r="P61" s="57"/>
      <c r="Q61" s="57"/>
      <c r="R61" s="57"/>
      <c r="S61" s="57">
        <f t="shared" si="175"/>
        <v>0</v>
      </c>
      <c r="T61" s="57">
        <v>0</v>
      </c>
      <c r="U61" s="57"/>
      <c r="V61" s="57"/>
      <c r="W61" s="57"/>
      <c r="X61" s="57"/>
      <c r="Y61" s="57">
        <f t="shared" si="163"/>
        <v>49</v>
      </c>
      <c r="Z61" s="57"/>
      <c r="AA61" s="57"/>
      <c r="AB61" s="57">
        <f t="shared" si="164"/>
        <v>49</v>
      </c>
      <c r="AC61" s="57">
        <f t="shared" si="128"/>
        <v>0</v>
      </c>
      <c r="AD61" s="57"/>
      <c r="AE61" s="57"/>
      <c r="AF61" s="57">
        <v>49</v>
      </c>
      <c r="AG61" s="57"/>
      <c r="AH61" s="57">
        <f t="shared" si="165"/>
        <v>49</v>
      </c>
      <c r="AI61" s="57"/>
      <c r="AJ61" s="57"/>
      <c r="AK61" s="57">
        <f t="shared" si="166"/>
        <v>49</v>
      </c>
      <c r="AL61" s="57"/>
      <c r="AM61" s="57"/>
      <c r="AN61" s="57">
        <v>49</v>
      </c>
      <c r="AO61" s="57"/>
      <c r="AP61" s="57">
        <f t="shared" si="167"/>
        <v>49</v>
      </c>
      <c r="AQ61" s="57"/>
      <c r="AR61" s="57"/>
      <c r="AS61" s="57">
        <f t="shared" si="168"/>
        <v>49</v>
      </c>
      <c r="AT61" s="57"/>
      <c r="AU61" s="57"/>
      <c r="AV61" s="57">
        <v>49</v>
      </c>
      <c r="AW61" s="57"/>
      <c r="AX61" s="57">
        <f t="shared" si="169"/>
        <v>0</v>
      </c>
      <c r="AY61" s="57"/>
      <c r="AZ61" s="57"/>
      <c r="BA61" s="57">
        <f t="shared" si="170"/>
        <v>0</v>
      </c>
      <c r="BB61" s="54">
        <f t="shared" si="135"/>
        <v>0</v>
      </c>
      <c r="BC61" s="57"/>
      <c r="BD61" s="57"/>
      <c r="BE61" s="57">
        <v>0</v>
      </c>
      <c r="BF61" s="57"/>
      <c r="BG61" s="110">
        <f t="shared" si="171"/>
        <v>0</v>
      </c>
      <c r="BH61" s="110"/>
      <c r="BI61" s="110"/>
      <c r="BJ61" s="110">
        <f t="shared" si="172"/>
        <v>0</v>
      </c>
      <c r="BK61" s="110"/>
      <c r="BL61" s="110"/>
      <c r="BM61" s="110">
        <v>0</v>
      </c>
      <c r="BN61" s="110"/>
      <c r="BO61" s="110">
        <f t="shared" si="173"/>
        <v>0</v>
      </c>
      <c r="BP61" s="110"/>
      <c r="BQ61" s="110"/>
      <c r="BR61" s="110">
        <f t="shared" si="174"/>
        <v>0</v>
      </c>
      <c r="BS61" s="110"/>
      <c r="BT61" s="110"/>
      <c r="BU61" s="110"/>
      <c r="BV61" s="110"/>
      <c r="BW61" s="110">
        <v>0</v>
      </c>
      <c r="BX61" s="110">
        <v>0</v>
      </c>
      <c r="BY61" s="110"/>
      <c r="BZ61" s="377"/>
      <c r="CA61" s="367"/>
      <c r="CB61" s="367"/>
      <c r="CC61" s="367"/>
      <c r="CD61" s="367"/>
      <c r="CE61" s="367"/>
      <c r="CF61" s="367"/>
      <c r="CG61" s="367"/>
      <c r="CH61" s="367"/>
      <c r="CI61" s="367"/>
      <c r="CJ61" s="367"/>
      <c r="CK61" s="367"/>
    </row>
    <row r="62" spans="1:89" ht="61.5" hidden="1">
      <c r="A62" s="376" t="s">
        <v>845</v>
      </c>
      <c r="B62" s="465" t="s">
        <v>846</v>
      </c>
      <c r="C62" s="363"/>
      <c r="D62" s="363"/>
      <c r="E62" s="374"/>
      <c r="F62" s="365"/>
      <c r="G62" s="363"/>
      <c r="H62" s="365"/>
      <c r="I62" s="363"/>
      <c r="J62" s="363"/>
      <c r="K62" s="170"/>
      <c r="L62" s="170"/>
      <c r="M62" s="142"/>
      <c r="N62" s="142"/>
      <c r="O62" s="57"/>
      <c r="P62" s="57" t="s">
        <v>847</v>
      </c>
      <c r="Q62" s="57" t="s">
        <v>781</v>
      </c>
      <c r="R62" s="57" t="s">
        <v>848</v>
      </c>
      <c r="S62" s="57">
        <f t="shared" ref="S62:T62" si="176">SUM(S63:S74)</f>
        <v>0</v>
      </c>
      <c r="T62" s="57">
        <f t="shared" si="176"/>
        <v>0</v>
      </c>
      <c r="U62" s="57"/>
      <c r="V62" s="57"/>
      <c r="W62" s="57"/>
      <c r="X62" s="57"/>
      <c r="Y62" s="57">
        <f>SUM(Y63:Y74)</f>
        <v>1826.5260000000001</v>
      </c>
      <c r="Z62" s="57">
        <f t="shared" ref="Z62:BZ62" si="177">SUM(Z63:Z74)</f>
        <v>0</v>
      </c>
      <c r="AA62" s="57">
        <f t="shared" si="177"/>
        <v>0</v>
      </c>
      <c r="AB62" s="57">
        <f t="shared" si="177"/>
        <v>1826.5260000000001</v>
      </c>
      <c r="AC62" s="57">
        <f t="shared" si="128"/>
        <v>0</v>
      </c>
      <c r="AD62" s="57">
        <f t="shared" si="177"/>
        <v>0</v>
      </c>
      <c r="AE62" s="57">
        <f t="shared" si="177"/>
        <v>0</v>
      </c>
      <c r="AF62" s="57">
        <f t="shared" si="177"/>
        <v>1826.5260000000001</v>
      </c>
      <c r="AG62" s="57">
        <f t="shared" si="177"/>
        <v>0</v>
      </c>
      <c r="AH62" s="57">
        <f t="shared" si="177"/>
        <v>1000.2260000000001</v>
      </c>
      <c r="AI62" s="57">
        <f t="shared" si="177"/>
        <v>0</v>
      </c>
      <c r="AJ62" s="57">
        <f t="shared" si="177"/>
        <v>0</v>
      </c>
      <c r="AK62" s="57">
        <f t="shared" si="177"/>
        <v>1000.2260000000001</v>
      </c>
      <c r="AL62" s="57">
        <f t="shared" si="177"/>
        <v>0</v>
      </c>
      <c r="AM62" s="57">
        <f t="shared" si="177"/>
        <v>0</v>
      </c>
      <c r="AN62" s="57">
        <f t="shared" si="177"/>
        <v>1000.2260000000001</v>
      </c>
      <c r="AO62" s="57">
        <f t="shared" si="177"/>
        <v>0</v>
      </c>
      <c r="AP62" s="57">
        <f t="shared" si="177"/>
        <v>1000.2260000000001</v>
      </c>
      <c r="AQ62" s="57">
        <f t="shared" si="177"/>
        <v>0</v>
      </c>
      <c r="AR62" s="57">
        <f t="shared" si="177"/>
        <v>0</v>
      </c>
      <c r="AS62" s="57">
        <f t="shared" si="177"/>
        <v>1000.2260000000001</v>
      </c>
      <c r="AT62" s="57">
        <f t="shared" si="177"/>
        <v>0</v>
      </c>
      <c r="AU62" s="57">
        <f t="shared" si="177"/>
        <v>0</v>
      </c>
      <c r="AV62" s="57">
        <f t="shared" si="177"/>
        <v>1000.2260000000001</v>
      </c>
      <c r="AW62" s="57">
        <f t="shared" si="177"/>
        <v>0</v>
      </c>
      <c r="AX62" s="57">
        <f t="shared" si="177"/>
        <v>826.3</v>
      </c>
      <c r="AY62" s="57">
        <f t="shared" si="177"/>
        <v>0</v>
      </c>
      <c r="AZ62" s="57">
        <f t="shared" si="177"/>
        <v>0</v>
      </c>
      <c r="BA62" s="57">
        <f t="shared" si="177"/>
        <v>826.3</v>
      </c>
      <c r="BB62" s="54">
        <f t="shared" si="135"/>
        <v>0</v>
      </c>
      <c r="BC62" s="57">
        <f t="shared" si="177"/>
        <v>0</v>
      </c>
      <c r="BD62" s="57">
        <f t="shared" si="177"/>
        <v>0</v>
      </c>
      <c r="BE62" s="57">
        <f t="shared" si="177"/>
        <v>826.3</v>
      </c>
      <c r="BF62" s="57">
        <f t="shared" si="177"/>
        <v>0</v>
      </c>
      <c r="BG62" s="110">
        <f t="shared" si="177"/>
        <v>826.3</v>
      </c>
      <c r="BH62" s="110">
        <f t="shared" si="177"/>
        <v>0</v>
      </c>
      <c r="BI62" s="110">
        <f t="shared" si="177"/>
        <v>0</v>
      </c>
      <c r="BJ62" s="110">
        <f t="shared" si="177"/>
        <v>826.3</v>
      </c>
      <c r="BK62" s="110">
        <f t="shared" si="177"/>
        <v>0</v>
      </c>
      <c r="BL62" s="110">
        <f t="shared" si="177"/>
        <v>0</v>
      </c>
      <c r="BM62" s="110">
        <f t="shared" si="177"/>
        <v>826.3</v>
      </c>
      <c r="BN62" s="110">
        <f t="shared" si="177"/>
        <v>0</v>
      </c>
      <c r="BO62" s="110">
        <f t="shared" si="177"/>
        <v>0</v>
      </c>
      <c r="BP62" s="110">
        <f t="shared" si="177"/>
        <v>0</v>
      </c>
      <c r="BQ62" s="110">
        <f t="shared" si="177"/>
        <v>0</v>
      </c>
      <c r="BR62" s="110">
        <f t="shared" si="177"/>
        <v>0</v>
      </c>
      <c r="BS62" s="110">
        <f t="shared" si="177"/>
        <v>0</v>
      </c>
      <c r="BT62" s="110">
        <f t="shared" si="177"/>
        <v>0</v>
      </c>
      <c r="BU62" s="110">
        <f t="shared" si="177"/>
        <v>0</v>
      </c>
      <c r="BV62" s="110">
        <f t="shared" si="177"/>
        <v>0</v>
      </c>
      <c r="BW62" s="110">
        <f t="shared" si="177"/>
        <v>0</v>
      </c>
      <c r="BX62" s="110">
        <f t="shared" si="177"/>
        <v>0</v>
      </c>
      <c r="BY62" s="110">
        <f t="shared" si="177"/>
        <v>0</v>
      </c>
      <c r="BZ62" s="110">
        <f t="shared" si="177"/>
        <v>0</v>
      </c>
      <c r="CA62" s="367"/>
      <c r="CB62" s="367"/>
      <c r="CC62" s="367"/>
      <c r="CD62" s="367"/>
      <c r="CE62" s="367"/>
      <c r="CF62" s="367"/>
      <c r="CG62" s="367"/>
      <c r="CH62" s="367"/>
      <c r="CI62" s="367"/>
      <c r="CJ62" s="367"/>
      <c r="CK62" s="367"/>
    </row>
    <row r="63" spans="1:89" ht="66" hidden="1" customHeight="1">
      <c r="A63" s="376"/>
      <c r="B63" s="465" t="s">
        <v>849</v>
      </c>
      <c r="C63" s="363"/>
      <c r="D63" s="363"/>
      <c r="E63" s="374"/>
      <c r="F63" s="365"/>
      <c r="G63" s="363"/>
      <c r="H63" s="365"/>
      <c r="I63" s="363"/>
      <c r="J63" s="363"/>
      <c r="K63" s="170"/>
      <c r="L63" s="170"/>
      <c r="M63" s="142"/>
      <c r="N63" s="142"/>
      <c r="O63" s="57"/>
      <c r="P63" s="57"/>
      <c r="Q63" s="57"/>
      <c r="R63" s="57"/>
      <c r="S63" s="57">
        <f t="shared" ref="S63:S74" si="178">SUM(T63:V63)</f>
        <v>0</v>
      </c>
      <c r="T63" s="57">
        <v>0</v>
      </c>
      <c r="U63" s="57"/>
      <c r="V63" s="57"/>
      <c r="W63" s="57"/>
      <c r="X63" s="57"/>
      <c r="Y63" s="57">
        <f t="shared" si="163"/>
        <v>75</v>
      </c>
      <c r="Z63" s="57"/>
      <c r="AA63" s="57"/>
      <c r="AB63" s="57">
        <f t="shared" si="164"/>
        <v>75</v>
      </c>
      <c r="AC63" s="57">
        <f t="shared" si="128"/>
        <v>0</v>
      </c>
      <c r="AD63" s="57"/>
      <c r="AE63" s="57"/>
      <c r="AF63" s="57">
        <v>75</v>
      </c>
      <c r="AG63" s="57"/>
      <c r="AH63" s="57">
        <f t="shared" ref="AH63:AH74" si="179">SUM(AI63:AK63)</f>
        <v>75</v>
      </c>
      <c r="AI63" s="57"/>
      <c r="AJ63" s="57"/>
      <c r="AK63" s="57">
        <f t="shared" ref="AK63:AK74" si="180">SUM(AL63:AO63)</f>
        <v>75</v>
      </c>
      <c r="AL63" s="57"/>
      <c r="AM63" s="57"/>
      <c r="AN63" s="57">
        <v>75</v>
      </c>
      <c r="AO63" s="57"/>
      <c r="AP63" s="57">
        <f t="shared" ref="AP63:AP74" si="181">SUM(AQ63:AS63)</f>
        <v>75</v>
      </c>
      <c r="AQ63" s="57"/>
      <c r="AR63" s="57"/>
      <c r="AS63" s="57">
        <f t="shared" ref="AS63:AS74" si="182">SUM(AT63:AW63)</f>
        <v>75</v>
      </c>
      <c r="AT63" s="57"/>
      <c r="AU63" s="57"/>
      <c r="AV63" s="57">
        <v>75</v>
      </c>
      <c r="AW63" s="57"/>
      <c r="AX63" s="57">
        <f t="shared" ref="AX63:AX74" si="183">SUM(AY63:BA63)</f>
        <v>0</v>
      </c>
      <c r="AY63" s="57"/>
      <c r="AZ63" s="57"/>
      <c r="BA63" s="57">
        <f t="shared" ref="BA63:BA74" si="184">SUM(BC63:BF63)</f>
        <v>0</v>
      </c>
      <c r="BB63" s="54">
        <f t="shared" si="135"/>
        <v>0</v>
      </c>
      <c r="BC63" s="57"/>
      <c r="BD63" s="57"/>
      <c r="BE63" s="57">
        <v>0</v>
      </c>
      <c r="BF63" s="57"/>
      <c r="BG63" s="110">
        <f t="shared" ref="BG63:BG74" si="185">SUM(BH63:BJ63)</f>
        <v>0</v>
      </c>
      <c r="BH63" s="110"/>
      <c r="BI63" s="110"/>
      <c r="BJ63" s="110">
        <f t="shared" ref="BJ63:BJ74" si="186">SUM(BK63:BN63)</f>
        <v>0</v>
      </c>
      <c r="BK63" s="110"/>
      <c r="BL63" s="110"/>
      <c r="BM63" s="110">
        <v>0</v>
      </c>
      <c r="BN63" s="110"/>
      <c r="BO63" s="110">
        <f t="shared" ref="BO63:BO74" si="187">SUM(BP63:BR63)</f>
        <v>0</v>
      </c>
      <c r="BP63" s="110"/>
      <c r="BQ63" s="110"/>
      <c r="BR63" s="110">
        <f t="shared" ref="BR63:BR74" si="188">SUM(BS63:BV63)</f>
        <v>0</v>
      </c>
      <c r="BS63" s="110"/>
      <c r="BT63" s="110"/>
      <c r="BU63" s="110"/>
      <c r="BV63" s="110"/>
      <c r="BW63" s="110">
        <v>0</v>
      </c>
      <c r="BX63" s="110">
        <v>0</v>
      </c>
      <c r="BY63" s="110"/>
      <c r="BZ63" s="377"/>
      <c r="CA63" s="367"/>
      <c r="CB63" s="367"/>
      <c r="CC63" s="367"/>
      <c r="CD63" s="367"/>
      <c r="CE63" s="367"/>
      <c r="CF63" s="367"/>
      <c r="CG63" s="367"/>
      <c r="CH63" s="367"/>
      <c r="CI63" s="367"/>
      <c r="CJ63" s="367"/>
      <c r="CK63" s="367"/>
    </row>
    <row r="64" spans="1:89" ht="66" hidden="1" customHeight="1">
      <c r="A64" s="376"/>
      <c r="B64" s="465" t="s">
        <v>850</v>
      </c>
      <c r="C64" s="363"/>
      <c r="D64" s="363"/>
      <c r="E64" s="374"/>
      <c r="F64" s="365"/>
      <c r="G64" s="363"/>
      <c r="H64" s="365"/>
      <c r="I64" s="363"/>
      <c r="J64" s="363"/>
      <c r="K64" s="170"/>
      <c r="L64" s="170"/>
      <c r="M64" s="142"/>
      <c r="N64" s="142"/>
      <c r="O64" s="57"/>
      <c r="P64" s="57"/>
      <c r="Q64" s="57"/>
      <c r="R64" s="57"/>
      <c r="S64" s="57">
        <f t="shared" si="178"/>
        <v>0</v>
      </c>
      <c r="T64" s="57">
        <v>0</v>
      </c>
      <c r="U64" s="57"/>
      <c r="V64" s="57"/>
      <c r="W64" s="57"/>
      <c r="X64" s="57"/>
      <c r="Y64" s="57">
        <f t="shared" si="163"/>
        <v>76</v>
      </c>
      <c r="Z64" s="57"/>
      <c r="AA64" s="57"/>
      <c r="AB64" s="57">
        <f t="shared" si="164"/>
        <v>76</v>
      </c>
      <c r="AC64" s="57">
        <f t="shared" si="128"/>
        <v>0</v>
      </c>
      <c r="AD64" s="57"/>
      <c r="AE64" s="57"/>
      <c r="AF64" s="57">
        <v>76</v>
      </c>
      <c r="AG64" s="57"/>
      <c r="AH64" s="57">
        <f t="shared" si="179"/>
        <v>76</v>
      </c>
      <c r="AI64" s="57"/>
      <c r="AJ64" s="57"/>
      <c r="AK64" s="57">
        <f t="shared" si="180"/>
        <v>76</v>
      </c>
      <c r="AL64" s="57"/>
      <c r="AM64" s="57"/>
      <c r="AN64" s="57">
        <v>76</v>
      </c>
      <c r="AO64" s="57"/>
      <c r="AP64" s="57">
        <f t="shared" si="181"/>
        <v>76</v>
      </c>
      <c r="AQ64" s="57"/>
      <c r="AR64" s="57"/>
      <c r="AS64" s="57">
        <f t="shared" si="182"/>
        <v>76</v>
      </c>
      <c r="AT64" s="57"/>
      <c r="AU64" s="57"/>
      <c r="AV64" s="57">
        <v>76</v>
      </c>
      <c r="AW64" s="57"/>
      <c r="AX64" s="57">
        <f t="shared" si="183"/>
        <v>0</v>
      </c>
      <c r="AY64" s="57"/>
      <c r="AZ64" s="57"/>
      <c r="BA64" s="57">
        <f t="shared" si="184"/>
        <v>0</v>
      </c>
      <c r="BB64" s="54">
        <f t="shared" si="135"/>
        <v>0</v>
      </c>
      <c r="BC64" s="57"/>
      <c r="BD64" s="57"/>
      <c r="BE64" s="57">
        <v>0</v>
      </c>
      <c r="BF64" s="57"/>
      <c r="BG64" s="110">
        <f t="shared" si="185"/>
        <v>0</v>
      </c>
      <c r="BH64" s="110"/>
      <c r="BI64" s="110"/>
      <c r="BJ64" s="110">
        <f t="shared" si="186"/>
        <v>0</v>
      </c>
      <c r="BK64" s="110"/>
      <c r="BL64" s="110"/>
      <c r="BM64" s="110">
        <v>0</v>
      </c>
      <c r="BN64" s="110"/>
      <c r="BO64" s="110">
        <f t="shared" si="187"/>
        <v>0</v>
      </c>
      <c r="BP64" s="110"/>
      <c r="BQ64" s="110"/>
      <c r="BR64" s="110">
        <f t="shared" si="188"/>
        <v>0</v>
      </c>
      <c r="BS64" s="110"/>
      <c r="BT64" s="110"/>
      <c r="BU64" s="110"/>
      <c r="BV64" s="110"/>
      <c r="BW64" s="110">
        <v>0</v>
      </c>
      <c r="BX64" s="110">
        <v>0</v>
      </c>
      <c r="BY64" s="110"/>
      <c r="BZ64" s="377"/>
      <c r="CA64" s="367"/>
      <c r="CB64" s="367"/>
      <c r="CC64" s="367"/>
      <c r="CD64" s="367"/>
      <c r="CE64" s="367"/>
      <c r="CF64" s="367"/>
      <c r="CG64" s="367"/>
      <c r="CH64" s="367"/>
      <c r="CI64" s="367"/>
      <c r="CJ64" s="367"/>
      <c r="CK64" s="367"/>
    </row>
    <row r="65" spans="1:89" ht="66" hidden="1" customHeight="1">
      <c r="A65" s="376"/>
      <c r="B65" s="465" t="s">
        <v>851</v>
      </c>
      <c r="C65" s="363"/>
      <c r="D65" s="363"/>
      <c r="E65" s="374"/>
      <c r="F65" s="365"/>
      <c r="G65" s="363"/>
      <c r="H65" s="365"/>
      <c r="I65" s="363"/>
      <c r="J65" s="363"/>
      <c r="K65" s="170"/>
      <c r="L65" s="170"/>
      <c r="M65" s="142"/>
      <c r="N65" s="142"/>
      <c r="O65" s="57"/>
      <c r="P65" s="57"/>
      <c r="Q65" s="57"/>
      <c r="R65" s="57"/>
      <c r="S65" s="57">
        <f t="shared" si="178"/>
        <v>0</v>
      </c>
      <c r="T65" s="57">
        <v>0</v>
      </c>
      <c r="U65" s="57"/>
      <c r="V65" s="57"/>
      <c r="W65" s="57"/>
      <c r="X65" s="57"/>
      <c r="Y65" s="57">
        <f t="shared" si="163"/>
        <v>72</v>
      </c>
      <c r="Z65" s="57"/>
      <c r="AA65" s="57"/>
      <c r="AB65" s="57">
        <f t="shared" si="164"/>
        <v>72</v>
      </c>
      <c r="AC65" s="57">
        <f t="shared" si="128"/>
        <v>0</v>
      </c>
      <c r="AD65" s="57"/>
      <c r="AE65" s="57"/>
      <c r="AF65" s="57">
        <v>72</v>
      </c>
      <c r="AG65" s="57"/>
      <c r="AH65" s="57">
        <f t="shared" si="179"/>
        <v>72</v>
      </c>
      <c r="AI65" s="57"/>
      <c r="AJ65" s="57"/>
      <c r="AK65" s="57">
        <f t="shared" si="180"/>
        <v>72</v>
      </c>
      <c r="AL65" s="57"/>
      <c r="AM65" s="57"/>
      <c r="AN65" s="57">
        <v>72</v>
      </c>
      <c r="AO65" s="57"/>
      <c r="AP65" s="57">
        <f t="shared" si="181"/>
        <v>72</v>
      </c>
      <c r="AQ65" s="57"/>
      <c r="AR65" s="57"/>
      <c r="AS65" s="57">
        <f t="shared" si="182"/>
        <v>72</v>
      </c>
      <c r="AT65" s="57"/>
      <c r="AU65" s="57"/>
      <c r="AV65" s="57">
        <v>72</v>
      </c>
      <c r="AW65" s="57"/>
      <c r="AX65" s="57">
        <f t="shared" si="183"/>
        <v>0</v>
      </c>
      <c r="AY65" s="57"/>
      <c r="AZ65" s="57"/>
      <c r="BA65" s="57">
        <f t="shared" si="184"/>
        <v>0</v>
      </c>
      <c r="BB65" s="54">
        <f t="shared" si="135"/>
        <v>0</v>
      </c>
      <c r="BC65" s="57"/>
      <c r="BD65" s="57"/>
      <c r="BE65" s="57">
        <v>0</v>
      </c>
      <c r="BF65" s="57"/>
      <c r="BG65" s="110">
        <f t="shared" si="185"/>
        <v>0</v>
      </c>
      <c r="BH65" s="110"/>
      <c r="BI65" s="110"/>
      <c r="BJ65" s="110">
        <f t="shared" si="186"/>
        <v>0</v>
      </c>
      <c r="BK65" s="110"/>
      <c r="BL65" s="110"/>
      <c r="BM65" s="110">
        <v>0</v>
      </c>
      <c r="BN65" s="110"/>
      <c r="BO65" s="110">
        <f t="shared" si="187"/>
        <v>0</v>
      </c>
      <c r="BP65" s="110"/>
      <c r="BQ65" s="110"/>
      <c r="BR65" s="110">
        <f t="shared" si="188"/>
        <v>0</v>
      </c>
      <c r="BS65" s="110"/>
      <c r="BT65" s="110"/>
      <c r="BU65" s="110"/>
      <c r="BV65" s="110"/>
      <c r="BW65" s="110">
        <v>0</v>
      </c>
      <c r="BX65" s="110">
        <v>0</v>
      </c>
      <c r="BY65" s="110"/>
      <c r="BZ65" s="377"/>
      <c r="CA65" s="367"/>
      <c r="CB65" s="367"/>
      <c r="CC65" s="367"/>
      <c r="CD65" s="367"/>
      <c r="CE65" s="367"/>
      <c r="CF65" s="367"/>
      <c r="CG65" s="367"/>
      <c r="CH65" s="367"/>
      <c r="CI65" s="367"/>
      <c r="CJ65" s="367"/>
      <c r="CK65" s="367"/>
    </row>
    <row r="66" spans="1:89" ht="66" hidden="1" customHeight="1">
      <c r="A66" s="376"/>
      <c r="B66" s="465" t="s">
        <v>852</v>
      </c>
      <c r="C66" s="363"/>
      <c r="D66" s="363"/>
      <c r="E66" s="374"/>
      <c r="F66" s="365"/>
      <c r="G66" s="363"/>
      <c r="H66" s="365"/>
      <c r="I66" s="363"/>
      <c r="J66" s="363"/>
      <c r="K66" s="170"/>
      <c r="L66" s="170"/>
      <c r="M66" s="142"/>
      <c r="N66" s="142"/>
      <c r="O66" s="57"/>
      <c r="P66" s="57"/>
      <c r="Q66" s="57"/>
      <c r="R66" s="57"/>
      <c r="S66" s="57">
        <f t="shared" si="178"/>
        <v>0</v>
      </c>
      <c r="T66" s="57">
        <v>0</v>
      </c>
      <c r="U66" s="57"/>
      <c r="V66" s="57"/>
      <c r="W66" s="57"/>
      <c r="X66" s="57"/>
      <c r="Y66" s="57">
        <f t="shared" si="163"/>
        <v>82</v>
      </c>
      <c r="Z66" s="57"/>
      <c r="AA66" s="57"/>
      <c r="AB66" s="57">
        <f t="shared" si="164"/>
        <v>82</v>
      </c>
      <c r="AC66" s="57">
        <f t="shared" si="128"/>
        <v>0</v>
      </c>
      <c r="AD66" s="57"/>
      <c r="AE66" s="57"/>
      <c r="AF66" s="57">
        <v>82</v>
      </c>
      <c r="AG66" s="57"/>
      <c r="AH66" s="57">
        <f t="shared" si="179"/>
        <v>82</v>
      </c>
      <c r="AI66" s="57"/>
      <c r="AJ66" s="57"/>
      <c r="AK66" s="57">
        <f t="shared" si="180"/>
        <v>82</v>
      </c>
      <c r="AL66" s="57"/>
      <c r="AM66" s="57"/>
      <c r="AN66" s="57">
        <v>82</v>
      </c>
      <c r="AO66" s="57"/>
      <c r="AP66" s="57">
        <f t="shared" si="181"/>
        <v>82</v>
      </c>
      <c r="AQ66" s="57"/>
      <c r="AR66" s="57"/>
      <c r="AS66" s="57">
        <f t="shared" si="182"/>
        <v>82</v>
      </c>
      <c r="AT66" s="57"/>
      <c r="AU66" s="57"/>
      <c r="AV66" s="57">
        <v>82</v>
      </c>
      <c r="AW66" s="57"/>
      <c r="AX66" s="57">
        <f t="shared" si="183"/>
        <v>0</v>
      </c>
      <c r="AY66" s="57"/>
      <c r="AZ66" s="57"/>
      <c r="BA66" s="57">
        <f t="shared" si="184"/>
        <v>0</v>
      </c>
      <c r="BB66" s="54">
        <f t="shared" si="135"/>
        <v>0</v>
      </c>
      <c r="BC66" s="57"/>
      <c r="BD66" s="57"/>
      <c r="BE66" s="57">
        <v>0</v>
      </c>
      <c r="BF66" s="57"/>
      <c r="BG66" s="110">
        <f t="shared" si="185"/>
        <v>0</v>
      </c>
      <c r="BH66" s="110"/>
      <c r="BI66" s="110"/>
      <c r="BJ66" s="110">
        <f t="shared" si="186"/>
        <v>0</v>
      </c>
      <c r="BK66" s="110"/>
      <c r="BL66" s="110"/>
      <c r="BM66" s="110">
        <v>0</v>
      </c>
      <c r="BN66" s="110"/>
      <c r="BO66" s="110">
        <f t="shared" si="187"/>
        <v>0</v>
      </c>
      <c r="BP66" s="110"/>
      <c r="BQ66" s="110"/>
      <c r="BR66" s="110">
        <f t="shared" si="188"/>
        <v>0</v>
      </c>
      <c r="BS66" s="110"/>
      <c r="BT66" s="110"/>
      <c r="BU66" s="110"/>
      <c r="BV66" s="110"/>
      <c r="BW66" s="110">
        <v>0</v>
      </c>
      <c r="BX66" s="110">
        <v>0</v>
      </c>
      <c r="BY66" s="110"/>
      <c r="BZ66" s="377"/>
      <c r="CA66" s="367"/>
      <c r="CB66" s="367"/>
      <c r="CC66" s="367"/>
      <c r="CD66" s="367"/>
      <c r="CE66" s="367"/>
      <c r="CF66" s="367"/>
      <c r="CG66" s="367"/>
      <c r="CH66" s="367"/>
      <c r="CI66" s="367"/>
      <c r="CJ66" s="367"/>
      <c r="CK66" s="367"/>
    </row>
    <row r="67" spans="1:89" ht="66" hidden="1" customHeight="1">
      <c r="A67" s="376"/>
      <c r="B67" s="465" t="s">
        <v>853</v>
      </c>
      <c r="C67" s="363"/>
      <c r="D67" s="363"/>
      <c r="E67" s="374"/>
      <c r="F67" s="365"/>
      <c r="G67" s="363"/>
      <c r="H67" s="365"/>
      <c r="I67" s="363"/>
      <c r="J67" s="363"/>
      <c r="K67" s="170"/>
      <c r="L67" s="170"/>
      <c r="M67" s="142"/>
      <c r="N67" s="142"/>
      <c r="O67" s="57"/>
      <c r="P67" s="57"/>
      <c r="Q67" s="57"/>
      <c r="R67" s="57"/>
      <c r="S67" s="57">
        <f t="shared" si="178"/>
        <v>0</v>
      </c>
      <c r="T67" s="57">
        <v>0</v>
      </c>
      <c r="U67" s="57"/>
      <c r="V67" s="57"/>
      <c r="W67" s="57"/>
      <c r="X67" s="57"/>
      <c r="Y67" s="57">
        <f t="shared" si="163"/>
        <v>16.2</v>
      </c>
      <c r="Z67" s="57"/>
      <c r="AA67" s="57"/>
      <c r="AB67" s="57">
        <f t="shared" si="164"/>
        <v>16.2</v>
      </c>
      <c r="AC67" s="57">
        <f t="shared" si="128"/>
        <v>0</v>
      </c>
      <c r="AD67" s="57"/>
      <c r="AE67" s="57"/>
      <c r="AF67" s="57">
        <v>16.2</v>
      </c>
      <c r="AG67" s="57"/>
      <c r="AH67" s="57">
        <f t="shared" si="179"/>
        <v>16.2</v>
      </c>
      <c r="AI67" s="57"/>
      <c r="AJ67" s="57"/>
      <c r="AK67" s="57">
        <f t="shared" si="180"/>
        <v>16.2</v>
      </c>
      <c r="AL67" s="57"/>
      <c r="AM67" s="57"/>
      <c r="AN67" s="57">
        <v>16.2</v>
      </c>
      <c r="AO67" s="57"/>
      <c r="AP67" s="57">
        <f t="shared" si="181"/>
        <v>16.2</v>
      </c>
      <c r="AQ67" s="57"/>
      <c r="AR67" s="57"/>
      <c r="AS67" s="57">
        <f t="shared" si="182"/>
        <v>16.2</v>
      </c>
      <c r="AT67" s="57"/>
      <c r="AU67" s="57"/>
      <c r="AV67" s="57">
        <v>16.2</v>
      </c>
      <c r="AW67" s="57"/>
      <c r="AX67" s="57">
        <f t="shared" si="183"/>
        <v>0</v>
      </c>
      <c r="AY67" s="57"/>
      <c r="AZ67" s="57"/>
      <c r="BA67" s="57">
        <f t="shared" si="184"/>
        <v>0</v>
      </c>
      <c r="BB67" s="54">
        <f t="shared" si="135"/>
        <v>0</v>
      </c>
      <c r="BC67" s="57"/>
      <c r="BD67" s="57"/>
      <c r="BE67" s="57">
        <v>0</v>
      </c>
      <c r="BF67" s="57"/>
      <c r="BG67" s="110">
        <f t="shared" si="185"/>
        <v>0</v>
      </c>
      <c r="BH67" s="110"/>
      <c r="BI67" s="110"/>
      <c r="BJ67" s="110">
        <f t="shared" si="186"/>
        <v>0</v>
      </c>
      <c r="BK67" s="110"/>
      <c r="BL67" s="110"/>
      <c r="BM67" s="110">
        <v>0</v>
      </c>
      <c r="BN67" s="110"/>
      <c r="BO67" s="110">
        <f t="shared" si="187"/>
        <v>0</v>
      </c>
      <c r="BP67" s="110"/>
      <c r="BQ67" s="110"/>
      <c r="BR67" s="110">
        <f t="shared" si="188"/>
        <v>0</v>
      </c>
      <c r="BS67" s="110"/>
      <c r="BT67" s="110"/>
      <c r="BU67" s="110"/>
      <c r="BV67" s="110"/>
      <c r="BW67" s="110">
        <v>0</v>
      </c>
      <c r="BX67" s="110">
        <v>0</v>
      </c>
      <c r="BY67" s="110"/>
      <c r="BZ67" s="377"/>
      <c r="CA67" s="367"/>
      <c r="CB67" s="367"/>
      <c r="CC67" s="367"/>
      <c r="CD67" s="367"/>
      <c r="CE67" s="367"/>
      <c r="CF67" s="367"/>
      <c r="CG67" s="367"/>
      <c r="CH67" s="367"/>
      <c r="CI67" s="367"/>
      <c r="CJ67" s="367"/>
      <c r="CK67" s="367"/>
    </row>
    <row r="68" spans="1:89" ht="66" hidden="1" customHeight="1">
      <c r="A68" s="376"/>
      <c r="B68" s="465" t="s">
        <v>854</v>
      </c>
      <c r="C68" s="363"/>
      <c r="D68" s="363"/>
      <c r="E68" s="374"/>
      <c r="F68" s="365"/>
      <c r="G68" s="363"/>
      <c r="H68" s="365"/>
      <c r="I68" s="363"/>
      <c r="J68" s="363"/>
      <c r="K68" s="170"/>
      <c r="L68" s="170"/>
      <c r="M68" s="142"/>
      <c r="N68" s="142"/>
      <c r="O68" s="57"/>
      <c r="P68" s="57"/>
      <c r="Q68" s="57"/>
      <c r="R68" s="57"/>
      <c r="S68" s="57">
        <f t="shared" si="178"/>
        <v>0</v>
      </c>
      <c r="T68" s="57">
        <v>0</v>
      </c>
      <c r="U68" s="57"/>
      <c r="V68" s="57"/>
      <c r="W68" s="57"/>
      <c r="X68" s="57"/>
      <c r="Y68" s="57">
        <f t="shared" si="163"/>
        <v>200</v>
      </c>
      <c r="Z68" s="57"/>
      <c r="AA68" s="57"/>
      <c r="AB68" s="57">
        <f t="shared" si="164"/>
        <v>200</v>
      </c>
      <c r="AC68" s="57">
        <f t="shared" si="128"/>
        <v>0</v>
      </c>
      <c r="AD68" s="57"/>
      <c r="AE68" s="57"/>
      <c r="AF68" s="57">
        <v>200</v>
      </c>
      <c r="AG68" s="57"/>
      <c r="AH68" s="57">
        <f t="shared" si="179"/>
        <v>200</v>
      </c>
      <c r="AI68" s="57"/>
      <c r="AJ68" s="57"/>
      <c r="AK68" s="57">
        <f t="shared" si="180"/>
        <v>200</v>
      </c>
      <c r="AL68" s="57"/>
      <c r="AM68" s="57"/>
      <c r="AN68" s="57">
        <v>200</v>
      </c>
      <c r="AO68" s="57"/>
      <c r="AP68" s="57">
        <f t="shared" si="181"/>
        <v>200</v>
      </c>
      <c r="AQ68" s="57"/>
      <c r="AR68" s="57"/>
      <c r="AS68" s="57">
        <f t="shared" si="182"/>
        <v>200</v>
      </c>
      <c r="AT68" s="57"/>
      <c r="AU68" s="57"/>
      <c r="AV68" s="57">
        <v>200</v>
      </c>
      <c r="AW68" s="57"/>
      <c r="AX68" s="57">
        <f t="shared" si="183"/>
        <v>0</v>
      </c>
      <c r="AY68" s="57"/>
      <c r="AZ68" s="57"/>
      <c r="BA68" s="57">
        <f t="shared" si="184"/>
        <v>0</v>
      </c>
      <c r="BB68" s="54">
        <f t="shared" si="135"/>
        <v>0</v>
      </c>
      <c r="BC68" s="57"/>
      <c r="BD68" s="57"/>
      <c r="BE68" s="57">
        <v>0</v>
      </c>
      <c r="BF68" s="57"/>
      <c r="BG68" s="110">
        <f t="shared" si="185"/>
        <v>0</v>
      </c>
      <c r="BH68" s="110"/>
      <c r="BI68" s="110"/>
      <c r="BJ68" s="110">
        <f t="shared" si="186"/>
        <v>0</v>
      </c>
      <c r="BK68" s="110"/>
      <c r="BL68" s="110"/>
      <c r="BM68" s="110">
        <v>0</v>
      </c>
      <c r="BN68" s="110"/>
      <c r="BO68" s="110">
        <f t="shared" si="187"/>
        <v>0</v>
      </c>
      <c r="BP68" s="110"/>
      <c r="BQ68" s="110"/>
      <c r="BR68" s="110">
        <f t="shared" si="188"/>
        <v>0</v>
      </c>
      <c r="BS68" s="110"/>
      <c r="BT68" s="110"/>
      <c r="BU68" s="110"/>
      <c r="BV68" s="110"/>
      <c r="BW68" s="110">
        <v>0</v>
      </c>
      <c r="BX68" s="110">
        <v>0</v>
      </c>
      <c r="BY68" s="110"/>
      <c r="BZ68" s="377"/>
      <c r="CA68" s="367"/>
      <c r="CB68" s="367"/>
      <c r="CC68" s="367"/>
      <c r="CD68" s="367"/>
      <c r="CE68" s="367"/>
      <c r="CF68" s="367"/>
      <c r="CG68" s="367"/>
      <c r="CH68" s="367"/>
      <c r="CI68" s="367"/>
      <c r="CJ68" s="367"/>
      <c r="CK68" s="367"/>
    </row>
    <row r="69" spans="1:89" ht="66" hidden="1" customHeight="1">
      <c r="A69" s="376"/>
      <c r="B69" s="465" t="s">
        <v>855</v>
      </c>
      <c r="C69" s="363"/>
      <c r="D69" s="363"/>
      <c r="E69" s="374"/>
      <c r="F69" s="365"/>
      <c r="G69" s="363"/>
      <c r="H69" s="365"/>
      <c r="I69" s="363"/>
      <c r="J69" s="363"/>
      <c r="K69" s="170"/>
      <c r="L69" s="170"/>
      <c r="M69" s="142"/>
      <c r="N69" s="142"/>
      <c r="O69" s="57"/>
      <c r="P69" s="57"/>
      <c r="Q69" s="57"/>
      <c r="R69" s="57"/>
      <c r="S69" s="57">
        <f t="shared" si="178"/>
        <v>0</v>
      </c>
      <c r="T69" s="57">
        <v>0</v>
      </c>
      <c r="U69" s="57"/>
      <c r="V69" s="57"/>
      <c r="W69" s="57"/>
      <c r="X69" s="57"/>
      <c r="Y69" s="57">
        <f t="shared" si="163"/>
        <v>16.2</v>
      </c>
      <c r="Z69" s="57"/>
      <c r="AA69" s="57"/>
      <c r="AB69" s="57">
        <f t="shared" si="164"/>
        <v>16.2</v>
      </c>
      <c r="AC69" s="57">
        <f t="shared" si="128"/>
        <v>0</v>
      </c>
      <c r="AD69" s="57"/>
      <c r="AE69" s="57"/>
      <c r="AF69" s="57">
        <v>16.2</v>
      </c>
      <c r="AG69" s="57"/>
      <c r="AH69" s="57">
        <f t="shared" si="179"/>
        <v>16.2</v>
      </c>
      <c r="AI69" s="57"/>
      <c r="AJ69" s="57"/>
      <c r="AK69" s="57">
        <f t="shared" si="180"/>
        <v>16.2</v>
      </c>
      <c r="AL69" s="57"/>
      <c r="AM69" s="57"/>
      <c r="AN69" s="57">
        <v>16.2</v>
      </c>
      <c r="AO69" s="57"/>
      <c r="AP69" s="57">
        <f t="shared" si="181"/>
        <v>16.2</v>
      </c>
      <c r="AQ69" s="57"/>
      <c r="AR69" s="57"/>
      <c r="AS69" s="57">
        <f t="shared" si="182"/>
        <v>16.2</v>
      </c>
      <c r="AT69" s="57"/>
      <c r="AU69" s="57"/>
      <c r="AV69" s="57">
        <v>16.2</v>
      </c>
      <c r="AW69" s="57"/>
      <c r="AX69" s="57">
        <f t="shared" si="183"/>
        <v>0</v>
      </c>
      <c r="AY69" s="57"/>
      <c r="AZ69" s="57"/>
      <c r="BA69" s="57">
        <f t="shared" si="184"/>
        <v>0</v>
      </c>
      <c r="BB69" s="54">
        <f t="shared" si="135"/>
        <v>0</v>
      </c>
      <c r="BC69" s="57"/>
      <c r="BD69" s="57"/>
      <c r="BE69" s="57">
        <v>0</v>
      </c>
      <c r="BF69" s="57"/>
      <c r="BG69" s="110">
        <f t="shared" si="185"/>
        <v>0</v>
      </c>
      <c r="BH69" s="110"/>
      <c r="BI69" s="110"/>
      <c r="BJ69" s="110">
        <f t="shared" si="186"/>
        <v>0</v>
      </c>
      <c r="BK69" s="110"/>
      <c r="BL69" s="110"/>
      <c r="BM69" s="110">
        <v>0</v>
      </c>
      <c r="BN69" s="110"/>
      <c r="BO69" s="110">
        <f t="shared" si="187"/>
        <v>0</v>
      </c>
      <c r="BP69" s="110"/>
      <c r="BQ69" s="110"/>
      <c r="BR69" s="110">
        <f t="shared" si="188"/>
        <v>0</v>
      </c>
      <c r="BS69" s="110"/>
      <c r="BT69" s="110"/>
      <c r="BU69" s="110"/>
      <c r="BV69" s="110"/>
      <c r="BW69" s="110">
        <v>0</v>
      </c>
      <c r="BX69" s="110">
        <v>0</v>
      </c>
      <c r="BY69" s="110"/>
      <c r="BZ69" s="377"/>
      <c r="CA69" s="367"/>
      <c r="CB69" s="367"/>
      <c r="CC69" s="367"/>
      <c r="CD69" s="367"/>
      <c r="CE69" s="367"/>
      <c r="CF69" s="367"/>
      <c r="CG69" s="367"/>
      <c r="CH69" s="367"/>
      <c r="CI69" s="367"/>
      <c r="CJ69" s="367"/>
      <c r="CK69" s="367"/>
    </row>
    <row r="70" spans="1:89" ht="66" hidden="1" customHeight="1">
      <c r="A70" s="376"/>
      <c r="B70" s="465" t="s">
        <v>856</v>
      </c>
      <c r="C70" s="363"/>
      <c r="D70" s="363"/>
      <c r="E70" s="374"/>
      <c r="F70" s="365"/>
      <c r="G70" s="363"/>
      <c r="H70" s="365"/>
      <c r="I70" s="363"/>
      <c r="J70" s="363"/>
      <c r="K70" s="170"/>
      <c r="L70" s="170"/>
      <c r="M70" s="142"/>
      <c r="N70" s="142"/>
      <c r="O70" s="57"/>
      <c r="P70" s="57"/>
      <c r="Q70" s="57"/>
      <c r="R70" s="57"/>
      <c r="S70" s="57">
        <f t="shared" si="178"/>
        <v>0</v>
      </c>
      <c r="T70" s="57">
        <v>0</v>
      </c>
      <c r="U70" s="57"/>
      <c r="V70" s="57"/>
      <c r="W70" s="57"/>
      <c r="X70" s="57"/>
      <c r="Y70" s="57">
        <f t="shared" si="163"/>
        <v>16.2</v>
      </c>
      <c r="Z70" s="57"/>
      <c r="AA70" s="57"/>
      <c r="AB70" s="57">
        <f t="shared" si="164"/>
        <v>16.2</v>
      </c>
      <c r="AC70" s="57">
        <f t="shared" si="128"/>
        <v>0</v>
      </c>
      <c r="AD70" s="57"/>
      <c r="AE70" s="57"/>
      <c r="AF70" s="57">
        <v>16.2</v>
      </c>
      <c r="AG70" s="57"/>
      <c r="AH70" s="57">
        <f t="shared" si="179"/>
        <v>16.2</v>
      </c>
      <c r="AI70" s="57"/>
      <c r="AJ70" s="57"/>
      <c r="AK70" s="57">
        <f t="shared" si="180"/>
        <v>16.2</v>
      </c>
      <c r="AL70" s="57"/>
      <c r="AM70" s="57"/>
      <c r="AN70" s="57">
        <v>16.2</v>
      </c>
      <c r="AO70" s="57"/>
      <c r="AP70" s="57">
        <f t="shared" si="181"/>
        <v>16.2</v>
      </c>
      <c r="AQ70" s="57"/>
      <c r="AR70" s="57"/>
      <c r="AS70" s="57">
        <f t="shared" si="182"/>
        <v>16.2</v>
      </c>
      <c r="AT70" s="57"/>
      <c r="AU70" s="57"/>
      <c r="AV70" s="57">
        <v>16.2</v>
      </c>
      <c r="AW70" s="57"/>
      <c r="AX70" s="57">
        <f t="shared" si="183"/>
        <v>0</v>
      </c>
      <c r="AY70" s="57"/>
      <c r="AZ70" s="57"/>
      <c r="BA70" s="57">
        <f t="shared" si="184"/>
        <v>0</v>
      </c>
      <c r="BB70" s="54">
        <f t="shared" si="135"/>
        <v>0</v>
      </c>
      <c r="BC70" s="57"/>
      <c r="BD70" s="57"/>
      <c r="BE70" s="57">
        <v>0</v>
      </c>
      <c r="BF70" s="57"/>
      <c r="BG70" s="110">
        <f t="shared" si="185"/>
        <v>0</v>
      </c>
      <c r="BH70" s="110"/>
      <c r="BI70" s="110"/>
      <c r="BJ70" s="110">
        <f t="shared" si="186"/>
        <v>0</v>
      </c>
      <c r="BK70" s="110"/>
      <c r="BL70" s="110"/>
      <c r="BM70" s="110">
        <v>0</v>
      </c>
      <c r="BN70" s="110"/>
      <c r="BO70" s="110">
        <f t="shared" si="187"/>
        <v>0</v>
      </c>
      <c r="BP70" s="110"/>
      <c r="BQ70" s="110"/>
      <c r="BR70" s="110">
        <f t="shared" si="188"/>
        <v>0</v>
      </c>
      <c r="BS70" s="110"/>
      <c r="BT70" s="110"/>
      <c r="BU70" s="110"/>
      <c r="BV70" s="110"/>
      <c r="BW70" s="110">
        <v>0</v>
      </c>
      <c r="BX70" s="110">
        <v>0</v>
      </c>
      <c r="BY70" s="110"/>
      <c r="BZ70" s="377"/>
      <c r="CA70" s="367"/>
      <c r="CB70" s="367"/>
      <c r="CC70" s="367"/>
      <c r="CD70" s="367"/>
      <c r="CE70" s="367"/>
      <c r="CF70" s="367"/>
      <c r="CG70" s="367"/>
      <c r="CH70" s="367"/>
      <c r="CI70" s="367"/>
      <c r="CJ70" s="367"/>
      <c r="CK70" s="367"/>
    </row>
    <row r="71" spans="1:89" ht="30.75" hidden="1">
      <c r="A71" s="376"/>
      <c r="B71" s="465" t="s">
        <v>857</v>
      </c>
      <c r="C71" s="363"/>
      <c r="D71" s="363"/>
      <c r="E71" s="374"/>
      <c r="F71" s="365"/>
      <c r="G71" s="363"/>
      <c r="H71" s="365"/>
      <c r="I71" s="363"/>
      <c r="J71" s="363"/>
      <c r="K71" s="170"/>
      <c r="L71" s="170"/>
      <c r="M71" s="142"/>
      <c r="N71" s="142"/>
      <c r="O71" s="57"/>
      <c r="P71" s="57"/>
      <c r="Q71" s="57"/>
      <c r="R71" s="57"/>
      <c r="S71" s="57">
        <f t="shared" si="178"/>
        <v>0</v>
      </c>
      <c r="T71" s="57">
        <v>0</v>
      </c>
      <c r="U71" s="57"/>
      <c r="V71" s="57"/>
      <c r="W71" s="57"/>
      <c r="X71" s="57"/>
      <c r="Y71" s="57">
        <f t="shared" si="163"/>
        <v>206.45</v>
      </c>
      <c r="Z71" s="57"/>
      <c r="AA71" s="57"/>
      <c r="AB71" s="57">
        <f t="shared" si="164"/>
        <v>206.45</v>
      </c>
      <c r="AC71" s="57">
        <f t="shared" si="128"/>
        <v>0</v>
      </c>
      <c r="AD71" s="57"/>
      <c r="AE71" s="57"/>
      <c r="AF71" s="57">
        <v>206.45</v>
      </c>
      <c r="AG71" s="57"/>
      <c r="AH71" s="57">
        <f t="shared" si="179"/>
        <v>206.45</v>
      </c>
      <c r="AI71" s="57"/>
      <c r="AJ71" s="57"/>
      <c r="AK71" s="57">
        <f t="shared" si="180"/>
        <v>206.45</v>
      </c>
      <c r="AL71" s="57"/>
      <c r="AM71" s="57"/>
      <c r="AN71" s="57">
        <v>206.45</v>
      </c>
      <c r="AO71" s="57"/>
      <c r="AP71" s="57">
        <f t="shared" si="181"/>
        <v>206.45</v>
      </c>
      <c r="AQ71" s="57"/>
      <c r="AR71" s="57"/>
      <c r="AS71" s="57">
        <f t="shared" si="182"/>
        <v>206.45</v>
      </c>
      <c r="AT71" s="57"/>
      <c r="AU71" s="57"/>
      <c r="AV71" s="57">
        <v>206.45</v>
      </c>
      <c r="AW71" s="57"/>
      <c r="AX71" s="57">
        <f t="shared" si="183"/>
        <v>0</v>
      </c>
      <c r="AY71" s="57"/>
      <c r="AZ71" s="57"/>
      <c r="BA71" s="57">
        <f t="shared" si="184"/>
        <v>0</v>
      </c>
      <c r="BB71" s="54">
        <f t="shared" si="135"/>
        <v>0</v>
      </c>
      <c r="BC71" s="57"/>
      <c r="BD71" s="57"/>
      <c r="BE71" s="57">
        <v>0</v>
      </c>
      <c r="BF71" s="57"/>
      <c r="BG71" s="110">
        <f t="shared" si="185"/>
        <v>0</v>
      </c>
      <c r="BH71" s="110"/>
      <c r="BI71" s="110"/>
      <c r="BJ71" s="110">
        <f t="shared" si="186"/>
        <v>0</v>
      </c>
      <c r="BK71" s="110"/>
      <c r="BL71" s="110"/>
      <c r="BM71" s="110">
        <v>0</v>
      </c>
      <c r="BN71" s="110"/>
      <c r="BO71" s="110">
        <f t="shared" si="187"/>
        <v>0</v>
      </c>
      <c r="BP71" s="110"/>
      <c r="BQ71" s="110"/>
      <c r="BR71" s="110">
        <f t="shared" si="188"/>
        <v>0</v>
      </c>
      <c r="BS71" s="110"/>
      <c r="BT71" s="110"/>
      <c r="BU71" s="110"/>
      <c r="BV71" s="110"/>
      <c r="BW71" s="110">
        <v>0</v>
      </c>
      <c r="BX71" s="110">
        <v>0</v>
      </c>
      <c r="BY71" s="110"/>
      <c r="BZ71" s="377"/>
      <c r="CA71" s="367"/>
      <c r="CB71" s="367"/>
      <c r="CC71" s="367"/>
      <c r="CD71" s="367"/>
      <c r="CE71" s="367"/>
      <c r="CF71" s="367"/>
      <c r="CG71" s="367"/>
      <c r="CH71" s="367"/>
      <c r="CI71" s="367"/>
      <c r="CJ71" s="367"/>
      <c r="CK71" s="367"/>
    </row>
    <row r="72" spans="1:89" ht="66" hidden="1" customHeight="1">
      <c r="A72" s="376"/>
      <c r="B72" s="465" t="s">
        <v>858</v>
      </c>
      <c r="C72" s="363"/>
      <c r="D72" s="363"/>
      <c r="E72" s="374"/>
      <c r="F72" s="365"/>
      <c r="G72" s="363"/>
      <c r="H72" s="365"/>
      <c r="I72" s="363"/>
      <c r="J72" s="363"/>
      <c r="K72" s="170"/>
      <c r="L72" s="170"/>
      <c r="M72" s="142"/>
      <c r="N72" s="142"/>
      <c r="O72" s="57"/>
      <c r="P72" s="57"/>
      <c r="Q72" s="57"/>
      <c r="R72" s="57"/>
      <c r="S72" s="57">
        <f t="shared" si="178"/>
        <v>0</v>
      </c>
      <c r="T72" s="57">
        <v>0</v>
      </c>
      <c r="U72" s="57"/>
      <c r="V72" s="57"/>
      <c r="W72" s="57"/>
      <c r="X72" s="57"/>
      <c r="Y72" s="57">
        <f t="shared" si="163"/>
        <v>240.17599999999999</v>
      </c>
      <c r="Z72" s="57"/>
      <c r="AA72" s="57"/>
      <c r="AB72" s="57">
        <f t="shared" si="164"/>
        <v>240.17599999999999</v>
      </c>
      <c r="AC72" s="57">
        <f t="shared" si="128"/>
        <v>0</v>
      </c>
      <c r="AD72" s="57"/>
      <c r="AE72" s="57"/>
      <c r="AF72" s="57">
        <v>240.17599999999999</v>
      </c>
      <c r="AG72" s="57"/>
      <c r="AH72" s="57">
        <f t="shared" si="179"/>
        <v>240.17599999999999</v>
      </c>
      <c r="AI72" s="57"/>
      <c r="AJ72" s="57"/>
      <c r="AK72" s="57">
        <f t="shared" si="180"/>
        <v>240.17599999999999</v>
      </c>
      <c r="AL72" s="57"/>
      <c r="AM72" s="57"/>
      <c r="AN72" s="57">
        <v>240.17599999999999</v>
      </c>
      <c r="AO72" s="57"/>
      <c r="AP72" s="57">
        <f t="shared" si="181"/>
        <v>240.17599999999999</v>
      </c>
      <c r="AQ72" s="57"/>
      <c r="AR72" s="57"/>
      <c r="AS72" s="57">
        <f t="shared" si="182"/>
        <v>240.17599999999999</v>
      </c>
      <c r="AT72" s="57"/>
      <c r="AU72" s="57"/>
      <c r="AV72" s="57">
        <v>240.17599999999999</v>
      </c>
      <c r="AW72" s="57"/>
      <c r="AX72" s="57">
        <f t="shared" si="183"/>
        <v>0</v>
      </c>
      <c r="AY72" s="57"/>
      <c r="AZ72" s="57"/>
      <c r="BA72" s="57">
        <f t="shared" si="184"/>
        <v>0</v>
      </c>
      <c r="BB72" s="54">
        <f t="shared" si="135"/>
        <v>0</v>
      </c>
      <c r="BC72" s="57"/>
      <c r="BD72" s="57"/>
      <c r="BE72" s="57">
        <v>0</v>
      </c>
      <c r="BF72" s="57"/>
      <c r="BG72" s="110">
        <f t="shared" si="185"/>
        <v>0</v>
      </c>
      <c r="BH72" s="110"/>
      <c r="BI72" s="110"/>
      <c r="BJ72" s="110">
        <f t="shared" si="186"/>
        <v>0</v>
      </c>
      <c r="BK72" s="110"/>
      <c r="BL72" s="110"/>
      <c r="BM72" s="110">
        <v>0</v>
      </c>
      <c r="BN72" s="110"/>
      <c r="BO72" s="110">
        <f t="shared" si="187"/>
        <v>0</v>
      </c>
      <c r="BP72" s="110"/>
      <c r="BQ72" s="110"/>
      <c r="BR72" s="110">
        <f t="shared" si="188"/>
        <v>0</v>
      </c>
      <c r="BS72" s="110"/>
      <c r="BT72" s="110"/>
      <c r="BU72" s="110"/>
      <c r="BV72" s="110"/>
      <c r="BW72" s="110">
        <v>0</v>
      </c>
      <c r="BX72" s="110">
        <v>0</v>
      </c>
      <c r="BY72" s="110"/>
      <c r="BZ72" s="377"/>
      <c r="CA72" s="367"/>
      <c r="CB72" s="367"/>
      <c r="CC72" s="367"/>
      <c r="CD72" s="367"/>
      <c r="CE72" s="367"/>
      <c r="CF72" s="367"/>
      <c r="CG72" s="367"/>
      <c r="CH72" s="367"/>
      <c r="CI72" s="367"/>
      <c r="CJ72" s="367"/>
      <c r="CK72" s="367"/>
    </row>
    <row r="73" spans="1:89" ht="149.25" hidden="1" customHeight="1">
      <c r="A73" s="376"/>
      <c r="B73" s="465" t="s">
        <v>859</v>
      </c>
      <c r="C73" s="363"/>
      <c r="D73" s="363"/>
      <c r="E73" s="374"/>
      <c r="F73" s="365"/>
      <c r="G73" s="363"/>
      <c r="H73" s="365"/>
      <c r="I73" s="363"/>
      <c r="J73" s="363"/>
      <c r="K73" s="170"/>
      <c r="L73" s="170"/>
      <c r="M73" s="142"/>
      <c r="N73" s="142"/>
      <c r="O73" s="57"/>
      <c r="P73" s="57"/>
      <c r="Q73" s="57"/>
      <c r="R73" s="57"/>
      <c r="S73" s="57">
        <f t="shared" si="178"/>
        <v>0</v>
      </c>
      <c r="T73" s="57">
        <v>0</v>
      </c>
      <c r="U73" s="57"/>
      <c r="V73" s="57"/>
      <c r="W73" s="57"/>
      <c r="X73" s="57"/>
      <c r="Y73" s="57">
        <f t="shared" si="163"/>
        <v>625</v>
      </c>
      <c r="Z73" s="57"/>
      <c r="AA73" s="57"/>
      <c r="AB73" s="57">
        <f t="shared" si="164"/>
        <v>625</v>
      </c>
      <c r="AC73" s="57">
        <f t="shared" si="128"/>
        <v>0</v>
      </c>
      <c r="AD73" s="57"/>
      <c r="AE73" s="57"/>
      <c r="AF73" s="57">
        <v>625</v>
      </c>
      <c r="AG73" s="57"/>
      <c r="AH73" s="57">
        <f t="shared" si="179"/>
        <v>0</v>
      </c>
      <c r="AI73" s="57"/>
      <c r="AJ73" s="57"/>
      <c r="AK73" s="57">
        <f t="shared" si="180"/>
        <v>0</v>
      </c>
      <c r="AL73" s="57"/>
      <c r="AM73" s="57"/>
      <c r="AN73" s="57">
        <v>0</v>
      </c>
      <c r="AO73" s="57"/>
      <c r="AP73" s="57">
        <f t="shared" si="181"/>
        <v>0</v>
      </c>
      <c r="AQ73" s="57"/>
      <c r="AR73" s="57"/>
      <c r="AS73" s="57">
        <f t="shared" si="182"/>
        <v>0</v>
      </c>
      <c r="AT73" s="57"/>
      <c r="AU73" s="57"/>
      <c r="AV73" s="57">
        <v>0</v>
      </c>
      <c r="AW73" s="57"/>
      <c r="AX73" s="57">
        <f t="shared" si="183"/>
        <v>625</v>
      </c>
      <c r="AY73" s="57"/>
      <c r="AZ73" s="57"/>
      <c r="BA73" s="57">
        <f t="shared" si="184"/>
        <v>625</v>
      </c>
      <c r="BB73" s="54">
        <f t="shared" si="135"/>
        <v>0</v>
      </c>
      <c r="BC73" s="57"/>
      <c r="BD73" s="57"/>
      <c r="BE73" s="57">
        <v>625</v>
      </c>
      <c r="BF73" s="57"/>
      <c r="BG73" s="110">
        <f t="shared" si="185"/>
        <v>625</v>
      </c>
      <c r="BH73" s="110"/>
      <c r="BI73" s="110"/>
      <c r="BJ73" s="110">
        <f t="shared" si="186"/>
        <v>625</v>
      </c>
      <c r="BK73" s="110"/>
      <c r="BL73" s="110"/>
      <c r="BM73" s="110">
        <v>625</v>
      </c>
      <c r="BN73" s="110"/>
      <c r="BO73" s="110">
        <f t="shared" si="187"/>
        <v>0</v>
      </c>
      <c r="BP73" s="110"/>
      <c r="BQ73" s="110"/>
      <c r="BR73" s="110">
        <f t="shared" si="188"/>
        <v>0</v>
      </c>
      <c r="BS73" s="110"/>
      <c r="BT73" s="110"/>
      <c r="BU73" s="110"/>
      <c r="BV73" s="110"/>
      <c r="BW73" s="110">
        <v>0</v>
      </c>
      <c r="BX73" s="110">
        <v>0</v>
      </c>
      <c r="BY73" s="110"/>
      <c r="BZ73" s="377"/>
      <c r="CA73" s="367"/>
      <c r="CB73" s="367"/>
      <c r="CC73" s="367"/>
      <c r="CD73" s="367"/>
      <c r="CE73" s="367"/>
      <c r="CF73" s="367"/>
      <c r="CG73" s="367"/>
      <c r="CH73" s="367"/>
      <c r="CI73" s="367"/>
      <c r="CJ73" s="367"/>
      <c r="CK73" s="367"/>
    </row>
    <row r="74" spans="1:89" ht="149.25" hidden="1" customHeight="1">
      <c r="A74" s="376"/>
      <c r="B74" s="465" t="s">
        <v>860</v>
      </c>
      <c r="C74" s="363"/>
      <c r="D74" s="363"/>
      <c r="E74" s="374"/>
      <c r="F74" s="365"/>
      <c r="G74" s="363"/>
      <c r="H74" s="365"/>
      <c r="I74" s="363"/>
      <c r="J74" s="363"/>
      <c r="K74" s="170"/>
      <c r="L74" s="170"/>
      <c r="M74" s="142"/>
      <c r="N74" s="142"/>
      <c r="O74" s="57"/>
      <c r="P74" s="57"/>
      <c r="Q74" s="57"/>
      <c r="R74" s="57"/>
      <c r="S74" s="57">
        <f t="shared" si="178"/>
        <v>0</v>
      </c>
      <c r="T74" s="57">
        <v>0</v>
      </c>
      <c r="U74" s="57"/>
      <c r="V74" s="57"/>
      <c r="W74" s="57"/>
      <c r="X74" s="57"/>
      <c r="Y74" s="57">
        <f t="shared" si="163"/>
        <v>201.3</v>
      </c>
      <c r="Z74" s="57"/>
      <c r="AA74" s="57"/>
      <c r="AB74" s="57">
        <f t="shared" si="164"/>
        <v>201.3</v>
      </c>
      <c r="AC74" s="57">
        <f t="shared" si="128"/>
        <v>0</v>
      </c>
      <c r="AD74" s="57"/>
      <c r="AE74" s="57"/>
      <c r="AF74" s="57">
        <v>201.3</v>
      </c>
      <c r="AG74" s="57"/>
      <c r="AH74" s="57">
        <f t="shared" si="179"/>
        <v>0</v>
      </c>
      <c r="AI74" s="57"/>
      <c r="AJ74" s="57"/>
      <c r="AK74" s="57">
        <f t="shared" si="180"/>
        <v>0</v>
      </c>
      <c r="AL74" s="57"/>
      <c r="AM74" s="57"/>
      <c r="AN74" s="57">
        <v>0</v>
      </c>
      <c r="AO74" s="57"/>
      <c r="AP74" s="57">
        <f t="shared" si="181"/>
        <v>0</v>
      </c>
      <c r="AQ74" s="57"/>
      <c r="AR74" s="57"/>
      <c r="AS74" s="57">
        <f t="shared" si="182"/>
        <v>0</v>
      </c>
      <c r="AT74" s="57"/>
      <c r="AU74" s="57"/>
      <c r="AV74" s="57">
        <v>0</v>
      </c>
      <c r="AW74" s="57"/>
      <c r="AX74" s="57">
        <f t="shared" si="183"/>
        <v>201.3</v>
      </c>
      <c r="AY74" s="57"/>
      <c r="AZ74" s="57"/>
      <c r="BA74" s="57">
        <f t="shared" si="184"/>
        <v>201.3</v>
      </c>
      <c r="BB74" s="54">
        <f t="shared" si="135"/>
        <v>0</v>
      </c>
      <c r="BC74" s="57"/>
      <c r="BD74" s="57"/>
      <c r="BE74" s="57">
        <v>201.3</v>
      </c>
      <c r="BF74" s="57"/>
      <c r="BG74" s="110">
        <f t="shared" si="185"/>
        <v>201.3</v>
      </c>
      <c r="BH74" s="110"/>
      <c r="BI74" s="110"/>
      <c r="BJ74" s="110">
        <f t="shared" si="186"/>
        <v>201.3</v>
      </c>
      <c r="BK74" s="110"/>
      <c r="BL74" s="110"/>
      <c r="BM74" s="110">
        <v>201.3</v>
      </c>
      <c r="BN74" s="110"/>
      <c r="BO74" s="110">
        <f t="shared" si="187"/>
        <v>0</v>
      </c>
      <c r="BP74" s="110"/>
      <c r="BQ74" s="110"/>
      <c r="BR74" s="110">
        <f t="shared" si="188"/>
        <v>0</v>
      </c>
      <c r="BS74" s="110"/>
      <c r="BT74" s="110"/>
      <c r="BU74" s="110"/>
      <c r="BV74" s="110"/>
      <c r="BW74" s="110">
        <v>0</v>
      </c>
      <c r="BX74" s="110">
        <v>0</v>
      </c>
      <c r="BY74" s="110"/>
      <c r="BZ74" s="377"/>
      <c r="CA74" s="367"/>
      <c r="CB74" s="367"/>
      <c r="CC74" s="367"/>
      <c r="CD74" s="367"/>
      <c r="CE74" s="367"/>
      <c r="CF74" s="367"/>
      <c r="CG74" s="367"/>
      <c r="CH74" s="367"/>
      <c r="CI74" s="367"/>
      <c r="CJ74" s="367"/>
      <c r="CK74" s="367"/>
    </row>
    <row r="75" spans="1:89" ht="55.5" hidden="1" customHeight="1">
      <c r="A75" s="376" t="s">
        <v>861</v>
      </c>
      <c r="B75" s="465" t="s">
        <v>862</v>
      </c>
      <c r="C75" s="363"/>
      <c r="D75" s="363"/>
      <c r="E75" s="374"/>
      <c r="F75" s="365"/>
      <c r="G75" s="363"/>
      <c r="H75" s="365"/>
      <c r="I75" s="363"/>
      <c r="J75" s="363"/>
      <c r="K75" s="170"/>
      <c r="L75" s="170"/>
      <c r="M75" s="142"/>
      <c r="N75" s="142"/>
      <c r="O75" s="57"/>
      <c r="P75" s="89"/>
      <c r="Q75" s="89"/>
      <c r="R75" s="57" t="s">
        <v>863</v>
      </c>
      <c r="S75" s="57" t="s">
        <v>775</v>
      </c>
      <c r="T75" s="57" t="s">
        <v>823</v>
      </c>
      <c r="U75" s="57"/>
      <c r="V75" s="57"/>
      <c r="W75" s="57"/>
      <c r="X75" s="57"/>
      <c r="Y75" s="57">
        <f>SUM(Y76:Y90)</f>
        <v>10779.907999999999</v>
      </c>
      <c r="Z75" s="57">
        <f t="shared" ref="Z75:BZ75" si="189">SUM(Z76:Z90)</f>
        <v>0</v>
      </c>
      <c r="AA75" s="57">
        <f t="shared" si="189"/>
        <v>0</v>
      </c>
      <c r="AB75" s="57">
        <f t="shared" si="189"/>
        <v>10779.907999999999</v>
      </c>
      <c r="AC75" s="57">
        <f t="shared" si="128"/>
        <v>0</v>
      </c>
      <c r="AD75" s="57">
        <f t="shared" si="189"/>
        <v>0</v>
      </c>
      <c r="AE75" s="57">
        <f t="shared" si="189"/>
        <v>0</v>
      </c>
      <c r="AF75" s="57">
        <f t="shared" si="189"/>
        <v>10779.907999999999</v>
      </c>
      <c r="AG75" s="57">
        <f t="shared" si="189"/>
        <v>0</v>
      </c>
      <c r="AH75" s="57">
        <f t="shared" si="189"/>
        <v>4550.1080000000002</v>
      </c>
      <c r="AI75" s="57">
        <f t="shared" si="189"/>
        <v>0</v>
      </c>
      <c r="AJ75" s="57">
        <f t="shared" si="189"/>
        <v>0</v>
      </c>
      <c r="AK75" s="57">
        <f t="shared" si="189"/>
        <v>4550.1080000000002</v>
      </c>
      <c r="AL75" s="57">
        <f t="shared" si="189"/>
        <v>0</v>
      </c>
      <c r="AM75" s="57">
        <f t="shared" si="189"/>
        <v>0</v>
      </c>
      <c r="AN75" s="57">
        <f t="shared" si="189"/>
        <v>4550.1080000000002</v>
      </c>
      <c r="AO75" s="57">
        <f t="shared" si="189"/>
        <v>0</v>
      </c>
      <c r="AP75" s="57">
        <f t="shared" si="189"/>
        <v>4550.1080000000002</v>
      </c>
      <c r="AQ75" s="57">
        <f t="shared" si="189"/>
        <v>0</v>
      </c>
      <c r="AR75" s="57">
        <f t="shared" si="189"/>
        <v>0</v>
      </c>
      <c r="AS75" s="57">
        <f t="shared" si="189"/>
        <v>4550.1080000000002</v>
      </c>
      <c r="AT75" s="57">
        <f t="shared" si="189"/>
        <v>0</v>
      </c>
      <c r="AU75" s="57">
        <f t="shared" si="189"/>
        <v>0</v>
      </c>
      <c r="AV75" s="57">
        <f t="shared" si="189"/>
        <v>4550.1080000000002</v>
      </c>
      <c r="AW75" s="57">
        <f t="shared" si="189"/>
        <v>0</v>
      </c>
      <c r="AX75" s="57">
        <f t="shared" si="189"/>
        <v>6229.8</v>
      </c>
      <c r="AY75" s="57">
        <f t="shared" si="189"/>
        <v>0</v>
      </c>
      <c r="AZ75" s="57">
        <f t="shared" si="189"/>
        <v>0</v>
      </c>
      <c r="BA75" s="57">
        <f t="shared" si="189"/>
        <v>6229.8</v>
      </c>
      <c r="BB75" s="54">
        <f t="shared" si="135"/>
        <v>0</v>
      </c>
      <c r="BC75" s="57">
        <f t="shared" si="189"/>
        <v>0</v>
      </c>
      <c r="BD75" s="57">
        <f t="shared" si="189"/>
        <v>0</v>
      </c>
      <c r="BE75" s="57">
        <f t="shared" si="189"/>
        <v>6229.8</v>
      </c>
      <c r="BF75" s="57">
        <f t="shared" si="189"/>
        <v>0</v>
      </c>
      <c r="BG75" s="110">
        <f t="shared" si="189"/>
        <v>6229.8</v>
      </c>
      <c r="BH75" s="110">
        <f t="shared" si="189"/>
        <v>0</v>
      </c>
      <c r="BI75" s="110">
        <f t="shared" si="189"/>
        <v>0</v>
      </c>
      <c r="BJ75" s="110">
        <f t="shared" si="189"/>
        <v>6229.8</v>
      </c>
      <c r="BK75" s="110">
        <f t="shared" si="189"/>
        <v>0</v>
      </c>
      <c r="BL75" s="110">
        <f t="shared" si="189"/>
        <v>0</v>
      </c>
      <c r="BM75" s="110">
        <f t="shared" si="189"/>
        <v>6229.8</v>
      </c>
      <c r="BN75" s="110">
        <f t="shared" si="189"/>
        <v>0</v>
      </c>
      <c r="BO75" s="110">
        <f t="shared" si="189"/>
        <v>0</v>
      </c>
      <c r="BP75" s="110">
        <f t="shared" si="189"/>
        <v>0</v>
      </c>
      <c r="BQ75" s="110">
        <f t="shared" si="189"/>
        <v>0</v>
      </c>
      <c r="BR75" s="110">
        <f t="shared" si="189"/>
        <v>0</v>
      </c>
      <c r="BS75" s="110">
        <f t="shared" si="189"/>
        <v>0</v>
      </c>
      <c r="BT75" s="110">
        <f t="shared" si="189"/>
        <v>0</v>
      </c>
      <c r="BU75" s="110">
        <f t="shared" si="189"/>
        <v>0</v>
      </c>
      <c r="BV75" s="110">
        <f t="shared" si="189"/>
        <v>0</v>
      </c>
      <c r="BW75" s="110">
        <f t="shared" si="189"/>
        <v>0</v>
      </c>
      <c r="BX75" s="110">
        <f t="shared" si="189"/>
        <v>0</v>
      </c>
      <c r="BY75" s="110">
        <f t="shared" si="189"/>
        <v>0</v>
      </c>
      <c r="BZ75" s="110">
        <f t="shared" si="189"/>
        <v>0</v>
      </c>
      <c r="CA75" s="367"/>
      <c r="CB75" s="367"/>
      <c r="CC75" s="367"/>
      <c r="CD75" s="367"/>
      <c r="CE75" s="367"/>
      <c r="CF75" s="367"/>
      <c r="CG75" s="367"/>
      <c r="CH75" s="367"/>
      <c r="CI75" s="367"/>
      <c r="CJ75" s="367"/>
      <c r="CK75" s="367"/>
    </row>
    <row r="76" spans="1:89" ht="66" hidden="1" customHeight="1">
      <c r="A76" s="376"/>
      <c r="B76" s="465" t="s">
        <v>864</v>
      </c>
      <c r="C76" s="363"/>
      <c r="D76" s="363"/>
      <c r="E76" s="374"/>
      <c r="F76" s="365"/>
      <c r="G76" s="363"/>
      <c r="H76" s="365"/>
      <c r="I76" s="363"/>
      <c r="J76" s="363"/>
      <c r="K76" s="170"/>
      <c r="L76" s="170"/>
      <c r="M76" s="142"/>
      <c r="N76" s="142"/>
      <c r="O76" s="57"/>
      <c r="P76" s="57"/>
      <c r="Q76" s="57"/>
      <c r="R76" s="57"/>
      <c r="S76" s="57">
        <f t="shared" ref="S76:S89" si="190">SUM(T76:V76)</f>
        <v>0</v>
      </c>
      <c r="T76" s="57">
        <v>0</v>
      </c>
      <c r="U76" s="57"/>
      <c r="V76" s="57"/>
      <c r="W76" s="57"/>
      <c r="X76" s="57"/>
      <c r="Y76" s="57">
        <f t="shared" si="163"/>
        <v>73</v>
      </c>
      <c r="Z76" s="57"/>
      <c r="AA76" s="57"/>
      <c r="AB76" s="57">
        <f t="shared" si="164"/>
        <v>73</v>
      </c>
      <c r="AC76" s="57">
        <f t="shared" si="128"/>
        <v>0</v>
      </c>
      <c r="AD76" s="57"/>
      <c r="AE76" s="57"/>
      <c r="AF76" s="57">
        <v>73</v>
      </c>
      <c r="AG76" s="57"/>
      <c r="AH76" s="57">
        <f t="shared" ref="AH76:AH90" si="191">SUM(AI76:AK76)</f>
        <v>73</v>
      </c>
      <c r="AI76" s="57"/>
      <c r="AJ76" s="57"/>
      <c r="AK76" s="57">
        <f t="shared" ref="AK76:AK90" si="192">SUM(AL76:AO76)</f>
        <v>73</v>
      </c>
      <c r="AL76" s="57"/>
      <c r="AM76" s="57"/>
      <c r="AN76" s="57">
        <v>73</v>
      </c>
      <c r="AO76" s="57"/>
      <c r="AP76" s="57">
        <f t="shared" ref="AP76:AP90" si="193">SUM(AQ76:AS76)</f>
        <v>73</v>
      </c>
      <c r="AQ76" s="57"/>
      <c r="AR76" s="57"/>
      <c r="AS76" s="57">
        <f t="shared" ref="AS76:AS90" si="194">SUM(AT76:AW76)</f>
        <v>73</v>
      </c>
      <c r="AT76" s="57"/>
      <c r="AU76" s="57"/>
      <c r="AV76" s="57">
        <v>73</v>
      </c>
      <c r="AW76" s="57"/>
      <c r="AX76" s="57">
        <f t="shared" ref="AX76:AX90" si="195">SUM(AY76:BA76)</f>
        <v>0</v>
      </c>
      <c r="AY76" s="57"/>
      <c r="AZ76" s="57"/>
      <c r="BA76" s="57">
        <f t="shared" ref="BA76:BA90" si="196">SUM(BC76:BF76)</f>
        <v>0</v>
      </c>
      <c r="BB76" s="54">
        <f t="shared" si="135"/>
        <v>0</v>
      </c>
      <c r="BC76" s="57"/>
      <c r="BD76" s="57"/>
      <c r="BE76" s="57">
        <v>0</v>
      </c>
      <c r="BF76" s="57"/>
      <c r="BG76" s="110">
        <f t="shared" ref="BG76:BG90" si="197">SUM(BH76:BJ76)</f>
        <v>0</v>
      </c>
      <c r="BH76" s="110"/>
      <c r="BI76" s="110"/>
      <c r="BJ76" s="110">
        <f t="shared" ref="BJ76:BJ90" si="198">SUM(BK76:BN76)</f>
        <v>0</v>
      </c>
      <c r="BK76" s="110"/>
      <c r="BL76" s="110"/>
      <c r="BM76" s="110">
        <v>0</v>
      </c>
      <c r="BN76" s="110"/>
      <c r="BO76" s="110">
        <f t="shared" ref="BO76:BO90" si="199">SUM(BP76:BR76)</f>
        <v>0</v>
      </c>
      <c r="BP76" s="110"/>
      <c r="BQ76" s="110"/>
      <c r="BR76" s="110">
        <f t="shared" ref="BR76:BR90" si="200">SUM(BS76:BV76)</f>
        <v>0</v>
      </c>
      <c r="BS76" s="110"/>
      <c r="BT76" s="110"/>
      <c r="BU76" s="110"/>
      <c r="BV76" s="110"/>
      <c r="BW76" s="110">
        <v>0</v>
      </c>
      <c r="BX76" s="110">
        <v>0</v>
      </c>
      <c r="BY76" s="110"/>
      <c r="BZ76" s="377"/>
      <c r="CA76" s="367"/>
      <c r="CB76" s="367"/>
      <c r="CC76" s="367"/>
      <c r="CD76" s="367"/>
      <c r="CE76" s="367"/>
      <c r="CF76" s="367"/>
      <c r="CG76" s="367"/>
      <c r="CH76" s="367"/>
      <c r="CI76" s="367"/>
      <c r="CJ76" s="367"/>
      <c r="CK76" s="367"/>
    </row>
    <row r="77" spans="1:89" ht="66" hidden="1" customHeight="1">
      <c r="A77" s="376"/>
      <c r="B77" s="465" t="s">
        <v>865</v>
      </c>
      <c r="C77" s="363"/>
      <c r="D77" s="363"/>
      <c r="E77" s="374"/>
      <c r="F77" s="365"/>
      <c r="G77" s="363"/>
      <c r="H77" s="365"/>
      <c r="I77" s="363"/>
      <c r="J77" s="363"/>
      <c r="K77" s="170"/>
      <c r="L77" s="170"/>
      <c r="M77" s="142"/>
      <c r="N77" s="142"/>
      <c r="O77" s="57"/>
      <c r="P77" s="57"/>
      <c r="Q77" s="57"/>
      <c r="R77" s="57"/>
      <c r="S77" s="57">
        <f t="shared" si="190"/>
        <v>0</v>
      </c>
      <c r="T77" s="57">
        <v>0</v>
      </c>
      <c r="U77" s="57"/>
      <c r="V77" s="57"/>
      <c r="W77" s="57"/>
      <c r="X77" s="57"/>
      <c r="Y77" s="57">
        <f t="shared" si="163"/>
        <v>83</v>
      </c>
      <c r="Z77" s="57"/>
      <c r="AA77" s="57"/>
      <c r="AB77" s="57">
        <f t="shared" si="164"/>
        <v>83</v>
      </c>
      <c r="AC77" s="57">
        <f t="shared" si="128"/>
        <v>0</v>
      </c>
      <c r="AD77" s="57"/>
      <c r="AE77" s="57"/>
      <c r="AF77" s="57">
        <v>83</v>
      </c>
      <c r="AG77" s="57"/>
      <c r="AH77" s="57">
        <f t="shared" si="191"/>
        <v>83</v>
      </c>
      <c r="AI77" s="57"/>
      <c r="AJ77" s="57"/>
      <c r="AK77" s="57">
        <f t="shared" si="192"/>
        <v>83</v>
      </c>
      <c r="AL77" s="57"/>
      <c r="AM77" s="57"/>
      <c r="AN77" s="57">
        <v>83</v>
      </c>
      <c r="AO77" s="57"/>
      <c r="AP77" s="57">
        <f t="shared" si="193"/>
        <v>83</v>
      </c>
      <c r="AQ77" s="57"/>
      <c r="AR77" s="57"/>
      <c r="AS77" s="57">
        <f t="shared" si="194"/>
        <v>83</v>
      </c>
      <c r="AT77" s="57"/>
      <c r="AU77" s="57"/>
      <c r="AV77" s="57">
        <v>83</v>
      </c>
      <c r="AW77" s="57"/>
      <c r="AX77" s="57">
        <f t="shared" si="195"/>
        <v>0</v>
      </c>
      <c r="AY77" s="57"/>
      <c r="AZ77" s="57"/>
      <c r="BA77" s="57">
        <f t="shared" si="196"/>
        <v>0</v>
      </c>
      <c r="BB77" s="54">
        <f t="shared" si="135"/>
        <v>0</v>
      </c>
      <c r="BC77" s="57"/>
      <c r="BD77" s="57"/>
      <c r="BE77" s="57">
        <v>0</v>
      </c>
      <c r="BF77" s="57"/>
      <c r="BG77" s="110">
        <f t="shared" si="197"/>
        <v>0</v>
      </c>
      <c r="BH77" s="110"/>
      <c r="BI77" s="110"/>
      <c r="BJ77" s="110">
        <f t="shared" si="198"/>
        <v>0</v>
      </c>
      <c r="BK77" s="110"/>
      <c r="BL77" s="110"/>
      <c r="BM77" s="110">
        <v>0</v>
      </c>
      <c r="BN77" s="110"/>
      <c r="BO77" s="110">
        <f t="shared" si="199"/>
        <v>0</v>
      </c>
      <c r="BP77" s="110"/>
      <c r="BQ77" s="110"/>
      <c r="BR77" s="110">
        <f t="shared" si="200"/>
        <v>0</v>
      </c>
      <c r="BS77" s="110"/>
      <c r="BT77" s="110"/>
      <c r="BU77" s="110"/>
      <c r="BV77" s="110"/>
      <c r="BW77" s="110">
        <v>0</v>
      </c>
      <c r="BX77" s="110">
        <v>0</v>
      </c>
      <c r="BY77" s="110"/>
      <c r="BZ77" s="377"/>
      <c r="CA77" s="367"/>
      <c r="CB77" s="367"/>
      <c r="CC77" s="367"/>
      <c r="CD77" s="367"/>
      <c r="CE77" s="367"/>
      <c r="CF77" s="367"/>
      <c r="CG77" s="367"/>
      <c r="CH77" s="367"/>
      <c r="CI77" s="367"/>
      <c r="CJ77" s="367"/>
      <c r="CK77" s="367"/>
    </row>
    <row r="78" spans="1:89" ht="66" hidden="1" customHeight="1">
      <c r="A78" s="376"/>
      <c r="B78" s="465" t="s">
        <v>866</v>
      </c>
      <c r="C78" s="363"/>
      <c r="D78" s="363"/>
      <c r="E78" s="374"/>
      <c r="F78" s="365"/>
      <c r="G78" s="363"/>
      <c r="H78" s="365"/>
      <c r="I78" s="363"/>
      <c r="J78" s="363"/>
      <c r="K78" s="170"/>
      <c r="L78" s="170"/>
      <c r="M78" s="142"/>
      <c r="N78" s="142"/>
      <c r="O78" s="57"/>
      <c r="P78" s="57"/>
      <c r="Q78" s="57"/>
      <c r="R78" s="57"/>
      <c r="S78" s="57">
        <f t="shared" si="190"/>
        <v>0</v>
      </c>
      <c r="T78" s="57">
        <v>0</v>
      </c>
      <c r="U78" s="57"/>
      <c r="V78" s="57"/>
      <c r="W78" s="57"/>
      <c r="X78" s="57"/>
      <c r="Y78" s="57">
        <f t="shared" si="163"/>
        <v>277.5</v>
      </c>
      <c r="Z78" s="57"/>
      <c r="AA78" s="57"/>
      <c r="AB78" s="57">
        <f t="shared" si="164"/>
        <v>277.5</v>
      </c>
      <c r="AC78" s="57">
        <f t="shared" si="128"/>
        <v>0</v>
      </c>
      <c r="AD78" s="57"/>
      <c r="AE78" s="57"/>
      <c r="AF78" s="57">
        <v>277.5</v>
      </c>
      <c r="AG78" s="57"/>
      <c r="AH78" s="57">
        <f t="shared" si="191"/>
        <v>277.5</v>
      </c>
      <c r="AI78" s="57"/>
      <c r="AJ78" s="57"/>
      <c r="AK78" s="57">
        <f t="shared" si="192"/>
        <v>277.5</v>
      </c>
      <c r="AL78" s="57"/>
      <c r="AM78" s="57"/>
      <c r="AN78" s="57">
        <v>277.5</v>
      </c>
      <c r="AO78" s="57"/>
      <c r="AP78" s="57">
        <f t="shared" si="193"/>
        <v>277.5</v>
      </c>
      <c r="AQ78" s="57"/>
      <c r="AR78" s="57"/>
      <c r="AS78" s="57">
        <f t="shared" si="194"/>
        <v>277.5</v>
      </c>
      <c r="AT78" s="57"/>
      <c r="AU78" s="57"/>
      <c r="AV78" s="57">
        <v>277.5</v>
      </c>
      <c r="AW78" s="57"/>
      <c r="AX78" s="57">
        <f t="shared" si="195"/>
        <v>0</v>
      </c>
      <c r="AY78" s="57"/>
      <c r="AZ78" s="57"/>
      <c r="BA78" s="57">
        <f t="shared" si="196"/>
        <v>0</v>
      </c>
      <c r="BB78" s="54">
        <f t="shared" si="135"/>
        <v>0</v>
      </c>
      <c r="BC78" s="57"/>
      <c r="BD78" s="57"/>
      <c r="BE78" s="57">
        <v>0</v>
      </c>
      <c r="BF78" s="57"/>
      <c r="BG78" s="110">
        <f t="shared" si="197"/>
        <v>0</v>
      </c>
      <c r="BH78" s="110"/>
      <c r="BI78" s="110"/>
      <c r="BJ78" s="110">
        <f t="shared" si="198"/>
        <v>0</v>
      </c>
      <c r="BK78" s="110"/>
      <c r="BL78" s="110"/>
      <c r="BM78" s="110">
        <v>0</v>
      </c>
      <c r="BN78" s="110"/>
      <c r="BO78" s="110">
        <f t="shared" si="199"/>
        <v>0</v>
      </c>
      <c r="BP78" s="110"/>
      <c r="BQ78" s="110"/>
      <c r="BR78" s="110">
        <f t="shared" si="200"/>
        <v>0</v>
      </c>
      <c r="BS78" s="110"/>
      <c r="BT78" s="110"/>
      <c r="BU78" s="110"/>
      <c r="BV78" s="110"/>
      <c r="BW78" s="110">
        <v>0</v>
      </c>
      <c r="BX78" s="110">
        <v>0</v>
      </c>
      <c r="BY78" s="110"/>
      <c r="BZ78" s="377"/>
      <c r="CA78" s="367"/>
      <c r="CB78" s="367"/>
      <c r="CC78" s="367"/>
      <c r="CD78" s="367"/>
      <c r="CE78" s="367"/>
      <c r="CF78" s="367"/>
      <c r="CG78" s="367"/>
      <c r="CH78" s="367"/>
      <c r="CI78" s="367"/>
      <c r="CJ78" s="367"/>
      <c r="CK78" s="367"/>
    </row>
    <row r="79" spans="1:89" ht="66" hidden="1" customHeight="1">
      <c r="A79" s="376"/>
      <c r="B79" s="465" t="s">
        <v>867</v>
      </c>
      <c r="C79" s="363"/>
      <c r="D79" s="363"/>
      <c r="E79" s="374"/>
      <c r="F79" s="365"/>
      <c r="G79" s="363"/>
      <c r="H79" s="365"/>
      <c r="I79" s="363"/>
      <c r="J79" s="363"/>
      <c r="K79" s="170"/>
      <c r="L79" s="170"/>
      <c r="M79" s="142"/>
      <c r="N79" s="142"/>
      <c r="O79" s="57"/>
      <c r="P79" s="57"/>
      <c r="Q79" s="57"/>
      <c r="R79" s="57"/>
      <c r="S79" s="57">
        <f t="shared" si="190"/>
        <v>0</v>
      </c>
      <c r="T79" s="57">
        <v>0</v>
      </c>
      <c r="U79" s="57"/>
      <c r="V79" s="57"/>
      <c r="W79" s="57"/>
      <c r="X79" s="57"/>
      <c r="Y79" s="57">
        <f t="shared" si="163"/>
        <v>18.600000000000001</v>
      </c>
      <c r="Z79" s="57"/>
      <c r="AA79" s="57"/>
      <c r="AB79" s="57">
        <f t="shared" si="164"/>
        <v>18.600000000000001</v>
      </c>
      <c r="AC79" s="57">
        <f t="shared" si="128"/>
        <v>0</v>
      </c>
      <c r="AD79" s="57"/>
      <c r="AE79" s="57"/>
      <c r="AF79" s="57">
        <v>18.600000000000001</v>
      </c>
      <c r="AG79" s="57"/>
      <c r="AH79" s="57">
        <f t="shared" si="191"/>
        <v>18.600000000000001</v>
      </c>
      <c r="AI79" s="57"/>
      <c r="AJ79" s="57"/>
      <c r="AK79" s="57">
        <f t="shared" si="192"/>
        <v>18.600000000000001</v>
      </c>
      <c r="AL79" s="57"/>
      <c r="AM79" s="57"/>
      <c r="AN79" s="57">
        <v>18.600000000000001</v>
      </c>
      <c r="AO79" s="57"/>
      <c r="AP79" s="57">
        <f t="shared" si="193"/>
        <v>18.600000000000001</v>
      </c>
      <c r="AQ79" s="57"/>
      <c r="AR79" s="57"/>
      <c r="AS79" s="57">
        <f t="shared" si="194"/>
        <v>18.600000000000001</v>
      </c>
      <c r="AT79" s="57"/>
      <c r="AU79" s="57"/>
      <c r="AV79" s="57">
        <v>18.600000000000001</v>
      </c>
      <c r="AW79" s="57"/>
      <c r="AX79" s="57">
        <f t="shared" si="195"/>
        <v>0</v>
      </c>
      <c r="AY79" s="57"/>
      <c r="AZ79" s="57"/>
      <c r="BA79" s="57">
        <f t="shared" si="196"/>
        <v>0</v>
      </c>
      <c r="BB79" s="54">
        <f t="shared" si="135"/>
        <v>0</v>
      </c>
      <c r="BC79" s="57"/>
      <c r="BD79" s="57"/>
      <c r="BE79" s="57">
        <v>0</v>
      </c>
      <c r="BF79" s="57"/>
      <c r="BG79" s="110">
        <f t="shared" si="197"/>
        <v>0</v>
      </c>
      <c r="BH79" s="110"/>
      <c r="BI79" s="110"/>
      <c r="BJ79" s="110">
        <f t="shared" si="198"/>
        <v>0</v>
      </c>
      <c r="BK79" s="110"/>
      <c r="BL79" s="110"/>
      <c r="BM79" s="110">
        <v>0</v>
      </c>
      <c r="BN79" s="110"/>
      <c r="BO79" s="110">
        <f t="shared" si="199"/>
        <v>0</v>
      </c>
      <c r="BP79" s="110"/>
      <c r="BQ79" s="110"/>
      <c r="BR79" s="110">
        <f t="shared" si="200"/>
        <v>0</v>
      </c>
      <c r="BS79" s="110"/>
      <c r="BT79" s="110"/>
      <c r="BU79" s="110"/>
      <c r="BV79" s="110"/>
      <c r="BW79" s="110">
        <v>0</v>
      </c>
      <c r="BX79" s="110">
        <v>0</v>
      </c>
      <c r="BY79" s="110"/>
      <c r="BZ79" s="377"/>
      <c r="CA79" s="367"/>
      <c r="CB79" s="367"/>
      <c r="CC79" s="367"/>
      <c r="CD79" s="367"/>
      <c r="CE79" s="367"/>
      <c r="CF79" s="367"/>
      <c r="CG79" s="367"/>
      <c r="CH79" s="367"/>
      <c r="CI79" s="367"/>
      <c r="CJ79" s="367"/>
      <c r="CK79" s="367"/>
    </row>
    <row r="80" spans="1:89" ht="66" hidden="1" customHeight="1">
      <c r="A80" s="376"/>
      <c r="B80" s="465" t="s">
        <v>835</v>
      </c>
      <c r="C80" s="363"/>
      <c r="D80" s="363"/>
      <c r="E80" s="374"/>
      <c r="F80" s="365"/>
      <c r="G80" s="363"/>
      <c r="H80" s="365"/>
      <c r="I80" s="363"/>
      <c r="J80" s="363"/>
      <c r="K80" s="170"/>
      <c r="L80" s="170"/>
      <c r="M80" s="142"/>
      <c r="N80" s="142"/>
      <c r="O80" s="57"/>
      <c r="P80" s="57"/>
      <c r="Q80" s="57"/>
      <c r="R80" s="57"/>
      <c r="S80" s="57">
        <f t="shared" si="190"/>
        <v>0</v>
      </c>
      <c r="T80" s="57">
        <v>0</v>
      </c>
      <c r="U80" s="57"/>
      <c r="V80" s="57"/>
      <c r="W80" s="57"/>
      <c r="X80" s="57"/>
      <c r="Y80" s="57">
        <f t="shared" si="163"/>
        <v>2410.6</v>
      </c>
      <c r="Z80" s="57"/>
      <c r="AA80" s="57"/>
      <c r="AB80" s="57">
        <f t="shared" si="164"/>
        <v>2410.6</v>
      </c>
      <c r="AC80" s="57">
        <f t="shared" si="128"/>
        <v>0</v>
      </c>
      <c r="AD80" s="57"/>
      <c r="AE80" s="57"/>
      <c r="AF80" s="57">
        <f>538.6+722+1150</f>
        <v>2410.6</v>
      </c>
      <c r="AG80" s="57"/>
      <c r="AH80" s="57">
        <f t="shared" si="191"/>
        <v>2410.6</v>
      </c>
      <c r="AI80" s="57"/>
      <c r="AJ80" s="57"/>
      <c r="AK80" s="57">
        <f t="shared" si="192"/>
        <v>2410.6</v>
      </c>
      <c r="AL80" s="57"/>
      <c r="AM80" s="57"/>
      <c r="AN80" s="57">
        <f>538.6+722+1150</f>
        <v>2410.6</v>
      </c>
      <c r="AO80" s="57"/>
      <c r="AP80" s="57">
        <f t="shared" si="193"/>
        <v>2410.6</v>
      </c>
      <c r="AQ80" s="57"/>
      <c r="AR80" s="57"/>
      <c r="AS80" s="57">
        <f t="shared" si="194"/>
        <v>2410.6</v>
      </c>
      <c r="AT80" s="57"/>
      <c r="AU80" s="57"/>
      <c r="AV80" s="57">
        <f>538.6+722+1150</f>
        <v>2410.6</v>
      </c>
      <c r="AW80" s="57"/>
      <c r="AX80" s="57">
        <f t="shared" si="195"/>
        <v>0</v>
      </c>
      <c r="AY80" s="57"/>
      <c r="AZ80" s="57"/>
      <c r="BA80" s="57">
        <f t="shared" si="196"/>
        <v>0</v>
      </c>
      <c r="BB80" s="54">
        <f t="shared" si="135"/>
        <v>0</v>
      </c>
      <c r="BC80" s="57"/>
      <c r="BD80" s="57"/>
      <c r="BE80" s="57">
        <v>0</v>
      </c>
      <c r="BF80" s="57"/>
      <c r="BG80" s="110">
        <f t="shared" si="197"/>
        <v>0</v>
      </c>
      <c r="BH80" s="110"/>
      <c r="BI80" s="110"/>
      <c r="BJ80" s="110">
        <f t="shared" si="198"/>
        <v>0</v>
      </c>
      <c r="BK80" s="110"/>
      <c r="BL80" s="110"/>
      <c r="BM80" s="110">
        <v>0</v>
      </c>
      <c r="BN80" s="110"/>
      <c r="BO80" s="110">
        <f t="shared" si="199"/>
        <v>0</v>
      </c>
      <c r="BP80" s="110"/>
      <c r="BQ80" s="110"/>
      <c r="BR80" s="110">
        <f t="shared" si="200"/>
        <v>0</v>
      </c>
      <c r="BS80" s="110"/>
      <c r="BT80" s="110"/>
      <c r="BU80" s="110"/>
      <c r="BV80" s="110"/>
      <c r="BW80" s="110">
        <v>0</v>
      </c>
      <c r="BX80" s="110">
        <v>0</v>
      </c>
      <c r="BY80" s="110"/>
      <c r="BZ80" s="377"/>
      <c r="CA80" s="367"/>
      <c r="CB80" s="367"/>
      <c r="CC80" s="367"/>
      <c r="CD80" s="367"/>
      <c r="CE80" s="367"/>
      <c r="CF80" s="367"/>
      <c r="CG80" s="367"/>
      <c r="CH80" s="367"/>
      <c r="CI80" s="367"/>
      <c r="CJ80" s="367"/>
      <c r="CK80" s="367"/>
    </row>
    <row r="81" spans="1:89" ht="61.5" hidden="1">
      <c r="A81" s="376"/>
      <c r="B81" s="465" t="s">
        <v>868</v>
      </c>
      <c r="C81" s="363"/>
      <c r="D81" s="363"/>
      <c r="E81" s="374"/>
      <c r="F81" s="365"/>
      <c r="G81" s="363"/>
      <c r="H81" s="365"/>
      <c r="I81" s="363"/>
      <c r="J81" s="363"/>
      <c r="K81" s="170"/>
      <c r="L81" s="170"/>
      <c r="M81" s="142"/>
      <c r="N81" s="142"/>
      <c r="O81" s="57"/>
      <c r="P81" s="57"/>
      <c r="Q81" s="57"/>
      <c r="R81" s="57"/>
      <c r="S81" s="57">
        <f t="shared" si="190"/>
        <v>0</v>
      </c>
      <c r="T81" s="57">
        <v>0</v>
      </c>
      <c r="U81" s="57"/>
      <c r="V81" s="57"/>
      <c r="W81" s="57"/>
      <c r="X81" s="57"/>
      <c r="Y81" s="57">
        <f t="shared" si="163"/>
        <v>99.5</v>
      </c>
      <c r="Z81" s="57"/>
      <c r="AA81" s="57"/>
      <c r="AB81" s="57">
        <f t="shared" si="164"/>
        <v>99.5</v>
      </c>
      <c r="AC81" s="57">
        <f t="shared" si="128"/>
        <v>0</v>
      </c>
      <c r="AD81" s="57"/>
      <c r="AE81" s="57"/>
      <c r="AF81" s="57">
        <f>6.5+93</f>
        <v>99.5</v>
      </c>
      <c r="AG81" s="57"/>
      <c r="AH81" s="57">
        <f t="shared" si="191"/>
        <v>99.5</v>
      </c>
      <c r="AI81" s="57"/>
      <c r="AJ81" s="57"/>
      <c r="AK81" s="57">
        <f t="shared" si="192"/>
        <v>99.5</v>
      </c>
      <c r="AL81" s="57"/>
      <c r="AM81" s="57"/>
      <c r="AN81" s="57">
        <f>6.5+93</f>
        <v>99.5</v>
      </c>
      <c r="AO81" s="57"/>
      <c r="AP81" s="57">
        <f t="shared" si="193"/>
        <v>99.5</v>
      </c>
      <c r="AQ81" s="57"/>
      <c r="AR81" s="57"/>
      <c r="AS81" s="57">
        <f t="shared" si="194"/>
        <v>99.5</v>
      </c>
      <c r="AT81" s="57"/>
      <c r="AU81" s="57"/>
      <c r="AV81" s="57">
        <f>6.5+93</f>
        <v>99.5</v>
      </c>
      <c r="AW81" s="57"/>
      <c r="AX81" s="57">
        <f t="shared" si="195"/>
        <v>0</v>
      </c>
      <c r="AY81" s="57"/>
      <c r="AZ81" s="57"/>
      <c r="BA81" s="57">
        <f t="shared" si="196"/>
        <v>0</v>
      </c>
      <c r="BB81" s="54">
        <f t="shared" si="135"/>
        <v>0</v>
      </c>
      <c r="BC81" s="57"/>
      <c r="BD81" s="57"/>
      <c r="BE81" s="57">
        <v>0</v>
      </c>
      <c r="BF81" s="57"/>
      <c r="BG81" s="110">
        <f t="shared" si="197"/>
        <v>0</v>
      </c>
      <c r="BH81" s="110"/>
      <c r="BI81" s="110"/>
      <c r="BJ81" s="110">
        <f t="shared" si="198"/>
        <v>0</v>
      </c>
      <c r="BK81" s="110"/>
      <c r="BL81" s="110"/>
      <c r="BM81" s="110">
        <v>0</v>
      </c>
      <c r="BN81" s="110"/>
      <c r="BO81" s="110">
        <f t="shared" si="199"/>
        <v>0</v>
      </c>
      <c r="BP81" s="110"/>
      <c r="BQ81" s="110"/>
      <c r="BR81" s="110">
        <f t="shared" si="200"/>
        <v>0</v>
      </c>
      <c r="BS81" s="110"/>
      <c r="BT81" s="110"/>
      <c r="BU81" s="110"/>
      <c r="BV81" s="110"/>
      <c r="BW81" s="110">
        <v>0</v>
      </c>
      <c r="BX81" s="110">
        <v>0</v>
      </c>
      <c r="BY81" s="110"/>
      <c r="BZ81" s="377"/>
      <c r="CA81" s="367"/>
      <c r="CB81" s="367"/>
      <c r="CC81" s="367"/>
      <c r="CD81" s="367"/>
      <c r="CE81" s="367"/>
      <c r="CF81" s="367"/>
      <c r="CG81" s="367"/>
      <c r="CH81" s="367"/>
      <c r="CI81" s="367"/>
      <c r="CJ81" s="367"/>
      <c r="CK81" s="367"/>
    </row>
    <row r="82" spans="1:89" ht="30.75" hidden="1">
      <c r="A82" s="376"/>
      <c r="B82" s="465" t="s">
        <v>869</v>
      </c>
      <c r="C82" s="363"/>
      <c r="D82" s="363"/>
      <c r="E82" s="374"/>
      <c r="F82" s="365"/>
      <c r="G82" s="363"/>
      <c r="H82" s="365"/>
      <c r="I82" s="363"/>
      <c r="J82" s="363"/>
      <c r="K82" s="170"/>
      <c r="L82" s="170"/>
      <c r="M82" s="142"/>
      <c r="N82" s="142"/>
      <c r="O82" s="57"/>
      <c r="P82" s="57"/>
      <c r="Q82" s="57"/>
      <c r="R82" s="57"/>
      <c r="S82" s="57">
        <f t="shared" si="190"/>
        <v>0</v>
      </c>
      <c r="T82" s="57">
        <v>0</v>
      </c>
      <c r="U82" s="57"/>
      <c r="V82" s="57"/>
      <c r="W82" s="57"/>
      <c r="X82" s="57"/>
      <c r="Y82" s="57">
        <f t="shared" si="163"/>
        <v>519.36900000000003</v>
      </c>
      <c r="Z82" s="57"/>
      <c r="AA82" s="57"/>
      <c r="AB82" s="57">
        <f t="shared" si="164"/>
        <v>519.36900000000003</v>
      </c>
      <c r="AC82" s="57">
        <f t="shared" si="128"/>
        <v>0</v>
      </c>
      <c r="AD82" s="57"/>
      <c r="AE82" s="57"/>
      <c r="AF82" s="57">
        <v>519.36900000000003</v>
      </c>
      <c r="AG82" s="57"/>
      <c r="AH82" s="57">
        <f t="shared" si="191"/>
        <v>519.36900000000003</v>
      </c>
      <c r="AI82" s="57"/>
      <c r="AJ82" s="57"/>
      <c r="AK82" s="57">
        <f t="shared" si="192"/>
        <v>519.36900000000003</v>
      </c>
      <c r="AL82" s="57"/>
      <c r="AM82" s="57"/>
      <c r="AN82" s="57">
        <v>519.36900000000003</v>
      </c>
      <c r="AO82" s="57"/>
      <c r="AP82" s="57">
        <f t="shared" si="193"/>
        <v>519.36900000000003</v>
      </c>
      <c r="AQ82" s="57"/>
      <c r="AR82" s="57"/>
      <c r="AS82" s="57">
        <f t="shared" si="194"/>
        <v>519.36900000000003</v>
      </c>
      <c r="AT82" s="57"/>
      <c r="AU82" s="57"/>
      <c r="AV82" s="57">
        <v>519.36900000000003</v>
      </c>
      <c r="AW82" s="57"/>
      <c r="AX82" s="57">
        <f t="shared" si="195"/>
        <v>0</v>
      </c>
      <c r="AY82" s="57"/>
      <c r="AZ82" s="57"/>
      <c r="BA82" s="57">
        <f t="shared" si="196"/>
        <v>0</v>
      </c>
      <c r="BB82" s="54">
        <f t="shared" si="135"/>
        <v>0</v>
      </c>
      <c r="BC82" s="57"/>
      <c r="BD82" s="57"/>
      <c r="BE82" s="57">
        <v>0</v>
      </c>
      <c r="BF82" s="57"/>
      <c r="BG82" s="110">
        <f t="shared" si="197"/>
        <v>0</v>
      </c>
      <c r="BH82" s="110"/>
      <c r="BI82" s="110"/>
      <c r="BJ82" s="110">
        <f t="shared" si="198"/>
        <v>0</v>
      </c>
      <c r="BK82" s="110"/>
      <c r="BL82" s="110"/>
      <c r="BM82" s="110">
        <v>0</v>
      </c>
      <c r="BN82" s="110"/>
      <c r="BO82" s="110">
        <f t="shared" si="199"/>
        <v>0</v>
      </c>
      <c r="BP82" s="110"/>
      <c r="BQ82" s="110"/>
      <c r="BR82" s="110">
        <f t="shared" si="200"/>
        <v>0</v>
      </c>
      <c r="BS82" s="110"/>
      <c r="BT82" s="110"/>
      <c r="BU82" s="110"/>
      <c r="BV82" s="110"/>
      <c r="BW82" s="110">
        <v>0</v>
      </c>
      <c r="BX82" s="110">
        <v>0</v>
      </c>
      <c r="BY82" s="110"/>
      <c r="BZ82" s="377"/>
      <c r="CA82" s="367"/>
      <c r="CB82" s="367"/>
      <c r="CC82" s="367"/>
      <c r="CD82" s="367"/>
      <c r="CE82" s="367"/>
      <c r="CF82" s="367"/>
      <c r="CG82" s="367"/>
      <c r="CH82" s="367"/>
      <c r="CI82" s="367"/>
      <c r="CJ82" s="367"/>
      <c r="CK82" s="367"/>
    </row>
    <row r="83" spans="1:89" ht="50.25" hidden="1" customHeight="1">
      <c r="A83" s="376"/>
      <c r="B83" s="465" t="s">
        <v>870</v>
      </c>
      <c r="C83" s="363"/>
      <c r="D83" s="363"/>
      <c r="E83" s="374"/>
      <c r="F83" s="365"/>
      <c r="G83" s="363"/>
      <c r="H83" s="365"/>
      <c r="I83" s="363"/>
      <c r="J83" s="363"/>
      <c r="K83" s="170"/>
      <c r="L83" s="170"/>
      <c r="M83" s="142"/>
      <c r="N83" s="142"/>
      <c r="O83" s="57"/>
      <c r="P83" s="57"/>
      <c r="Q83" s="57"/>
      <c r="R83" s="57"/>
      <c r="S83" s="57">
        <f t="shared" si="190"/>
        <v>0</v>
      </c>
      <c r="T83" s="57">
        <v>0</v>
      </c>
      <c r="U83" s="57"/>
      <c r="V83" s="57"/>
      <c r="W83" s="57"/>
      <c r="X83" s="57"/>
      <c r="Y83" s="57">
        <f t="shared" si="163"/>
        <v>46.213999999999999</v>
      </c>
      <c r="Z83" s="57"/>
      <c r="AA83" s="57"/>
      <c r="AB83" s="57">
        <f t="shared" si="164"/>
        <v>46.213999999999999</v>
      </c>
      <c r="AC83" s="57">
        <f t="shared" si="128"/>
        <v>0</v>
      </c>
      <c r="AD83" s="57"/>
      <c r="AE83" s="57"/>
      <c r="AF83" s="57">
        <v>46.213999999999999</v>
      </c>
      <c r="AG83" s="57"/>
      <c r="AH83" s="57">
        <f t="shared" si="191"/>
        <v>46.213999999999999</v>
      </c>
      <c r="AI83" s="57"/>
      <c r="AJ83" s="57"/>
      <c r="AK83" s="57">
        <f t="shared" si="192"/>
        <v>46.213999999999999</v>
      </c>
      <c r="AL83" s="57"/>
      <c r="AM83" s="57"/>
      <c r="AN83" s="57">
        <v>46.213999999999999</v>
      </c>
      <c r="AO83" s="57"/>
      <c r="AP83" s="57">
        <f t="shared" si="193"/>
        <v>46.213999999999999</v>
      </c>
      <c r="AQ83" s="57"/>
      <c r="AR83" s="57"/>
      <c r="AS83" s="57">
        <f t="shared" si="194"/>
        <v>46.213999999999999</v>
      </c>
      <c r="AT83" s="57"/>
      <c r="AU83" s="57"/>
      <c r="AV83" s="57">
        <v>46.213999999999999</v>
      </c>
      <c r="AW83" s="57"/>
      <c r="AX83" s="57">
        <f t="shared" si="195"/>
        <v>0</v>
      </c>
      <c r="AY83" s="57"/>
      <c r="AZ83" s="57"/>
      <c r="BA83" s="57">
        <f t="shared" si="196"/>
        <v>0</v>
      </c>
      <c r="BB83" s="54">
        <f t="shared" ref="BB83:BB94" si="201">SUM(BC83:BD83)</f>
        <v>0</v>
      </c>
      <c r="BC83" s="57"/>
      <c r="BD83" s="57"/>
      <c r="BE83" s="57">
        <v>0</v>
      </c>
      <c r="BF83" s="57"/>
      <c r="BG83" s="110">
        <f t="shared" si="197"/>
        <v>0</v>
      </c>
      <c r="BH83" s="110"/>
      <c r="BI83" s="110"/>
      <c r="BJ83" s="110">
        <f t="shared" si="198"/>
        <v>0</v>
      </c>
      <c r="BK83" s="110"/>
      <c r="BL83" s="110"/>
      <c r="BM83" s="110">
        <v>0</v>
      </c>
      <c r="BN83" s="110"/>
      <c r="BO83" s="110">
        <f t="shared" si="199"/>
        <v>0</v>
      </c>
      <c r="BP83" s="110"/>
      <c r="BQ83" s="110"/>
      <c r="BR83" s="110">
        <f t="shared" si="200"/>
        <v>0</v>
      </c>
      <c r="BS83" s="110"/>
      <c r="BT83" s="110"/>
      <c r="BU83" s="110"/>
      <c r="BV83" s="110"/>
      <c r="BW83" s="110">
        <v>0</v>
      </c>
      <c r="BX83" s="110">
        <v>0</v>
      </c>
      <c r="BY83" s="110"/>
      <c r="BZ83" s="377"/>
      <c r="CA83" s="367"/>
      <c r="CB83" s="367"/>
      <c r="CC83" s="367"/>
      <c r="CD83" s="367"/>
      <c r="CE83" s="367"/>
      <c r="CF83" s="367"/>
      <c r="CG83" s="367"/>
      <c r="CH83" s="367"/>
      <c r="CI83" s="367"/>
      <c r="CJ83" s="367"/>
      <c r="CK83" s="367"/>
    </row>
    <row r="84" spans="1:89" ht="68.25" hidden="1" customHeight="1">
      <c r="A84" s="376"/>
      <c r="B84" s="465" t="s">
        <v>871</v>
      </c>
      <c r="C84" s="363"/>
      <c r="D84" s="363"/>
      <c r="E84" s="374"/>
      <c r="F84" s="365"/>
      <c r="G84" s="363"/>
      <c r="H84" s="365"/>
      <c r="I84" s="363"/>
      <c r="J84" s="363"/>
      <c r="K84" s="170"/>
      <c r="L84" s="170"/>
      <c r="M84" s="142"/>
      <c r="N84" s="142"/>
      <c r="O84" s="57"/>
      <c r="P84" s="57"/>
      <c r="Q84" s="57"/>
      <c r="R84" s="57"/>
      <c r="S84" s="57">
        <f t="shared" si="190"/>
        <v>0</v>
      </c>
      <c r="T84" s="57">
        <v>0</v>
      </c>
      <c r="U84" s="57"/>
      <c r="V84" s="57"/>
      <c r="W84" s="57"/>
      <c r="X84" s="57"/>
      <c r="Y84" s="57">
        <f t="shared" si="163"/>
        <v>194.88</v>
      </c>
      <c r="Z84" s="57"/>
      <c r="AA84" s="57"/>
      <c r="AB84" s="57">
        <f t="shared" si="164"/>
        <v>194.88</v>
      </c>
      <c r="AC84" s="57">
        <f t="shared" si="128"/>
        <v>0</v>
      </c>
      <c r="AD84" s="57"/>
      <c r="AE84" s="57"/>
      <c r="AF84" s="57">
        <v>194.88</v>
      </c>
      <c r="AG84" s="57"/>
      <c r="AH84" s="57">
        <f t="shared" si="191"/>
        <v>194.88</v>
      </c>
      <c r="AI84" s="57"/>
      <c r="AJ84" s="57"/>
      <c r="AK84" s="57">
        <f t="shared" si="192"/>
        <v>194.88</v>
      </c>
      <c r="AL84" s="57"/>
      <c r="AM84" s="57"/>
      <c r="AN84" s="57">
        <v>194.88</v>
      </c>
      <c r="AO84" s="57"/>
      <c r="AP84" s="57">
        <f t="shared" si="193"/>
        <v>194.88</v>
      </c>
      <c r="AQ84" s="57"/>
      <c r="AR84" s="57"/>
      <c r="AS84" s="57">
        <f t="shared" si="194"/>
        <v>194.88</v>
      </c>
      <c r="AT84" s="57"/>
      <c r="AU84" s="57"/>
      <c r="AV84" s="57">
        <v>194.88</v>
      </c>
      <c r="AW84" s="57"/>
      <c r="AX84" s="57">
        <f t="shared" si="195"/>
        <v>0</v>
      </c>
      <c r="AY84" s="57"/>
      <c r="AZ84" s="57"/>
      <c r="BA84" s="57">
        <f t="shared" si="196"/>
        <v>0</v>
      </c>
      <c r="BB84" s="54">
        <f t="shared" si="201"/>
        <v>0</v>
      </c>
      <c r="BC84" s="57"/>
      <c r="BD84" s="57"/>
      <c r="BE84" s="57">
        <v>0</v>
      </c>
      <c r="BF84" s="57"/>
      <c r="BG84" s="110">
        <f t="shared" si="197"/>
        <v>0</v>
      </c>
      <c r="BH84" s="110"/>
      <c r="BI84" s="110"/>
      <c r="BJ84" s="110">
        <f t="shared" si="198"/>
        <v>0</v>
      </c>
      <c r="BK84" s="110"/>
      <c r="BL84" s="110"/>
      <c r="BM84" s="110">
        <v>0</v>
      </c>
      <c r="BN84" s="110"/>
      <c r="BO84" s="110">
        <f t="shared" si="199"/>
        <v>0</v>
      </c>
      <c r="BP84" s="110"/>
      <c r="BQ84" s="110"/>
      <c r="BR84" s="110">
        <f t="shared" si="200"/>
        <v>0</v>
      </c>
      <c r="BS84" s="110"/>
      <c r="BT84" s="110"/>
      <c r="BU84" s="110"/>
      <c r="BV84" s="110"/>
      <c r="BW84" s="110">
        <v>0</v>
      </c>
      <c r="BX84" s="110">
        <v>0</v>
      </c>
      <c r="BY84" s="110"/>
      <c r="BZ84" s="377"/>
      <c r="CA84" s="367"/>
      <c r="CB84" s="367"/>
      <c r="CC84" s="367"/>
      <c r="CD84" s="367"/>
      <c r="CE84" s="367"/>
      <c r="CF84" s="367"/>
      <c r="CG84" s="367"/>
      <c r="CH84" s="367"/>
      <c r="CI84" s="367"/>
      <c r="CJ84" s="367"/>
      <c r="CK84" s="367"/>
    </row>
    <row r="85" spans="1:89" ht="68.25" hidden="1" customHeight="1">
      <c r="A85" s="376"/>
      <c r="B85" s="465" t="s">
        <v>872</v>
      </c>
      <c r="C85" s="363"/>
      <c r="D85" s="363"/>
      <c r="E85" s="374"/>
      <c r="F85" s="365"/>
      <c r="G85" s="363"/>
      <c r="H85" s="365"/>
      <c r="I85" s="363"/>
      <c r="J85" s="363"/>
      <c r="K85" s="170"/>
      <c r="L85" s="170"/>
      <c r="M85" s="142"/>
      <c r="N85" s="142"/>
      <c r="O85" s="57"/>
      <c r="P85" s="57"/>
      <c r="Q85" s="57"/>
      <c r="R85" s="57"/>
      <c r="S85" s="57">
        <f t="shared" si="190"/>
        <v>0</v>
      </c>
      <c r="T85" s="57">
        <v>0</v>
      </c>
      <c r="U85" s="57"/>
      <c r="V85" s="57"/>
      <c r="W85" s="57"/>
      <c r="X85" s="57"/>
      <c r="Y85" s="57">
        <f t="shared" si="163"/>
        <v>663.23400000000004</v>
      </c>
      <c r="Z85" s="57"/>
      <c r="AA85" s="57"/>
      <c r="AB85" s="57">
        <f t="shared" si="164"/>
        <v>663.23400000000004</v>
      </c>
      <c r="AC85" s="57">
        <f t="shared" si="128"/>
        <v>0</v>
      </c>
      <c r="AD85" s="57"/>
      <c r="AE85" s="57"/>
      <c r="AF85" s="57">
        <v>663.23400000000004</v>
      </c>
      <c r="AG85" s="57"/>
      <c r="AH85" s="57">
        <f t="shared" si="191"/>
        <v>663.23400000000004</v>
      </c>
      <c r="AI85" s="57"/>
      <c r="AJ85" s="57"/>
      <c r="AK85" s="57">
        <f t="shared" si="192"/>
        <v>663.23400000000004</v>
      </c>
      <c r="AL85" s="57"/>
      <c r="AM85" s="57"/>
      <c r="AN85" s="57">
        <v>663.23400000000004</v>
      </c>
      <c r="AO85" s="57"/>
      <c r="AP85" s="57">
        <f t="shared" si="193"/>
        <v>663.23400000000004</v>
      </c>
      <c r="AQ85" s="57"/>
      <c r="AR85" s="57"/>
      <c r="AS85" s="57">
        <f t="shared" si="194"/>
        <v>663.23400000000004</v>
      </c>
      <c r="AT85" s="57"/>
      <c r="AU85" s="57"/>
      <c r="AV85" s="57">
        <v>663.23400000000004</v>
      </c>
      <c r="AW85" s="57"/>
      <c r="AX85" s="57">
        <f t="shared" si="195"/>
        <v>0</v>
      </c>
      <c r="AY85" s="57"/>
      <c r="AZ85" s="57"/>
      <c r="BA85" s="57">
        <f t="shared" si="196"/>
        <v>0</v>
      </c>
      <c r="BB85" s="54">
        <f t="shared" si="201"/>
        <v>0</v>
      </c>
      <c r="BC85" s="57"/>
      <c r="BD85" s="57"/>
      <c r="BE85" s="57">
        <v>0</v>
      </c>
      <c r="BF85" s="57"/>
      <c r="BG85" s="110">
        <f t="shared" si="197"/>
        <v>0</v>
      </c>
      <c r="BH85" s="110"/>
      <c r="BI85" s="110"/>
      <c r="BJ85" s="110">
        <f t="shared" si="198"/>
        <v>0</v>
      </c>
      <c r="BK85" s="110"/>
      <c r="BL85" s="110"/>
      <c r="BM85" s="110">
        <v>0</v>
      </c>
      <c r="BN85" s="110"/>
      <c r="BO85" s="110">
        <f t="shared" si="199"/>
        <v>0</v>
      </c>
      <c r="BP85" s="110"/>
      <c r="BQ85" s="110"/>
      <c r="BR85" s="110">
        <f t="shared" si="200"/>
        <v>0</v>
      </c>
      <c r="BS85" s="110"/>
      <c r="BT85" s="110"/>
      <c r="BU85" s="110"/>
      <c r="BV85" s="110"/>
      <c r="BW85" s="110">
        <v>0</v>
      </c>
      <c r="BX85" s="110">
        <v>0</v>
      </c>
      <c r="BY85" s="110"/>
      <c r="BZ85" s="377"/>
      <c r="CA85" s="367"/>
      <c r="CB85" s="367"/>
      <c r="CC85" s="367"/>
      <c r="CD85" s="367"/>
      <c r="CE85" s="367"/>
      <c r="CF85" s="367"/>
      <c r="CG85" s="367"/>
      <c r="CH85" s="367"/>
      <c r="CI85" s="367"/>
      <c r="CJ85" s="367"/>
      <c r="CK85" s="367"/>
    </row>
    <row r="86" spans="1:89" ht="76.5" hidden="1" customHeight="1">
      <c r="A86" s="376"/>
      <c r="B86" s="465" t="s">
        <v>873</v>
      </c>
      <c r="C86" s="363"/>
      <c r="D86" s="363"/>
      <c r="E86" s="374"/>
      <c r="F86" s="365"/>
      <c r="G86" s="363"/>
      <c r="H86" s="365"/>
      <c r="I86" s="363"/>
      <c r="J86" s="363"/>
      <c r="K86" s="170"/>
      <c r="L86" s="170"/>
      <c r="M86" s="142"/>
      <c r="N86" s="142"/>
      <c r="O86" s="57"/>
      <c r="P86" s="57"/>
      <c r="Q86" s="57"/>
      <c r="R86" s="57"/>
      <c r="S86" s="57">
        <f t="shared" si="190"/>
        <v>0</v>
      </c>
      <c r="T86" s="57">
        <v>0</v>
      </c>
      <c r="U86" s="57"/>
      <c r="V86" s="57"/>
      <c r="W86" s="57"/>
      <c r="X86" s="57"/>
      <c r="Y86" s="57">
        <f t="shared" si="163"/>
        <v>132.21100000000001</v>
      </c>
      <c r="Z86" s="57"/>
      <c r="AA86" s="57"/>
      <c r="AB86" s="57">
        <f t="shared" si="164"/>
        <v>132.21100000000001</v>
      </c>
      <c r="AC86" s="57">
        <f t="shared" ref="AC86:AC94" si="202">AD86+AE86</f>
        <v>0</v>
      </c>
      <c r="AD86" s="57"/>
      <c r="AE86" s="57"/>
      <c r="AF86" s="57">
        <v>132.21100000000001</v>
      </c>
      <c r="AG86" s="57"/>
      <c r="AH86" s="57">
        <f t="shared" si="191"/>
        <v>132.21100000000001</v>
      </c>
      <c r="AI86" s="57"/>
      <c r="AJ86" s="57"/>
      <c r="AK86" s="57">
        <f t="shared" si="192"/>
        <v>132.21100000000001</v>
      </c>
      <c r="AL86" s="57"/>
      <c r="AM86" s="57"/>
      <c r="AN86" s="57">
        <v>132.21100000000001</v>
      </c>
      <c r="AO86" s="57"/>
      <c r="AP86" s="57">
        <f t="shared" si="193"/>
        <v>132.21100000000001</v>
      </c>
      <c r="AQ86" s="57"/>
      <c r="AR86" s="57"/>
      <c r="AS86" s="57">
        <f t="shared" si="194"/>
        <v>132.21100000000001</v>
      </c>
      <c r="AT86" s="57"/>
      <c r="AU86" s="57"/>
      <c r="AV86" s="57">
        <v>132.21100000000001</v>
      </c>
      <c r="AW86" s="57"/>
      <c r="AX86" s="57">
        <f t="shared" si="195"/>
        <v>0</v>
      </c>
      <c r="AY86" s="57"/>
      <c r="AZ86" s="57"/>
      <c r="BA86" s="57">
        <f t="shared" si="196"/>
        <v>0</v>
      </c>
      <c r="BB86" s="54">
        <f t="shared" si="201"/>
        <v>0</v>
      </c>
      <c r="BC86" s="57"/>
      <c r="BD86" s="57"/>
      <c r="BE86" s="57">
        <v>0</v>
      </c>
      <c r="BF86" s="57"/>
      <c r="BG86" s="110">
        <f t="shared" si="197"/>
        <v>0</v>
      </c>
      <c r="BH86" s="110"/>
      <c r="BI86" s="110"/>
      <c r="BJ86" s="110">
        <f t="shared" si="198"/>
        <v>0</v>
      </c>
      <c r="BK86" s="110"/>
      <c r="BL86" s="110"/>
      <c r="BM86" s="110">
        <v>0</v>
      </c>
      <c r="BN86" s="110"/>
      <c r="BO86" s="110">
        <f t="shared" si="199"/>
        <v>0</v>
      </c>
      <c r="BP86" s="110"/>
      <c r="BQ86" s="110"/>
      <c r="BR86" s="110">
        <f t="shared" si="200"/>
        <v>0</v>
      </c>
      <c r="BS86" s="110"/>
      <c r="BT86" s="110"/>
      <c r="BU86" s="110"/>
      <c r="BV86" s="110"/>
      <c r="BW86" s="110">
        <v>0</v>
      </c>
      <c r="BX86" s="110">
        <v>0</v>
      </c>
      <c r="BY86" s="110"/>
      <c r="BZ86" s="377"/>
      <c r="CA86" s="367"/>
      <c r="CB86" s="367"/>
      <c r="CC86" s="367"/>
      <c r="CD86" s="367"/>
      <c r="CE86" s="367"/>
      <c r="CF86" s="367"/>
      <c r="CG86" s="367"/>
      <c r="CH86" s="367"/>
      <c r="CI86" s="367"/>
      <c r="CJ86" s="367"/>
      <c r="CK86" s="367"/>
    </row>
    <row r="87" spans="1:89" ht="66" hidden="1" customHeight="1">
      <c r="A87" s="376"/>
      <c r="B87" s="465" t="s">
        <v>874</v>
      </c>
      <c r="C87" s="363"/>
      <c r="D87" s="363"/>
      <c r="E87" s="374"/>
      <c r="F87" s="365"/>
      <c r="G87" s="363"/>
      <c r="H87" s="365"/>
      <c r="I87" s="363"/>
      <c r="J87" s="363"/>
      <c r="K87" s="170"/>
      <c r="L87" s="170"/>
      <c r="M87" s="142"/>
      <c r="N87" s="142"/>
      <c r="O87" s="57"/>
      <c r="P87" s="57"/>
      <c r="Q87" s="57"/>
      <c r="R87" s="57"/>
      <c r="S87" s="57">
        <f t="shared" si="190"/>
        <v>0</v>
      </c>
      <c r="T87" s="57">
        <v>0</v>
      </c>
      <c r="U87" s="57"/>
      <c r="V87" s="57"/>
      <c r="W87" s="57"/>
      <c r="X87" s="57"/>
      <c r="Y87" s="57">
        <f t="shared" si="163"/>
        <v>16</v>
      </c>
      <c r="Z87" s="57"/>
      <c r="AA87" s="57"/>
      <c r="AB87" s="57">
        <f t="shared" si="164"/>
        <v>16</v>
      </c>
      <c r="AC87" s="57">
        <f t="shared" si="202"/>
        <v>0</v>
      </c>
      <c r="AD87" s="57"/>
      <c r="AE87" s="57"/>
      <c r="AF87" s="57">
        <v>16</v>
      </c>
      <c r="AG87" s="57"/>
      <c r="AH87" s="57">
        <f t="shared" si="191"/>
        <v>16</v>
      </c>
      <c r="AI87" s="57"/>
      <c r="AJ87" s="57"/>
      <c r="AK87" s="57">
        <f t="shared" si="192"/>
        <v>16</v>
      </c>
      <c r="AL87" s="57"/>
      <c r="AM87" s="57"/>
      <c r="AN87" s="57">
        <v>16</v>
      </c>
      <c r="AO87" s="57"/>
      <c r="AP87" s="57">
        <f t="shared" si="193"/>
        <v>16</v>
      </c>
      <c r="AQ87" s="57"/>
      <c r="AR87" s="57"/>
      <c r="AS87" s="57">
        <f t="shared" si="194"/>
        <v>16</v>
      </c>
      <c r="AT87" s="57"/>
      <c r="AU87" s="57"/>
      <c r="AV87" s="57">
        <v>16</v>
      </c>
      <c r="AW87" s="57"/>
      <c r="AX87" s="57">
        <f t="shared" si="195"/>
        <v>0</v>
      </c>
      <c r="AY87" s="57"/>
      <c r="AZ87" s="57"/>
      <c r="BA87" s="57">
        <f t="shared" si="196"/>
        <v>0</v>
      </c>
      <c r="BB87" s="54">
        <f t="shared" si="201"/>
        <v>0</v>
      </c>
      <c r="BC87" s="57"/>
      <c r="BD87" s="57"/>
      <c r="BE87" s="57">
        <v>0</v>
      </c>
      <c r="BF87" s="57"/>
      <c r="BG87" s="110">
        <f t="shared" si="197"/>
        <v>0</v>
      </c>
      <c r="BH87" s="110"/>
      <c r="BI87" s="110"/>
      <c r="BJ87" s="110">
        <f t="shared" si="198"/>
        <v>0</v>
      </c>
      <c r="BK87" s="110"/>
      <c r="BL87" s="110"/>
      <c r="BM87" s="110">
        <v>0</v>
      </c>
      <c r="BN87" s="110"/>
      <c r="BO87" s="110">
        <f t="shared" si="199"/>
        <v>0</v>
      </c>
      <c r="BP87" s="110"/>
      <c r="BQ87" s="110"/>
      <c r="BR87" s="110">
        <f t="shared" si="200"/>
        <v>0</v>
      </c>
      <c r="BS87" s="110"/>
      <c r="BT87" s="110"/>
      <c r="BU87" s="110"/>
      <c r="BV87" s="110"/>
      <c r="BW87" s="110">
        <v>0</v>
      </c>
      <c r="BX87" s="110">
        <v>0</v>
      </c>
      <c r="BY87" s="110"/>
      <c r="BZ87" s="377"/>
      <c r="CA87" s="367"/>
      <c r="CB87" s="367"/>
      <c r="CC87" s="367"/>
      <c r="CD87" s="367"/>
      <c r="CE87" s="367"/>
      <c r="CF87" s="367"/>
      <c r="CG87" s="367"/>
      <c r="CH87" s="367"/>
      <c r="CI87" s="367"/>
      <c r="CJ87" s="367"/>
      <c r="CK87" s="367"/>
    </row>
    <row r="88" spans="1:89" ht="66" hidden="1" customHeight="1">
      <c r="A88" s="376"/>
      <c r="B88" s="465" t="s">
        <v>875</v>
      </c>
      <c r="C88" s="363"/>
      <c r="D88" s="363"/>
      <c r="E88" s="374"/>
      <c r="F88" s="365"/>
      <c r="G88" s="363"/>
      <c r="H88" s="365"/>
      <c r="I88" s="363"/>
      <c r="J88" s="363"/>
      <c r="K88" s="170"/>
      <c r="L88" s="170"/>
      <c r="M88" s="142"/>
      <c r="N88" s="142"/>
      <c r="O88" s="57"/>
      <c r="P88" s="57"/>
      <c r="Q88" s="57"/>
      <c r="R88" s="57"/>
      <c r="S88" s="57">
        <f t="shared" si="190"/>
        <v>0</v>
      </c>
      <c r="T88" s="57">
        <v>0</v>
      </c>
      <c r="U88" s="57"/>
      <c r="V88" s="57"/>
      <c r="W88" s="57"/>
      <c r="X88" s="57"/>
      <c r="Y88" s="57">
        <f t="shared" si="163"/>
        <v>16</v>
      </c>
      <c r="Z88" s="57"/>
      <c r="AA88" s="57"/>
      <c r="AB88" s="57">
        <f t="shared" si="164"/>
        <v>16</v>
      </c>
      <c r="AC88" s="57">
        <f t="shared" si="202"/>
        <v>0</v>
      </c>
      <c r="AD88" s="57"/>
      <c r="AE88" s="57"/>
      <c r="AF88" s="57">
        <v>16</v>
      </c>
      <c r="AG88" s="57"/>
      <c r="AH88" s="57">
        <f t="shared" si="191"/>
        <v>16</v>
      </c>
      <c r="AI88" s="57"/>
      <c r="AJ88" s="57"/>
      <c r="AK88" s="57">
        <f t="shared" si="192"/>
        <v>16</v>
      </c>
      <c r="AL88" s="57"/>
      <c r="AM88" s="57"/>
      <c r="AN88" s="57">
        <v>16</v>
      </c>
      <c r="AO88" s="57"/>
      <c r="AP88" s="57">
        <f t="shared" si="193"/>
        <v>16</v>
      </c>
      <c r="AQ88" s="57"/>
      <c r="AR88" s="57"/>
      <c r="AS88" s="57">
        <f t="shared" si="194"/>
        <v>16</v>
      </c>
      <c r="AT88" s="57"/>
      <c r="AU88" s="57"/>
      <c r="AV88" s="57">
        <v>16</v>
      </c>
      <c r="AW88" s="57"/>
      <c r="AX88" s="57">
        <f t="shared" si="195"/>
        <v>0</v>
      </c>
      <c r="AY88" s="57"/>
      <c r="AZ88" s="57"/>
      <c r="BA88" s="57">
        <f t="shared" si="196"/>
        <v>0</v>
      </c>
      <c r="BB88" s="54">
        <f t="shared" si="201"/>
        <v>0</v>
      </c>
      <c r="BC88" s="57"/>
      <c r="BD88" s="57"/>
      <c r="BE88" s="57">
        <v>0</v>
      </c>
      <c r="BF88" s="57"/>
      <c r="BG88" s="110">
        <f t="shared" si="197"/>
        <v>0</v>
      </c>
      <c r="BH88" s="110"/>
      <c r="BI88" s="110"/>
      <c r="BJ88" s="110">
        <f t="shared" si="198"/>
        <v>0</v>
      </c>
      <c r="BK88" s="110"/>
      <c r="BL88" s="110"/>
      <c r="BM88" s="110">
        <v>0</v>
      </c>
      <c r="BN88" s="110"/>
      <c r="BO88" s="110">
        <f t="shared" si="199"/>
        <v>0</v>
      </c>
      <c r="BP88" s="110"/>
      <c r="BQ88" s="110"/>
      <c r="BR88" s="110">
        <f t="shared" si="200"/>
        <v>0</v>
      </c>
      <c r="BS88" s="110"/>
      <c r="BT88" s="110"/>
      <c r="BU88" s="110"/>
      <c r="BV88" s="110"/>
      <c r="BW88" s="110">
        <v>0</v>
      </c>
      <c r="BX88" s="110">
        <v>0</v>
      </c>
      <c r="BY88" s="110"/>
      <c r="BZ88" s="377"/>
      <c r="CA88" s="367"/>
      <c r="CB88" s="367"/>
      <c r="CC88" s="367"/>
      <c r="CD88" s="367"/>
      <c r="CE88" s="367"/>
      <c r="CF88" s="367"/>
      <c r="CG88" s="367"/>
      <c r="CH88" s="367"/>
      <c r="CI88" s="367"/>
      <c r="CJ88" s="367"/>
      <c r="CK88" s="367"/>
    </row>
    <row r="89" spans="1:89" ht="75" hidden="1" customHeight="1">
      <c r="A89" s="376"/>
      <c r="B89" s="465" t="s">
        <v>876</v>
      </c>
      <c r="C89" s="363"/>
      <c r="D89" s="363"/>
      <c r="E89" s="374"/>
      <c r="F89" s="365"/>
      <c r="G89" s="363"/>
      <c r="H89" s="365"/>
      <c r="I89" s="363"/>
      <c r="J89" s="363"/>
      <c r="K89" s="170"/>
      <c r="L89" s="170"/>
      <c r="M89" s="142"/>
      <c r="N89" s="142"/>
      <c r="O89" s="57"/>
      <c r="P89" s="57"/>
      <c r="Q89" s="57"/>
      <c r="R89" s="57"/>
      <c r="S89" s="57">
        <f t="shared" si="190"/>
        <v>0</v>
      </c>
      <c r="T89" s="57">
        <v>0</v>
      </c>
      <c r="U89" s="57"/>
      <c r="V89" s="57"/>
      <c r="W89" s="57"/>
      <c r="X89" s="57"/>
      <c r="Y89" s="57">
        <f t="shared" si="163"/>
        <v>5501.8</v>
      </c>
      <c r="Z89" s="57"/>
      <c r="AA89" s="57"/>
      <c r="AB89" s="57">
        <f t="shared" si="164"/>
        <v>5501.8</v>
      </c>
      <c r="AC89" s="57">
        <f t="shared" si="202"/>
        <v>0</v>
      </c>
      <c r="AD89" s="57"/>
      <c r="AE89" s="57"/>
      <c r="AF89" s="57">
        <f>62.3+5439.5</f>
        <v>5501.8</v>
      </c>
      <c r="AG89" s="57"/>
      <c r="AH89" s="57">
        <f t="shared" si="191"/>
        <v>0</v>
      </c>
      <c r="AI89" s="57"/>
      <c r="AJ89" s="57"/>
      <c r="AK89" s="57">
        <f t="shared" si="192"/>
        <v>0</v>
      </c>
      <c r="AL89" s="57"/>
      <c r="AM89" s="57"/>
      <c r="AN89" s="57">
        <v>0</v>
      </c>
      <c r="AO89" s="57"/>
      <c r="AP89" s="57">
        <f t="shared" si="193"/>
        <v>0</v>
      </c>
      <c r="AQ89" s="57"/>
      <c r="AR89" s="57"/>
      <c r="AS89" s="57">
        <f t="shared" si="194"/>
        <v>0</v>
      </c>
      <c r="AT89" s="57"/>
      <c r="AU89" s="57"/>
      <c r="AV89" s="57">
        <v>0</v>
      </c>
      <c r="AW89" s="57"/>
      <c r="AX89" s="57">
        <f t="shared" si="195"/>
        <v>5501.8</v>
      </c>
      <c r="AY89" s="57"/>
      <c r="AZ89" s="57"/>
      <c r="BA89" s="57">
        <f t="shared" si="196"/>
        <v>5501.8</v>
      </c>
      <c r="BB89" s="54">
        <f t="shared" si="201"/>
        <v>0</v>
      </c>
      <c r="BC89" s="57"/>
      <c r="BD89" s="57"/>
      <c r="BE89" s="57">
        <f>62.3+5439.5</f>
        <v>5501.8</v>
      </c>
      <c r="BF89" s="57"/>
      <c r="BG89" s="110">
        <f t="shared" si="197"/>
        <v>5501.8</v>
      </c>
      <c r="BH89" s="110"/>
      <c r="BI89" s="110"/>
      <c r="BJ89" s="110">
        <f t="shared" si="198"/>
        <v>5501.8</v>
      </c>
      <c r="BK89" s="110"/>
      <c r="BL89" s="110"/>
      <c r="BM89" s="110">
        <f>62.3+5439.5</f>
        <v>5501.8</v>
      </c>
      <c r="BN89" s="110"/>
      <c r="BO89" s="110">
        <f t="shared" si="199"/>
        <v>0</v>
      </c>
      <c r="BP89" s="110"/>
      <c r="BQ89" s="110"/>
      <c r="BR89" s="110">
        <f t="shared" si="200"/>
        <v>0</v>
      </c>
      <c r="BS89" s="110"/>
      <c r="BT89" s="110"/>
      <c r="BU89" s="110"/>
      <c r="BV89" s="110"/>
      <c r="BW89" s="110">
        <v>0</v>
      </c>
      <c r="BX89" s="110">
        <v>0</v>
      </c>
      <c r="BY89" s="110"/>
      <c r="BZ89" s="377"/>
      <c r="CA89" s="367"/>
      <c r="CB89" s="367"/>
      <c r="CC89" s="367"/>
      <c r="CD89" s="367"/>
      <c r="CE89" s="367"/>
      <c r="CF89" s="367"/>
      <c r="CG89" s="367"/>
      <c r="CH89" s="367"/>
      <c r="CI89" s="367"/>
      <c r="CJ89" s="367"/>
      <c r="CK89" s="367"/>
    </row>
    <row r="90" spans="1:89" ht="30.75" hidden="1">
      <c r="A90" s="376"/>
      <c r="B90" s="465" t="s">
        <v>877</v>
      </c>
      <c r="C90" s="363"/>
      <c r="D90" s="363"/>
      <c r="E90" s="374"/>
      <c r="F90" s="365"/>
      <c r="G90" s="363"/>
      <c r="H90" s="365"/>
      <c r="I90" s="363"/>
      <c r="J90" s="363"/>
      <c r="K90" s="170"/>
      <c r="L90" s="170"/>
      <c r="M90" s="142"/>
      <c r="N90" s="142"/>
      <c r="O90" s="57"/>
      <c r="P90" s="57"/>
      <c r="Q90" s="57"/>
      <c r="R90" s="57"/>
      <c r="S90" s="57">
        <f t="shared" ref="S90" si="203">SUM(T90:V90)</f>
        <v>0</v>
      </c>
      <c r="T90" s="57">
        <v>0</v>
      </c>
      <c r="U90" s="57"/>
      <c r="V90" s="57"/>
      <c r="W90" s="57"/>
      <c r="X90" s="57"/>
      <c r="Y90" s="57">
        <f t="shared" si="163"/>
        <v>728</v>
      </c>
      <c r="Z90" s="57"/>
      <c r="AA90" s="57"/>
      <c r="AB90" s="57">
        <f t="shared" si="164"/>
        <v>728</v>
      </c>
      <c r="AC90" s="57">
        <f t="shared" si="202"/>
        <v>0</v>
      </c>
      <c r="AD90" s="57"/>
      <c r="AE90" s="57"/>
      <c r="AF90" s="57">
        <v>728</v>
      </c>
      <c r="AG90" s="57"/>
      <c r="AH90" s="57">
        <f t="shared" si="191"/>
        <v>0</v>
      </c>
      <c r="AI90" s="57"/>
      <c r="AJ90" s="57"/>
      <c r="AK90" s="57">
        <f t="shared" si="192"/>
        <v>0</v>
      </c>
      <c r="AL90" s="57"/>
      <c r="AM90" s="57"/>
      <c r="AN90" s="57">
        <v>0</v>
      </c>
      <c r="AO90" s="57"/>
      <c r="AP90" s="57">
        <f t="shared" si="193"/>
        <v>0</v>
      </c>
      <c r="AQ90" s="57"/>
      <c r="AR90" s="57"/>
      <c r="AS90" s="57">
        <f t="shared" si="194"/>
        <v>0</v>
      </c>
      <c r="AT90" s="57"/>
      <c r="AU90" s="57"/>
      <c r="AV90" s="57">
        <v>0</v>
      </c>
      <c r="AW90" s="57"/>
      <c r="AX90" s="57">
        <f t="shared" si="195"/>
        <v>728</v>
      </c>
      <c r="AY90" s="57"/>
      <c r="AZ90" s="57"/>
      <c r="BA90" s="57">
        <f t="shared" si="196"/>
        <v>728</v>
      </c>
      <c r="BB90" s="54">
        <f t="shared" si="201"/>
        <v>0</v>
      </c>
      <c r="BC90" s="57"/>
      <c r="BD90" s="57"/>
      <c r="BE90" s="57">
        <v>728</v>
      </c>
      <c r="BF90" s="57"/>
      <c r="BG90" s="110">
        <f t="shared" si="197"/>
        <v>728</v>
      </c>
      <c r="BH90" s="110"/>
      <c r="BI90" s="110"/>
      <c r="BJ90" s="110">
        <f t="shared" si="198"/>
        <v>728</v>
      </c>
      <c r="BK90" s="110"/>
      <c r="BL90" s="110"/>
      <c r="BM90" s="110">
        <v>728</v>
      </c>
      <c r="BN90" s="110"/>
      <c r="BO90" s="110">
        <f t="shared" si="199"/>
        <v>0</v>
      </c>
      <c r="BP90" s="110"/>
      <c r="BQ90" s="110"/>
      <c r="BR90" s="110">
        <f t="shared" si="200"/>
        <v>0</v>
      </c>
      <c r="BS90" s="110"/>
      <c r="BT90" s="110"/>
      <c r="BU90" s="110"/>
      <c r="BV90" s="110"/>
      <c r="BW90" s="110">
        <v>0</v>
      </c>
      <c r="BX90" s="110">
        <v>0</v>
      </c>
      <c r="BY90" s="110"/>
      <c r="BZ90" s="377"/>
      <c r="CA90" s="367"/>
      <c r="CB90" s="367"/>
      <c r="CC90" s="367"/>
      <c r="CD90" s="367"/>
      <c r="CE90" s="367"/>
      <c r="CF90" s="367"/>
      <c r="CG90" s="367"/>
      <c r="CH90" s="367"/>
      <c r="CI90" s="367"/>
      <c r="CJ90" s="367"/>
      <c r="CK90" s="367"/>
    </row>
    <row r="91" spans="1:89" ht="26.25" hidden="1" customHeight="1">
      <c r="A91" s="376" t="s">
        <v>878</v>
      </c>
      <c r="B91" s="465" t="s">
        <v>9</v>
      </c>
      <c r="C91" s="363"/>
      <c r="D91" s="363"/>
      <c r="E91" s="374"/>
      <c r="F91" s="365"/>
      <c r="G91" s="363"/>
      <c r="H91" s="365"/>
      <c r="I91" s="363"/>
      <c r="J91" s="363"/>
      <c r="K91" s="170"/>
      <c r="L91" s="170"/>
      <c r="M91" s="142"/>
      <c r="N91" s="142"/>
      <c r="O91" s="57"/>
      <c r="P91" s="57"/>
      <c r="Q91" s="57"/>
      <c r="R91" s="57"/>
      <c r="S91" s="57"/>
      <c r="T91" s="57"/>
      <c r="U91" s="57"/>
      <c r="V91" s="57"/>
      <c r="W91" s="57"/>
      <c r="X91" s="57"/>
      <c r="Y91" s="57"/>
      <c r="Z91" s="57"/>
      <c r="AA91" s="57"/>
      <c r="AB91" s="57"/>
      <c r="AC91" s="57">
        <f t="shared" si="202"/>
        <v>0</v>
      </c>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4">
        <f t="shared" si="201"/>
        <v>0</v>
      </c>
      <c r="BC91" s="57"/>
      <c r="BD91" s="57"/>
      <c r="BE91" s="57"/>
      <c r="BF91" s="57"/>
      <c r="BG91" s="110"/>
      <c r="BH91" s="110"/>
      <c r="BI91" s="110"/>
      <c r="BJ91" s="110"/>
      <c r="BK91" s="110"/>
      <c r="BL91" s="110"/>
      <c r="BM91" s="110"/>
      <c r="BN91" s="110"/>
      <c r="BO91" s="110"/>
      <c r="BP91" s="110"/>
      <c r="BQ91" s="110"/>
      <c r="BR91" s="110"/>
      <c r="BS91" s="110"/>
      <c r="BT91" s="110"/>
      <c r="BU91" s="110"/>
      <c r="BV91" s="110"/>
      <c r="BW91" s="110"/>
      <c r="BX91" s="110"/>
      <c r="BY91" s="110"/>
      <c r="BZ91" s="377"/>
      <c r="CA91" s="367"/>
      <c r="CB91" s="367"/>
      <c r="CC91" s="367"/>
      <c r="CD91" s="367"/>
      <c r="CE91" s="367"/>
      <c r="CF91" s="367"/>
      <c r="CG91" s="367"/>
      <c r="CH91" s="367"/>
      <c r="CI91" s="367"/>
      <c r="CJ91" s="367"/>
      <c r="CK91" s="367"/>
    </row>
    <row r="92" spans="1:89" ht="36.75" customHeight="1">
      <c r="A92" s="409" t="s">
        <v>59</v>
      </c>
      <c r="B92" s="361" t="s">
        <v>1337</v>
      </c>
      <c r="C92" s="159"/>
      <c r="D92" s="410"/>
      <c r="E92" s="159"/>
      <c r="F92" s="159"/>
      <c r="G92" s="159"/>
      <c r="H92" s="159"/>
      <c r="I92" s="411"/>
      <c r="J92" s="411"/>
      <c r="K92" s="410"/>
      <c r="L92" s="410"/>
      <c r="M92" s="258"/>
      <c r="N92" s="258"/>
      <c r="O92" s="258"/>
      <c r="P92" s="258"/>
      <c r="Q92" s="258"/>
      <c r="R92" s="258"/>
      <c r="S92" s="258"/>
      <c r="T92" s="258"/>
      <c r="U92" s="258"/>
      <c r="V92" s="258"/>
      <c r="W92" s="258"/>
      <c r="X92" s="258"/>
      <c r="Y92" s="258" t="e">
        <f>Y93+#REF!+Y94</f>
        <v>#REF!</v>
      </c>
      <c r="Z92" s="258" t="e">
        <f>Z93+#REF!+Z94</f>
        <v>#REF!</v>
      </c>
      <c r="AA92" s="258" t="e">
        <f>AA93+#REF!+AA94</f>
        <v>#REF!</v>
      </c>
      <c r="AB92" s="258">
        <f>AB93+AB94</f>
        <v>22014.165756000002</v>
      </c>
      <c r="AC92" s="258">
        <f t="shared" ref="AC92:BF92" si="204">AC93+AC94</f>
        <v>0</v>
      </c>
      <c r="AD92" s="258">
        <f t="shared" si="204"/>
        <v>0</v>
      </c>
      <c r="AE92" s="258">
        <f t="shared" si="204"/>
        <v>0</v>
      </c>
      <c r="AF92" s="258">
        <f t="shared" si="204"/>
        <v>22014.165756000002</v>
      </c>
      <c r="AG92" s="258">
        <f t="shared" si="204"/>
        <v>0</v>
      </c>
      <c r="AH92" s="258">
        <f t="shared" si="204"/>
        <v>0</v>
      </c>
      <c r="AI92" s="258">
        <f t="shared" si="204"/>
        <v>0</v>
      </c>
      <c r="AJ92" s="258">
        <f t="shared" si="204"/>
        <v>0</v>
      </c>
      <c r="AK92" s="258">
        <f t="shared" si="204"/>
        <v>13846</v>
      </c>
      <c r="AL92" s="258">
        <f t="shared" si="204"/>
        <v>0</v>
      </c>
      <c r="AM92" s="258">
        <f t="shared" si="204"/>
        <v>0</v>
      </c>
      <c r="AN92" s="258">
        <f t="shared" si="204"/>
        <v>13846</v>
      </c>
      <c r="AO92" s="258">
        <f t="shared" si="204"/>
        <v>0</v>
      </c>
      <c r="AP92" s="258">
        <f t="shared" si="204"/>
        <v>0</v>
      </c>
      <c r="AQ92" s="258">
        <f t="shared" si="204"/>
        <v>0</v>
      </c>
      <c r="AR92" s="258">
        <f t="shared" si="204"/>
        <v>0</v>
      </c>
      <c r="AS92" s="258">
        <f t="shared" si="204"/>
        <v>0</v>
      </c>
      <c r="AT92" s="258">
        <f t="shared" si="204"/>
        <v>0</v>
      </c>
      <c r="AU92" s="258">
        <f t="shared" si="204"/>
        <v>0</v>
      </c>
      <c r="AV92" s="258">
        <f t="shared" si="204"/>
        <v>0</v>
      </c>
      <c r="AW92" s="258">
        <f t="shared" si="204"/>
        <v>0</v>
      </c>
      <c r="AX92" s="258">
        <f t="shared" si="204"/>
        <v>0</v>
      </c>
      <c r="AY92" s="258">
        <f t="shared" si="204"/>
        <v>0</v>
      </c>
      <c r="AZ92" s="258">
        <f t="shared" si="204"/>
        <v>0</v>
      </c>
      <c r="BA92" s="258">
        <f t="shared" si="204"/>
        <v>18635.150000000001</v>
      </c>
      <c r="BB92" s="258">
        <f t="shared" si="204"/>
        <v>0</v>
      </c>
      <c r="BC92" s="258">
        <f t="shared" si="204"/>
        <v>0</v>
      </c>
      <c r="BD92" s="258">
        <f t="shared" si="204"/>
        <v>0</v>
      </c>
      <c r="BE92" s="258">
        <f t="shared" si="204"/>
        <v>18635.150000000001</v>
      </c>
      <c r="BF92" s="258">
        <f t="shared" si="204"/>
        <v>0</v>
      </c>
      <c r="BG92" s="411" t="e">
        <f>BG93+#REF!+BG94</f>
        <v>#REF!</v>
      </c>
      <c r="BH92" s="411" t="e">
        <f>BH93+#REF!+BH94</f>
        <v>#REF!</v>
      </c>
      <c r="BI92" s="411" t="e">
        <f>BI93+#REF!+BI94</f>
        <v>#REF!</v>
      </c>
      <c r="BJ92" s="411" t="e">
        <f>BJ93+#REF!+BJ94</f>
        <v>#REF!</v>
      </c>
      <c r="BK92" s="411" t="e">
        <f>BK93+#REF!+BK94</f>
        <v>#REF!</v>
      </c>
      <c r="BL92" s="411" t="e">
        <f>BL93+#REF!+BL94</f>
        <v>#REF!</v>
      </c>
      <c r="BM92" s="411" t="e">
        <f>BM93+#REF!+BM94</f>
        <v>#REF!</v>
      </c>
      <c r="BN92" s="411" t="e">
        <f>BN93+#REF!+BN94</f>
        <v>#REF!</v>
      </c>
      <c r="BO92" s="411" t="e">
        <f>BO93+#REF!+BO94</f>
        <v>#REF!</v>
      </c>
      <c r="BP92" s="411" t="e">
        <f>BP93+#REF!+BP94</f>
        <v>#REF!</v>
      </c>
      <c r="BQ92" s="411" t="e">
        <f>BQ93+#REF!+BQ94</f>
        <v>#REF!</v>
      </c>
      <c r="BR92" s="411" t="e">
        <f>BR93+#REF!+BR94</f>
        <v>#REF!</v>
      </c>
      <c r="BS92" s="411" t="e">
        <f>BS93+#REF!+BS94</f>
        <v>#REF!</v>
      </c>
      <c r="BT92" s="411" t="e">
        <f>BT93+#REF!+BT94</f>
        <v>#REF!</v>
      </c>
      <c r="BU92" s="411" t="e">
        <f>BU93+#REF!+BU94</f>
        <v>#REF!</v>
      </c>
      <c r="BV92" s="411" t="e">
        <f>BV93+#REF!+BV94</f>
        <v>#REF!</v>
      </c>
      <c r="BW92" s="411" t="e">
        <f>BW93+#REF!</f>
        <v>#REF!</v>
      </c>
      <c r="BX92" s="411" t="e">
        <f>BX93+#REF!</f>
        <v>#REF!</v>
      </c>
      <c r="BY92" s="411" t="e">
        <f>BY93+#REF!</f>
        <v>#REF!</v>
      </c>
      <c r="BZ92" s="411" t="e">
        <f>BZ93+#REF!</f>
        <v>#REF!</v>
      </c>
      <c r="CA92" s="411"/>
      <c r="CB92" s="411"/>
      <c r="CC92" s="411"/>
      <c r="CD92" s="411"/>
      <c r="CE92" s="411"/>
      <c r="CF92" s="411"/>
      <c r="CG92" s="411"/>
      <c r="CH92" s="411"/>
      <c r="CI92" s="411"/>
      <c r="CJ92" s="411"/>
      <c r="CK92" s="411"/>
    </row>
    <row r="93" spans="1:89" ht="46.15" hidden="1" outlineLevel="1">
      <c r="A93" s="466">
        <v>1</v>
      </c>
      <c r="B93" s="465" t="s">
        <v>879</v>
      </c>
      <c r="C93" s="363"/>
      <c r="D93" s="363"/>
      <c r="E93" s="363"/>
      <c r="F93" s="374"/>
      <c r="G93" s="365"/>
      <c r="H93" s="363"/>
      <c r="I93" s="363"/>
      <c r="J93" s="365"/>
      <c r="K93" s="363"/>
      <c r="L93" s="363"/>
      <c r="M93" s="142"/>
      <c r="N93" s="142">
        <v>0</v>
      </c>
      <c r="O93" s="142">
        <v>0</v>
      </c>
      <c r="P93" s="142"/>
      <c r="Q93" s="57"/>
      <c r="R93" s="57"/>
      <c r="S93" s="142"/>
      <c r="T93" s="57"/>
      <c r="U93" s="57"/>
      <c r="V93" s="57"/>
      <c r="W93" s="57"/>
      <c r="X93" s="57"/>
      <c r="Y93" s="57">
        <f t="shared" ref="Y93" si="205">SUM(Z93:AB93)</f>
        <v>16900</v>
      </c>
      <c r="Z93" s="57"/>
      <c r="AA93" s="57"/>
      <c r="AB93" s="57">
        <f>SUM(AD93:AG93)</f>
        <v>16900</v>
      </c>
      <c r="AC93" s="57">
        <f t="shared" si="202"/>
        <v>0</v>
      </c>
      <c r="AD93" s="57"/>
      <c r="AE93" s="57"/>
      <c r="AF93" s="57">
        <v>16900</v>
      </c>
      <c r="AG93" s="57"/>
      <c r="AH93" s="57"/>
      <c r="AI93" s="57"/>
      <c r="AJ93" s="57"/>
      <c r="AK93" s="57">
        <f t="shared" ref="AK93" si="206">SUM(AL93:AO93)</f>
        <v>13846</v>
      </c>
      <c r="AL93" s="57"/>
      <c r="AM93" s="57"/>
      <c r="AN93" s="57">
        <v>13846</v>
      </c>
      <c r="AO93" s="57"/>
      <c r="AP93" s="57"/>
      <c r="AQ93" s="57"/>
      <c r="AR93" s="57"/>
      <c r="AS93" s="57"/>
      <c r="AT93" s="57"/>
      <c r="AU93" s="57"/>
      <c r="AV93" s="57"/>
      <c r="AW93" s="57"/>
      <c r="AX93" s="57"/>
      <c r="AY93" s="57"/>
      <c r="AZ93" s="57"/>
      <c r="BA93" s="57">
        <f t="shared" ref="BA93" si="207">SUM(BC93:BF93)</f>
        <v>4500</v>
      </c>
      <c r="BB93" s="54">
        <f t="shared" si="201"/>
        <v>0</v>
      </c>
      <c r="BC93" s="57"/>
      <c r="BD93" s="57"/>
      <c r="BE93" s="57">
        <v>4500</v>
      </c>
      <c r="BF93" s="57"/>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t="s">
        <v>465</v>
      </c>
    </row>
    <row r="94" spans="1:89" ht="33" hidden="1" customHeight="1" outlineLevel="1">
      <c r="A94" s="474">
        <v>2</v>
      </c>
      <c r="B94" s="475" t="s">
        <v>466</v>
      </c>
      <c r="C94" s="476"/>
      <c r="D94" s="476"/>
      <c r="E94" s="476"/>
      <c r="F94" s="477"/>
      <c r="G94" s="478"/>
      <c r="H94" s="476"/>
      <c r="I94" s="476"/>
      <c r="J94" s="478"/>
      <c r="K94" s="476"/>
      <c r="L94" s="476"/>
      <c r="M94" s="315"/>
      <c r="N94" s="315">
        <v>0</v>
      </c>
      <c r="O94" s="315">
        <v>0</v>
      </c>
      <c r="P94" s="315"/>
      <c r="Q94" s="169"/>
      <c r="R94" s="169"/>
      <c r="S94" s="315"/>
      <c r="T94" s="169"/>
      <c r="U94" s="169"/>
      <c r="V94" s="169"/>
      <c r="W94" s="169"/>
      <c r="X94" s="169"/>
      <c r="Y94" s="169">
        <f t="shared" ref="Y94" si="208">SUM(Z94:AB94)</f>
        <v>5114.1657560000021</v>
      </c>
      <c r="Z94" s="169"/>
      <c r="AA94" s="169"/>
      <c r="AB94" s="169">
        <f t="shared" ref="AB94" si="209">SUM(AD94:AG94)</f>
        <v>5114.1657560000021</v>
      </c>
      <c r="AC94" s="169">
        <f t="shared" si="202"/>
        <v>0</v>
      </c>
      <c r="AD94" s="169"/>
      <c r="AE94" s="169"/>
      <c r="AF94" s="169">
        <f>23000-AF16-AF43+2729</f>
        <v>5114.1657560000021</v>
      </c>
      <c r="AG94" s="169"/>
      <c r="AH94" s="169"/>
      <c r="AI94" s="169"/>
      <c r="AJ94" s="169"/>
      <c r="AK94" s="169">
        <f t="shared" ref="AK94" si="210">SUM(AL94:AO94)</f>
        <v>0</v>
      </c>
      <c r="AL94" s="169"/>
      <c r="AM94" s="169"/>
      <c r="AN94" s="169"/>
      <c r="AO94" s="169"/>
      <c r="AP94" s="169"/>
      <c r="AQ94" s="169"/>
      <c r="AR94" s="169"/>
      <c r="AS94" s="169"/>
      <c r="AT94" s="169"/>
      <c r="AU94" s="169"/>
      <c r="AV94" s="169"/>
      <c r="AW94" s="169"/>
      <c r="AX94" s="169"/>
      <c r="AY94" s="169"/>
      <c r="AZ94" s="169"/>
      <c r="BA94" s="169">
        <f t="shared" ref="BA94" si="211">SUM(BC94:BF94)</f>
        <v>14135.15</v>
      </c>
      <c r="BB94" s="218">
        <f t="shared" si="201"/>
        <v>0</v>
      </c>
      <c r="BC94" s="169"/>
      <c r="BD94" s="169"/>
      <c r="BE94" s="169">
        <f>12000+9300-BE43-BE16+930</f>
        <v>14135.15</v>
      </c>
      <c r="BF94" s="169"/>
      <c r="BG94" s="316"/>
      <c r="BH94" s="316"/>
      <c r="BI94" s="316"/>
      <c r="BJ94" s="316"/>
      <c r="BK94" s="316"/>
      <c r="BL94" s="316"/>
      <c r="BM94" s="316"/>
      <c r="BN94" s="316"/>
      <c r="BO94" s="316"/>
      <c r="BP94" s="316"/>
      <c r="BQ94" s="316"/>
      <c r="BR94" s="316"/>
      <c r="BS94" s="316"/>
      <c r="BT94" s="316"/>
      <c r="BU94" s="316"/>
      <c r="BV94" s="316"/>
      <c r="BW94" s="316"/>
      <c r="BX94" s="316"/>
      <c r="BY94" s="316"/>
      <c r="BZ94" s="316"/>
      <c r="CA94" s="316"/>
      <c r="CB94" s="316"/>
      <c r="CC94" s="316"/>
      <c r="CD94" s="316"/>
      <c r="CE94" s="316"/>
      <c r="CF94" s="316"/>
      <c r="CG94" s="316"/>
      <c r="CH94" s="316"/>
      <c r="CI94" s="316"/>
      <c r="CJ94" s="316"/>
      <c r="CK94" s="479"/>
    </row>
    <row r="95" spans="1:89" ht="34.5" customHeight="1" collapsed="1">
      <c r="A95" s="1082" t="s">
        <v>1374</v>
      </c>
      <c r="B95" s="1083"/>
      <c r="C95" s="1083"/>
      <c r="D95" s="1083"/>
      <c r="E95" s="1083"/>
      <c r="F95" s="1083"/>
      <c r="G95" s="1083"/>
      <c r="H95" s="1083"/>
      <c r="I95" s="1083"/>
      <c r="J95" s="1083"/>
      <c r="K95" s="1083"/>
      <c r="L95" s="1083"/>
      <c r="M95" s="1083"/>
      <c r="N95" s="1083"/>
      <c r="O95" s="1083"/>
      <c r="P95" s="1083"/>
      <c r="Q95" s="1083"/>
      <c r="R95" s="1083"/>
      <c r="S95" s="1083"/>
      <c r="T95" s="1083"/>
      <c r="U95" s="1083"/>
      <c r="V95" s="1083"/>
      <c r="W95" s="1083"/>
      <c r="X95" s="1083"/>
      <c r="Y95" s="1083"/>
      <c r="Z95" s="1083"/>
      <c r="AA95" s="1083"/>
      <c r="AB95" s="1083"/>
      <c r="AC95" s="1083"/>
      <c r="AD95" s="1083"/>
      <c r="AE95" s="1083"/>
      <c r="AF95" s="1083"/>
      <c r="AG95" s="1083"/>
      <c r="AH95" s="1083"/>
      <c r="AI95" s="1083"/>
      <c r="AJ95" s="1083"/>
      <c r="AK95" s="1083"/>
      <c r="AL95" s="1083"/>
      <c r="AM95" s="1083"/>
      <c r="AN95" s="1083"/>
      <c r="AO95" s="1083"/>
      <c r="AP95" s="1083"/>
      <c r="AQ95" s="1083"/>
      <c r="AR95" s="1083"/>
      <c r="AS95" s="1083"/>
      <c r="AT95" s="1083"/>
      <c r="AU95" s="1083"/>
      <c r="AV95" s="1083"/>
      <c r="AW95" s="1083"/>
      <c r="AX95" s="1083"/>
      <c r="AY95" s="1083"/>
      <c r="AZ95" s="1083"/>
      <c r="BA95" s="1083"/>
      <c r="BB95" s="1083"/>
      <c r="BC95" s="1083"/>
      <c r="BD95" s="1083"/>
      <c r="BE95" s="1083"/>
      <c r="BF95" s="1083"/>
      <c r="BG95" s="1083"/>
      <c r="BH95" s="1083"/>
      <c r="BI95" s="1083"/>
      <c r="BJ95" s="1083"/>
      <c r="BK95" s="1083"/>
      <c r="BL95" s="1083"/>
      <c r="BM95" s="1083"/>
      <c r="BN95" s="1083"/>
      <c r="BO95" s="1083"/>
      <c r="BP95" s="1083"/>
      <c r="BQ95" s="1083"/>
      <c r="BR95" s="1083"/>
      <c r="BS95" s="1083"/>
      <c r="BT95" s="1083"/>
      <c r="BU95" s="1083"/>
      <c r="BV95" s="1083"/>
      <c r="BW95" s="1083"/>
      <c r="BX95" s="1083"/>
      <c r="BY95" s="1083"/>
      <c r="BZ95" s="70"/>
      <c r="CA95" s="70"/>
      <c r="CB95" s="70"/>
      <c r="CC95" s="70"/>
      <c r="CD95" s="70"/>
      <c r="CE95" s="70"/>
      <c r="CF95" s="70"/>
      <c r="CG95" s="70"/>
      <c r="CH95" s="70"/>
      <c r="CI95" s="70"/>
      <c r="CJ95" s="70"/>
      <c r="CK95" s="70"/>
    </row>
    <row r="96" spans="1:89" ht="21.75" customHeight="1">
      <c r="A96" s="1083"/>
      <c r="B96" s="1083"/>
      <c r="C96" s="1083"/>
      <c r="D96" s="1083"/>
      <c r="E96" s="1083"/>
      <c r="F96" s="1083"/>
      <c r="G96" s="1083"/>
      <c r="H96" s="1083"/>
      <c r="I96" s="1083"/>
      <c r="J96" s="1083"/>
      <c r="K96" s="1083"/>
      <c r="L96" s="1083"/>
      <c r="M96" s="1083"/>
      <c r="N96" s="1083"/>
      <c r="O96" s="1083"/>
      <c r="P96" s="1083"/>
      <c r="Q96" s="1083"/>
      <c r="R96" s="1083"/>
      <c r="S96" s="1083"/>
      <c r="T96" s="1083"/>
      <c r="U96" s="1083"/>
      <c r="V96" s="1083"/>
      <c r="W96" s="1083"/>
      <c r="X96" s="1083"/>
      <c r="Y96" s="1083"/>
      <c r="Z96" s="1083"/>
      <c r="AA96" s="1083"/>
      <c r="AB96" s="1083"/>
      <c r="AC96" s="1083"/>
      <c r="AD96" s="1083"/>
      <c r="AE96" s="1083"/>
      <c r="AF96" s="1083"/>
      <c r="AG96" s="1083"/>
      <c r="AH96" s="1083"/>
      <c r="AI96" s="1083"/>
      <c r="AJ96" s="1083"/>
      <c r="AK96" s="1083"/>
      <c r="AL96" s="1083"/>
      <c r="AM96" s="1083"/>
      <c r="AN96" s="1083"/>
      <c r="AO96" s="1083"/>
      <c r="AP96" s="1083"/>
      <c r="AQ96" s="1083"/>
      <c r="AR96" s="1083"/>
      <c r="AS96" s="1083"/>
      <c r="AT96" s="1083"/>
      <c r="AU96" s="1083"/>
      <c r="AV96" s="1083"/>
      <c r="AW96" s="1083"/>
      <c r="AX96" s="1083"/>
      <c r="AY96" s="1083"/>
      <c r="AZ96" s="1083"/>
      <c r="BA96" s="1083"/>
      <c r="BB96" s="1083"/>
      <c r="BC96" s="1083"/>
      <c r="BD96" s="1083"/>
      <c r="BE96" s="1083"/>
      <c r="BF96" s="1083"/>
      <c r="BG96" s="1083"/>
      <c r="BH96" s="1083"/>
      <c r="BI96" s="1083"/>
      <c r="BJ96" s="1083"/>
      <c r="BK96" s="1083"/>
      <c r="BL96" s="1083"/>
      <c r="BM96" s="1083"/>
      <c r="BN96" s="1083"/>
      <c r="BO96" s="1083"/>
      <c r="BP96" s="1083"/>
      <c r="BQ96" s="1083"/>
      <c r="BR96" s="1083"/>
      <c r="BS96" s="1083"/>
      <c r="BT96" s="1083"/>
      <c r="BU96" s="1083"/>
      <c r="BV96" s="1083"/>
      <c r="BW96" s="1083"/>
      <c r="BX96" s="1083"/>
      <c r="BY96" s="1083"/>
      <c r="BZ96" s="70"/>
      <c r="CA96" s="70"/>
      <c r="CB96" s="70"/>
      <c r="CC96" s="70"/>
      <c r="CD96" s="70"/>
      <c r="CE96" s="70"/>
      <c r="CF96" s="70"/>
      <c r="CG96" s="70"/>
      <c r="CH96" s="70"/>
      <c r="CI96" s="70"/>
      <c r="CJ96" s="70"/>
      <c r="CK96" s="70"/>
    </row>
  </sheetData>
  <mergeCells count="112">
    <mergeCell ref="CC7:CF7"/>
    <mergeCell ref="CG7:CJ7"/>
    <mergeCell ref="CC8:CC11"/>
    <mergeCell ref="CD8:CF8"/>
    <mergeCell ref="CG8:CG11"/>
    <mergeCell ref="CH8:CJ8"/>
    <mergeCell ref="CD9:CD11"/>
    <mergeCell ref="CE9:CE11"/>
    <mergeCell ref="CF9:CF11"/>
    <mergeCell ref="CH9:CH11"/>
    <mergeCell ref="CI9:CI11"/>
    <mergeCell ref="CJ9:CJ11"/>
    <mergeCell ref="BE6:CK6"/>
    <mergeCell ref="CB7:CB11"/>
    <mergeCell ref="A7:A11"/>
    <mergeCell ref="B7:B11"/>
    <mergeCell ref="C7:C11"/>
    <mergeCell ref="D7:D11"/>
    <mergeCell ref="E7:E11"/>
    <mergeCell ref="AA9:AA11"/>
    <mergeCell ref="AC9:AC11"/>
    <mergeCell ref="F7:F11"/>
    <mergeCell ref="G7:G11"/>
    <mergeCell ref="H7:H11"/>
    <mergeCell ref="I7:I11"/>
    <mergeCell ref="J7:J11"/>
    <mergeCell ref="K7:P8"/>
    <mergeCell ref="K9:K11"/>
    <mergeCell ref="L9:L11"/>
    <mergeCell ref="BG9:BG11"/>
    <mergeCell ref="BH9:BN9"/>
    <mergeCell ref="BX10:BX11"/>
    <mergeCell ref="BW9:BW11"/>
    <mergeCell ref="BX9:BZ9"/>
    <mergeCell ref="BO9:BO11"/>
    <mergeCell ref="BP9:BR9"/>
    <mergeCell ref="A1:CK1"/>
    <mergeCell ref="A4:CK4"/>
    <mergeCell ref="A5:CK5"/>
    <mergeCell ref="A2:CK3"/>
    <mergeCell ref="M9:M11"/>
    <mergeCell ref="N9:P9"/>
    <mergeCell ref="N10:N11"/>
    <mergeCell ref="O10:O11"/>
    <mergeCell ref="P10:P11"/>
    <mergeCell ref="AB8:AB11"/>
    <mergeCell ref="AG9:AG11"/>
    <mergeCell ref="AC8:AG8"/>
    <mergeCell ref="AF9:AF11"/>
    <mergeCell ref="AD10:AD11"/>
    <mergeCell ref="AE10:AE11"/>
    <mergeCell ref="CK7:CK11"/>
    <mergeCell ref="BO8:BR8"/>
    <mergeCell ref="BS8:BV8"/>
    <mergeCell ref="BW8:BZ8"/>
    <mergeCell ref="AX7:BN7"/>
    <mergeCell ref="BO7:BV7"/>
    <mergeCell ref="BW7:BZ7"/>
    <mergeCell ref="CA7:CA11"/>
    <mergeCell ref="BG8:BN8"/>
    <mergeCell ref="BS9:BS11"/>
    <mergeCell ref="BT9:BV9"/>
    <mergeCell ref="BY10:BY11"/>
    <mergeCell ref="BZ10:BZ11"/>
    <mergeCell ref="BP10:BP11"/>
    <mergeCell ref="BQ10:BQ11"/>
    <mergeCell ref="BR10:BR11"/>
    <mergeCell ref="BT10:BT11"/>
    <mergeCell ref="BU10:BU11"/>
    <mergeCell ref="BV10:BV11"/>
    <mergeCell ref="V9:V11"/>
    <mergeCell ref="W9:W11"/>
    <mergeCell ref="X9:X11"/>
    <mergeCell ref="Y7:AG7"/>
    <mergeCell ref="BK10:BN10"/>
    <mergeCell ref="AX9:AX11"/>
    <mergeCell ref="BB9:BB11"/>
    <mergeCell ref="BC9:BC11"/>
    <mergeCell ref="BD9:BD11"/>
    <mergeCell ref="AY10:AY11"/>
    <mergeCell ref="BA8:BA11"/>
    <mergeCell ref="BB8:BF8"/>
    <mergeCell ref="BF9:BF11"/>
    <mergeCell ref="AZ10:AZ11"/>
    <mergeCell ref="BE9:BE11"/>
    <mergeCell ref="BH10:BH11"/>
    <mergeCell ref="BI10:BI11"/>
    <mergeCell ref="BJ10:BJ11"/>
    <mergeCell ref="A95:BY96"/>
    <mergeCell ref="AQ9:AW9"/>
    <mergeCell ref="AH7:AW7"/>
    <mergeCell ref="AH9:AH11"/>
    <mergeCell ref="AI9:AO9"/>
    <mergeCell ref="AP9:AP11"/>
    <mergeCell ref="AR10:AR11"/>
    <mergeCell ref="AS10:AS11"/>
    <mergeCell ref="AT10:AW10"/>
    <mergeCell ref="AI10:AI11"/>
    <mergeCell ref="AJ10:AJ11"/>
    <mergeCell ref="AK10:AK11"/>
    <mergeCell ref="AH8:AO8"/>
    <mergeCell ref="AP8:AW8"/>
    <mergeCell ref="AL10:AO10"/>
    <mergeCell ref="AQ10:AQ11"/>
    <mergeCell ref="Y8:Y11"/>
    <mergeCell ref="Q7:Q11"/>
    <mergeCell ref="R7:R11"/>
    <mergeCell ref="S7:S11"/>
    <mergeCell ref="T7:T11"/>
    <mergeCell ref="U7:X7"/>
    <mergeCell ref="U8:U11"/>
    <mergeCell ref="V8:X8"/>
  </mergeCells>
  <printOptions horizontalCentered="1"/>
  <pageMargins left="0.39370078740157483" right="0.19685039370078741" top="0.59055118110236227" bottom="0.55118110236220474" header="0.31496062992125984" footer="0.31496062992125984"/>
  <pageSetup paperSize="9" scale="45" orientation="landscape" r:id="rId1"/>
  <headerFooter>
    <oddHeader>&amp;R&amp;"times,Bold Italic"&amp;12Ngọc Hồi</oddHeader>
    <oddFooter>&amp;R&amp;P/&amp;N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7"/>
  <sheetViews>
    <sheetView topLeftCell="A5" zoomScale="55" zoomScaleNormal="55" workbookViewId="0">
      <pane xSplit="2" ySplit="7" topLeftCell="C21" activePane="bottomRight" state="frozen"/>
      <selection activeCell="A5" sqref="A5"/>
      <selection pane="topRight" activeCell="C5" sqref="C5"/>
      <selection pane="bottomLeft" activeCell="A12" sqref="A12"/>
      <selection pane="bottomRight" activeCell="A46" sqref="A46:CG47"/>
    </sheetView>
  </sheetViews>
  <sheetFormatPr defaultColWidth="9" defaultRowHeight="17.649999999999999" outlineLevelRow="1"/>
  <cols>
    <col min="1" max="1" width="6.73046875" style="2" customWidth="1"/>
    <col min="2" max="2" width="51.86328125" style="1" customWidth="1"/>
    <col min="3" max="3" width="17.265625" style="1" customWidth="1"/>
    <col min="4" max="4" width="14.73046875" style="1" customWidth="1"/>
    <col min="5" max="5" width="10.73046875" style="1" customWidth="1"/>
    <col min="6" max="6" width="10.1328125" style="2" hidden="1" customWidth="1"/>
    <col min="7" max="7" width="14.73046875" style="2" customWidth="1"/>
    <col min="8" max="8" width="11.73046875" style="1" hidden="1" customWidth="1"/>
    <col min="9" max="9" width="10.73046875" style="1" customWidth="1"/>
    <col min="10" max="10" width="13" style="1" hidden="1" customWidth="1"/>
    <col min="11" max="11" width="11.59765625" style="1" hidden="1" customWidth="1"/>
    <col min="12" max="12" width="11.73046875" style="1" customWidth="1"/>
    <col min="13" max="13" width="13.265625" style="1" customWidth="1"/>
    <col min="14" max="15" width="11.73046875" style="1" hidden="1" customWidth="1"/>
    <col min="16" max="16" width="14.59765625" style="1" customWidth="1"/>
    <col min="17" max="17" width="10.59765625" style="1" hidden="1" customWidth="1"/>
    <col min="18" max="18" width="13.265625" style="2" hidden="1" customWidth="1"/>
    <col min="19" max="19" width="11.73046875" style="1" customWidth="1"/>
    <col min="20" max="21" width="12.3984375" style="1" hidden="1" customWidth="1"/>
    <col min="22" max="22" width="11.73046875" style="1" customWidth="1"/>
    <col min="23" max="23" width="14" style="1" hidden="1" customWidth="1"/>
    <col min="24" max="24" width="13.86328125" style="1" hidden="1" customWidth="1"/>
    <col min="25" max="25" width="12.3984375" style="1" hidden="1" customWidth="1"/>
    <col min="26" max="26" width="14" style="1" hidden="1" customWidth="1"/>
    <col min="27" max="27" width="11.73046875" style="12" hidden="1" customWidth="1"/>
    <col min="28" max="28" width="13" style="3" hidden="1" customWidth="1"/>
    <col min="29" max="29" width="11.73046875" style="3" hidden="1" customWidth="1"/>
    <col min="30" max="30" width="13.73046875" style="1" hidden="1" customWidth="1"/>
    <col min="31" max="32" width="11.86328125" style="1" hidden="1" customWidth="1"/>
    <col min="33" max="33" width="13.3984375" style="3" hidden="1" customWidth="1"/>
    <col min="34" max="34" width="11.86328125" style="1" hidden="1" customWidth="1"/>
    <col min="35" max="35" width="11" style="1" hidden="1" customWidth="1"/>
    <col min="36" max="36" width="9.86328125" style="1" hidden="1" customWidth="1"/>
    <col min="37" max="37" width="11.73046875" style="1" hidden="1" customWidth="1"/>
    <col min="38" max="38" width="14.3984375" style="1" hidden="1" customWidth="1"/>
    <col min="39" max="40" width="11.265625" style="1" hidden="1" customWidth="1"/>
    <col min="41" max="41" width="14.3984375" style="1" hidden="1" customWidth="1"/>
    <col min="42" max="42" width="14.73046875" style="1" hidden="1" customWidth="1"/>
    <col min="43" max="43" width="14" style="1" hidden="1" customWidth="1"/>
    <col min="44" max="44" width="11" style="1" hidden="1" customWidth="1"/>
    <col min="45" max="45" width="9.59765625" style="1" hidden="1" customWidth="1"/>
    <col min="46" max="46" width="11.73046875" style="1" customWidth="1"/>
    <col min="47" max="48" width="12.86328125" style="1" hidden="1" customWidth="1"/>
    <col min="49" max="49" width="11.3984375" style="1" hidden="1" customWidth="1"/>
    <col min="50" max="52" width="11.73046875" style="1" customWidth="1"/>
    <col min="53" max="73" width="11.73046875" style="1" hidden="1" customWidth="1"/>
    <col min="74" max="74" width="13.73046875" style="1" hidden="1" customWidth="1"/>
    <col min="75" max="82" width="13.73046875" style="1" customWidth="1"/>
    <col min="83" max="83" width="19.265625" style="1" customWidth="1"/>
    <col min="84" max="84" width="17.73046875" style="4" hidden="1" customWidth="1"/>
    <col min="85" max="86" width="16.73046875" style="5" hidden="1" customWidth="1"/>
    <col min="87" max="89" width="9" style="1" hidden="1" customWidth="1"/>
  </cols>
  <sheetData>
    <row r="1" spans="1:90">
      <c r="A1" s="1103" t="s">
        <v>1352</v>
      </c>
      <c r="B1" s="1103"/>
      <c r="C1" s="1103"/>
      <c r="D1" s="1103"/>
      <c r="E1" s="1103"/>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c r="AK1" s="1103"/>
      <c r="AL1" s="1103"/>
      <c r="AM1" s="1103"/>
      <c r="AN1" s="1103"/>
      <c r="AO1" s="1103"/>
      <c r="AP1" s="1103"/>
      <c r="AQ1" s="1103"/>
      <c r="AR1" s="1103"/>
      <c r="AS1" s="1103"/>
      <c r="AT1" s="1103"/>
      <c r="AU1" s="1103"/>
      <c r="AV1" s="1103"/>
      <c r="AW1" s="1103"/>
      <c r="AX1" s="1103"/>
      <c r="AY1" s="1103"/>
      <c r="AZ1" s="1103"/>
      <c r="BA1" s="1103"/>
      <c r="BB1" s="1103"/>
      <c r="BC1" s="1103"/>
      <c r="BD1" s="1103"/>
      <c r="BE1" s="1103"/>
      <c r="BF1" s="1103"/>
      <c r="BG1" s="1103"/>
      <c r="BH1" s="1103"/>
      <c r="BI1" s="1103"/>
      <c r="BJ1" s="1103"/>
      <c r="BK1" s="1103"/>
      <c r="BL1" s="1103"/>
      <c r="BM1" s="1103"/>
      <c r="BN1" s="1103"/>
      <c r="BO1" s="1103"/>
      <c r="BP1" s="1103"/>
      <c r="BQ1" s="1103"/>
      <c r="BR1" s="1103"/>
      <c r="BS1" s="1103"/>
      <c r="BT1" s="1103"/>
      <c r="BU1" s="1103"/>
      <c r="BV1" s="1103"/>
      <c r="BW1" s="1103"/>
      <c r="BX1" s="1103"/>
      <c r="BY1" s="1103"/>
      <c r="BZ1" s="1103"/>
      <c r="CA1" s="1103"/>
      <c r="CB1" s="1103"/>
      <c r="CC1" s="1103"/>
      <c r="CD1" s="1103"/>
      <c r="CE1" s="1103"/>
      <c r="CF1" s="71"/>
      <c r="CG1" s="72"/>
      <c r="CH1" s="72"/>
    </row>
    <row r="2" spans="1:90" hidden="1">
      <c r="A2" s="1103" t="s">
        <v>15</v>
      </c>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c r="AZ2" s="1103"/>
      <c r="BA2" s="1103"/>
      <c r="BB2" s="1103"/>
      <c r="BC2" s="1103"/>
      <c r="BD2" s="1103"/>
      <c r="BE2" s="1103"/>
      <c r="BF2" s="1103"/>
      <c r="BG2" s="1103"/>
      <c r="BH2" s="1103"/>
      <c r="BI2" s="1103"/>
      <c r="BJ2" s="1103"/>
      <c r="BK2" s="1103"/>
      <c r="BL2" s="1103"/>
      <c r="BM2" s="1103"/>
      <c r="BN2" s="1103"/>
      <c r="BO2" s="1103"/>
      <c r="BP2" s="1103"/>
      <c r="BQ2" s="1103"/>
      <c r="BR2" s="1103"/>
      <c r="BS2" s="1103"/>
      <c r="BT2" s="1103"/>
      <c r="BU2" s="1103"/>
      <c r="BV2" s="1103"/>
      <c r="BW2" s="1103"/>
      <c r="BX2" s="1103"/>
      <c r="BY2" s="1103"/>
      <c r="BZ2" s="1103"/>
      <c r="CA2" s="1103"/>
      <c r="CB2" s="1103"/>
      <c r="CC2" s="1103"/>
      <c r="CD2" s="1103"/>
      <c r="CE2" s="1103"/>
      <c r="CF2" s="71"/>
      <c r="CG2" s="72"/>
      <c r="CH2" s="72"/>
    </row>
    <row r="3" spans="1:90" ht="26.25" customHeight="1">
      <c r="A3" s="1103" t="s">
        <v>1368</v>
      </c>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c r="AT3" s="1103"/>
      <c r="AU3" s="1103"/>
      <c r="AV3" s="1103"/>
      <c r="AW3" s="1103"/>
      <c r="AX3" s="1103"/>
      <c r="AY3" s="1103"/>
      <c r="AZ3" s="1103"/>
      <c r="BA3" s="1103"/>
      <c r="BB3" s="1103"/>
      <c r="BC3" s="1103"/>
      <c r="BD3" s="1103"/>
      <c r="BE3" s="1103"/>
      <c r="BF3" s="1103"/>
      <c r="BG3" s="1103"/>
      <c r="BH3" s="1103"/>
      <c r="BI3" s="1103"/>
      <c r="BJ3" s="1103"/>
      <c r="BK3" s="1103"/>
      <c r="BL3" s="1103"/>
      <c r="BM3" s="1103"/>
      <c r="BN3" s="1103"/>
      <c r="BO3" s="1103"/>
      <c r="BP3" s="1103"/>
      <c r="BQ3" s="1103"/>
      <c r="BR3" s="1103"/>
      <c r="BS3" s="1103"/>
      <c r="BT3" s="1103"/>
      <c r="BU3" s="1103"/>
      <c r="BV3" s="1103"/>
      <c r="BW3" s="1103"/>
      <c r="BX3" s="1103"/>
      <c r="BY3" s="1103"/>
      <c r="BZ3" s="1103"/>
      <c r="CA3" s="1103"/>
      <c r="CB3" s="1103"/>
      <c r="CC3" s="1103"/>
      <c r="CD3" s="1103"/>
      <c r="CE3" s="1103"/>
      <c r="CF3" s="71"/>
      <c r="CG3" s="72"/>
      <c r="CH3" s="72"/>
    </row>
    <row r="4" spans="1:90">
      <c r="A4" s="1103" t="s">
        <v>77</v>
      </c>
      <c r="B4" s="1103"/>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c r="AT4" s="1103"/>
      <c r="AU4" s="1103"/>
      <c r="AV4" s="1103"/>
      <c r="AW4" s="1103"/>
      <c r="AX4" s="1103"/>
      <c r="AY4" s="1103"/>
      <c r="AZ4" s="1103"/>
      <c r="BA4" s="1103"/>
      <c r="BB4" s="1103"/>
      <c r="BC4" s="1103"/>
      <c r="BD4" s="1103"/>
      <c r="BE4" s="1103"/>
      <c r="BF4" s="1103"/>
      <c r="BG4" s="1103"/>
      <c r="BH4" s="1103"/>
      <c r="BI4" s="1103"/>
      <c r="BJ4" s="1103"/>
      <c r="BK4" s="1103"/>
      <c r="BL4" s="1103"/>
      <c r="BM4" s="1103"/>
      <c r="BN4" s="1103"/>
      <c r="BO4" s="1103"/>
      <c r="BP4" s="1103"/>
      <c r="BQ4" s="1103"/>
      <c r="BR4" s="1103"/>
      <c r="BS4" s="1103"/>
      <c r="BT4" s="1103"/>
      <c r="BU4" s="1103"/>
      <c r="BV4" s="1103"/>
      <c r="BW4" s="1103"/>
      <c r="BX4" s="1103"/>
      <c r="BY4" s="1103"/>
      <c r="BZ4" s="1103"/>
      <c r="CA4" s="1103"/>
      <c r="CB4" s="1103"/>
      <c r="CC4" s="1103"/>
      <c r="CD4" s="1103"/>
      <c r="CE4" s="1103"/>
      <c r="CF4" s="71"/>
      <c r="CG4" s="72"/>
      <c r="CH4" s="72"/>
    </row>
    <row r="5" spans="1:90">
      <c r="A5" s="1104" t="str">
        <f>'3.13.Thành phố Kon Tum'!A5:CG5</f>
        <v>(Kèm theo Quyết định số  66/QĐ-UBND ngày 05 tháng 9 năm 2025 của Ủy ban nhân dân tỉnh)</v>
      </c>
      <c r="B5" s="1104"/>
      <c r="C5" s="1104"/>
      <c r="D5" s="1104"/>
      <c r="E5" s="1104"/>
      <c r="F5" s="1104"/>
      <c r="G5" s="1104"/>
      <c r="H5" s="1104"/>
      <c r="I5" s="1104"/>
      <c r="J5" s="1104"/>
      <c r="K5" s="1104"/>
      <c r="L5" s="1104"/>
      <c r="M5" s="1104"/>
      <c r="N5" s="1104"/>
      <c r="O5" s="1104"/>
      <c r="P5" s="1104"/>
      <c r="Q5" s="1104"/>
      <c r="R5" s="1104"/>
      <c r="S5" s="1104"/>
      <c r="T5" s="1104"/>
      <c r="U5" s="1104"/>
      <c r="V5" s="1104"/>
      <c r="W5" s="1104"/>
      <c r="X5" s="1104"/>
      <c r="Y5" s="1104"/>
      <c r="Z5" s="1104"/>
      <c r="AA5" s="1105"/>
      <c r="AB5" s="1104"/>
      <c r="AC5" s="1104"/>
      <c r="AD5" s="1104"/>
      <c r="AE5" s="1104"/>
      <c r="AF5" s="1104"/>
      <c r="AG5" s="1104"/>
      <c r="AH5" s="1104"/>
      <c r="AI5" s="1104"/>
      <c r="AJ5" s="1104"/>
      <c r="AK5" s="1104"/>
      <c r="AL5" s="1104"/>
      <c r="AM5" s="1104"/>
      <c r="AN5" s="1104"/>
      <c r="AO5" s="1104"/>
      <c r="AP5" s="1104"/>
      <c r="AQ5" s="1104"/>
      <c r="AR5" s="1104"/>
      <c r="AS5" s="1104"/>
      <c r="AT5" s="1104"/>
      <c r="AU5" s="1104"/>
      <c r="AV5" s="1104"/>
      <c r="AW5" s="1104"/>
      <c r="AX5" s="1104"/>
      <c r="AY5" s="1104"/>
      <c r="AZ5" s="1104"/>
      <c r="BA5" s="1104"/>
      <c r="BB5" s="1104"/>
      <c r="BC5" s="1104"/>
      <c r="BD5" s="1104"/>
      <c r="BE5" s="1104"/>
      <c r="BF5" s="1104"/>
      <c r="BG5" s="1104"/>
      <c r="BH5" s="1104"/>
      <c r="BI5" s="1104"/>
      <c r="BJ5" s="1104"/>
      <c r="BK5" s="1104"/>
      <c r="BL5" s="1104"/>
      <c r="BM5" s="1104"/>
      <c r="BN5" s="1104"/>
      <c r="BO5" s="1104"/>
      <c r="BP5" s="1104"/>
      <c r="BQ5" s="1104"/>
      <c r="BR5" s="1104"/>
      <c r="BS5" s="1104"/>
      <c r="BT5" s="1104"/>
      <c r="BU5" s="1104"/>
      <c r="BV5" s="1104"/>
      <c r="BW5" s="1104"/>
      <c r="BX5" s="1104"/>
      <c r="BY5" s="1104"/>
      <c r="BZ5" s="1104"/>
      <c r="CA5" s="1104"/>
      <c r="CB5" s="1104"/>
      <c r="CC5" s="1104"/>
      <c r="CD5" s="1104"/>
      <c r="CE5" s="1104"/>
      <c r="CF5" s="73"/>
      <c r="CG5" s="74"/>
      <c r="CH5" s="74"/>
      <c r="CI5" s="485"/>
      <c r="CJ5" s="485"/>
      <c r="CK5" s="485"/>
    </row>
    <row r="6" spans="1:90">
      <c r="X6" s="486"/>
      <c r="Z6" s="486"/>
      <c r="AB6" s="12"/>
      <c r="AC6" s="12"/>
      <c r="AG6" s="12"/>
      <c r="AO6" s="486"/>
      <c r="AQ6" s="486"/>
      <c r="AR6" s="486"/>
      <c r="AT6" s="486"/>
      <c r="AW6" s="486"/>
      <c r="AZ6" s="1106" t="s">
        <v>468</v>
      </c>
      <c r="BA6" s="1106"/>
      <c r="BB6" s="1106"/>
      <c r="BC6" s="1106"/>
      <c r="BD6" s="1106"/>
      <c r="BE6" s="1106"/>
      <c r="BF6" s="1106"/>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71"/>
      <c r="CG6" s="72"/>
      <c r="CH6" s="72"/>
    </row>
    <row r="7" spans="1:90" ht="40.5" customHeight="1">
      <c r="A7" s="1095" t="s">
        <v>16</v>
      </c>
      <c r="B7" s="1095" t="s">
        <v>224</v>
      </c>
      <c r="C7" s="1095" t="s">
        <v>17</v>
      </c>
      <c r="D7" s="1095" t="s">
        <v>1365</v>
      </c>
      <c r="E7" s="1095" t="s">
        <v>18</v>
      </c>
      <c r="F7" s="1095" t="s">
        <v>19</v>
      </c>
      <c r="G7" s="1095" t="s">
        <v>21</v>
      </c>
      <c r="H7" s="1095" t="s">
        <v>20</v>
      </c>
      <c r="I7" s="1095" t="s">
        <v>23</v>
      </c>
      <c r="J7" s="1095" t="s">
        <v>24</v>
      </c>
      <c r="K7" s="1095" t="s">
        <v>697</v>
      </c>
      <c r="L7" s="1095"/>
      <c r="M7" s="1095"/>
      <c r="N7" s="1095"/>
      <c r="O7" s="1095"/>
      <c r="P7" s="1095"/>
      <c r="Q7" s="1095" t="s">
        <v>25</v>
      </c>
      <c r="R7" s="1095" t="s">
        <v>22</v>
      </c>
      <c r="S7" s="1095" t="s">
        <v>26</v>
      </c>
      <c r="T7" s="1095"/>
      <c r="U7" s="1095"/>
      <c r="V7" s="1095"/>
      <c r="W7" s="1095" t="s">
        <v>225</v>
      </c>
      <c r="X7" s="1095"/>
      <c r="Y7" s="1095"/>
      <c r="Z7" s="1095"/>
      <c r="AA7" s="1107"/>
      <c r="AB7" s="1095"/>
      <c r="AC7" s="1095"/>
      <c r="AD7" s="1095" t="s">
        <v>60</v>
      </c>
      <c r="AE7" s="1095"/>
      <c r="AF7" s="1095"/>
      <c r="AG7" s="1095"/>
      <c r="AH7" s="1095"/>
      <c r="AI7" s="1095"/>
      <c r="AJ7" s="1095"/>
      <c r="AK7" s="1095"/>
      <c r="AL7" s="1095"/>
      <c r="AM7" s="1095"/>
      <c r="AN7" s="1095"/>
      <c r="AO7" s="1095"/>
      <c r="AP7" s="1095"/>
      <c r="AQ7" s="1095"/>
      <c r="AR7" s="1095"/>
      <c r="AS7" s="1095"/>
      <c r="AT7" s="1096" t="s">
        <v>6</v>
      </c>
      <c r="AU7" s="1096"/>
      <c r="AV7" s="1096"/>
      <c r="AW7" s="1096"/>
      <c r="AX7" s="1096"/>
      <c r="AY7" s="1096"/>
      <c r="AZ7" s="1096"/>
      <c r="BA7" s="1096"/>
      <c r="BB7" s="1096"/>
      <c r="BC7" s="1096"/>
      <c r="BD7" s="1096"/>
      <c r="BE7" s="1096"/>
      <c r="BF7" s="1096"/>
      <c r="BG7" s="1096"/>
      <c r="BH7" s="1096"/>
      <c r="BI7" s="1095" t="s">
        <v>28</v>
      </c>
      <c r="BJ7" s="1095"/>
      <c r="BK7" s="1095"/>
      <c r="BL7" s="1095"/>
      <c r="BM7" s="1095"/>
      <c r="BN7" s="1095"/>
      <c r="BO7" s="1095"/>
      <c r="BP7" s="1095"/>
      <c r="BQ7" s="1095" t="s">
        <v>78</v>
      </c>
      <c r="BR7" s="1095"/>
      <c r="BS7" s="1095"/>
      <c r="BT7" s="1095"/>
      <c r="BU7" s="1095" t="s">
        <v>79</v>
      </c>
      <c r="BV7" s="1088" t="s">
        <v>1358</v>
      </c>
      <c r="BW7" s="1024" t="s">
        <v>1376</v>
      </c>
      <c r="BX7" s="1025"/>
      <c r="BY7" s="1025"/>
      <c r="BZ7" s="1026"/>
      <c r="CA7" s="1024" t="s">
        <v>1377</v>
      </c>
      <c r="CB7" s="1025"/>
      <c r="CC7" s="1025"/>
      <c r="CD7" s="1026"/>
      <c r="CE7" s="1095" t="s">
        <v>0</v>
      </c>
      <c r="CF7" s="75"/>
      <c r="CG7" s="76"/>
      <c r="CH7" s="76"/>
      <c r="CI7" s="436"/>
      <c r="CJ7" s="436"/>
      <c r="CK7" s="436"/>
    </row>
    <row r="8" spans="1:90" ht="27.75" customHeight="1">
      <c r="A8" s="1095"/>
      <c r="B8" s="1095"/>
      <c r="C8" s="1095"/>
      <c r="D8" s="1095"/>
      <c r="E8" s="1095"/>
      <c r="F8" s="1095"/>
      <c r="G8" s="1095"/>
      <c r="H8" s="1095"/>
      <c r="I8" s="1095"/>
      <c r="J8" s="1095"/>
      <c r="K8" s="1095"/>
      <c r="L8" s="1095"/>
      <c r="M8" s="1095"/>
      <c r="N8" s="1095"/>
      <c r="O8" s="1095"/>
      <c r="P8" s="1095"/>
      <c r="Q8" s="1095"/>
      <c r="R8" s="1095"/>
      <c r="S8" s="1095" t="s">
        <v>29</v>
      </c>
      <c r="T8" s="1095" t="s">
        <v>1</v>
      </c>
      <c r="U8" s="1095"/>
      <c r="V8" s="1095"/>
      <c r="W8" s="1095" t="s">
        <v>29</v>
      </c>
      <c r="X8" s="1095" t="s">
        <v>1</v>
      </c>
      <c r="Y8" s="1095"/>
      <c r="Z8" s="1095"/>
      <c r="AA8" s="1107"/>
      <c r="AB8" s="1095"/>
      <c r="AC8" s="1095"/>
      <c r="AD8" s="1095" t="s">
        <v>62</v>
      </c>
      <c r="AE8" s="1095"/>
      <c r="AF8" s="1095"/>
      <c r="AG8" s="1095"/>
      <c r="AH8" s="1095"/>
      <c r="AI8" s="1095"/>
      <c r="AJ8" s="1095"/>
      <c r="AK8" s="1095"/>
      <c r="AL8" s="1095" t="s">
        <v>63</v>
      </c>
      <c r="AM8" s="1095"/>
      <c r="AN8" s="1095"/>
      <c r="AO8" s="1095"/>
      <c r="AP8" s="1095"/>
      <c r="AQ8" s="1095"/>
      <c r="AR8" s="1095"/>
      <c r="AS8" s="1095"/>
      <c r="AT8" s="1088" t="s">
        <v>29</v>
      </c>
      <c r="AU8" s="487"/>
      <c r="AV8" s="487"/>
      <c r="AW8" s="487"/>
      <c r="AX8" s="1091" t="s">
        <v>42</v>
      </c>
      <c r="AY8" s="1091"/>
      <c r="AZ8" s="1091"/>
      <c r="BA8" s="1095" t="s">
        <v>80</v>
      </c>
      <c r="BB8" s="1095"/>
      <c r="BC8" s="1095"/>
      <c r="BD8" s="1095"/>
      <c r="BE8" s="1095"/>
      <c r="BF8" s="1095"/>
      <c r="BG8" s="1095"/>
      <c r="BH8" s="1095"/>
      <c r="BI8" s="1095" t="s">
        <v>30</v>
      </c>
      <c r="BJ8" s="1095"/>
      <c r="BK8" s="1095"/>
      <c r="BL8" s="1095"/>
      <c r="BM8" s="1095" t="s">
        <v>80</v>
      </c>
      <c r="BN8" s="1095"/>
      <c r="BO8" s="1095"/>
      <c r="BP8" s="1095"/>
      <c r="BQ8" s="1095"/>
      <c r="BR8" s="1095"/>
      <c r="BS8" s="1095"/>
      <c r="BT8" s="1095"/>
      <c r="BU8" s="1095"/>
      <c r="BV8" s="1089"/>
      <c r="BW8" s="969" t="s">
        <v>29</v>
      </c>
      <c r="BX8" s="997" t="s">
        <v>42</v>
      </c>
      <c r="BY8" s="998"/>
      <c r="BZ8" s="999"/>
      <c r="CA8" s="969" t="s">
        <v>29</v>
      </c>
      <c r="CB8" s="997" t="s">
        <v>42</v>
      </c>
      <c r="CC8" s="998"/>
      <c r="CD8" s="999"/>
      <c r="CE8" s="1095"/>
      <c r="CF8" s="75"/>
      <c r="CG8" s="76"/>
      <c r="CH8" s="76"/>
      <c r="CI8" s="436"/>
      <c r="CJ8" s="436"/>
      <c r="CK8" s="436"/>
    </row>
    <row r="9" spans="1:90" ht="18.75" customHeight="1">
      <c r="A9" s="1095"/>
      <c r="B9" s="1095"/>
      <c r="C9" s="1095"/>
      <c r="D9" s="1095"/>
      <c r="E9" s="1095"/>
      <c r="F9" s="1095"/>
      <c r="G9" s="1095"/>
      <c r="H9" s="1095"/>
      <c r="I9" s="1095"/>
      <c r="J9" s="1095"/>
      <c r="K9" s="1095" t="s">
        <v>31</v>
      </c>
      <c r="L9" s="1095" t="s">
        <v>32</v>
      </c>
      <c r="M9" s="1095" t="s">
        <v>33</v>
      </c>
      <c r="N9" s="1095" t="s">
        <v>142</v>
      </c>
      <c r="O9" s="1095"/>
      <c r="P9" s="1095"/>
      <c r="Q9" s="1095"/>
      <c r="R9" s="1095"/>
      <c r="S9" s="1095"/>
      <c r="T9" s="1095" t="s">
        <v>34</v>
      </c>
      <c r="U9" s="1095" t="s">
        <v>35</v>
      </c>
      <c r="V9" s="1095" t="s">
        <v>76</v>
      </c>
      <c r="W9" s="1095"/>
      <c r="X9" s="1095" t="s">
        <v>34</v>
      </c>
      <c r="Y9" s="1095" t="s">
        <v>35</v>
      </c>
      <c r="Z9" s="1095" t="s">
        <v>41</v>
      </c>
      <c r="AA9" s="1100" t="s">
        <v>8</v>
      </c>
      <c r="AB9" s="1100" t="s">
        <v>83</v>
      </c>
      <c r="AC9" s="1100" t="s">
        <v>38</v>
      </c>
      <c r="AD9" s="1095" t="s">
        <v>29</v>
      </c>
      <c r="AE9" s="1095" t="s">
        <v>1</v>
      </c>
      <c r="AF9" s="1095"/>
      <c r="AG9" s="1095"/>
      <c r="AH9" s="1095"/>
      <c r="AI9" s="1095"/>
      <c r="AJ9" s="1095"/>
      <c r="AK9" s="1095"/>
      <c r="AL9" s="1095" t="s">
        <v>29</v>
      </c>
      <c r="AM9" s="1095" t="s">
        <v>1</v>
      </c>
      <c r="AN9" s="1095"/>
      <c r="AO9" s="1095"/>
      <c r="AP9" s="1095"/>
      <c r="AQ9" s="1095"/>
      <c r="AR9" s="1095"/>
      <c r="AS9" s="1095"/>
      <c r="AT9" s="1089"/>
      <c r="AU9" s="487" t="s">
        <v>1</v>
      </c>
      <c r="AV9" s="487"/>
      <c r="AW9" s="487"/>
      <c r="AX9" s="1092" t="s">
        <v>8</v>
      </c>
      <c r="AY9" s="1092" t="s">
        <v>83</v>
      </c>
      <c r="AZ9" s="1092" t="s">
        <v>38</v>
      </c>
      <c r="BA9" s="1095" t="s">
        <v>29</v>
      </c>
      <c r="BB9" s="1095" t="s">
        <v>1</v>
      </c>
      <c r="BC9" s="1095"/>
      <c r="BD9" s="1095"/>
      <c r="BE9" s="1095"/>
      <c r="BF9" s="1095"/>
      <c r="BG9" s="1095"/>
      <c r="BH9" s="1095"/>
      <c r="BI9" s="1095" t="s">
        <v>29</v>
      </c>
      <c r="BJ9" s="1095" t="s">
        <v>1</v>
      </c>
      <c r="BK9" s="1095"/>
      <c r="BL9" s="1095"/>
      <c r="BM9" s="1095" t="s">
        <v>29</v>
      </c>
      <c r="BN9" s="1095" t="s">
        <v>1</v>
      </c>
      <c r="BO9" s="1095"/>
      <c r="BP9" s="1095"/>
      <c r="BQ9" s="1095" t="s">
        <v>29</v>
      </c>
      <c r="BR9" s="1095" t="s">
        <v>1</v>
      </c>
      <c r="BS9" s="1095"/>
      <c r="BT9" s="1095"/>
      <c r="BU9" s="1095"/>
      <c r="BV9" s="1089"/>
      <c r="BW9" s="969"/>
      <c r="BX9" s="979" t="s">
        <v>146</v>
      </c>
      <c r="BY9" s="979" t="s">
        <v>147</v>
      </c>
      <c r="BZ9" s="979" t="s">
        <v>38</v>
      </c>
      <c r="CA9" s="969"/>
      <c r="CB9" s="979" t="s">
        <v>146</v>
      </c>
      <c r="CC9" s="979" t="s">
        <v>147</v>
      </c>
      <c r="CD9" s="979" t="s">
        <v>38</v>
      </c>
      <c r="CE9" s="1095"/>
      <c r="CF9" s="75"/>
      <c r="CG9" s="1099" t="s">
        <v>81</v>
      </c>
      <c r="CH9" s="1099"/>
      <c r="CI9" s="436"/>
      <c r="CJ9" s="436"/>
      <c r="CK9" s="436"/>
    </row>
    <row r="10" spans="1:90" ht="18.75" customHeight="1">
      <c r="A10" s="1095"/>
      <c r="B10" s="1095"/>
      <c r="C10" s="1095"/>
      <c r="D10" s="1095"/>
      <c r="E10" s="1095"/>
      <c r="F10" s="1095"/>
      <c r="G10" s="1095"/>
      <c r="H10" s="1095"/>
      <c r="I10" s="1095"/>
      <c r="J10" s="1095"/>
      <c r="K10" s="1095"/>
      <c r="L10" s="1095"/>
      <c r="M10" s="1095"/>
      <c r="N10" s="1095" t="s">
        <v>64</v>
      </c>
      <c r="O10" s="1095" t="s">
        <v>72</v>
      </c>
      <c r="P10" s="1095" t="s">
        <v>82</v>
      </c>
      <c r="Q10" s="1095"/>
      <c r="R10" s="1095"/>
      <c r="S10" s="1095"/>
      <c r="T10" s="1095"/>
      <c r="U10" s="1095"/>
      <c r="V10" s="1095"/>
      <c r="W10" s="1095"/>
      <c r="X10" s="1095"/>
      <c r="Y10" s="1095"/>
      <c r="Z10" s="1095"/>
      <c r="AA10" s="1101"/>
      <c r="AB10" s="1101"/>
      <c r="AC10" s="1101"/>
      <c r="AD10" s="1095"/>
      <c r="AE10" s="1095" t="s">
        <v>34</v>
      </c>
      <c r="AF10" s="1095" t="s">
        <v>35</v>
      </c>
      <c r="AG10" s="1087" t="s">
        <v>41</v>
      </c>
      <c r="AH10" s="1091" t="s">
        <v>42</v>
      </c>
      <c r="AI10" s="1091"/>
      <c r="AJ10" s="1091"/>
      <c r="AK10" s="1091"/>
      <c r="AL10" s="1095"/>
      <c r="AM10" s="1095" t="s">
        <v>34</v>
      </c>
      <c r="AN10" s="1095" t="s">
        <v>35</v>
      </c>
      <c r="AO10" s="1095" t="s">
        <v>41</v>
      </c>
      <c r="AP10" s="1091" t="s">
        <v>42</v>
      </c>
      <c r="AQ10" s="1091"/>
      <c r="AR10" s="1091"/>
      <c r="AS10" s="1091"/>
      <c r="AT10" s="1089"/>
      <c r="AU10" s="1095" t="s">
        <v>34</v>
      </c>
      <c r="AV10" s="1095" t="s">
        <v>35</v>
      </c>
      <c r="AW10" s="1095" t="s">
        <v>41</v>
      </c>
      <c r="AX10" s="1093"/>
      <c r="AY10" s="1093"/>
      <c r="AZ10" s="1093"/>
      <c r="BA10" s="1095"/>
      <c r="BB10" s="1095" t="s">
        <v>34</v>
      </c>
      <c r="BC10" s="1095" t="s">
        <v>35</v>
      </c>
      <c r="BD10" s="1095" t="s">
        <v>41</v>
      </c>
      <c r="BE10" s="1091" t="s">
        <v>42</v>
      </c>
      <c r="BF10" s="1091"/>
      <c r="BG10" s="1091"/>
      <c r="BH10" s="1091"/>
      <c r="BI10" s="1095"/>
      <c r="BJ10" s="1095" t="s">
        <v>34</v>
      </c>
      <c r="BK10" s="1095" t="s">
        <v>35</v>
      </c>
      <c r="BL10" s="1095" t="s">
        <v>39</v>
      </c>
      <c r="BM10" s="1095"/>
      <c r="BN10" s="1095" t="s">
        <v>34</v>
      </c>
      <c r="BO10" s="1095" t="s">
        <v>35</v>
      </c>
      <c r="BP10" s="1095" t="s">
        <v>39</v>
      </c>
      <c r="BQ10" s="1095"/>
      <c r="BR10" s="1095" t="s">
        <v>34</v>
      </c>
      <c r="BS10" s="1095" t="s">
        <v>35</v>
      </c>
      <c r="BT10" s="1095" t="s">
        <v>84</v>
      </c>
      <c r="BU10" s="1095"/>
      <c r="BV10" s="1089"/>
      <c r="BW10" s="969"/>
      <c r="BX10" s="980"/>
      <c r="BY10" s="980"/>
      <c r="BZ10" s="980"/>
      <c r="CA10" s="969"/>
      <c r="CB10" s="980"/>
      <c r="CC10" s="980"/>
      <c r="CD10" s="980"/>
      <c r="CE10" s="1095"/>
      <c r="CF10" s="75"/>
      <c r="CG10" s="1097" t="s">
        <v>85</v>
      </c>
      <c r="CH10" s="1097" t="s">
        <v>86</v>
      </c>
      <c r="CI10" s="436"/>
      <c r="CJ10" s="1098" t="s">
        <v>87</v>
      </c>
      <c r="CK10" s="1098"/>
    </row>
    <row r="11" spans="1:90" ht="95.25" customHeight="1">
      <c r="A11" s="1095"/>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102"/>
      <c r="AB11" s="1102"/>
      <c r="AC11" s="1102"/>
      <c r="AD11" s="1095"/>
      <c r="AE11" s="1095"/>
      <c r="AF11" s="1095"/>
      <c r="AG11" s="1087"/>
      <c r="AH11" s="443" t="s">
        <v>85</v>
      </c>
      <c r="AI11" s="443" t="s">
        <v>86</v>
      </c>
      <c r="AJ11" s="443" t="s">
        <v>43</v>
      </c>
      <c r="AK11" s="443" t="s">
        <v>38</v>
      </c>
      <c r="AL11" s="1095"/>
      <c r="AM11" s="1095"/>
      <c r="AN11" s="1095"/>
      <c r="AO11" s="1095"/>
      <c r="AP11" s="443" t="s">
        <v>85</v>
      </c>
      <c r="AQ11" s="443" t="s">
        <v>86</v>
      </c>
      <c r="AR11" s="443" t="s">
        <v>43</v>
      </c>
      <c r="AS11" s="443" t="s">
        <v>38</v>
      </c>
      <c r="AT11" s="1090"/>
      <c r="AU11" s="1095"/>
      <c r="AV11" s="1095"/>
      <c r="AW11" s="1095"/>
      <c r="AX11" s="1094"/>
      <c r="AY11" s="1094"/>
      <c r="AZ11" s="1094"/>
      <c r="BA11" s="1095"/>
      <c r="BB11" s="1095"/>
      <c r="BC11" s="1095"/>
      <c r="BD11" s="1095"/>
      <c r="BE11" s="443" t="s">
        <v>85</v>
      </c>
      <c r="BF11" s="443" t="s">
        <v>86</v>
      </c>
      <c r="BG11" s="443" t="s">
        <v>43</v>
      </c>
      <c r="BH11" s="443" t="s">
        <v>38</v>
      </c>
      <c r="BI11" s="1095"/>
      <c r="BJ11" s="1095"/>
      <c r="BK11" s="1095"/>
      <c r="BL11" s="1095"/>
      <c r="BM11" s="1095"/>
      <c r="BN11" s="1095"/>
      <c r="BO11" s="1095"/>
      <c r="BP11" s="1095"/>
      <c r="BQ11" s="1095"/>
      <c r="BR11" s="1095"/>
      <c r="BS11" s="1095"/>
      <c r="BT11" s="1095"/>
      <c r="BU11" s="1095"/>
      <c r="BV11" s="1090"/>
      <c r="BW11" s="969"/>
      <c r="BX11" s="981"/>
      <c r="BY11" s="981"/>
      <c r="BZ11" s="981"/>
      <c r="CA11" s="969"/>
      <c r="CB11" s="981"/>
      <c r="CC11" s="981"/>
      <c r="CD11" s="981"/>
      <c r="CE11" s="1095"/>
      <c r="CF11" s="75"/>
      <c r="CG11" s="1097"/>
      <c r="CH11" s="1097"/>
      <c r="CI11" s="436"/>
      <c r="CJ11" s="443" t="s">
        <v>85</v>
      </c>
      <c r="CK11" s="443" t="s">
        <v>86</v>
      </c>
    </row>
    <row r="12" spans="1:90" s="176" customFormat="1" ht="18.75" customHeight="1">
      <c r="A12" s="488">
        <v>1</v>
      </c>
      <c r="B12" s="488">
        <v>2</v>
      </c>
      <c r="C12" s="488">
        <v>3</v>
      </c>
      <c r="D12" s="488">
        <v>4</v>
      </c>
      <c r="E12" s="488">
        <v>5</v>
      </c>
      <c r="F12" s="488">
        <v>5</v>
      </c>
      <c r="G12" s="488">
        <v>6</v>
      </c>
      <c r="H12" s="488">
        <v>6</v>
      </c>
      <c r="I12" s="488">
        <v>7</v>
      </c>
      <c r="J12" s="488">
        <v>8</v>
      </c>
      <c r="K12" s="488">
        <v>9</v>
      </c>
      <c r="L12" s="488">
        <v>8</v>
      </c>
      <c r="M12" s="488">
        <v>9</v>
      </c>
      <c r="N12" s="488">
        <v>12</v>
      </c>
      <c r="O12" s="488">
        <v>10</v>
      </c>
      <c r="P12" s="488">
        <v>10</v>
      </c>
      <c r="Q12" s="488">
        <v>15</v>
      </c>
      <c r="R12" s="488">
        <v>17</v>
      </c>
      <c r="S12" s="488">
        <v>11</v>
      </c>
      <c r="T12" s="488">
        <v>20</v>
      </c>
      <c r="U12" s="488">
        <v>21</v>
      </c>
      <c r="V12" s="488">
        <v>12</v>
      </c>
      <c r="W12" s="488">
        <v>13</v>
      </c>
      <c r="X12" s="488">
        <v>24</v>
      </c>
      <c r="Y12" s="488">
        <v>25</v>
      </c>
      <c r="Z12" s="488">
        <v>26</v>
      </c>
      <c r="AA12" s="179">
        <v>14</v>
      </c>
      <c r="AB12" s="179">
        <v>15</v>
      </c>
      <c r="AC12" s="179">
        <v>16</v>
      </c>
      <c r="AD12" s="488">
        <v>31</v>
      </c>
      <c r="AE12" s="488">
        <v>32</v>
      </c>
      <c r="AF12" s="488">
        <v>33</v>
      </c>
      <c r="AG12" s="179">
        <v>34</v>
      </c>
      <c r="AH12" s="488">
        <v>35</v>
      </c>
      <c r="AI12" s="488">
        <v>36</v>
      </c>
      <c r="AJ12" s="488">
        <v>37</v>
      </c>
      <c r="AK12" s="488">
        <v>38</v>
      </c>
      <c r="AL12" s="488">
        <v>39</v>
      </c>
      <c r="AM12" s="488">
        <v>40</v>
      </c>
      <c r="AN12" s="488">
        <v>41</v>
      </c>
      <c r="AO12" s="488">
        <v>42</v>
      </c>
      <c r="AP12" s="488">
        <v>43</v>
      </c>
      <c r="AQ12" s="488">
        <v>44</v>
      </c>
      <c r="AR12" s="488">
        <v>45</v>
      </c>
      <c r="AS12" s="488">
        <v>46</v>
      </c>
      <c r="AT12" s="488">
        <v>17</v>
      </c>
      <c r="AU12" s="488">
        <v>48</v>
      </c>
      <c r="AV12" s="488">
        <v>49</v>
      </c>
      <c r="AW12" s="488">
        <v>50</v>
      </c>
      <c r="AX12" s="488">
        <v>18</v>
      </c>
      <c r="AY12" s="488">
        <v>19</v>
      </c>
      <c r="AZ12" s="488">
        <v>20</v>
      </c>
      <c r="BA12" s="488">
        <v>55</v>
      </c>
      <c r="BB12" s="488">
        <v>56</v>
      </c>
      <c r="BC12" s="488">
        <v>57</v>
      </c>
      <c r="BD12" s="488">
        <v>58</v>
      </c>
      <c r="BE12" s="488">
        <v>59</v>
      </c>
      <c r="BF12" s="488">
        <v>60</v>
      </c>
      <c r="BG12" s="488">
        <v>61</v>
      </c>
      <c r="BH12" s="488">
        <v>62</v>
      </c>
      <c r="BI12" s="488">
        <v>63</v>
      </c>
      <c r="BJ12" s="488">
        <v>64</v>
      </c>
      <c r="BK12" s="488">
        <v>65</v>
      </c>
      <c r="BL12" s="488">
        <v>66</v>
      </c>
      <c r="BM12" s="488">
        <v>67</v>
      </c>
      <c r="BN12" s="488">
        <v>68</v>
      </c>
      <c r="BO12" s="488">
        <v>69</v>
      </c>
      <c r="BP12" s="488">
        <v>70</v>
      </c>
      <c r="BQ12" s="488">
        <v>71</v>
      </c>
      <c r="BR12" s="488">
        <v>72</v>
      </c>
      <c r="BS12" s="488">
        <v>73</v>
      </c>
      <c r="BT12" s="488">
        <v>74</v>
      </c>
      <c r="BU12" s="488">
        <v>75</v>
      </c>
      <c r="BV12" s="488">
        <v>21</v>
      </c>
      <c r="BW12" s="488"/>
      <c r="BX12" s="488"/>
      <c r="BY12" s="488"/>
      <c r="BZ12" s="488"/>
      <c r="CA12" s="488"/>
      <c r="CB12" s="488"/>
      <c r="CC12" s="488"/>
      <c r="CD12" s="488"/>
      <c r="CE12" s="488">
        <v>21</v>
      </c>
      <c r="CF12" s="180"/>
      <c r="CG12" s="181">
        <v>27</v>
      </c>
      <c r="CH12" s="181">
        <v>28</v>
      </c>
      <c r="CI12" s="489"/>
      <c r="CJ12" s="488">
        <v>51</v>
      </c>
      <c r="CK12" s="488">
        <v>52</v>
      </c>
    </row>
    <row r="13" spans="1:90" ht="39.950000000000003" customHeight="1">
      <c r="A13" s="446"/>
      <c r="B13" s="446" t="s">
        <v>7</v>
      </c>
      <c r="C13" s="446"/>
      <c r="D13" s="77"/>
      <c r="E13" s="446"/>
      <c r="F13" s="78"/>
      <c r="G13" s="446"/>
      <c r="H13" s="446"/>
      <c r="I13" s="446"/>
      <c r="J13" s="446"/>
      <c r="K13" s="446"/>
      <c r="L13" s="446"/>
      <c r="M13" s="54">
        <f t="shared" ref="M13:AR13" si="0">M14+M16+M44+M43</f>
        <v>27196</v>
      </c>
      <c r="N13" s="54">
        <f t="shared" si="0"/>
        <v>1200</v>
      </c>
      <c r="O13" s="54">
        <f t="shared" si="0"/>
        <v>2000</v>
      </c>
      <c r="P13" s="54">
        <f t="shared" si="0"/>
        <v>23996</v>
      </c>
      <c r="Q13" s="54">
        <f t="shared" si="0"/>
        <v>0</v>
      </c>
      <c r="R13" s="54">
        <f t="shared" si="0"/>
        <v>0</v>
      </c>
      <c r="S13" s="54">
        <f t="shared" si="0"/>
        <v>0</v>
      </c>
      <c r="T13" s="54">
        <f t="shared" si="0"/>
        <v>0</v>
      </c>
      <c r="U13" s="54">
        <f t="shared" si="0"/>
        <v>0</v>
      </c>
      <c r="V13" s="54">
        <f t="shared" si="0"/>
        <v>0</v>
      </c>
      <c r="W13" s="54">
        <f t="shared" si="0"/>
        <v>28777.739975</v>
      </c>
      <c r="X13" s="54">
        <f t="shared" si="0"/>
        <v>0</v>
      </c>
      <c r="Y13" s="54">
        <f t="shared" si="0"/>
        <v>0</v>
      </c>
      <c r="Z13" s="54">
        <f t="shared" si="0"/>
        <v>28929.739975</v>
      </c>
      <c r="AA13" s="54">
        <f t="shared" si="0"/>
        <v>13336</v>
      </c>
      <c r="AB13" s="54">
        <f t="shared" si="0"/>
        <v>4000</v>
      </c>
      <c r="AC13" s="54">
        <f t="shared" si="0"/>
        <v>11441.739975</v>
      </c>
      <c r="AD13" s="54">
        <f t="shared" si="0"/>
        <v>2936</v>
      </c>
      <c r="AE13" s="54">
        <f t="shared" si="0"/>
        <v>0</v>
      </c>
      <c r="AF13" s="54">
        <f t="shared" si="0"/>
        <v>0</v>
      </c>
      <c r="AG13" s="54">
        <f t="shared" si="0"/>
        <v>2936</v>
      </c>
      <c r="AH13" s="54">
        <f t="shared" si="0"/>
        <v>2436</v>
      </c>
      <c r="AI13" s="54">
        <f t="shared" si="0"/>
        <v>0</v>
      </c>
      <c r="AJ13" s="54">
        <f t="shared" si="0"/>
        <v>500</v>
      </c>
      <c r="AK13" s="54">
        <f t="shared" si="0"/>
        <v>0</v>
      </c>
      <c r="AL13" s="54">
        <f t="shared" si="0"/>
        <v>2936</v>
      </c>
      <c r="AM13" s="54">
        <f t="shared" si="0"/>
        <v>0</v>
      </c>
      <c r="AN13" s="54">
        <f t="shared" si="0"/>
        <v>0</v>
      </c>
      <c r="AO13" s="54">
        <f t="shared" si="0"/>
        <v>2936</v>
      </c>
      <c r="AP13" s="54">
        <f t="shared" si="0"/>
        <v>2436</v>
      </c>
      <c r="AQ13" s="54">
        <f t="shared" si="0"/>
        <v>0</v>
      </c>
      <c r="AR13" s="54">
        <f t="shared" si="0"/>
        <v>500</v>
      </c>
      <c r="AS13" s="54">
        <f t="shared" ref="AS13:BU13" si="1">AS14+AS16+AS44+AS43</f>
        <v>0</v>
      </c>
      <c r="AT13" s="54">
        <f t="shared" si="1"/>
        <v>29624</v>
      </c>
      <c r="AU13" s="54">
        <f t="shared" si="1"/>
        <v>0</v>
      </c>
      <c r="AV13" s="54">
        <f t="shared" si="1"/>
        <v>0</v>
      </c>
      <c r="AW13" s="54">
        <f t="shared" si="1"/>
        <v>29624</v>
      </c>
      <c r="AX13" s="79">
        <f t="shared" si="1"/>
        <v>10900</v>
      </c>
      <c r="AY13" s="79">
        <f t="shared" si="1"/>
        <v>9420</v>
      </c>
      <c r="AZ13" s="79">
        <f t="shared" si="1"/>
        <v>9304</v>
      </c>
      <c r="BA13" s="79" t="e">
        <f t="shared" si="1"/>
        <v>#REF!</v>
      </c>
      <c r="BB13" s="79" t="e">
        <f t="shared" si="1"/>
        <v>#REF!</v>
      </c>
      <c r="BC13" s="79" t="e">
        <f t="shared" si="1"/>
        <v>#REF!</v>
      </c>
      <c r="BD13" s="79" t="e">
        <f t="shared" si="1"/>
        <v>#REF!</v>
      </c>
      <c r="BE13" s="79" t="e">
        <f t="shared" si="1"/>
        <v>#REF!</v>
      </c>
      <c r="BF13" s="79" t="e">
        <f t="shared" si="1"/>
        <v>#REF!</v>
      </c>
      <c r="BG13" s="79" t="e">
        <f t="shared" si="1"/>
        <v>#REF!</v>
      </c>
      <c r="BH13" s="79" t="e">
        <f t="shared" si="1"/>
        <v>#REF!</v>
      </c>
      <c r="BI13" s="79" t="e">
        <f t="shared" si="1"/>
        <v>#REF!</v>
      </c>
      <c r="BJ13" s="79" t="e">
        <f t="shared" si="1"/>
        <v>#REF!</v>
      </c>
      <c r="BK13" s="79" t="e">
        <f t="shared" si="1"/>
        <v>#REF!</v>
      </c>
      <c r="BL13" s="79" t="e">
        <f t="shared" si="1"/>
        <v>#REF!</v>
      </c>
      <c r="BM13" s="79" t="e">
        <f t="shared" si="1"/>
        <v>#REF!</v>
      </c>
      <c r="BN13" s="79" t="e">
        <f t="shared" si="1"/>
        <v>#REF!</v>
      </c>
      <c r="BO13" s="79" t="e">
        <f t="shared" si="1"/>
        <v>#REF!</v>
      </c>
      <c r="BP13" s="79" t="e">
        <f t="shared" si="1"/>
        <v>#REF!</v>
      </c>
      <c r="BQ13" s="79" t="e">
        <f t="shared" si="1"/>
        <v>#REF!</v>
      </c>
      <c r="BR13" s="79" t="e">
        <f t="shared" si="1"/>
        <v>#REF!</v>
      </c>
      <c r="BS13" s="80" t="e">
        <f t="shared" si="1"/>
        <v>#REF!</v>
      </c>
      <c r="BT13" s="80" t="e">
        <f t="shared" si="1"/>
        <v>#REF!</v>
      </c>
      <c r="BU13" s="80" t="e">
        <f t="shared" si="1"/>
        <v>#REF!</v>
      </c>
      <c r="BV13" s="80">
        <v>0</v>
      </c>
      <c r="BW13" s="80"/>
      <c r="BX13" s="80"/>
      <c r="BY13" s="80"/>
      <c r="BZ13" s="80"/>
      <c r="CA13" s="80"/>
      <c r="CB13" s="80"/>
      <c r="CC13" s="80"/>
      <c r="CD13" s="80"/>
      <c r="CE13" s="490"/>
      <c r="CF13" s="81" t="e">
        <f t="shared" ref="CF13:CF41" si="2">AA13-CG13-CH13</f>
        <v>#REF!</v>
      </c>
      <c r="CG13" s="332" t="e">
        <f t="shared" ref="CG13:CH13" si="3">CG14+CG16</f>
        <v>#REF!</v>
      </c>
      <c r="CH13" s="332" t="e">
        <f t="shared" si="3"/>
        <v>#REF!</v>
      </c>
      <c r="CI13" s="491"/>
      <c r="CJ13" s="492">
        <v>10900</v>
      </c>
      <c r="CK13" s="492">
        <v>0</v>
      </c>
      <c r="CL13" s="91"/>
    </row>
    <row r="14" spans="1:90" ht="30" customHeight="1">
      <c r="A14" s="446" t="s">
        <v>11</v>
      </c>
      <c r="B14" s="446" t="s">
        <v>1341</v>
      </c>
      <c r="C14" s="446"/>
      <c r="D14" s="54"/>
      <c r="E14" s="446"/>
      <c r="F14" s="446"/>
      <c r="G14" s="54"/>
      <c r="H14" s="446"/>
      <c r="I14" s="446"/>
      <c r="J14" s="446"/>
      <c r="K14" s="446"/>
      <c r="L14" s="446"/>
      <c r="M14" s="54">
        <f>M15</f>
        <v>0</v>
      </c>
      <c r="N14" s="54">
        <f t="shared" ref="N14:BU14" si="4">N15</f>
        <v>0</v>
      </c>
      <c r="O14" s="54">
        <f t="shared" si="4"/>
        <v>0</v>
      </c>
      <c r="P14" s="54">
        <f t="shared" si="4"/>
        <v>0</v>
      </c>
      <c r="Q14" s="54">
        <f t="shared" si="4"/>
        <v>0</v>
      </c>
      <c r="R14" s="54">
        <f t="shared" si="4"/>
        <v>0</v>
      </c>
      <c r="S14" s="54">
        <f t="shared" si="4"/>
        <v>0</v>
      </c>
      <c r="T14" s="54">
        <f t="shared" si="4"/>
        <v>0</v>
      </c>
      <c r="U14" s="54">
        <f t="shared" si="4"/>
        <v>0</v>
      </c>
      <c r="V14" s="54">
        <f t="shared" si="4"/>
        <v>0</v>
      </c>
      <c r="W14" s="54">
        <f t="shared" si="4"/>
        <v>0</v>
      </c>
      <c r="X14" s="54">
        <f t="shared" si="4"/>
        <v>0</v>
      </c>
      <c r="Y14" s="54">
        <f t="shared" si="4"/>
        <v>0</v>
      </c>
      <c r="Z14" s="54">
        <f t="shared" si="4"/>
        <v>0</v>
      </c>
      <c r="AA14" s="54">
        <f t="shared" si="4"/>
        <v>0</v>
      </c>
      <c r="AB14" s="54">
        <f t="shared" si="4"/>
        <v>0</v>
      </c>
      <c r="AC14" s="54">
        <f t="shared" si="4"/>
        <v>0</v>
      </c>
      <c r="AD14" s="54">
        <f t="shared" si="4"/>
        <v>0</v>
      </c>
      <c r="AE14" s="54">
        <f t="shared" si="4"/>
        <v>0</v>
      </c>
      <c r="AF14" s="54">
        <f t="shared" si="4"/>
        <v>0</v>
      </c>
      <c r="AG14" s="54">
        <f t="shared" si="4"/>
        <v>0</v>
      </c>
      <c r="AH14" s="54">
        <f t="shared" si="4"/>
        <v>0</v>
      </c>
      <c r="AI14" s="54">
        <f t="shared" si="4"/>
        <v>0</v>
      </c>
      <c r="AJ14" s="54">
        <f t="shared" si="4"/>
        <v>0</v>
      </c>
      <c r="AK14" s="54">
        <f t="shared" si="4"/>
        <v>0</v>
      </c>
      <c r="AL14" s="54">
        <f t="shared" si="4"/>
        <v>0</v>
      </c>
      <c r="AM14" s="54">
        <f t="shared" si="4"/>
        <v>0</v>
      </c>
      <c r="AN14" s="54">
        <f t="shared" si="4"/>
        <v>0</v>
      </c>
      <c r="AO14" s="54">
        <f t="shared" si="4"/>
        <v>0</v>
      </c>
      <c r="AP14" s="54">
        <f t="shared" si="4"/>
        <v>0</v>
      </c>
      <c r="AQ14" s="54">
        <f t="shared" si="4"/>
        <v>0</v>
      </c>
      <c r="AR14" s="54">
        <f t="shared" si="4"/>
        <v>0</v>
      </c>
      <c r="AS14" s="54">
        <f t="shared" si="4"/>
        <v>0</v>
      </c>
      <c r="AT14" s="54">
        <f t="shared" si="4"/>
        <v>6750</v>
      </c>
      <c r="AU14" s="54">
        <f t="shared" si="4"/>
        <v>0</v>
      </c>
      <c r="AV14" s="54">
        <f t="shared" si="4"/>
        <v>0</v>
      </c>
      <c r="AW14" s="54">
        <f t="shared" si="4"/>
        <v>6750</v>
      </c>
      <c r="AX14" s="54">
        <f t="shared" si="4"/>
        <v>0</v>
      </c>
      <c r="AY14" s="54">
        <f t="shared" si="4"/>
        <v>6750</v>
      </c>
      <c r="AZ14" s="54">
        <f t="shared" si="4"/>
        <v>0</v>
      </c>
      <c r="BA14" s="54">
        <f t="shared" si="4"/>
        <v>0</v>
      </c>
      <c r="BB14" s="54">
        <f t="shared" si="4"/>
        <v>0</v>
      </c>
      <c r="BC14" s="54">
        <f t="shared" si="4"/>
        <v>0</v>
      </c>
      <c r="BD14" s="54">
        <f t="shared" si="4"/>
        <v>0</v>
      </c>
      <c r="BE14" s="54">
        <f t="shared" si="4"/>
        <v>0</v>
      </c>
      <c r="BF14" s="54">
        <f t="shared" si="4"/>
        <v>0</v>
      </c>
      <c r="BG14" s="54">
        <f t="shared" si="4"/>
        <v>0</v>
      </c>
      <c r="BH14" s="54">
        <f t="shared" si="4"/>
        <v>0</v>
      </c>
      <c r="BI14" s="54">
        <f t="shared" si="4"/>
        <v>0</v>
      </c>
      <c r="BJ14" s="54">
        <f t="shared" si="4"/>
        <v>0</v>
      </c>
      <c r="BK14" s="54">
        <f t="shared" si="4"/>
        <v>0</v>
      </c>
      <c r="BL14" s="54">
        <f t="shared" si="4"/>
        <v>0</v>
      </c>
      <c r="BM14" s="54">
        <f t="shared" si="4"/>
        <v>0</v>
      </c>
      <c r="BN14" s="54">
        <f t="shared" si="4"/>
        <v>0</v>
      </c>
      <c r="BO14" s="54">
        <f t="shared" si="4"/>
        <v>0</v>
      </c>
      <c r="BP14" s="54">
        <f t="shared" si="4"/>
        <v>0</v>
      </c>
      <c r="BQ14" s="54">
        <f t="shared" si="4"/>
        <v>0</v>
      </c>
      <c r="BR14" s="54">
        <f t="shared" si="4"/>
        <v>0</v>
      </c>
      <c r="BS14" s="54">
        <f t="shared" si="4"/>
        <v>0</v>
      </c>
      <c r="BT14" s="54">
        <f t="shared" si="4"/>
        <v>0</v>
      </c>
      <c r="BU14" s="54">
        <f t="shared" si="4"/>
        <v>0</v>
      </c>
      <c r="BV14" s="54">
        <v>0</v>
      </c>
      <c r="BW14" s="54"/>
      <c r="BX14" s="54"/>
      <c r="BY14" s="54"/>
      <c r="BZ14" s="54"/>
      <c r="CA14" s="54"/>
      <c r="CB14" s="54"/>
      <c r="CC14" s="54"/>
      <c r="CD14" s="54"/>
      <c r="CE14" s="446"/>
      <c r="CF14" s="81">
        <f t="shared" si="2"/>
        <v>0</v>
      </c>
      <c r="CG14" s="10"/>
      <c r="CH14" s="10"/>
      <c r="CI14" s="491"/>
      <c r="CJ14" s="492"/>
      <c r="CK14" s="492"/>
      <c r="CL14" s="91"/>
    </row>
    <row r="15" spans="1:90" ht="66.75" customHeight="1" outlineLevel="1">
      <c r="A15" s="449">
        <v>1</v>
      </c>
      <c r="B15" s="449" t="s">
        <v>348</v>
      </c>
      <c r="C15" s="449" t="s">
        <v>356</v>
      </c>
      <c r="D15" s="57" t="s">
        <v>279</v>
      </c>
      <c r="E15" s="493"/>
      <c r="F15" s="449"/>
      <c r="G15" s="57"/>
      <c r="H15" s="493"/>
      <c r="I15" s="493"/>
      <c r="J15" s="493"/>
      <c r="K15" s="493"/>
      <c r="L15" s="493"/>
      <c r="M15" s="55"/>
      <c r="N15" s="55"/>
      <c r="O15" s="55"/>
      <c r="P15" s="55"/>
      <c r="Q15" s="55"/>
      <c r="R15" s="57"/>
      <c r="S15" s="55"/>
      <c r="T15" s="55"/>
      <c r="U15" s="55"/>
      <c r="V15" s="55"/>
      <c r="W15" s="57">
        <f>SUM(AA15+AB15+AC15)</f>
        <v>0</v>
      </c>
      <c r="X15" s="55"/>
      <c r="Y15" s="55"/>
      <c r="Z15" s="55"/>
      <c r="AA15" s="55"/>
      <c r="AB15" s="55"/>
      <c r="AC15" s="55"/>
      <c r="AD15" s="55"/>
      <c r="AE15" s="55"/>
      <c r="AF15" s="55"/>
      <c r="AG15" s="55"/>
      <c r="AH15" s="55"/>
      <c r="AI15" s="55"/>
      <c r="AJ15" s="55"/>
      <c r="AK15" s="55"/>
      <c r="AL15" s="55"/>
      <c r="AM15" s="55"/>
      <c r="AN15" s="55"/>
      <c r="AO15" s="55"/>
      <c r="AP15" s="55"/>
      <c r="AQ15" s="55"/>
      <c r="AR15" s="55"/>
      <c r="AS15" s="55"/>
      <c r="AT15" s="57">
        <f>SUM(AX15+AY15+AZ15)</f>
        <v>6750</v>
      </c>
      <c r="AU15" s="55"/>
      <c r="AV15" s="55"/>
      <c r="AW15" s="57">
        <f>SUM(AX15:AZ15)</f>
        <v>6750</v>
      </c>
      <c r="AX15" s="55"/>
      <c r="AY15" s="57">
        <f>100+50+1500+5100</f>
        <v>6750</v>
      </c>
      <c r="AZ15" s="55"/>
      <c r="BA15" s="55"/>
      <c r="BB15" s="55"/>
      <c r="BC15" s="55"/>
      <c r="BD15" s="55"/>
      <c r="BE15" s="55"/>
      <c r="BF15" s="55"/>
      <c r="BG15" s="55"/>
      <c r="BH15" s="55"/>
      <c r="BI15" s="55"/>
      <c r="BJ15" s="55"/>
      <c r="BK15" s="55"/>
      <c r="BL15" s="55"/>
      <c r="BM15" s="55"/>
      <c r="BN15" s="55"/>
      <c r="BO15" s="55"/>
      <c r="BP15" s="55"/>
      <c r="BQ15" s="55"/>
      <c r="BR15" s="55"/>
      <c r="BS15" s="55"/>
      <c r="BT15" s="55"/>
      <c r="BU15" s="493"/>
      <c r="BV15" s="493"/>
      <c r="BW15" s="493"/>
      <c r="BX15" s="493"/>
      <c r="BY15" s="493"/>
      <c r="BZ15" s="493"/>
      <c r="CA15" s="493"/>
      <c r="CB15" s="493"/>
      <c r="CC15" s="493"/>
      <c r="CD15" s="493"/>
      <c r="CE15" s="449" t="s">
        <v>349</v>
      </c>
      <c r="CF15" s="81">
        <f t="shared" si="2"/>
        <v>0</v>
      </c>
      <c r="CG15" s="11"/>
      <c r="CH15" s="11"/>
      <c r="CJ15" s="494"/>
      <c r="CK15" s="494"/>
    </row>
    <row r="16" spans="1:90" ht="39" customHeight="1">
      <c r="A16" s="446" t="s">
        <v>10</v>
      </c>
      <c r="B16" s="54" t="s">
        <v>1359</v>
      </c>
      <c r="C16" s="446"/>
      <c r="D16" s="54">
        <f>D17+D20+D29+D33+D37+D39</f>
        <v>0</v>
      </c>
      <c r="E16" s="446"/>
      <c r="F16" s="446"/>
      <c r="G16" s="54">
        <f>G17+G20+G29+G33+G37+G39</f>
        <v>0</v>
      </c>
      <c r="H16" s="446"/>
      <c r="I16" s="446"/>
      <c r="J16" s="446"/>
      <c r="K16" s="446"/>
      <c r="L16" s="446"/>
      <c r="M16" s="54">
        <f t="shared" ref="M16:AR16" si="5">M17+M20+M29+M33+M37+M39+M42</f>
        <v>27196</v>
      </c>
      <c r="N16" s="54">
        <f t="shared" si="5"/>
        <v>1200</v>
      </c>
      <c r="O16" s="54">
        <f t="shared" si="5"/>
        <v>2000</v>
      </c>
      <c r="P16" s="54">
        <f t="shared" si="5"/>
        <v>23996</v>
      </c>
      <c r="Q16" s="54">
        <f t="shared" si="5"/>
        <v>0</v>
      </c>
      <c r="R16" s="54">
        <f t="shared" si="5"/>
        <v>0</v>
      </c>
      <c r="S16" s="54">
        <f t="shared" si="5"/>
        <v>0</v>
      </c>
      <c r="T16" s="54">
        <f t="shared" si="5"/>
        <v>0</v>
      </c>
      <c r="U16" s="54">
        <f t="shared" si="5"/>
        <v>0</v>
      </c>
      <c r="V16" s="54">
        <f t="shared" si="5"/>
        <v>0</v>
      </c>
      <c r="W16" s="54">
        <f t="shared" si="5"/>
        <v>26288</v>
      </c>
      <c r="X16" s="54">
        <f t="shared" si="5"/>
        <v>0</v>
      </c>
      <c r="Y16" s="54">
        <f t="shared" si="5"/>
        <v>0</v>
      </c>
      <c r="Z16" s="54">
        <f t="shared" si="5"/>
        <v>26288</v>
      </c>
      <c r="AA16" s="54">
        <f t="shared" si="5"/>
        <v>12984</v>
      </c>
      <c r="AB16" s="54">
        <f t="shared" si="5"/>
        <v>4000</v>
      </c>
      <c r="AC16" s="54">
        <f t="shared" si="5"/>
        <v>9304</v>
      </c>
      <c r="AD16" s="54">
        <f t="shared" si="5"/>
        <v>2684</v>
      </c>
      <c r="AE16" s="54">
        <f t="shared" si="5"/>
        <v>0</v>
      </c>
      <c r="AF16" s="54">
        <f t="shared" si="5"/>
        <v>0</v>
      </c>
      <c r="AG16" s="54">
        <f t="shared" si="5"/>
        <v>2684</v>
      </c>
      <c r="AH16" s="54">
        <f t="shared" si="5"/>
        <v>2184</v>
      </c>
      <c r="AI16" s="54">
        <f t="shared" si="5"/>
        <v>0</v>
      </c>
      <c r="AJ16" s="54">
        <f t="shared" si="5"/>
        <v>500</v>
      </c>
      <c r="AK16" s="54">
        <f t="shared" si="5"/>
        <v>0</v>
      </c>
      <c r="AL16" s="54">
        <f t="shared" si="5"/>
        <v>2684</v>
      </c>
      <c r="AM16" s="54">
        <f t="shared" si="5"/>
        <v>0</v>
      </c>
      <c r="AN16" s="54">
        <f t="shared" si="5"/>
        <v>0</v>
      </c>
      <c r="AO16" s="54">
        <f t="shared" si="5"/>
        <v>2684</v>
      </c>
      <c r="AP16" s="54">
        <f t="shared" si="5"/>
        <v>2184</v>
      </c>
      <c r="AQ16" s="54">
        <f t="shared" si="5"/>
        <v>0</v>
      </c>
      <c r="AR16" s="54">
        <f t="shared" si="5"/>
        <v>500</v>
      </c>
      <c r="AS16" s="54">
        <f t="shared" ref="AS16:BU16" si="6">AS17+AS20+AS29+AS33+AS37+AS39+AS42</f>
        <v>0</v>
      </c>
      <c r="AT16" s="54">
        <f t="shared" si="6"/>
        <v>22774</v>
      </c>
      <c r="AU16" s="54">
        <f t="shared" si="6"/>
        <v>0</v>
      </c>
      <c r="AV16" s="54">
        <f t="shared" si="6"/>
        <v>0</v>
      </c>
      <c r="AW16" s="54">
        <f t="shared" si="6"/>
        <v>22774</v>
      </c>
      <c r="AX16" s="54">
        <f t="shared" si="6"/>
        <v>10800</v>
      </c>
      <c r="AY16" s="54">
        <f t="shared" si="6"/>
        <v>2670</v>
      </c>
      <c r="AZ16" s="54">
        <f t="shared" si="6"/>
        <v>9304</v>
      </c>
      <c r="BA16" s="54" t="e">
        <f t="shared" si="6"/>
        <v>#REF!</v>
      </c>
      <c r="BB16" s="54" t="e">
        <f t="shared" si="6"/>
        <v>#REF!</v>
      </c>
      <c r="BC16" s="54" t="e">
        <f t="shared" si="6"/>
        <v>#REF!</v>
      </c>
      <c r="BD16" s="54" t="e">
        <f t="shared" si="6"/>
        <v>#REF!</v>
      </c>
      <c r="BE16" s="54" t="e">
        <f t="shared" si="6"/>
        <v>#REF!</v>
      </c>
      <c r="BF16" s="54" t="e">
        <f t="shared" si="6"/>
        <v>#REF!</v>
      </c>
      <c r="BG16" s="54" t="e">
        <f t="shared" si="6"/>
        <v>#REF!</v>
      </c>
      <c r="BH16" s="54" t="e">
        <f t="shared" si="6"/>
        <v>#REF!</v>
      </c>
      <c r="BI16" s="54" t="e">
        <f t="shared" si="6"/>
        <v>#REF!</v>
      </c>
      <c r="BJ16" s="54" t="e">
        <f t="shared" si="6"/>
        <v>#REF!</v>
      </c>
      <c r="BK16" s="54" t="e">
        <f t="shared" si="6"/>
        <v>#REF!</v>
      </c>
      <c r="BL16" s="54" t="e">
        <f t="shared" si="6"/>
        <v>#REF!</v>
      </c>
      <c r="BM16" s="54" t="e">
        <f t="shared" si="6"/>
        <v>#REF!</v>
      </c>
      <c r="BN16" s="54" t="e">
        <f t="shared" si="6"/>
        <v>#REF!</v>
      </c>
      <c r="BO16" s="54" t="e">
        <f t="shared" si="6"/>
        <v>#REF!</v>
      </c>
      <c r="BP16" s="54" t="e">
        <f t="shared" si="6"/>
        <v>#REF!</v>
      </c>
      <c r="BQ16" s="54" t="e">
        <f t="shared" si="6"/>
        <v>#REF!</v>
      </c>
      <c r="BR16" s="54" t="e">
        <f t="shared" si="6"/>
        <v>#REF!</v>
      </c>
      <c r="BS16" s="54" t="e">
        <f t="shared" si="6"/>
        <v>#REF!</v>
      </c>
      <c r="BT16" s="54" t="e">
        <f t="shared" si="6"/>
        <v>#REF!</v>
      </c>
      <c r="BU16" s="54" t="e">
        <f t="shared" si="6"/>
        <v>#REF!</v>
      </c>
      <c r="BV16" s="54">
        <v>0</v>
      </c>
      <c r="BW16" s="54"/>
      <c r="BX16" s="54"/>
      <c r="BY16" s="54"/>
      <c r="BZ16" s="54"/>
      <c r="CA16" s="54"/>
      <c r="CB16" s="54"/>
      <c r="CC16" s="54"/>
      <c r="CD16" s="54"/>
      <c r="CE16" s="446" t="s">
        <v>1369</v>
      </c>
      <c r="CF16" s="81" t="e">
        <f t="shared" si="2"/>
        <v>#REF!</v>
      </c>
      <c r="CG16" s="83" t="e">
        <f>CG17+CG20+CG29+CG33+CG37+CG39</f>
        <v>#REF!</v>
      </c>
      <c r="CH16" s="83" t="e">
        <f>CH17+CH20+CH29+CH33+CH37+CH39</f>
        <v>#REF!</v>
      </c>
      <c r="CI16" s="491"/>
      <c r="CJ16" s="492"/>
      <c r="CK16" s="492"/>
      <c r="CL16" s="91"/>
    </row>
    <row r="17" spans="1:90" ht="30" customHeight="1">
      <c r="A17" s="450" t="s">
        <v>12</v>
      </c>
      <c r="B17" s="450" t="s">
        <v>88</v>
      </c>
      <c r="C17" s="450"/>
      <c r="D17" s="84">
        <f>D18</f>
        <v>0</v>
      </c>
      <c r="E17" s="450"/>
      <c r="F17" s="450"/>
      <c r="G17" s="84">
        <f>G18</f>
        <v>0</v>
      </c>
      <c r="H17" s="450"/>
      <c r="I17" s="450"/>
      <c r="J17" s="450"/>
      <c r="K17" s="450"/>
      <c r="L17" s="450"/>
      <c r="M17" s="84">
        <f>M18</f>
        <v>3200</v>
      </c>
      <c r="N17" s="84">
        <f t="shared" ref="N17:BY17" si="7">N18</f>
        <v>1200</v>
      </c>
      <c r="O17" s="84">
        <f t="shared" si="7"/>
        <v>2000</v>
      </c>
      <c r="P17" s="84">
        <f t="shared" si="7"/>
        <v>0</v>
      </c>
      <c r="Q17" s="84">
        <f t="shared" si="7"/>
        <v>0</v>
      </c>
      <c r="R17" s="84">
        <f t="shared" si="7"/>
        <v>0</v>
      </c>
      <c r="S17" s="84">
        <f t="shared" si="7"/>
        <v>0</v>
      </c>
      <c r="T17" s="84">
        <f t="shared" si="7"/>
        <v>0</v>
      </c>
      <c r="U17" s="84">
        <f t="shared" si="7"/>
        <v>0</v>
      </c>
      <c r="V17" s="84">
        <f t="shared" si="7"/>
        <v>0</v>
      </c>
      <c r="W17" s="84">
        <f t="shared" si="7"/>
        <v>2000</v>
      </c>
      <c r="X17" s="84">
        <f t="shared" si="7"/>
        <v>0</v>
      </c>
      <c r="Y17" s="84">
        <f t="shared" si="7"/>
        <v>0</v>
      </c>
      <c r="Z17" s="84">
        <f t="shared" si="7"/>
        <v>2000</v>
      </c>
      <c r="AA17" s="84">
        <f t="shared" si="7"/>
        <v>0</v>
      </c>
      <c r="AB17" s="84">
        <f t="shared" si="7"/>
        <v>0</v>
      </c>
      <c r="AC17" s="84">
        <f t="shared" si="7"/>
        <v>2000</v>
      </c>
      <c r="AD17" s="84">
        <f t="shared" si="7"/>
        <v>0</v>
      </c>
      <c r="AE17" s="84">
        <f t="shared" si="7"/>
        <v>0</v>
      </c>
      <c r="AF17" s="84">
        <f t="shared" si="7"/>
        <v>0</v>
      </c>
      <c r="AG17" s="84">
        <f t="shared" si="7"/>
        <v>0</v>
      </c>
      <c r="AH17" s="84">
        <f t="shared" si="7"/>
        <v>0</v>
      </c>
      <c r="AI17" s="84">
        <f t="shared" si="7"/>
        <v>0</v>
      </c>
      <c r="AJ17" s="84">
        <f t="shared" si="7"/>
        <v>0</v>
      </c>
      <c r="AK17" s="84">
        <f t="shared" si="7"/>
        <v>0</v>
      </c>
      <c r="AL17" s="84">
        <f t="shared" si="7"/>
        <v>0</v>
      </c>
      <c r="AM17" s="84">
        <f t="shared" si="7"/>
        <v>0</v>
      </c>
      <c r="AN17" s="84">
        <f t="shared" si="7"/>
        <v>0</v>
      </c>
      <c r="AO17" s="84">
        <f t="shared" si="7"/>
        <v>0</v>
      </c>
      <c r="AP17" s="84">
        <f t="shared" si="7"/>
        <v>0</v>
      </c>
      <c r="AQ17" s="84">
        <f t="shared" si="7"/>
        <v>0</v>
      </c>
      <c r="AR17" s="84">
        <f t="shared" si="7"/>
        <v>0</v>
      </c>
      <c r="AS17" s="84">
        <f t="shared" si="7"/>
        <v>0</v>
      </c>
      <c r="AT17" s="84">
        <f t="shared" si="7"/>
        <v>2000</v>
      </c>
      <c r="AU17" s="84">
        <f t="shared" si="7"/>
        <v>0</v>
      </c>
      <c r="AV17" s="84">
        <f t="shared" si="7"/>
        <v>0</v>
      </c>
      <c r="AW17" s="84">
        <f t="shared" si="7"/>
        <v>2000</v>
      </c>
      <c r="AX17" s="84">
        <f t="shared" si="7"/>
        <v>0</v>
      </c>
      <c r="AY17" s="84">
        <f t="shared" si="7"/>
        <v>0</v>
      </c>
      <c r="AZ17" s="84">
        <f t="shared" si="7"/>
        <v>2000</v>
      </c>
      <c r="BA17" s="84">
        <f t="shared" si="7"/>
        <v>2000</v>
      </c>
      <c r="BB17" s="84">
        <f t="shared" si="7"/>
        <v>0</v>
      </c>
      <c r="BC17" s="84">
        <f t="shared" si="7"/>
        <v>0</v>
      </c>
      <c r="BD17" s="84">
        <f t="shared" si="7"/>
        <v>2000</v>
      </c>
      <c r="BE17" s="84">
        <f t="shared" si="7"/>
        <v>0</v>
      </c>
      <c r="BF17" s="84">
        <f t="shared" si="7"/>
        <v>0</v>
      </c>
      <c r="BG17" s="84">
        <f t="shared" si="7"/>
        <v>0</v>
      </c>
      <c r="BH17" s="84">
        <f t="shared" si="7"/>
        <v>2000</v>
      </c>
      <c r="BI17" s="84">
        <f t="shared" si="7"/>
        <v>0</v>
      </c>
      <c r="BJ17" s="84">
        <f t="shared" si="7"/>
        <v>0</v>
      </c>
      <c r="BK17" s="84">
        <f t="shared" si="7"/>
        <v>0</v>
      </c>
      <c r="BL17" s="84">
        <f t="shared" si="7"/>
        <v>0</v>
      </c>
      <c r="BM17" s="84">
        <f t="shared" si="7"/>
        <v>0</v>
      </c>
      <c r="BN17" s="84">
        <f t="shared" si="7"/>
        <v>0</v>
      </c>
      <c r="BO17" s="84">
        <f t="shared" si="7"/>
        <v>0</v>
      </c>
      <c r="BP17" s="84">
        <f t="shared" si="7"/>
        <v>0</v>
      </c>
      <c r="BQ17" s="84">
        <f t="shared" si="7"/>
        <v>0</v>
      </c>
      <c r="BR17" s="84">
        <f t="shared" si="7"/>
        <v>0</v>
      </c>
      <c r="BS17" s="84">
        <f t="shared" si="7"/>
        <v>0</v>
      </c>
      <c r="BT17" s="84">
        <f t="shared" si="7"/>
        <v>0</v>
      </c>
      <c r="BU17" s="84">
        <f t="shared" si="7"/>
        <v>0</v>
      </c>
      <c r="BV17" s="84">
        <f t="shared" si="7"/>
        <v>0</v>
      </c>
      <c r="BW17" s="84">
        <f t="shared" si="7"/>
        <v>0</v>
      </c>
      <c r="BX17" s="84">
        <f t="shared" si="7"/>
        <v>0</v>
      </c>
      <c r="BY17" s="84">
        <f t="shared" si="7"/>
        <v>0</v>
      </c>
      <c r="BZ17" s="84">
        <f t="shared" ref="BZ17:CD17" si="8">BZ18</f>
        <v>0</v>
      </c>
      <c r="CA17" s="84">
        <f t="shared" si="8"/>
        <v>0</v>
      </c>
      <c r="CB17" s="84">
        <f t="shared" si="8"/>
        <v>0</v>
      </c>
      <c r="CC17" s="84">
        <f t="shared" si="8"/>
        <v>0</v>
      </c>
      <c r="CD17" s="84">
        <f t="shared" si="8"/>
        <v>0</v>
      </c>
      <c r="CE17" s="450"/>
      <c r="CF17" s="81">
        <f t="shared" si="2"/>
        <v>0</v>
      </c>
      <c r="CG17" s="85">
        <f t="shared" ref="CG17" si="9">CG18</f>
        <v>0</v>
      </c>
      <c r="CH17" s="10"/>
      <c r="CI17" s="491"/>
      <c r="CJ17" s="492"/>
      <c r="CK17" s="492"/>
      <c r="CL17" s="91"/>
    </row>
    <row r="18" spans="1:90" ht="30" customHeight="1">
      <c r="A18" s="469" t="s">
        <v>45</v>
      </c>
      <c r="B18" s="457" t="s">
        <v>49</v>
      </c>
      <c r="C18" s="457"/>
      <c r="D18" s="86">
        <f>SUM(D19:D19)</f>
        <v>0</v>
      </c>
      <c r="E18" s="457"/>
      <c r="F18" s="457"/>
      <c r="G18" s="86">
        <f>SUM(G19:G19)</f>
        <v>0</v>
      </c>
      <c r="H18" s="457"/>
      <c r="I18" s="457"/>
      <c r="J18" s="457"/>
      <c r="K18" s="457"/>
      <c r="L18" s="457"/>
      <c r="M18" s="86">
        <f t="shared" ref="M18:AZ18" si="10">SUM(M19:M19)</f>
        <v>3200</v>
      </c>
      <c r="N18" s="86">
        <f t="shared" si="10"/>
        <v>1200</v>
      </c>
      <c r="O18" s="86">
        <f t="shared" si="10"/>
        <v>2000</v>
      </c>
      <c r="P18" s="86">
        <f t="shared" si="10"/>
        <v>0</v>
      </c>
      <c r="Q18" s="86">
        <f t="shared" si="10"/>
        <v>0</v>
      </c>
      <c r="R18" s="86">
        <f t="shared" si="10"/>
        <v>0</v>
      </c>
      <c r="S18" s="86">
        <f t="shared" si="10"/>
        <v>0</v>
      </c>
      <c r="T18" s="86">
        <f t="shared" si="10"/>
        <v>0</v>
      </c>
      <c r="U18" s="86">
        <f t="shared" si="10"/>
        <v>0</v>
      </c>
      <c r="V18" s="86">
        <f t="shared" si="10"/>
        <v>0</v>
      </c>
      <c r="W18" s="86">
        <f t="shared" si="10"/>
        <v>2000</v>
      </c>
      <c r="X18" s="86">
        <f t="shared" si="10"/>
        <v>0</v>
      </c>
      <c r="Y18" s="86">
        <f t="shared" si="10"/>
        <v>0</v>
      </c>
      <c r="Z18" s="86">
        <f t="shared" si="10"/>
        <v>2000</v>
      </c>
      <c r="AA18" s="86">
        <f t="shared" si="10"/>
        <v>0</v>
      </c>
      <c r="AB18" s="86">
        <f t="shared" si="10"/>
        <v>0</v>
      </c>
      <c r="AC18" s="86">
        <f t="shared" si="10"/>
        <v>2000</v>
      </c>
      <c r="AD18" s="86">
        <f t="shared" si="10"/>
        <v>0</v>
      </c>
      <c r="AE18" s="86">
        <f t="shared" si="10"/>
        <v>0</v>
      </c>
      <c r="AF18" s="86">
        <f t="shared" si="10"/>
        <v>0</v>
      </c>
      <c r="AG18" s="86">
        <f t="shared" si="10"/>
        <v>0</v>
      </c>
      <c r="AH18" s="86">
        <f t="shared" si="10"/>
        <v>0</v>
      </c>
      <c r="AI18" s="86">
        <f t="shared" si="10"/>
        <v>0</v>
      </c>
      <c r="AJ18" s="86">
        <f t="shared" si="10"/>
        <v>0</v>
      </c>
      <c r="AK18" s="86">
        <f t="shared" si="10"/>
        <v>0</v>
      </c>
      <c r="AL18" s="86">
        <f t="shared" si="10"/>
        <v>0</v>
      </c>
      <c r="AM18" s="86">
        <f t="shared" si="10"/>
        <v>0</v>
      </c>
      <c r="AN18" s="86">
        <f t="shared" si="10"/>
        <v>0</v>
      </c>
      <c r="AO18" s="86">
        <f t="shared" si="10"/>
        <v>0</v>
      </c>
      <c r="AP18" s="86">
        <f t="shared" si="10"/>
        <v>0</v>
      </c>
      <c r="AQ18" s="86">
        <f t="shared" si="10"/>
        <v>0</v>
      </c>
      <c r="AR18" s="86">
        <f t="shared" si="10"/>
        <v>0</v>
      </c>
      <c r="AS18" s="86">
        <f t="shared" si="10"/>
        <v>0</v>
      </c>
      <c r="AT18" s="86">
        <f t="shared" si="10"/>
        <v>2000</v>
      </c>
      <c r="AU18" s="86">
        <f t="shared" si="10"/>
        <v>0</v>
      </c>
      <c r="AV18" s="86">
        <f t="shared" si="10"/>
        <v>0</v>
      </c>
      <c r="AW18" s="86">
        <f t="shared" si="10"/>
        <v>2000</v>
      </c>
      <c r="AX18" s="86">
        <f t="shared" si="10"/>
        <v>0</v>
      </c>
      <c r="AY18" s="86">
        <f t="shared" si="10"/>
        <v>0</v>
      </c>
      <c r="AZ18" s="86">
        <f t="shared" si="10"/>
        <v>2000</v>
      </c>
      <c r="BA18" s="86">
        <f t="shared" ref="BA18:CD18" si="11">SUM(BA19:BA19)</f>
        <v>2000</v>
      </c>
      <c r="BB18" s="86">
        <f t="shared" si="11"/>
        <v>0</v>
      </c>
      <c r="BC18" s="86">
        <f t="shared" si="11"/>
        <v>0</v>
      </c>
      <c r="BD18" s="86">
        <f t="shared" si="11"/>
        <v>2000</v>
      </c>
      <c r="BE18" s="86">
        <f t="shared" si="11"/>
        <v>0</v>
      </c>
      <c r="BF18" s="86">
        <f t="shared" si="11"/>
        <v>0</v>
      </c>
      <c r="BG18" s="86">
        <f t="shared" si="11"/>
        <v>0</v>
      </c>
      <c r="BH18" s="86">
        <f t="shared" si="11"/>
        <v>2000</v>
      </c>
      <c r="BI18" s="86">
        <f t="shared" si="11"/>
        <v>0</v>
      </c>
      <c r="BJ18" s="86">
        <f t="shared" si="11"/>
        <v>0</v>
      </c>
      <c r="BK18" s="86">
        <f t="shared" si="11"/>
        <v>0</v>
      </c>
      <c r="BL18" s="86">
        <f t="shared" si="11"/>
        <v>0</v>
      </c>
      <c r="BM18" s="86">
        <f t="shared" si="11"/>
        <v>0</v>
      </c>
      <c r="BN18" s="86">
        <f t="shared" si="11"/>
        <v>0</v>
      </c>
      <c r="BO18" s="86">
        <f t="shared" si="11"/>
        <v>0</v>
      </c>
      <c r="BP18" s="86">
        <f t="shared" si="11"/>
        <v>0</v>
      </c>
      <c r="BQ18" s="86">
        <f t="shared" si="11"/>
        <v>0</v>
      </c>
      <c r="BR18" s="86">
        <f t="shared" si="11"/>
        <v>0</v>
      </c>
      <c r="BS18" s="86">
        <f t="shared" si="11"/>
        <v>0</v>
      </c>
      <c r="BT18" s="86">
        <f t="shared" si="11"/>
        <v>0</v>
      </c>
      <c r="BU18" s="86">
        <f t="shared" si="11"/>
        <v>0</v>
      </c>
      <c r="BV18" s="86">
        <f t="shared" si="11"/>
        <v>0</v>
      </c>
      <c r="BW18" s="86">
        <f t="shared" si="11"/>
        <v>0</v>
      </c>
      <c r="BX18" s="86">
        <f t="shared" si="11"/>
        <v>0</v>
      </c>
      <c r="BY18" s="86">
        <f t="shared" si="11"/>
        <v>0</v>
      </c>
      <c r="BZ18" s="86">
        <f t="shared" si="11"/>
        <v>0</v>
      </c>
      <c r="CA18" s="86">
        <f t="shared" si="11"/>
        <v>0</v>
      </c>
      <c r="CB18" s="86">
        <f t="shared" si="11"/>
        <v>0</v>
      </c>
      <c r="CC18" s="86">
        <f t="shared" si="11"/>
        <v>0</v>
      </c>
      <c r="CD18" s="86">
        <f t="shared" si="11"/>
        <v>0</v>
      </c>
      <c r="CE18" s="457"/>
      <c r="CF18" s="81">
        <f t="shared" si="2"/>
        <v>0</v>
      </c>
      <c r="CG18" s="87">
        <f>SUM(CG19:CG19)</f>
        <v>0</v>
      </c>
      <c r="CH18" s="10"/>
      <c r="CI18" s="491"/>
      <c r="CJ18" s="492"/>
      <c r="CK18" s="492"/>
    </row>
    <row r="19" spans="1:90" ht="49.35" customHeight="1" outlineLevel="1">
      <c r="A19" s="449">
        <v>11</v>
      </c>
      <c r="B19" s="493" t="s">
        <v>339</v>
      </c>
      <c r="C19" s="448" t="s">
        <v>89</v>
      </c>
      <c r="D19" s="57" t="s">
        <v>88</v>
      </c>
      <c r="E19" s="449" t="s">
        <v>48</v>
      </c>
      <c r="F19" s="449" t="s">
        <v>47</v>
      </c>
      <c r="G19" s="57" t="s">
        <v>90</v>
      </c>
      <c r="H19" s="449">
        <v>8132831</v>
      </c>
      <c r="I19" s="449">
        <v>2025</v>
      </c>
      <c r="J19" s="449">
        <v>2025</v>
      </c>
      <c r="K19" s="446"/>
      <c r="L19" s="497" t="s">
        <v>94</v>
      </c>
      <c r="M19" s="57">
        <f>SUM(N19:P19)</f>
        <v>3200</v>
      </c>
      <c r="N19" s="58">
        <v>1200</v>
      </c>
      <c r="O19" s="57">
        <v>2000</v>
      </c>
      <c r="P19" s="57"/>
      <c r="Q19" s="54"/>
      <c r="R19" s="57" t="s">
        <v>90</v>
      </c>
      <c r="S19" s="56"/>
      <c r="T19" s="54"/>
      <c r="U19" s="54"/>
      <c r="V19" s="56"/>
      <c r="W19" s="57">
        <f t="shared" ref="W19" si="12">SUM(AA19+AB19+AC19)</f>
        <v>2000</v>
      </c>
      <c r="X19" s="55"/>
      <c r="Y19" s="56"/>
      <c r="Z19" s="57">
        <f t="shared" ref="Z19" si="13">SUM(AA19:AC19)</f>
        <v>2000</v>
      </c>
      <c r="AA19" s="57">
        <v>0</v>
      </c>
      <c r="AB19" s="58"/>
      <c r="AC19" s="57">
        <v>2000</v>
      </c>
      <c r="AD19" s="55"/>
      <c r="AE19" s="55"/>
      <c r="AF19" s="56"/>
      <c r="AG19" s="55"/>
      <c r="AH19" s="57"/>
      <c r="AI19" s="54"/>
      <c r="AJ19" s="58"/>
      <c r="AK19" s="54"/>
      <c r="AL19" s="55"/>
      <c r="AM19" s="55"/>
      <c r="AN19" s="54"/>
      <c r="AO19" s="58"/>
      <c r="AP19" s="58"/>
      <c r="AQ19" s="54"/>
      <c r="AR19" s="54"/>
      <c r="AS19" s="54"/>
      <c r="AT19" s="57">
        <f t="shared" ref="AT19" si="14">SUM(AX19+AY19+AZ19)</f>
        <v>2000</v>
      </c>
      <c r="AU19" s="58"/>
      <c r="AV19" s="58"/>
      <c r="AW19" s="57">
        <f t="shared" ref="AW19" si="15">SUM(AX19:AZ19)</f>
        <v>2000</v>
      </c>
      <c r="AX19" s="58"/>
      <c r="AY19" s="59"/>
      <c r="AZ19" s="57">
        <v>2000</v>
      </c>
      <c r="BA19" s="55">
        <f>SUM(BB19:BD19)</f>
        <v>2000</v>
      </c>
      <c r="BB19" s="55"/>
      <c r="BC19" s="58"/>
      <c r="BD19" s="58">
        <f>SUM(BE19:BH19)</f>
        <v>2000</v>
      </c>
      <c r="BE19" s="58"/>
      <c r="BF19" s="54"/>
      <c r="BG19" s="54"/>
      <c r="BH19" s="57">
        <v>2000</v>
      </c>
      <c r="BI19" s="54"/>
      <c r="BJ19" s="54"/>
      <c r="BK19" s="54"/>
      <c r="BL19" s="54"/>
      <c r="BM19" s="54"/>
      <c r="BN19" s="54"/>
      <c r="BO19" s="54"/>
      <c r="BP19" s="54"/>
      <c r="BQ19" s="54"/>
      <c r="BR19" s="54"/>
      <c r="BS19" s="54"/>
      <c r="BT19" s="54"/>
      <c r="BU19" s="57"/>
      <c r="BV19" s="57"/>
      <c r="BW19" s="57"/>
      <c r="BX19" s="57"/>
      <c r="BY19" s="57"/>
      <c r="BZ19" s="57"/>
      <c r="CA19" s="57"/>
      <c r="CB19" s="57"/>
      <c r="CC19" s="57"/>
      <c r="CD19" s="57"/>
      <c r="CE19" s="455" t="s">
        <v>1367</v>
      </c>
      <c r="CF19" s="81">
        <f t="shared" si="2"/>
        <v>0</v>
      </c>
      <c r="CG19" s="11"/>
      <c r="CH19" s="10"/>
      <c r="CI19" s="491"/>
      <c r="CJ19" s="8"/>
      <c r="CK19" s="332"/>
    </row>
    <row r="20" spans="1:90" ht="49.35" customHeight="1">
      <c r="A20" s="450" t="s">
        <v>13</v>
      </c>
      <c r="B20" s="450" t="s">
        <v>95</v>
      </c>
      <c r="C20" s="450"/>
      <c r="D20" s="84"/>
      <c r="E20" s="450"/>
      <c r="F20" s="450"/>
      <c r="G20" s="84"/>
      <c r="H20" s="450"/>
      <c r="I20" s="450"/>
      <c r="J20" s="450"/>
      <c r="K20" s="450"/>
      <c r="L20" s="450"/>
      <c r="M20" s="84">
        <f t="shared" ref="M20:AZ20" si="16">SUM(M22:M28)</f>
        <v>15596</v>
      </c>
      <c r="N20" s="84">
        <f t="shared" si="16"/>
        <v>0</v>
      </c>
      <c r="O20" s="84">
        <f t="shared" si="16"/>
        <v>0</v>
      </c>
      <c r="P20" s="84">
        <f t="shared" si="16"/>
        <v>15596</v>
      </c>
      <c r="Q20" s="84">
        <f t="shared" si="16"/>
        <v>0</v>
      </c>
      <c r="R20" s="84">
        <f t="shared" si="16"/>
        <v>0</v>
      </c>
      <c r="S20" s="84">
        <f t="shared" si="16"/>
        <v>0</v>
      </c>
      <c r="T20" s="84">
        <f t="shared" si="16"/>
        <v>0</v>
      </c>
      <c r="U20" s="84">
        <f t="shared" si="16"/>
        <v>0</v>
      </c>
      <c r="V20" s="84">
        <f t="shared" si="16"/>
        <v>0</v>
      </c>
      <c r="W20" s="84">
        <f t="shared" si="16"/>
        <v>15334</v>
      </c>
      <c r="X20" s="84">
        <f t="shared" si="16"/>
        <v>0</v>
      </c>
      <c r="Y20" s="84">
        <f t="shared" si="16"/>
        <v>0</v>
      </c>
      <c r="Z20" s="84">
        <f t="shared" si="16"/>
        <v>15334</v>
      </c>
      <c r="AA20" s="84">
        <f t="shared" si="16"/>
        <v>8030</v>
      </c>
      <c r="AB20" s="84">
        <f t="shared" si="16"/>
        <v>0</v>
      </c>
      <c r="AC20" s="84">
        <f t="shared" si="16"/>
        <v>7304</v>
      </c>
      <c r="AD20" s="84">
        <f t="shared" si="16"/>
        <v>0</v>
      </c>
      <c r="AE20" s="84">
        <f t="shared" si="16"/>
        <v>0</v>
      </c>
      <c r="AF20" s="84">
        <f t="shared" si="16"/>
        <v>0</v>
      </c>
      <c r="AG20" s="84">
        <f t="shared" si="16"/>
        <v>0</v>
      </c>
      <c r="AH20" s="84">
        <f t="shared" si="16"/>
        <v>0</v>
      </c>
      <c r="AI20" s="84">
        <f t="shared" si="16"/>
        <v>0</v>
      </c>
      <c r="AJ20" s="84">
        <f t="shared" si="16"/>
        <v>0</v>
      </c>
      <c r="AK20" s="84">
        <f t="shared" si="16"/>
        <v>0</v>
      </c>
      <c r="AL20" s="84">
        <f t="shared" si="16"/>
        <v>0</v>
      </c>
      <c r="AM20" s="84">
        <f t="shared" si="16"/>
        <v>0</v>
      </c>
      <c r="AN20" s="84">
        <f t="shared" si="16"/>
        <v>0</v>
      </c>
      <c r="AO20" s="84">
        <f t="shared" si="16"/>
        <v>0</v>
      </c>
      <c r="AP20" s="84">
        <f t="shared" si="16"/>
        <v>0</v>
      </c>
      <c r="AQ20" s="84">
        <f t="shared" si="16"/>
        <v>0</v>
      </c>
      <c r="AR20" s="84">
        <f t="shared" si="16"/>
        <v>0</v>
      </c>
      <c r="AS20" s="84">
        <f t="shared" si="16"/>
        <v>0</v>
      </c>
      <c r="AT20" s="84">
        <f t="shared" si="16"/>
        <v>15334</v>
      </c>
      <c r="AU20" s="84">
        <f t="shared" si="16"/>
        <v>0</v>
      </c>
      <c r="AV20" s="84">
        <f t="shared" si="16"/>
        <v>0</v>
      </c>
      <c r="AW20" s="84">
        <f t="shared" si="16"/>
        <v>15334</v>
      </c>
      <c r="AX20" s="84">
        <f t="shared" si="16"/>
        <v>8030</v>
      </c>
      <c r="AY20" s="84">
        <f t="shared" si="16"/>
        <v>0</v>
      </c>
      <c r="AZ20" s="84">
        <f t="shared" si="16"/>
        <v>7304</v>
      </c>
      <c r="BA20" s="84">
        <f t="shared" ref="BA20:CD20" si="17">SUM(BA22:BA28)</f>
        <v>2866</v>
      </c>
      <c r="BB20" s="84">
        <f t="shared" si="17"/>
        <v>0</v>
      </c>
      <c r="BC20" s="84">
        <f t="shared" si="17"/>
        <v>0</v>
      </c>
      <c r="BD20" s="84">
        <f t="shared" si="17"/>
        <v>2866</v>
      </c>
      <c r="BE20" s="84">
        <f t="shared" si="17"/>
        <v>2866</v>
      </c>
      <c r="BF20" s="84">
        <f t="shared" si="17"/>
        <v>0</v>
      </c>
      <c r="BG20" s="84">
        <f t="shared" si="17"/>
        <v>0</v>
      </c>
      <c r="BH20" s="84">
        <f t="shared" si="17"/>
        <v>0</v>
      </c>
      <c r="BI20" s="84">
        <f t="shared" si="17"/>
        <v>0</v>
      </c>
      <c r="BJ20" s="84">
        <f t="shared" si="17"/>
        <v>0</v>
      </c>
      <c r="BK20" s="84">
        <f t="shared" si="17"/>
        <v>0</v>
      </c>
      <c r="BL20" s="84">
        <f t="shared" si="17"/>
        <v>0</v>
      </c>
      <c r="BM20" s="84">
        <f t="shared" si="17"/>
        <v>0</v>
      </c>
      <c r="BN20" s="84">
        <f t="shared" si="17"/>
        <v>0</v>
      </c>
      <c r="BO20" s="84">
        <f t="shared" si="17"/>
        <v>0</v>
      </c>
      <c r="BP20" s="84">
        <f t="shared" si="17"/>
        <v>0</v>
      </c>
      <c r="BQ20" s="84">
        <f t="shared" si="17"/>
        <v>0</v>
      </c>
      <c r="BR20" s="84">
        <f t="shared" si="17"/>
        <v>0</v>
      </c>
      <c r="BS20" s="84">
        <f t="shared" si="17"/>
        <v>0</v>
      </c>
      <c r="BT20" s="84">
        <f t="shared" si="17"/>
        <v>0</v>
      </c>
      <c r="BU20" s="84">
        <f t="shared" si="17"/>
        <v>0</v>
      </c>
      <c r="BV20" s="84">
        <f t="shared" si="17"/>
        <v>0</v>
      </c>
      <c r="BW20" s="84">
        <f t="shared" si="17"/>
        <v>0</v>
      </c>
      <c r="BX20" s="84">
        <f t="shared" si="17"/>
        <v>0</v>
      </c>
      <c r="BY20" s="84">
        <f t="shared" si="17"/>
        <v>0</v>
      </c>
      <c r="BZ20" s="84">
        <f t="shared" si="17"/>
        <v>0</v>
      </c>
      <c r="CA20" s="84">
        <f t="shared" si="17"/>
        <v>0</v>
      </c>
      <c r="CB20" s="84">
        <f t="shared" si="17"/>
        <v>0</v>
      </c>
      <c r="CC20" s="84">
        <f t="shared" si="17"/>
        <v>0</v>
      </c>
      <c r="CD20" s="84">
        <f t="shared" si="17"/>
        <v>0</v>
      </c>
      <c r="CE20" s="450"/>
      <c r="CF20" s="81">
        <f t="shared" si="2"/>
        <v>0</v>
      </c>
      <c r="CG20" s="84">
        <f>SUM(CG22:CG28)</f>
        <v>8030</v>
      </c>
      <c r="CH20" s="10"/>
      <c r="CI20" s="491"/>
      <c r="CJ20" s="492"/>
      <c r="CK20" s="492"/>
    </row>
    <row r="21" spans="1:90" ht="49.35" customHeight="1">
      <c r="A21" s="469" t="s">
        <v>45</v>
      </c>
      <c r="B21" s="457" t="s">
        <v>49</v>
      </c>
      <c r="C21" s="451"/>
      <c r="D21" s="56"/>
      <c r="E21" s="451"/>
      <c r="F21" s="451"/>
      <c r="G21" s="56"/>
      <c r="H21" s="451"/>
      <c r="I21" s="451"/>
      <c r="J21" s="451"/>
      <c r="K21" s="451"/>
      <c r="L21" s="451"/>
      <c r="M21" s="56">
        <f t="shared" ref="M21:AZ21" si="18">SUM(M22:M28)</f>
        <v>15596</v>
      </c>
      <c r="N21" s="56">
        <f t="shared" si="18"/>
        <v>0</v>
      </c>
      <c r="O21" s="56">
        <f t="shared" si="18"/>
        <v>0</v>
      </c>
      <c r="P21" s="56">
        <f t="shared" si="18"/>
        <v>15596</v>
      </c>
      <c r="Q21" s="56">
        <f t="shared" si="18"/>
        <v>0</v>
      </c>
      <c r="R21" s="56">
        <f t="shared" si="18"/>
        <v>0</v>
      </c>
      <c r="S21" s="56">
        <f t="shared" si="18"/>
        <v>0</v>
      </c>
      <c r="T21" s="56">
        <f t="shared" si="18"/>
        <v>0</v>
      </c>
      <c r="U21" s="56">
        <f t="shared" si="18"/>
        <v>0</v>
      </c>
      <c r="V21" s="56">
        <f t="shared" si="18"/>
        <v>0</v>
      </c>
      <c r="W21" s="56">
        <f t="shared" si="18"/>
        <v>15334</v>
      </c>
      <c r="X21" s="56">
        <f t="shared" si="18"/>
        <v>0</v>
      </c>
      <c r="Y21" s="56">
        <f t="shared" si="18"/>
        <v>0</v>
      </c>
      <c r="Z21" s="56">
        <f t="shared" si="18"/>
        <v>15334</v>
      </c>
      <c r="AA21" s="56">
        <f t="shared" si="18"/>
        <v>8030</v>
      </c>
      <c r="AB21" s="56">
        <f t="shared" si="18"/>
        <v>0</v>
      </c>
      <c r="AC21" s="56">
        <f t="shared" si="18"/>
        <v>7304</v>
      </c>
      <c r="AD21" s="56">
        <f t="shared" si="18"/>
        <v>0</v>
      </c>
      <c r="AE21" s="56">
        <f t="shared" si="18"/>
        <v>0</v>
      </c>
      <c r="AF21" s="56">
        <f t="shared" si="18"/>
        <v>0</v>
      </c>
      <c r="AG21" s="56">
        <f t="shared" si="18"/>
        <v>0</v>
      </c>
      <c r="AH21" s="56">
        <f t="shared" si="18"/>
        <v>0</v>
      </c>
      <c r="AI21" s="56">
        <f t="shared" si="18"/>
        <v>0</v>
      </c>
      <c r="AJ21" s="56">
        <f t="shared" si="18"/>
        <v>0</v>
      </c>
      <c r="AK21" s="56">
        <f t="shared" si="18"/>
        <v>0</v>
      </c>
      <c r="AL21" s="56">
        <f t="shared" si="18"/>
        <v>0</v>
      </c>
      <c r="AM21" s="56">
        <f t="shared" si="18"/>
        <v>0</v>
      </c>
      <c r="AN21" s="56">
        <f t="shared" si="18"/>
        <v>0</v>
      </c>
      <c r="AO21" s="56">
        <f t="shared" si="18"/>
        <v>0</v>
      </c>
      <c r="AP21" s="56">
        <f t="shared" si="18"/>
        <v>0</v>
      </c>
      <c r="AQ21" s="56">
        <f t="shared" si="18"/>
        <v>0</v>
      </c>
      <c r="AR21" s="56">
        <f t="shared" si="18"/>
        <v>0</v>
      </c>
      <c r="AS21" s="56">
        <f t="shared" si="18"/>
        <v>0</v>
      </c>
      <c r="AT21" s="56">
        <f t="shared" si="18"/>
        <v>15334</v>
      </c>
      <c r="AU21" s="56">
        <f t="shared" si="18"/>
        <v>0</v>
      </c>
      <c r="AV21" s="56">
        <f t="shared" si="18"/>
        <v>0</v>
      </c>
      <c r="AW21" s="56">
        <f t="shared" si="18"/>
        <v>15334</v>
      </c>
      <c r="AX21" s="56">
        <f t="shared" si="18"/>
        <v>8030</v>
      </c>
      <c r="AY21" s="56">
        <f t="shared" si="18"/>
        <v>0</v>
      </c>
      <c r="AZ21" s="56">
        <f t="shared" si="18"/>
        <v>7304</v>
      </c>
      <c r="BA21" s="56">
        <f t="shared" ref="BA21:CD21" si="19">SUM(BA22:BA28)</f>
        <v>2866</v>
      </c>
      <c r="BB21" s="56">
        <f t="shared" si="19"/>
        <v>0</v>
      </c>
      <c r="BC21" s="56">
        <f t="shared" si="19"/>
        <v>0</v>
      </c>
      <c r="BD21" s="56">
        <f t="shared" si="19"/>
        <v>2866</v>
      </c>
      <c r="BE21" s="56">
        <f t="shared" si="19"/>
        <v>2866</v>
      </c>
      <c r="BF21" s="56">
        <f t="shared" si="19"/>
        <v>0</v>
      </c>
      <c r="BG21" s="56">
        <f t="shared" si="19"/>
        <v>0</v>
      </c>
      <c r="BH21" s="56">
        <f t="shared" si="19"/>
        <v>0</v>
      </c>
      <c r="BI21" s="56">
        <f t="shared" si="19"/>
        <v>0</v>
      </c>
      <c r="BJ21" s="56">
        <f t="shared" si="19"/>
        <v>0</v>
      </c>
      <c r="BK21" s="56">
        <f t="shared" si="19"/>
        <v>0</v>
      </c>
      <c r="BL21" s="56">
        <f t="shared" si="19"/>
        <v>0</v>
      </c>
      <c r="BM21" s="56">
        <f t="shared" si="19"/>
        <v>0</v>
      </c>
      <c r="BN21" s="56">
        <f t="shared" si="19"/>
        <v>0</v>
      </c>
      <c r="BO21" s="56">
        <f t="shared" si="19"/>
        <v>0</v>
      </c>
      <c r="BP21" s="56">
        <f t="shared" si="19"/>
        <v>0</v>
      </c>
      <c r="BQ21" s="56">
        <f t="shared" si="19"/>
        <v>0</v>
      </c>
      <c r="BR21" s="56">
        <f t="shared" si="19"/>
        <v>0</v>
      </c>
      <c r="BS21" s="56">
        <f t="shared" si="19"/>
        <v>0</v>
      </c>
      <c r="BT21" s="56">
        <f t="shared" si="19"/>
        <v>0</v>
      </c>
      <c r="BU21" s="56">
        <f t="shared" si="19"/>
        <v>0</v>
      </c>
      <c r="BV21" s="56">
        <f t="shared" si="19"/>
        <v>0</v>
      </c>
      <c r="BW21" s="56">
        <f t="shared" si="19"/>
        <v>0</v>
      </c>
      <c r="BX21" s="56">
        <f t="shared" si="19"/>
        <v>0</v>
      </c>
      <c r="BY21" s="56">
        <f t="shared" si="19"/>
        <v>0</v>
      </c>
      <c r="BZ21" s="56">
        <f t="shared" si="19"/>
        <v>0</v>
      </c>
      <c r="CA21" s="56">
        <f t="shared" si="19"/>
        <v>0</v>
      </c>
      <c r="CB21" s="56">
        <f t="shared" si="19"/>
        <v>0</v>
      </c>
      <c r="CC21" s="56">
        <f t="shared" si="19"/>
        <v>0</v>
      </c>
      <c r="CD21" s="56">
        <f t="shared" si="19"/>
        <v>0</v>
      </c>
      <c r="CE21" s="451"/>
      <c r="CF21" s="81">
        <f t="shared" si="2"/>
        <v>0</v>
      </c>
      <c r="CG21" s="56">
        <f>SUM(CG22:CG28)</f>
        <v>8030</v>
      </c>
      <c r="CH21" s="10"/>
      <c r="CI21" s="491"/>
      <c r="CJ21" s="492"/>
      <c r="CK21" s="492"/>
    </row>
    <row r="22" spans="1:90" ht="49.35" customHeight="1" outlineLevel="1">
      <c r="A22" s="449">
        <v>3</v>
      </c>
      <c r="B22" s="453" t="s">
        <v>99</v>
      </c>
      <c r="C22" s="448" t="s">
        <v>89</v>
      </c>
      <c r="D22" s="57" t="s">
        <v>95</v>
      </c>
      <c r="E22" s="449" t="s">
        <v>48</v>
      </c>
      <c r="F22" s="448" t="s">
        <v>47</v>
      </c>
      <c r="G22" s="57" t="s">
        <v>97</v>
      </c>
      <c r="H22" s="90">
        <v>8136774</v>
      </c>
      <c r="I22" s="449">
        <v>2025</v>
      </c>
      <c r="J22" s="449">
        <v>2025</v>
      </c>
      <c r="K22" s="446"/>
      <c r="L22" s="449" t="s">
        <v>100</v>
      </c>
      <c r="M22" s="57">
        <v>900</v>
      </c>
      <c r="N22" s="56"/>
      <c r="O22" s="54"/>
      <c r="P22" s="57">
        <v>900</v>
      </c>
      <c r="Q22" s="54"/>
      <c r="R22" s="57" t="s">
        <v>98</v>
      </c>
      <c r="S22" s="56"/>
      <c r="T22" s="54"/>
      <c r="U22" s="54"/>
      <c r="V22" s="56"/>
      <c r="W22" s="57">
        <f t="shared" ref="W22:W28" si="20">SUM(AA22+AB22+AC22)</f>
        <v>900</v>
      </c>
      <c r="X22" s="55"/>
      <c r="Y22" s="56"/>
      <c r="Z22" s="57">
        <f t="shared" ref="Z22:Z28" si="21">SUM(AA22:AC22)</f>
        <v>900</v>
      </c>
      <c r="AA22" s="57">
        <v>900</v>
      </c>
      <c r="AB22" s="54"/>
      <c r="AC22" s="54"/>
      <c r="AD22" s="55"/>
      <c r="AE22" s="55"/>
      <c r="AF22" s="56"/>
      <c r="AG22" s="58"/>
      <c r="AH22" s="58"/>
      <c r="AI22" s="54"/>
      <c r="AJ22" s="54"/>
      <c r="AK22" s="54"/>
      <c r="AL22" s="60"/>
      <c r="AM22" s="55"/>
      <c r="AN22" s="54"/>
      <c r="AO22" s="60"/>
      <c r="AP22" s="60"/>
      <c r="AQ22" s="54"/>
      <c r="AR22" s="54"/>
      <c r="AS22" s="54"/>
      <c r="AT22" s="57">
        <f t="shared" ref="AT22:AT28" si="22">SUM(AX22+AY22+AZ22)</f>
        <v>900</v>
      </c>
      <c r="AU22" s="58"/>
      <c r="AV22" s="58"/>
      <c r="AW22" s="57">
        <f t="shared" ref="AW22:AW28" si="23">SUM(AX22:AZ22)</f>
        <v>900</v>
      </c>
      <c r="AX22" s="58">
        <v>900</v>
      </c>
      <c r="AY22" s="54"/>
      <c r="AZ22" s="54"/>
      <c r="BA22" s="60">
        <f>BD22</f>
        <v>332</v>
      </c>
      <c r="BB22" s="55"/>
      <c r="BC22" s="56"/>
      <c r="BD22" s="60">
        <v>332</v>
      </c>
      <c r="BE22" s="60">
        <v>332</v>
      </c>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455" t="s">
        <v>101</v>
      </c>
      <c r="CF22" s="81">
        <f t="shared" si="2"/>
        <v>0</v>
      </c>
      <c r="CG22" s="9">
        <v>900</v>
      </c>
      <c r="CH22" s="10"/>
      <c r="CI22" s="491"/>
      <c r="CJ22" s="8">
        <v>900</v>
      </c>
      <c r="CK22" s="332"/>
    </row>
    <row r="23" spans="1:90" ht="49.35" customHeight="1" outlineLevel="1">
      <c r="A23" s="449">
        <v>4</v>
      </c>
      <c r="B23" s="453" t="s">
        <v>102</v>
      </c>
      <c r="C23" s="448" t="s">
        <v>89</v>
      </c>
      <c r="D23" s="57" t="s">
        <v>95</v>
      </c>
      <c r="E23" s="449" t="s">
        <v>48</v>
      </c>
      <c r="F23" s="448" t="s">
        <v>47</v>
      </c>
      <c r="G23" s="57" t="s">
        <v>96</v>
      </c>
      <c r="H23" s="90">
        <v>8136775</v>
      </c>
      <c r="I23" s="449">
        <v>2025</v>
      </c>
      <c r="J23" s="449">
        <v>2025</v>
      </c>
      <c r="K23" s="446"/>
      <c r="L23" s="449" t="s">
        <v>103</v>
      </c>
      <c r="M23" s="57">
        <v>2800</v>
      </c>
      <c r="N23" s="56"/>
      <c r="O23" s="54"/>
      <c r="P23" s="57">
        <v>2800</v>
      </c>
      <c r="Q23" s="54"/>
      <c r="R23" s="57" t="s">
        <v>96</v>
      </c>
      <c r="S23" s="56"/>
      <c r="T23" s="54"/>
      <c r="U23" s="54"/>
      <c r="V23" s="56"/>
      <c r="W23" s="57">
        <f t="shared" si="20"/>
        <v>2600</v>
      </c>
      <c r="X23" s="55"/>
      <c r="Y23" s="56"/>
      <c r="Z23" s="57">
        <f t="shared" si="21"/>
        <v>2600</v>
      </c>
      <c r="AA23" s="57">
        <v>2600</v>
      </c>
      <c r="AB23" s="54"/>
      <c r="AC23" s="54"/>
      <c r="AD23" s="55"/>
      <c r="AE23" s="55"/>
      <c r="AF23" s="56"/>
      <c r="AG23" s="58"/>
      <c r="AH23" s="58"/>
      <c r="AI23" s="54"/>
      <c r="AJ23" s="54"/>
      <c r="AK23" s="54"/>
      <c r="AL23" s="60"/>
      <c r="AM23" s="55"/>
      <c r="AN23" s="54"/>
      <c r="AO23" s="60"/>
      <c r="AP23" s="60"/>
      <c r="AQ23" s="54"/>
      <c r="AR23" s="54"/>
      <c r="AS23" s="54"/>
      <c r="AT23" s="57">
        <f t="shared" si="22"/>
        <v>2600</v>
      </c>
      <c r="AU23" s="58"/>
      <c r="AV23" s="58"/>
      <c r="AW23" s="57">
        <f t="shared" si="23"/>
        <v>2600</v>
      </c>
      <c r="AX23" s="58">
        <v>2600</v>
      </c>
      <c r="AY23" s="54"/>
      <c r="AZ23" s="54"/>
      <c r="BA23" s="60">
        <f>BD23</f>
        <v>1459</v>
      </c>
      <c r="BB23" s="55"/>
      <c r="BC23" s="56"/>
      <c r="BD23" s="60">
        <v>1459</v>
      </c>
      <c r="BE23" s="60">
        <v>1459</v>
      </c>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455" t="s">
        <v>101</v>
      </c>
      <c r="CF23" s="81">
        <f t="shared" si="2"/>
        <v>0</v>
      </c>
      <c r="CG23" s="9">
        <v>2600</v>
      </c>
      <c r="CH23" s="10"/>
      <c r="CI23" s="491"/>
      <c r="CJ23" s="8">
        <v>2600</v>
      </c>
      <c r="CK23" s="332"/>
    </row>
    <row r="24" spans="1:90" ht="46.15" outlineLevel="1">
      <c r="A24" s="449">
        <v>5</v>
      </c>
      <c r="B24" s="453" t="s">
        <v>104</v>
      </c>
      <c r="C24" s="448" t="s">
        <v>89</v>
      </c>
      <c r="D24" s="57" t="s">
        <v>95</v>
      </c>
      <c r="E24" s="449" t="s">
        <v>48</v>
      </c>
      <c r="F24" s="448" t="s">
        <v>47</v>
      </c>
      <c r="G24" s="57" t="s">
        <v>96</v>
      </c>
      <c r="H24" s="90">
        <v>8136776</v>
      </c>
      <c r="I24" s="449">
        <v>2025</v>
      </c>
      <c r="J24" s="449">
        <v>2025</v>
      </c>
      <c r="K24" s="446"/>
      <c r="L24" s="449" t="s">
        <v>105</v>
      </c>
      <c r="M24" s="57">
        <v>1500</v>
      </c>
      <c r="N24" s="56"/>
      <c r="O24" s="54"/>
      <c r="P24" s="57">
        <v>1500</v>
      </c>
      <c r="Q24" s="54"/>
      <c r="R24" s="57" t="s">
        <v>96</v>
      </c>
      <c r="S24" s="56"/>
      <c r="T24" s="54"/>
      <c r="U24" s="54"/>
      <c r="V24" s="56"/>
      <c r="W24" s="57">
        <f t="shared" si="20"/>
        <v>1500</v>
      </c>
      <c r="X24" s="55"/>
      <c r="Y24" s="56"/>
      <c r="Z24" s="57">
        <f t="shared" si="21"/>
        <v>1500</v>
      </c>
      <c r="AA24" s="57">
        <v>500</v>
      </c>
      <c r="AB24" s="54"/>
      <c r="AC24" s="89">
        <v>1000</v>
      </c>
      <c r="AD24" s="55"/>
      <c r="AE24" s="55"/>
      <c r="AF24" s="56"/>
      <c r="AG24" s="58"/>
      <c r="AH24" s="58"/>
      <c r="AI24" s="54"/>
      <c r="AJ24" s="54"/>
      <c r="AK24" s="54"/>
      <c r="AL24" s="60"/>
      <c r="AM24" s="55"/>
      <c r="AN24" s="54"/>
      <c r="AO24" s="60"/>
      <c r="AP24" s="60"/>
      <c r="AQ24" s="54"/>
      <c r="AR24" s="54"/>
      <c r="AS24" s="54"/>
      <c r="AT24" s="57">
        <f t="shared" si="22"/>
        <v>1500</v>
      </c>
      <c r="AU24" s="58"/>
      <c r="AV24" s="58"/>
      <c r="AW24" s="57">
        <f t="shared" si="23"/>
        <v>1500</v>
      </c>
      <c r="AX24" s="58">
        <v>500</v>
      </c>
      <c r="AY24" s="54"/>
      <c r="AZ24" s="89">
        <v>1000</v>
      </c>
      <c r="BA24" s="60">
        <f>BD24</f>
        <v>154</v>
      </c>
      <c r="BB24" s="55"/>
      <c r="BC24" s="56"/>
      <c r="BD24" s="60">
        <v>154</v>
      </c>
      <c r="BE24" s="60">
        <v>154</v>
      </c>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455" t="s">
        <v>101</v>
      </c>
      <c r="CF24" s="81">
        <f t="shared" si="2"/>
        <v>0</v>
      </c>
      <c r="CG24" s="9">
        <v>500</v>
      </c>
      <c r="CH24" s="10"/>
      <c r="CI24" s="491"/>
      <c r="CJ24" s="8">
        <v>500</v>
      </c>
      <c r="CK24" s="332"/>
    </row>
    <row r="25" spans="1:90" ht="46.15" outlineLevel="1">
      <c r="A25" s="449">
        <v>6</v>
      </c>
      <c r="B25" s="453" t="s">
        <v>106</v>
      </c>
      <c r="C25" s="448" t="s">
        <v>89</v>
      </c>
      <c r="D25" s="57" t="s">
        <v>95</v>
      </c>
      <c r="E25" s="449" t="s">
        <v>48</v>
      </c>
      <c r="F25" s="448" t="s">
        <v>47</v>
      </c>
      <c r="G25" s="57" t="s">
        <v>97</v>
      </c>
      <c r="H25" s="90">
        <v>8136777</v>
      </c>
      <c r="I25" s="449">
        <v>2025</v>
      </c>
      <c r="J25" s="449">
        <v>2025</v>
      </c>
      <c r="K25" s="446"/>
      <c r="L25" s="449" t="s">
        <v>107</v>
      </c>
      <c r="M25" s="57">
        <v>2040</v>
      </c>
      <c r="N25" s="56"/>
      <c r="O25" s="54"/>
      <c r="P25" s="57">
        <v>2040</v>
      </c>
      <c r="Q25" s="54"/>
      <c r="R25" s="57" t="s">
        <v>98</v>
      </c>
      <c r="S25" s="56"/>
      <c r="T25" s="54"/>
      <c r="U25" s="54"/>
      <c r="V25" s="56"/>
      <c r="W25" s="57">
        <f t="shared" si="20"/>
        <v>2040</v>
      </c>
      <c r="X25" s="55"/>
      <c r="Y25" s="56"/>
      <c r="Z25" s="57">
        <f t="shared" si="21"/>
        <v>2040</v>
      </c>
      <c r="AA25" s="57">
        <v>2040</v>
      </c>
      <c r="AB25" s="54"/>
      <c r="AC25" s="54"/>
      <c r="AD25" s="55"/>
      <c r="AE25" s="55"/>
      <c r="AF25" s="56"/>
      <c r="AG25" s="58"/>
      <c r="AH25" s="58"/>
      <c r="AI25" s="54"/>
      <c r="AJ25" s="54"/>
      <c r="AK25" s="54"/>
      <c r="AL25" s="60"/>
      <c r="AM25" s="55"/>
      <c r="AN25" s="54"/>
      <c r="AO25" s="60"/>
      <c r="AP25" s="60"/>
      <c r="AQ25" s="54"/>
      <c r="AR25" s="54"/>
      <c r="AS25" s="54"/>
      <c r="AT25" s="57">
        <f t="shared" si="22"/>
        <v>2040</v>
      </c>
      <c r="AU25" s="58"/>
      <c r="AV25" s="58"/>
      <c r="AW25" s="57">
        <f t="shared" si="23"/>
        <v>2040</v>
      </c>
      <c r="AX25" s="58">
        <v>2040</v>
      </c>
      <c r="AY25" s="54"/>
      <c r="AZ25" s="54"/>
      <c r="BA25" s="60">
        <f>BD25</f>
        <v>815</v>
      </c>
      <c r="BB25" s="55"/>
      <c r="BC25" s="56"/>
      <c r="BD25" s="60">
        <v>815</v>
      </c>
      <c r="BE25" s="60">
        <v>815</v>
      </c>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455" t="s">
        <v>101</v>
      </c>
      <c r="CF25" s="81">
        <f t="shared" si="2"/>
        <v>0</v>
      </c>
      <c r="CG25" s="9">
        <v>2040</v>
      </c>
      <c r="CH25" s="10"/>
      <c r="CI25" s="491"/>
      <c r="CJ25" s="8">
        <v>2040</v>
      </c>
      <c r="CK25" s="332"/>
    </row>
    <row r="26" spans="1:90" ht="46.15" outlineLevel="1">
      <c r="A26" s="449">
        <v>7</v>
      </c>
      <c r="B26" s="493" t="s">
        <v>108</v>
      </c>
      <c r="C26" s="448" t="s">
        <v>89</v>
      </c>
      <c r="D26" s="57" t="s">
        <v>95</v>
      </c>
      <c r="E26" s="449" t="s">
        <v>48</v>
      </c>
      <c r="F26" s="498" t="s">
        <v>91</v>
      </c>
      <c r="G26" s="57" t="s">
        <v>97</v>
      </c>
      <c r="H26" s="449">
        <v>8132466</v>
      </c>
      <c r="I26" s="449">
        <v>2025</v>
      </c>
      <c r="J26" s="449">
        <v>2025</v>
      </c>
      <c r="K26" s="446"/>
      <c r="L26" s="449" t="s">
        <v>109</v>
      </c>
      <c r="M26" s="57">
        <v>4990</v>
      </c>
      <c r="N26" s="56"/>
      <c r="O26" s="54"/>
      <c r="P26" s="57">
        <v>4990</v>
      </c>
      <c r="Q26" s="54"/>
      <c r="R26" s="57" t="s">
        <v>98</v>
      </c>
      <c r="S26" s="56"/>
      <c r="T26" s="54"/>
      <c r="U26" s="54"/>
      <c r="V26" s="56"/>
      <c r="W26" s="57">
        <f t="shared" si="20"/>
        <v>4990</v>
      </c>
      <c r="X26" s="55"/>
      <c r="Y26" s="56"/>
      <c r="Z26" s="57">
        <f t="shared" si="21"/>
        <v>4990</v>
      </c>
      <c r="AA26" s="57">
        <v>1990</v>
      </c>
      <c r="AB26" s="54"/>
      <c r="AC26" s="89">
        <v>3000</v>
      </c>
      <c r="AD26" s="55"/>
      <c r="AE26" s="55"/>
      <c r="AF26" s="56"/>
      <c r="AG26" s="58"/>
      <c r="AH26" s="58"/>
      <c r="AI26" s="54"/>
      <c r="AJ26" s="54"/>
      <c r="AK26" s="54"/>
      <c r="AL26" s="55"/>
      <c r="AM26" s="55"/>
      <c r="AN26" s="54"/>
      <c r="AO26" s="56"/>
      <c r="AP26" s="56"/>
      <c r="AQ26" s="54"/>
      <c r="AR26" s="54"/>
      <c r="AS26" s="54"/>
      <c r="AT26" s="57">
        <f t="shared" si="22"/>
        <v>4990</v>
      </c>
      <c r="AU26" s="58"/>
      <c r="AV26" s="58"/>
      <c r="AW26" s="57">
        <f t="shared" si="23"/>
        <v>4990</v>
      </c>
      <c r="AX26" s="58">
        <v>1990</v>
      </c>
      <c r="AY26" s="54"/>
      <c r="AZ26" s="89">
        <v>3000</v>
      </c>
      <c r="BA26" s="60">
        <f t="shared" ref="BA26" si="24">BD26</f>
        <v>106</v>
      </c>
      <c r="BB26" s="55"/>
      <c r="BC26" s="58"/>
      <c r="BD26" s="58">
        <v>106</v>
      </c>
      <c r="BE26" s="58">
        <v>106</v>
      </c>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455" t="s">
        <v>101</v>
      </c>
      <c r="CF26" s="81">
        <f t="shared" si="2"/>
        <v>0</v>
      </c>
      <c r="CG26" s="9">
        <v>1990</v>
      </c>
      <c r="CH26" s="10"/>
      <c r="CI26" s="491"/>
      <c r="CJ26" s="8">
        <v>1990</v>
      </c>
      <c r="CK26" s="332"/>
    </row>
    <row r="27" spans="1:90" ht="46.15" outlineLevel="1">
      <c r="A27" s="449">
        <v>32</v>
      </c>
      <c r="B27" s="493" t="s">
        <v>110</v>
      </c>
      <c r="C27" s="448" t="s">
        <v>89</v>
      </c>
      <c r="D27" s="57" t="s">
        <v>95</v>
      </c>
      <c r="E27" s="449" t="s">
        <v>48</v>
      </c>
      <c r="F27" s="449" t="s">
        <v>47</v>
      </c>
      <c r="G27" s="57" t="s">
        <v>96</v>
      </c>
      <c r="H27" s="493">
        <v>8132467</v>
      </c>
      <c r="I27" s="449">
        <v>2025</v>
      </c>
      <c r="J27" s="449">
        <v>2025</v>
      </c>
      <c r="K27" s="446"/>
      <c r="L27" s="448" t="s">
        <v>111</v>
      </c>
      <c r="M27" s="89">
        <v>2500</v>
      </c>
      <c r="N27" s="54"/>
      <c r="O27" s="54"/>
      <c r="P27" s="57">
        <v>2500</v>
      </c>
      <c r="Q27" s="54"/>
      <c r="R27" s="57" t="s">
        <v>96</v>
      </c>
      <c r="S27" s="54"/>
      <c r="T27" s="54"/>
      <c r="U27" s="54"/>
      <c r="V27" s="54"/>
      <c r="W27" s="57">
        <f t="shared" si="20"/>
        <v>2444</v>
      </c>
      <c r="X27" s="57"/>
      <c r="Y27" s="57"/>
      <c r="Z27" s="57">
        <f t="shared" si="21"/>
        <v>2444</v>
      </c>
      <c r="AA27" s="57">
        <v>0</v>
      </c>
      <c r="AB27" s="57"/>
      <c r="AC27" s="89">
        <f>600+1844</f>
        <v>2444</v>
      </c>
      <c r="AD27" s="57"/>
      <c r="AE27" s="57"/>
      <c r="AF27" s="57"/>
      <c r="AG27" s="57"/>
      <c r="AH27" s="59"/>
      <c r="AI27" s="57"/>
      <c r="AJ27" s="57"/>
      <c r="AK27" s="57"/>
      <c r="AL27" s="57"/>
      <c r="AM27" s="57"/>
      <c r="AN27" s="57"/>
      <c r="AO27" s="57"/>
      <c r="AP27" s="57"/>
      <c r="AQ27" s="57"/>
      <c r="AR27" s="57"/>
      <c r="AS27" s="57"/>
      <c r="AT27" s="57">
        <f t="shared" si="22"/>
        <v>2444</v>
      </c>
      <c r="AU27" s="57"/>
      <c r="AV27" s="57"/>
      <c r="AW27" s="57">
        <f t="shared" si="23"/>
        <v>2444</v>
      </c>
      <c r="AX27" s="57"/>
      <c r="AY27" s="57"/>
      <c r="AZ27" s="89">
        <f>600+1844</f>
        <v>2444</v>
      </c>
      <c r="BA27" s="57"/>
      <c r="BB27" s="57"/>
      <c r="BC27" s="57"/>
      <c r="BD27" s="57"/>
      <c r="BE27" s="57"/>
      <c r="BF27" s="57"/>
      <c r="BG27" s="57"/>
      <c r="BH27" s="57"/>
      <c r="BI27" s="54"/>
      <c r="BJ27" s="54"/>
      <c r="BK27" s="54"/>
      <c r="BL27" s="54"/>
      <c r="BM27" s="54"/>
      <c r="BN27" s="54"/>
      <c r="BO27" s="54"/>
      <c r="BP27" s="54"/>
      <c r="BQ27" s="54"/>
      <c r="BR27" s="54"/>
      <c r="BS27" s="54"/>
      <c r="BT27" s="54"/>
      <c r="BU27" s="54"/>
      <c r="BV27" s="54"/>
      <c r="BW27" s="54"/>
      <c r="BX27" s="54"/>
      <c r="BY27" s="54"/>
      <c r="BZ27" s="54"/>
      <c r="CA27" s="54"/>
      <c r="CB27" s="54"/>
      <c r="CC27" s="54"/>
      <c r="CD27" s="54"/>
      <c r="CE27" s="455" t="s">
        <v>101</v>
      </c>
      <c r="CF27" s="81">
        <f t="shared" si="2"/>
        <v>0</v>
      </c>
      <c r="CG27" s="6"/>
      <c r="CH27" s="6"/>
      <c r="CI27" s="495"/>
      <c r="CJ27" s="7"/>
      <c r="CK27" s="7"/>
    </row>
    <row r="28" spans="1:90" ht="45.75" customHeight="1" outlineLevel="1">
      <c r="A28" s="449">
        <v>33</v>
      </c>
      <c r="B28" s="493" t="s">
        <v>112</v>
      </c>
      <c r="C28" s="448" t="s">
        <v>113</v>
      </c>
      <c r="D28" s="57" t="s">
        <v>95</v>
      </c>
      <c r="E28" s="449" t="s">
        <v>48</v>
      </c>
      <c r="F28" s="449" t="s">
        <v>91</v>
      </c>
      <c r="G28" s="57" t="s">
        <v>97</v>
      </c>
      <c r="H28" s="496" t="s">
        <v>114</v>
      </c>
      <c r="I28" s="449">
        <v>2025</v>
      </c>
      <c r="J28" s="449">
        <v>2025</v>
      </c>
      <c r="K28" s="446"/>
      <c r="L28" s="448" t="s">
        <v>115</v>
      </c>
      <c r="M28" s="89">
        <v>866</v>
      </c>
      <c r="N28" s="54"/>
      <c r="O28" s="54"/>
      <c r="P28" s="89">
        <v>866</v>
      </c>
      <c r="Q28" s="54"/>
      <c r="R28" s="57" t="s">
        <v>98</v>
      </c>
      <c r="S28" s="54"/>
      <c r="T28" s="54"/>
      <c r="U28" s="54"/>
      <c r="V28" s="54"/>
      <c r="W28" s="57">
        <f t="shared" si="20"/>
        <v>860</v>
      </c>
      <c r="X28" s="57"/>
      <c r="Y28" s="57"/>
      <c r="Z28" s="57">
        <f t="shared" si="21"/>
        <v>860</v>
      </c>
      <c r="AA28" s="57">
        <v>0</v>
      </c>
      <c r="AB28" s="57"/>
      <c r="AC28" s="89">
        <v>860</v>
      </c>
      <c r="AD28" s="57"/>
      <c r="AE28" s="57"/>
      <c r="AF28" s="57"/>
      <c r="AG28" s="57"/>
      <c r="AH28" s="59"/>
      <c r="AI28" s="57"/>
      <c r="AJ28" s="57"/>
      <c r="AK28" s="57"/>
      <c r="AL28" s="57"/>
      <c r="AM28" s="57"/>
      <c r="AN28" s="57"/>
      <c r="AO28" s="57"/>
      <c r="AP28" s="57"/>
      <c r="AQ28" s="57"/>
      <c r="AR28" s="57"/>
      <c r="AS28" s="57"/>
      <c r="AT28" s="57">
        <f t="shared" si="22"/>
        <v>860</v>
      </c>
      <c r="AU28" s="57"/>
      <c r="AV28" s="57"/>
      <c r="AW28" s="57">
        <f t="shared" si="23"/>
        <v>860</v>
      </c>
      <c r="AX28" s="57"/>
      <c r="AY28" s="57"/>
      <c r="AZ28" s="89">
        <v>860</v>
      </c>
      <c r="BA28" s="57"/>
      <c r="BB28" s="57"/>
      <c r="BC28" s="57"/>
      <c r="BD28" s="57"/>
      <c r="BE28" s="57"/>
      <c r="BF28" s="57"/>
      <c r="BG28" s="57"/>
      <c r="BH28" s="57"/>
      <c r="BI28" s="54"/>
      <c r="BJ28" s="54"/>
      <c r="BK28" s="54"/>
      <c r="BL28" s="54"/>
      <c r="BM28" s="54"/>
      <c r="BN28" s="54"/>
      <c r="BO28" s="54"/>
      <c r="BP28" s="54"/>
      <c r="BQ28" s="54"/>
      <c r="BR28" s="54"/>
      <c r="BS28" s="54"/>
      <c r="BT28" s="54"/>
      <c r="BU28" s="54"/>
      <c r="BV28" s="54"/>
      <c r="BW28" s="54"/>
      <c r="BX28" s="54"/>
      <c r="BY28" s="54"/>
      <c r="BZ28" s="54"/>
      <c r="CA28" s="54"/>
      <c r="CB28" s="54"/>
      <c r="CC28" s="54"/>
      <c r="CD28" s="54"/>
      <c r="CE28" s="455" t="s">
        <v>92</v>
      </c>
      <c r="CF28" s="81">
        <f t="shared" si="2"/>
        <v>0</v>
      </c>
      <c r="CG28" s="6"/>
      <c r="CH28" s="6"/>
      <c r="CI28" s="495"/>
      <c r="CJ28" s="7"/>
      <c r="CK28" s="7"/>
    </row>
    <row r="29" spans="1:90" ht="30" customHeight="1">
      <c r="A29" s="450" t="s">
        <v>14</v>
      </c>
      <c r="B29" s="450" t="s">
        <v>116</v>
      </c>
      <c r="C29" s="450"/>
      <c r="D29" s="84"/>
      <c r="E29" s="450"/>
      <c r="F29" s="450"/>
      <c r="G29" s="84"/>
      <c r="H29" s="450"/>
      <c r="I29" s="450"/>
      <c r="J29" s="450"/>
      <c r="K29" s="450"/>
      <c r="L29" s="450"/>
      <c r="M29" s="84">
        <f>M30</f>
        <v>2500</v>
      </c>
      <c r="N29" s="84">
        <f t="shared" ref="N29:BY29" si="25">N30</f>
        <v>0</v>
      </c>
      <c r="O29" s="84">
        <f t="shared" si="25"/>
        <v>0</v>
      </c>
      <c r="P29" s="84">
        <f t="shared" si="25"/>
        <v>2500</v>
      </c>
      <c r="Q29" s="84">
        <f t="shared" si="25"/>
        <v>0</v>
      </c>
      <c r="R29" s="84">
        <f t="shared" si="25"/>
        <v>0</v>
      </c>
      <c r="S29" s="84">
        <f t="shared" si="25"/>
        <v>0</v>
      </c>
      <c r="T29" s="84">
        <f t="shared" si="25"/>
        <v>0</v>
      </c>
      <c r="U29" s="84">
        <f t="shared" si="25"/>
        <v>0</v>
      </c>
      <c r="V29" s="84">
        <f t="shared" si="25"/>
        <v>0</v>
      </c>
      <c r="W29" s="84">
        <f t="shared" si="25"/>
        <v>2454</v>
      </c>
      <c r="X29" s="84">
        <f t="shared" si="25"/>
        <v>0</v>
      </c>
      <c r="Y29" s="84">
        <f t="shared" si="25"/>
        <v>0</v>
      </c>
      <c r="Z29" s="84">
        <f t="shared" si="25"/>
        <v>2454</v>
      </c>
      <c r="AA29" s="84">
        <f t="shared" si="25"/>
        <v>2454</v>
      </c>
      <c r="AB29" s="84">
        <f t="shared" si="25"/>
        <v>0</v>
      </c>
      <c r="AC29" s="84">
        <f t="shared" si="25"/>
        <v>0</v>
      </c>
      <c r="AD29" s="84">
        <f t="shared" si="25"/>
        <v>2184</v>
      </c>
      <c r="AE29" s="84">
        <f t="shared" si="25"/>
        <v>0</v>
      </c>
      <c r="AF29" s="84">
        <f t="shared" si="25"/>
        <v>0</v>
      </c>
      <c r="AG29" s="84">
        <f t="shared" si="25"/>
        <v>2184</v>
      </c>
      <c r="AH29" s="84">
        <f t="shared" si="25"/>
        <v>2184</v>
      </c>
      <c r="AI29" s="84">
        <f t="shared" si="25"/>
        <v>0</v>
      </c>
      <c r="AJ29" s="84">
        <f t="shared" si="25"/>
        <v>0</v>
      </c>
      <c r="AK29" s="84">
        <f t="shared" si="25"/>
        <v>0</v>
      </c>
      <c r="AL29" s="84">
        <f t="shared" si="25"/>
        <v>2184</v>
      </c>
      <c r="AM29" s="84">
        <f t="shared" si="25"/>
        <v>0</v>
      </c>
      <c r="AN29" s="84">
        <f t="shared" si="25"/>
        <v>0</v>
      </c>
      <c r="AO29" s="84">
        <f t="shared" si="25"/>
        <v>2184</v>
      </c>
      <c r="AP29" s="84">
        <f t="shared" si="25"/>
        <v>2184</v>
      </c>
      <c r="AQ29" s="84">
        <f t="shared" si="25"/>
        <v>0</v>
      </c>
      <c r="AR29" s="84">
        <f t="shared" si="25"/>
        <v>0</v>
      </c>
      <c r="AS29" s="84">
        <f t="shared" si="25"/>
        <v>0</v>
      </c>
      <c r="AT29" s="84">
        <f t="shared" si="25"/>
        <v>270</v>
      </c>
      <c r="AU29" s="84">
        <f t="shared" si="25"/>
        <v>0</v>
      </c>
      <c r="AV29" s="84">
        <f t="shared" si="25"/>
        <v>0</v>
      </c>
      <c r="AW29" s="84">
        <f t="shared" si="25"/>
        <v>270</v>
      </c>
      <c r="AX29" s="84">
        <f t="shared" si="25"/>
        <v>270</v>
      </c>
      <c r="AY29" s="84">
        <f t="shared" si="25"/>
        <v>0</v>
      </c>
      <c r="AZ29" s="84">
        <f t="shared" si="25"/>
        <v>0</v>
      </c>
      <c r="BA29" s="84">
        <f t="shared" si="25"/>
        <v>256.37</v>
      </c>
      <c r="BB29" s="84">
        <f t="shared" si="25"/>
        <v>0</v>
      </c>
      <c r="BC29" s="84">
        <f t="shared" si="25"/>
        <v>0</v>
      </c>
      <c r="BD29" s="84">
        <f t="shared" si="25"/>
        <v>256.37</v>
      </c>
      <c r="BE29" s="84">
        <f t="shared" si="25"/>
        <v>256.37</v>
      </c>
      <c r="BF29" s="84">
        <f t="shared" si="25"/>
        <v>0</v>
      </c>
      <c r="BG29" s="84">
        <f t="shared" si="25"/>
        <v>0</v>
      </c>
      <c r="BH29" s="84">
        <f t="shared" si="25"/>
        <v>0</v>
      </c>
      <c r="BI29" s="84">
        <f t="shared" si="25"/>
        <v>0</v>
      </c>
      <c r="BJ29" s="84">
        <f t="shared" si="25"/>
        <v>0</v>
      </c>
      <c r="BK29" s="84">
        <f t="shared" si="25"/>
        <v>0</v>
      </c>
      <c r="BL29" s="84">
        <f t="shared" si="25"/>
        <v>0</v>
      </c>
      <c r="BM29" s="84">
        <f t="shared" si="25"/>
        <v>0</v>
      </c>
      <c r="BN29" s="84">
        <f t="shared" si="25"/>
        <v>0</v>
      </c>
      <c r="BO29" s="84">
        <f t="shared" si="25"/>
        <v>0</v>
      </c>
      <c r="BP29" s="84">
        <f t="shared" si="25"/>
        <v>0</v>
      </c>
      <c r="BQ29" s="84">
        <f t="shared" si="25"/>
        <v>0</v>
      </c>
      <c r="BR29" s="84">
        <f t="shared" si="25"/>
        <v>0</v>
      </c>
      <c r="BS29" s="84">
        <f t="shared" si="25"/>
        <v>0</v>
      </c>
      <c r="BT29" s="84">
        <f t="shared" si="25"/>
        <v>0</v>
      </c>
      <c r="BU29" s="84">
        <f t="shared" si="25"/>
        <v>0</v>
      </c>
      <c r="BV29" s="84">
        <f t="shared" si="25"/>
        <v>0</v>
      </c>
      <c r="BW29" s="84">
        <f t="shared" si="25"/>
        <v>0</v>
      </c>
      <c r="BX29" s="84">
        <f t="shared" si="25"/>
        <v>0</v>
      </c>
      <c r="BY29" s="84">
        <f t="shared" si="25"/>
        <v>0</v>
      </c>
      <c r="BZ29" s="84">
        <f t="shared" ref="BZ29:CD29" si="26">BZ30</f>
        <v>0</v>
      </c>
      <c r="CA29" s="84">
        <f t="shared" si="26"/>
        <v>0</v>
      </c>
      <c r="CB29" s="84">
        <f t="shared" si="26"/>
        <v>0</v>
      </c>
      <c r="CC29" s="84">
        <f t="shared" si="26"/>
        <v>0</v>
      </c>
      <c r="CD29" s="84">
        <f t="shared" si="26"/>
        <v>0</v>
      </c>
      <c r="CE29" s="450"/>
      <c r="CF29" s="81">
        <f t="shared" si="2"/>
        <v>0</v>
      </c>
      <c r="CG29" s="84">
        <f t="shared" ref="CG29" si="27">CG30</f>
        <v>2454</v>
      </c>
      <c r="CH29" s="10"/>
      <c r="CI29" s="491"/>
      <c r="CJ29" s="492"/>
      <c r="CK29" s="492"/>
    </row>
    <row r="30" spans="1:90" ht="37.5" customHeight="1">
      <c r="A30" s="451" t="s">
        <v>44</v>
      </c>
      <c r="B30" s="447" t="s">
        <v>49</v>
      </c>
      <c r="C30" s="447"/>
      <c r="D30" s="82"/>
      <c r="E30" s="447"/>
      <c r="F30" s="447"/>
      <c r="G30" s="82"/>
      <c r="H30" s="447"/>
      <c r="I30" s="447"/>
      <c r="J30" s="447"/>
      <c r="K30" s="447"/>
      <c r="L30" s="447"/>
      <c r="M30" s="82">
        <f t="shared" ref="M30:AZ30" si="28">SUM(M31:M32)</f>
        <v>2500</v>
      </c>
      <c r="N30" s="82">
        <f t="shared" si="28"/>
        <v>0</v>
      </c>
      <c r="O30" s="82">
        <f t="shared" si="28"/>
        <v>0</v>
      </c>
      <c r="P30" s="82">
        <f t="shared" si="28"/>
        <v>2500</v>
      </c>
      <c r="Q30" s="82">
        <f t="shared" si="28"/>
        <v>0</v>
      </c>
      <c r="R30" s="82">
        <f t="shared" si="28"/>
        <v>0</v>
      </c>
      <c r="S30" s="82">
        <f t="shared" si="28"/>
        <v>0</v>
      </c>
      <c r="T30" s="82">
        <f t="shared" si="28"/>
        <v>0</v>
      </c>
      <c r="U30" s="82">
        <f t="shared" si="28"/>
        <v>0</v>
      </c>
      <c r="V30" s="82">
        <f t="shared" si="28"/>
        <v>0</v>
      </c>
      <c r="W30" s="82">
        <f t="shared" si="28"/>
        <v>2454</v>
      </c>
      <c r="X30" s="82">
        <f t="shared" si="28"/>
        <v>0</v>
      </c>
      <c r="Y30" s="82">
        <f t="shared" si="28"/>
        <v>0</v>
      </c>
      <c r="Z30" s="82">
        <f t="shared" si="28"/>
        <v>2454</v>
      </c>
      <c r="AA30" s="82">
        <f t="shared" si="28"/>
        <v>2454</v>
      </c>
      <c r="AB30" s="82">
        <f t="shared" si="28"/>
        <v>0</v>
      </c>
      <c r="AC30" s="82">
        <f t="shared" si="28"/>
        <v>0</v>
      </c>
      <c r="AD30" s="82">
        <f t="shared" si="28"/>
        <v>2184</v>
      </c>
      <c r="AE30" s="82">
        <f t="shared" si="28"/>
        <v>0</v>
      </c>
      <c r="AF30" s="82">
        <f t="shared" si="28"/>
        <v>0</v>
      </c>
      <c r="AG30" s="82">
        <f t="shared" si="28"/>
        <v>2184</v>
      </c>
      <c r="AH30" s="82">
        <f t="shared" si="28"/>
        <v>2184</v>
      </c>
      <c r="AI30" s="82">
        <f t="shared" si="28"/>
        <v>0</v>
      </c>
      <c r="AJ30" s="82">
        <f t="shared" si="28"/>
        <v>0</v>
      </c>
      <c r="AK30" s="82">
        <f t="shared" si="28"/>
        <v>0</v>
      </c>
      <c r="AL30" s="82">
        <f t="shared" si="28"/>
        <v>2184</v>
      </c>
      <c r="AM30" s="82">
        <f t="shared" si="28"/>
        <v>0</v>
      </c>
      <c r="AN30" s="82">
        <f t="shared" si="28"/>
        <v>0</v>
      </c>
      <c r="AO30" s="82">
        <f t="shared" si="28"/>
        <v>2184</v>
      </c>
      <c r="AP30" s="82">
        <f t="shared" si="28"/>
        <v>2184</v>
      </c>
      <c r="AQ30" s="82">
        <f t="shared" si="28"/>
        <v>0</v>
      </c>
      <c r="AR30" s="82">
        <f t="shared" si="28"/>
        <v>0</v>
      </c>
      <c r="AS30" s="82">
        <f t="shared" si="28"/>
        <v>0</v>
      </c>
      <c r="AT30" s="82">
        <f t="shared" si="28"/>
        <v>270</v>
      </c>
      <c r="AU30" s="82">
        <f t="shared" si="28"/>
        <v>0</v>
      </c>
      <c r="AV30" s="82">
        <f t="shared" si="28"/>
        <v>0</v>
      </c>
      <c r="AW30" s="82">
        <f t="shared" si="28"/>
        <v>270</v>
      </c>
      <c r="AX30" s="82">
        <f t="shared" si="28"/>
        <v>270</v>
      </c>
      <c r="AY30" s="82">
        <f t="shared" si="28"/>
        <v>0</v>
      </c>
      <c r="AZ30" s="82">
        <f t="shared" si="28"/>
        <v>0</v>
      </c>
      <c r="BA30" s="82">
        <f t="shared" ref="BA30:CD30" si="29">SUM(BA31:BA32)</f>
        <v>256.37</v>
      </c>
      <c r="BB30" s="82">
        <f t="shared" si="29"/>
        <v>0</v>
      </c>
      <c r="BC30" s="82">
        <f t="shared" si="29"/>
        <v>0</v>
      </c>
      <c r="BD30" s="82">
        <f t="shared" si="29"/>
        <v>256.37</v>
      </c>
      <c r="BE30" s="82">
        <f t="shared" si="29"/>
        <v>256.37</v>
      </c>
      <c r="BF30" s="82">
        <f t="shared" si="29"/>
        <v>0</v>
      </c>
      <c r="BG30" s="82">
        <f t="shared" si="29"/>
        <v>0</v>
      </c>
      <c r="BH30" s="82">
        <f t="shared" si="29"/>
        <v>0</v>
      </c>
      <c r="BI30" s="82">
        <f t="shared" si="29"/>
        <v>0</v>
      </c>
      <c r="BJ30" s="82">
        <f t="shared" si="29"/>
        <v>0</v>
      </c>
      <c r="BK30" s="82">
        <f t="shared" si="29"/>
        <v>0</v>
      </c>
      <c r="BL30" s="82">
        <f t="shared" si="29"/>
        <v>0</v>
      </c>
      <c r="BM30" s="82">
        <f t="shared" si="29"/>
        <v>0</v>
      </c>
      <c r="BN30" s="82">
        <f t="shared" si="29"/>
        <v>0</v>
      </c>
      <c r="BO30" s="82">
        <f t="shared" si="29"/>
        <v>0</v>
      </c>
      <c r="BP30" s="82">
        <f t="shared" si="29"/>
        <v>0</v>
      </c>
      <c r="BQ30" s="82">
        <f t="shared" si="29"/>
        <v>0</v>
      </c>
      <c r="BR30" s="82">
        <f t="shared" si="29"/>
        <v>0</v>
      </c>
      <c r="BS30" s="82">
        <f t="shared" si="29"/>
        <v>0</v>
      </c>
      <c r="BT30" s="82">
        <f t="shared" si="29"/>
        <v>0</v>
      </c>
      <c r="BU30" s="82">
        <f t="shared" si="29"/>
        <v>0</v>
      </c>
      <c r="BV30" s="82">
        <f t="shared" si="29"/>
        <v>0</v>
      </c>
      <c r="BW30" s="82">
        <f t="shared" si="29"/>
        <v>0</v>
      </c>
      <c r="BX30" s="82">
        <f t="shared" si="29"/>
        <v>0</v>
      </c>
      <c r="BY30" s="82">
        <f t="shared" si="29"/>
        <v>0</v>
      </c>
      <c r="BZ30" s="82">
        <f t="shared" si="29"/>
        <v>0</v>
      </c>
      <c r="CA30" s="82">
        <f t="shared" si="29"/>
        <v>0</v>
      </c>
      <c r="CB30" s="82">
        <f t="shared" si="29"/>
        <v>0</v>
      </c>
      <c r="CC30" s="82">
        <f t="shared" si="29"/>
        <v>0</v>
      </c>
      <c r="CD30" s="82">
        <f t="shared" si="29"/>
        <v>0</v>
      </c>
      <c r="CE30" s="447"/>
      <c r="CF30" s="81">
        <f t="shared" si="2"/>
        <v>0</v>
      </c>
      <c r="CG30" s="82">
        <f>SUM(CG31:CG32)</f>
        <v>2454</v>
      </c>
      <c r="CH30" s="10"/>
      <c r="CI30" s="491"/>
      <c r="CJ30" s="492"/>
      <c r="CK30" s="492"/>
    </row>
    <row r="31" spans="1:90" ht="68.25" customHeight="1" outlineLevel="1">
      <c r="A31" s="449">
        <v>1</v>
      </c>
      <c r="B31" s="493" t="s">
        <v>117</v>
      </c>
      <c r="C31" s="448" t="s">
        <v>89</v>
      </c>
      <c r="D31" s="57" t="s">
        <v>116</v>
      </c>
      <c r="E31" s="449" t="s">
        <v>48</v>
      </c>
      <c r="F31" s="449" t="s">
        <v>91</v>
      </c>
      <c r="G31" s="57" t="s">
        <v>118</v>
      </c>
      <c r="H31" s="496">
        <v>8066809</v>
      </c>
      <c r="I31" s="449" t="s">
        <v>75</v>
      </c>
      <c r="J31" s="449">
        <v>2024</v>
      </c>
      <c r="K31" s="449"/>
      <c r="L31" s="448" t="s">
        <v>119</v>
      </c>
      <c r="M31" s="55">
        <f>N31+O31+P31</f>
        <v>600</v>
      </c>
      <c r="N31" s="58"/>
      <c r="O31" s="57"/>
      <c r="P31" s="55">
        <v>600</v>
      </c>
      <c r="Q31" s="57" t="s">
        <v>120</v>
      </c>
      <c r="R31" s="57" t="s">
        <v>121</v>
      </c>
      <c r="S31" s="58"/>
      <c r="T31" s="57"/>
      <c r="U31" s="57"/>
      <c r="V31" s="58"/>
      <c r="W31" s="57">
        <f t="shared" ref="W31:W32" si="30">SUM(AA31+AB31+AC31)</f>
        <v>579</v>
      </c>
      <c r="X31" s="55"/>
      <c r="Y31" s="58"/>
      <c r="Z31" s="57">
        <f>SUM(AA31:AC31)</f>
        <v>579</v>
      </c>
      <c r="AA31" s="57">
        <v>579</v>
      </c>
      <c r="AB31" s="57"/>
      <c r="AC31" s="57"/>
      <c r="AD31" s="58">
        <f>SUM(AE31:AG31)</f>
        <v>524</v>
      </c>
      <c r="AE31" s="55"/>
      <c r="AF31" s="58"/>
      <c r="AG31" s="55">
        <f>SUM(AH31:AK31)</f>
        <v>524</v>
      </c>
      <c r="AH31" s="58">
        <v>524</v>
      </c>
      <c r="AI31" s="58"/>
      <c r="AJ31" s="57"/>
      <c r="AK31" s="57"/>
      <c r="AL31" s="58">
        <f>SUM(AM31:AO31)</f>
        <v>524</v>
      </c>
      <c r="AM31" s="55"/>
      <c r="AN31" s="57"/>
      <c r="AO31" s="58">
        <f>AP31+AQ31+AR31+AS31</f>
        <v>524</v>
      </c>
      <c r="AP31" s="58">
        <v>524</v>
      </c>
      <c r="AQ31" s="58"/>
      <c r="AR31" s="57"/>
      <c r="AS31" s="57"/>
      <c r="AT31" s="57">
        <f t="shared" ref="AT31:AT32" si="31">SUM(AX31+AY31+AZ31)</f>
        <v>55</v>
      </c>
      <c r="AU31" s="58"/>
      <c r="AV31" s="58"/>
      <c r="AW31" s="57">
        <f>SUM(AX31:AZ31)</f>
        <v>55</v>
      </c>
      <c r="AX31" s="58">
        <v>55</v>
      </c>
      <c r="AY31" s="55"/>
      <c r="AZ31" s="57"/>
      <c r="BA31" s="55">
        <f>SUM(BB31:BD31)</f>
        <v>51.713999999999999</v>
      </c>
      <c r="BB31" s="55"/>
      <c r="BC31" s="58"/>
      <c r="BD31" s="58">
        <f>SUM(BE31:BH31)</f>
        <v>51.713999999999999</v>
      </c>
      <c r="BE31" s="58">
        <v>51.713999999999999</v>
      </c>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455" t="s">
        <v>92</v>
      </c>
      <c r="CF31" s="81">
        <f t="shared" si="2"/>
        <v>0</v>
      </c>
      <c r="CG31" s="6">
        <v>579</v>
      </c>
      <c r="CH31" s="6"/>
      <c r="CJ31" s="8">
        <v>55</v>
      </c>
      <c r="CK31" s="7"/>
    </row>
    <row r="32" spans="1:90" ht="72.75" customHeight="1" outlineLevel="1">
      <c r="A32" s="449">
        <v>2</v>
      </c>
      <c r="B32" s="493" t="s">
        <v>122</v>
      </c>
      <c r="C32" s="448" t="s">
        <v>89</v>
      </c>
      <c r="D32" s="57" t="s">
        <v>116</v>
      </c>
      <c r="E32" s="449" t="s">
        <v>48</v>
      </c>
      <c r="F32" s="449" t="s">
        <v>91</v>
      </c>
      <c r="G32" s="57" t="s">
        <v>123</v>
      </c>
      <c r="H32" s="496">
        <v>8066811</v>
      </c>
      <c r="I32" s="449">
        <v>2024</v>
      </c>
      <c r="J32" s="449">
        <v>2024</v>
      </c>
      <c r="K32" s="449"/>
      <c r="L32" s="448" t="s">
        <v>124</v>
      </c>
      <c r="M32" s="55">
        <f>N32+O32+P32</f>
        <v>1900</v>
      </c>
      <c r="N32" s="58"/>
      <c r="O32" s="57"/>
      <c r="P32" s="55">
        <v>1900</v>
      </c>
      <c r="Q32" s="57" t="s">
        <v>125</v>
      </c>
      <c r="R32" s="57" t="s">
        <v>126</v>
      </c>
      <c r="S32" s="58"/>
      <c r="T32" s="57"/>
      <c r="U32" s="57"/>
      <c r="V32" s="58"/>
      <c r="W32" s="57">
        <f t="shared" si="30"/>
        <v>1875</v>
      </c>
      <c r="X32" s="55"/>
      <c r="Y32" s="58"/>
      <c r="Z32" s="57">
        <f>SUM(AA32:AC32)</f>
        <v>1875</v>
      </c>
      <c r="AA32" s="57">
        <v>1875</v>
      </c>
      <c r="AB32" s="57"/>
      <c r="AC32" s="57"/>
      <c r="AD32" s="58">
        <f>SUM(AE32:AG32)</f>
        <v>1660</v>
      </c>
      <c r="AE32" s="55"/>
      <c r="AF32" s="58"/>
      <c r="AG32" s="55">
        <f>SUM(AH32:AK32)</f>
        <v>1660</v>
      </c>
      <c r="AH32" s="58">
        <v>1660</v>
      </c>
      <c r="AI32" s="58"/>
      <c r="AJ32" s="57"/>
      <c r="AK32" s="57"/>
      <c r="AL32" s="58">
        <f>SUM(AM32:AO32)</f>
        <v>1660</v>
      </c>
      <c r="AM32" s="55"/>
      <c r="AN32" s="57"/>
      <c r="AO32" s="58">
        <f>AP32+AQ32+AR32+AS32</f>
        <v>1660</v>
      </c>
      <c r="AP32" s="58">
        <v>1660</v>
      </c>
      <c r="AQ32" s="58"/>
      <c r="AR32" s="57"/>
      <c r="AS32" s="57"/>
      <c r="AT32" s="57">
        <f t="shared" si="31"/>
        <v>215</v>
      </c>
      <c r="AU32" s="58"/>
      <c r="AV32" s="58"/>
      <c r="AW32" s="57">
        <f>SUM(AX32:AZ32)</f>
        <v>215</v>
      </c>
      <c r="AX32" s="58">
        <v>215</v>
      </c>
      <c r="AY32" s="55"/>
      <c r="AZ32" s="57"/>
      <c r="BA32" s="55">
        <f>SUM(BB32:BD32)</f>
        <v>204.65600000000001</v>
      </c>
      <c r="BB32" s="55"/>
      <c r="BC32" s="58"/>
      <c r="BD32" s="58">
        <f>SUM(BE32:BH32)</f>
        <v>204.65600000000001</v>
      </c>
      <c r="BE32" s="58">
        <v>204.65600000000001</v>
      </c>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455" t="s">
        <v>92</v>
      </c>
      <c r="CF32" s="81">
        <f t="shared" si="2"/>
        <v>0</v>
      </c>
      <c r="CG32" s="6">
        <v>1875</v>
      </c>
      <c r="CH32" s="6"/>
      <c r="CJ32" s="8">
        <v>215</v>
      </c>
      <c r="CK32" s="7"/>
    </row>
    <row r="33" spans="1:89" ht="30" customHeight="1">
      <c r="A33" s="450" t="s">
        <v>56</v>
      </c>
      <c r="B33" s="450" t="s">
        <v>128</v>
      </c>
      <c r="C33" s="450"/>
      <c r="D33" s="84"/>
      <c r="E33" s="450"/>
      <c r="F33" s="450"/>
      <c r="G33" s="84"/>
      <c r="H33" s="450"/>
      <c r="I33" s="450"/>
      <c r="J33" s="450"/>
      <c r="K33" s="450"/>
      <c r="L33" s="450"/>
      <c r="M33" s="84">
        <f>M34</f>
        <v>4900</v>
      </c>
      <c r="N33" s="84">
        <f t="shared" ref="N33:BY33" si="32">N34</f>
        <v>0</v>
      </c>
      <c r="O33" s="84">
        <f t="shared" si="32"/>
        <v>0</v>
      </c>
      <c r="P33" s="84">
        <f t="shared" si="32"/>
        <v>4900</v>
      </c>
      <c r="Q33" s="84">
        <f t="shared" si="32"/>
        <v>0</v>
      </c>
      <c r="R33" s="84">
        <f t="shared" si="32"/>
        <v>0</v>
      </c>
      <c r="S33" s="84">
        <f t="shared" si="32"/>
        <v>0</v>
      </c>
      <c r="T33" s="84">
        <f t="shared" si="32"/>
        <v>0</v>
      </c>
      <c r="U33" s="84">
        <f t="shared" si="32"/>
        <v>0</v>
      </c>
      <c r="V33" s="84">
        <f t="shared" si="32"/>
        <v>0</v>
      </c>
      <c r="W33" s="84">
        <f t="shared" si="32"/>
        <v>2000</v>
      </c>
      <c r="X33" s="84">
        <f t="shared" si="32"/>
        <v>0</v>
      </c>
      <c r="Y33" s="84">
        <f t="shared" si="32"/>
        <v>0</v>
      </c>
      <c r="Z33" s="84">
        <f t="shared" si="32"/>
        <v>2000</v>
      </c>
      <c r="AA33" s="84">
        <f t="shared" si="32"/>
        <v>1500</v>
      </c>
      <c r="AB33" s="84">
        <f t="shared" si="32"/>
        <v>500</v>
      </c>
      <c r="AC33" s="84">
        <f t="shared" si="32"/>
        <v>0</v>
      </c>
      <c r="AD33" s="84">
        <f t="shared" si="32"/>
        <v>500</v>
      </c>
      <c r="AE33" s="84">
        <f t="shared" si="32"/>
        <v>0</v>
      </c>
      <c r="AF33" s="84">
        <f t="shared" si="32"/>
        <v>0</v>
      </c>
      <c r="AG33" s="84">
        <f t="shared" si="32"/>
        <v>500</v>
      </c>
      <c r="AH33" s="84">
        <f t="shared" si="32"/>
        <v>0</v>
      </c>
      <c r="AI33" s="84">
        <f t="shared" si="32"/>
        <v>0</v>
      </c>
      <c r="AJ33" s="84">
        <f t="shared" si="32"/>
        <v>500</v>
      </c>
      <c r="AK33" s="84">
        <f t="shared" si="32"/>
        <v>0</v>
      </c>
      <c r="AL33" s="84">
        <f t="shared" si="32"/>
        <v>500</v>
      </c>
      <c r="AM33" s="84">
        <f t="shared" si="32"/>
        <v>0</v>
      </c>
      <c r="AN33" s="84">
        <f t="shared" si="32"/>
        <v>0</v>
      </c>
      <c r="AO33" s="84">
        <f t="shared" si="32"/>
        <v>500</v>
      </c>
      <c r="AP33" s="84">
        <f t="shared" si="32"/>
        <v>0</v>
      </c>
      <c r="AQ33" s="84">
        <f t="shared" si="32"/>
        <v>0</v>
      </c>
      <c r="AR33" s="84">
        <f t="shared" si="32"/>
        <v>500</v>
      </c>
      <c r="AS33" s="84">
        <f t="shared" si="32"/>
        <v>0</v>
      </c>
      <c r="AT33" s="84">
        <f t="shared" si="32"/>
        <v>2000</v>
      </c>
      <c r="AU33" s="84">
        <f t="shared" si="32"/>
        <v>0</v>
      </c>
      <c r="AV33" s="84">
        <f t="shared" si="32"/>
        <v>0</v>
      </c>
      <c r="AW33" s="84">
        <f t="shared" si="32"/>
        <v>2000</v>
      </c>
      <c r="AX33" s="84">
        <f t="shared" si="32"/>
        <v>1500</v>
      </c>
      <c r="AY33" s="84">
        <f t="shared" si="32"/>
        <v>500</v>
      </c>
      <c r="AZ33" s="84">
        <f t="shared" si="32"/>
        <v>0</v>
      </c>
      <c r="BA33" s="84">
        <f t="shared" si="32"/>
        <v>1926</v>
      </c>
      <c r="BB33" s="84">
        <f t="shared" si="32"/>
        <v>0</v>
      </c>
      <c r="BC33" s="84">
        <f t="shared" si="32"/>
        <v>0</v>
      </c>
      <c r="BD33" s="84">
        <f t="shared" si="32"/>
        <v>1926</v>
      </c>
      <c r="BE33" s="84">
        <f t="shared" si="32"/>
        <v>1926</v>
      </c>
      <c r="BF33" s="84">
        <f t="shared" si="32"/>
        <v>0</v>
      </c>
      <c r="BG33" s="84">
        <f t="shared" si="32"/>
        <v>0</v>
      </c>
      <c r="BH33" s="84">
        <f t="shared" si="32"/>
        <v>0</v>
      </c>
      <c r="BI33" s="84">
        <f t="shared" si="32"/>
        <v>0</v>
      </c>
      <c r="BJ33" s="84">
        <f t="shared" si="32"/>
        <v>0</v>
      </c>
      <c r="BK33" s="84">
        <f t="shared" si="32"/>
        <v>0</v>
      </c>
      <c r="BL33" s="84">
        <f t="shared" si="32"/>
        <v>0</v>
      </c>
      <c r="BM33" s="84">
        <f t="shared" si="32"/>
        <v>0</v>
      </c>
      <c r="BN33" s="84">
        <f t="shared" si="32"/>
        <v>0</v>
      </c>
      <c r="BO33" s="84">
        <f t="shared" si="32"/>
        <v>0</v>
      </c>
      <c r="BP33" s="84">
        <f t="shared" si="32"/>
        <v>0</v>
      </c>
      <c r="BQ33" s="84">
        <f t="shared" si="32"/>
        <v>0</v>
      </c>
      <c r="BR33" s="84">
        <f t="shared" si="32"/>
        <v>0</v>
      </c>
      <c r="BS33" s="84">
        <f t="shared" si="32"/>
        <v>0</v>
      </c>
      <c r="BT33" s="84">
        <f t="shared" si="32"/>
        <v>0</v>
      </c>
      <c r="BU33" s="84">
        <f t="shared" si="32"/>
        <v>0</v>
      </c>
      <c r="BV33" s="84">
        <f t="shared" si="32"/>
        <v>0</v>
      </c>
      <c r="BW33" s="84">
        <f t="shared" si="32"/>
        <v>0</v>
      </c>
      <c r="BX33" s="84">
        <f t="shared" si="32"/>
        <v>0</v>
      </c>
      <c r="BY33" s="84">
        <f t="shared" si="32"/>
        <v>0</v>
      </c>
      <c r="BZ33" s="84">
        <f t="shared" ref="BZ33:CD33" si="33">BZ34</f>
        <v>0</v>
      </c>
      <c r="CA33" s="84">
        <f t="shared" si="33"/>
        <v>0</v>
      </c>
      <c r="CB33" s="84">
        <f t="shared" si="33"/>
        <v>0</v>
      </c>
      <c r="CC33" s="84">
        <f t="shared" si="33"/>
        <v>0</v>
      </c>
      <c r="CD33" s="84">
        <f t="shared" si="33"/>
        <v>0</v>
      </c>
      <c r="CE33" s="450"/>
      <c r="CF33" s="81">
        <f t="shared" si="2"/>
        <v>0</v>
      </c>
      <c r="CG33" s="84">
        <f t="shared" ref="CG33:CH33" si="34">CG34</f>
        <v>1500</v>
      </c>
      <c r="CH33" s="84">
        <f t="shared" si="34"/>
        <v>0</v>
      </c>
      <c r="CI33" s="491"/>
      <c r="CJ33" s="492"/>
      <c r="CK33" s="492"/>
    </row>
    <row r="34" spans="1:89" ht="39" customHeight="1">
      <c r="A34" s="469" t="s">
        <v>45</v>
      </c>
      <c r="B34" s="447" t="s">
        <v>49</v>
      </c>
      <c r="C34" s="447"/>
      <c r="D34" s="82"/>
      <c r="E34" s="447"/>
      <c r="F34" s="447"/>
      <c r="G34" s="82"/>
      <c r="H34" s="447"/>
      <c r="I34" s="447"/>
      <c r="J34" s="447"/>
      <c r="K34" s="447"/>
      <c r="L34" s="447"/>
      <c r="M34" s="82">
        <f t="shared" ref="M34:AZ34" si="35">SUM(M35:M36)</f>
        <v>4900</v>
      </c>
      <c r="N34" s="82">
        <f t="shared" si="35"/>
        <v>0</v>
      </c>
      <c r="O34" s="82">
        <f t="shared" si="35"/>
        <v>0</v>
      </c>
      <c r="P34" s="82">
        <f t="shared" si="35"/>
        <v>4900</v>
      </c>
      <c r="Q34" s="82">
        <f t="shared" si="35"/>
        <v>0</v>
      </c>
      <c r="R34" s="82">
        <f t="shared" si="35"/>
        <v>0</v>
      </c>
      <c r="S34" s="82">
        <f t="shared" si="35"/>
        <v>0</v>
      </c>
      <c r="T34" s="82">
        <f t="shared" si="35"/>
        <v>0</v>
      </c>
      <c r="U34" s="82">
        <f t="shared" si="35"/>
        <v>0</v>
      </c>
      <c r="V34" s="82">
        <f t="shared" si="35"/>
        <v>0</v>
      </c>
      <c r="W34" s="82">
        <f t="shared" si="35"/>
        <v>2000</v>
      </c>
      <c r="X34" s="82">
        <f t="shared" si="35"/>
        <v>0</v>
      </c>
      <c r="Y34" s="82">
        <f t="shared" si="35"/>
        <v>0</v>
      </c>
      <c r="Z34" s="82">
        <f t="shared" si="35"/>
        <v>2000</v>
      </c>
      <c r="AA34" s="82">
        <f t="shared" si="35"/>
        <v>1500</v>
      </c>
      <c r="AB34" s="82">
        <f t="shared" si="35"/>
        <v>500</v>
      </c>
      <c r="AC34" s="82">
        <f t="shared" si="35"/>
        <v>0</v>
      </c>
      <c r="AD34" s="82">
        <f t="shared" si="35"/>
        <v>500</v>
      </c>
      <c r="AE34" s="82">
        <f t="shared" si="35"/>
        <v>0</v>
      </c>
      <c r="AF34" s="82">
        <f t="shared" si="35"/>
        <v>0</v>
      </c>
      <c r="AG34" s="82">
        <f t="shared" si="35"/>
        <v>500</v>
      </c>
      <c r="AH34" s="82">
        <f t="shared" si="35"/>
        <v>0</v>
      </c>
      <c r="AI34" s="82">
        <f t="shared" si="35"/>
        <v>0</v>
      </c>
      <c r="AJ34" s="82">
        <f t="shared" si="35"/>
        <v>500</v>
      </c>
      <c r="AK34" s="82">
        <f t="shared" si="35"/>
        <v>0</v>
      </c>
      <c r="AL34" s="82">
        <f t="shared" si="35"/>
        <v>500</v>
      </c>
      <c r="AM34" s="82">
        <f t="shared" si="35"/>
        <v>0</v>
      </c>
      <c r="AN34" s="82">
        <f t="shared" si="35"/>
        <v>0</v>
      </c>
      <c r="AO34" s="82">
        <f t="shared" si="35"/>
        <v>500</v>
      </c>
      <c r="AP34" s="82">
        <f t="shared" si="35"/>
        <v>0</v>
      </c>
      <c r="AQ34" s="82">
        <f t="shared" si="35"/>
        <v>0</v>
      </c>
      <c r="AR34" s="82">
        <f t="shared" si="35"/>
        <v>500</v>
      </c>
      <c r="AS34" s="82">
        <f t="shared" si="35"/>
        <v>0</v>
      </c>
      <c r="AT34" s="82">
        <f t="shared" si="35"/>
        <v>2000</v>
      </c>
      <c r="AU34" s="82">
        <f t="shared" si="35"/>
        <v>0</v>
      </c>
      <c r="AV34" s="82">
        <f t="shared" si="35"/>
        <v>0</v>
      </c>
      <c r="AW34" s="82">
        <f t="shared" si="35"/>
        <v>2000</v>
      </c>
      <c r="AX34" s="82">
        <f t="shared" si="35"/>
        <v>1500</v>
      </c>
      <c r="AY34" s="82">
        <f t="shared" si="35"/>
        <v>500</v>
      </c>
      <c r="AZ34" s="82">
        <f t="shared" si="35"/>
        <v>0</v>
      </c>
      <c r="BA34" s="82">
        <f t="shared" ref="BA34:CD34" si="36">SUM(BA35:BA36)</f>
        <v>1926</v>
      </c>
      <c r="BB34" s="82">
        <f t="shared" si="36"/>
        <v>0</v>
      </c>
      <c r="BC34" s="82">
        <f t="shared" si="36"/>
        <v>0</v>
      </c>
      <c r="BD34" s="82">
        <f t="shared" si="36"/>
        <v>1926</v>
      </c>
      <c r="BE34" s="82">
        <f t="shared" si="36"/>
        <v>1926</v>
      </c>
      <c r="BF34" s="82">
        <f t="shared" si="36"/>
        <v>0</v>
      </c>
      <c r="BG34" s="82">
        <f t="shared" si="36"/>
        <v>0</v>
      </c>
      <c r="BH34" s="82">
        <f t="shared" si="36"/>
        <v>0</v>
      </c>
      <c r="BI34" s="82">
        <f t="shared" si="36"/>
        <v>0</v>
      </c>
      <c r="BJ34" s="82">
        <f t="shared" si="36"/>
        <v>0</v>
      </c>
      <c r="BK34" s="82">
        <f t="shared" si="36"/>
        <v>0</v>
      </c>
      <c r="BL34" s="82">
        <f t="shared" si="36"/>
        <v>0</v>
      </c>
      <c r="BM34" s="82">
        <f t="shared" si="36"/>
        <v>0</v>
      </c>
      <c r="BN34" s="82">
        <f t="shared" si="36"/>
        <v>0</v>
      </c>
      <c r="BO34" s="82">
        <f t="shared" si="36"/>
        <v>0</v>
      </c>
      <c r="BP34" s="82">
        <f t="shared" si="36"/>
        <v>0</v>
      </c>
      <c r="BQ34" s="82">
        <f t="shared" si="36"/>
        <v>0</v>
      </c>
      <c r="BR34" s="82">
        <f t="shared" si="36"/>
        <v>0</v>
      </c>
      <c r="BS34" s="82">
        <f t="shared" si="36"/>
        <v>0</v>
      </c>
      <c r="BT34" s="82">
        <f t="shared" si="36"/>
        <v>0</v>
      </c>
      <c r="BU34" s="82">
        <f t="shared" si="36"/>
        <v>0</v>
      </c>
      <c r="BV34" s="82">
        <f t="shared" si="36"/>
        <v>0</v>
      </c>
      <c r="BW34" s="82">
        <f t="shared" si="36"/>
        <v>0</v>
      </c>
      <c r="BX34" s="82">
        <f t="shared" si="36"/>
        <v>0</v>
      </c>
      <c r="BY34" s="82">
        <f t="shared" si="36"/>
        <v>0</v>
      </c>
      <c r="BZ34" s="82">
        <f t="shared" si="36"/>
        <v>0</v>
      </c>
      <c r="CA34" s="82">
        <f t="shared" si="36"/>
        <v>0</v>
      </c>
      <c r="CB34" s="82">
        <f t="shared" si="36"/>
        <v>0</v>
      </c>
      <c r="CC34" s="82">
        <f t="shared" si="36"/>
        <v>0</v>
      </c>
      <c r="CD34" s="82">
        <f t="shared" si="36"/>
        <v>0</v>
      </c>
      <c r="CE34" s="447"/>
      <c r="CF34" s="81">
        <f t="shared" si="2"/>
        <v>0</v>
      </c>
      <c r="CG34" s="82">
        <f>SUM(CG35:CG36)</f>
        <v>1500</v>
      </c>
      <c r="CH34" s="82">
        <f>SUM(CH35:CH36)</f>
        <v>0</v>
      </c>
      <c r="CI34" s="491"/>
      <c r="CJ34" s="492"/>
      <c r="CK34" s="492"/>
    </row>
    <row r="35" spans="1:89" ht="46.15" outlineLevel="1">
      <c r="A35" s="449">
        <v>1</v>
      </c>
      <c r="B35" s="453" t="s">
        <v>129</v>
      </c>
      <c r="C35" s="448" t="s">
        <v>89</v>
      </c>
      <c r="D35" s="57" t="s">
        <v>128</v>
      </c>
      <c r="E35" s="449" t="s">
        <v>48</v>
      </c>
      <c r="F35" s="449" t="s">
        <v>91</v>
      </c>
      <c r="G35" s="57" t="s">
        <v>130</v>
      </c>
      <c r="H35" s="496">
        <v>8093546</v>
      </c>
      <c r="I35" s="449">
        <v>2021</v>
      </c>
      <c r="J35" s="449">
        <v>2021</v>
      </c>
      <c r="K35" s="446"/>
      <c r="L35" s="448" t="s">
        <v>131</v>
      </c>
      <c r="M35" s="55">
        <f>N35+O35+P35</f>
        <v>1500</v>
      </c>
      <c r="N35" s="56"/>
      <c r="O35" s="54"/>
      <c r="P35" s="55">
        <v>1500</v>
      </c>
      <c r="Q35" s="54"/>
      <c r="R35" s="57" t="s">
        <v>132</v>
      </c>
      <c r="S35" s="56"/>
      <c r="T35" s="54"/>
      <c r="U35" s="54"/>
      <c r="V35" s="56"/>
      <c r="W35" s="57">
        <f t="shared" ref="W35:W36" si="37">SUM(AA35+AB35+AC35)</f>
        <v>1500</v>
      </c>
      <c r="X35" s="55"/>
      <c r="Y35" s="56"/>
      <c r="Z35" s="57">
        <f t="shared" ref="Z35:Z36" si="38">SUM(AA35:AC35)</f>
        <v>1500</v>
      </c>
      <c r="AA35" s="57">
        <v>1500</v>
      </c>
      <c r="AB35" s="54"/>
      <c r="AC35" s="57"/>
      <c r="AD35" s="58">
        <f t="shared" ref="AD35:AD36" si="39">SUM(AE35:AG35)</f>
        <v>0</v>
      </c>
      <c r="AE35" s="55"/>
      <c r="AF35" s="56"/>
      <c r="AG35" s="55">
        <f t="shared" ref="AG35:AG36" si="40">SUM(AH35:AK35)</f>
        <v>0</v>
      </c>
      <c r="AH35" s="59"/>
      <c r="AI35" s="58"/>
      <c r="AJ35" s="54"/>
      <c r="AK35" s="54"/>
      <c r="AL35" s="58">
        <f>SUM(AM35:AO35)</f>
        <v>0</v>
      </c>
      <c r="AM35" s="55"/>
      <c r="AN35" s="54"/>
      <c r="AO35" s="59"/>
      <c r="AP35" s="59"/>
      <c r="AQ35" s="58"/>
      <c r="AR35" s="54"/>
      <c r="AS35" s="54"/>
      <c r="AT35" s="57">
        <f t="shared" ref="AT35:AT36" si="41">SUM(AX35+AY35+AZ35)</f>
        <v>1500</v>
      </c>
      <c r="AU35" s="56"/>
      <c r="AV35" s="56"/>
      <c r="AW35" s="57">
        <f t="shared" ref="AW35:AW36" si="42">SUM(AX35:AZ35)</f>
        <v>1500</v>
      </c>
      <c r="AX35" s="57">
        <v>1500</v>
      </c>
      <c r="AY35" s="59"/>
      <c r="AZ35" s="54"/>
      <c r="BA35" s="55">
        <f>SUM(BB35:BD35)</f>
        <v>1490</v>
      </c>
      <c r="BB35" s="55"/>
      <c r="BC35" s="56"/>
      <c r="BD35" s="58">
        <f>SUM(BE35:BH35)</f>
        <v>1490</v>
      </c>
      <c r="BE35" s="58">
        <v>1490</v>
      </c>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455" t="s">
        <v>92</v>
      </c>
      <c r="CF35" s="81">
        <f t="shared" si="2"/>
        <v>0</v>
      </c>
      <c r="CG35" s="6">
        <v>1500</v>
      </c>
      <c r="CH35" s="6"/>
      <c r="CI35" s="491"/>
      <c r="CJ35" s="7">
        <v>1500</v>
      </c>
      <c r="CK35" s="332"/>
    </row>
    <row r="36" spans="1:89" ht="46.15" outlineLevel="1">
      <c r="A36" s="449">
        <v>7</v>
      </c>
      <c r="B36" s="493" t="s">
        <v>133</v>
      </c>
      <c r="C36" s="448" t="s">
        <v>89</v>
      </c>
      <c r="D36" s="57" t="s">
        <v>128</v>
      </c>
      <c r="E36" s="449" t="s">
        <v>48</v>
      </c>
      <c r="F36" s="449" t="s">
        <v>91</v>
      </c>
      <c r="G36" s="57" t="s">
        <v>130</v>
      </c>
      <c r="H36" s="493">
        <v>8093546</v>
      </c>
      <c r="I36" s="449">
        <v>2021</v>
      </c>
      <c r="J36" s="449">
        <v>2021</v>
      </c>
      <c r="K36" s="446"/>
      <c r="L36" s="448" t="s">
        <v>131</v>
      </c>
      <c r="M36" s="55">
        <v>3400</v>
      </c>
      <c r="N36" s="56"/>
      <c r="O36" s="54"/>
      <c r="P36" s="55">
        <v>3400</v>
      </c>
      <c r="Q36" s="54"/>
      <c r="R36" s="57" t="s">
        <v>132</v>
      </c>
      <c r="S36" s="56"/>
      <c r="T36" s="54"/>
      <c r="U36" s="54"/>
      <c r="V36" s="56"/>
      <c r="W36" s="57">
        <f t="shared" si="37"/>
        <v>500</v>
      </c>
      <c r="X36" s="55"/>
      <c r="Y36" s="56"/>
      <c r="Z36" s="57">
        <f t="shared" si="38"/>
        <v>500</v>
      </c>
      <c r="AA36" s="57">
        <v>0</v>
      </c>
      <c r="AB36" s="55">
        <v>500</v>
      </c>
      <c r="AC36" s="54"/>
      <c r="AD36" s="55">
        <f t="shared" si="39"/>
        <v>500</v>
      </c>
      <c r="AE36" s="55"/>
      <c r="AF36" s="56"/>
      <c r="AG36" s="55">
        <f t="shared" si="40"/>
        <v>500</v>
      </c>
      <c r="AH36" s="55"/>
      <c r="AI36" s="54"/>
      <c r="AJ36" s="55">
        <v>500</v>
      </c>
      <c r="AK36" s="54"/>
      <c r="AL36" s="55">
        <f>SUM(AM36:AO36)</f>
        <v>500</v>
      </c>
      <c r="AM36" s="55"/>
      <c r="AN36" s="54"/>
      <c r="AO36" s="55">
        <f>SUM(AP36:AS36)</f>
        <v>500</v>
      </c>
      <c r="AP36" s="55"/>
      <c r="AQ36" s="54"/>
      <c r="AR36" s="55">
        <v>500</v>
      </c>
      <c r="AS36" s="54"/>
      <c r="AT36" s="57">
        <f t="shared" si="41"/>
        <v>500</v>
      </c>
      <c r="AU36" s="58"/>
      <c r="AV36" s="58"/>
      <c r="AW36" s="57">
        <f t="shared" si="42"/>
        <v>500</v>
      </c>
      <c r="AX36" s="59"/>
      <c r="AY36" s="55">
        <v>500</v>
      </c>
      <c r="AZ36" s="54"/>
      <c r="BA36" s="55">
        <v>436</v>
      </c>
      <c r="BB36" s="55"/>
      <c r="BC36" s="58"/>
      <c r="BD36" s="55">
        <v>436</v>
      </c>
      <c r="BE36" s="55">
        <v>436</v>
      </c>
      <c r="BF36" s="54"/>
      <c r="BG36" s="54"/>
      <c r="BH36" s="54"/>
      <c r="BI36" s="54"/>
      <c r="BJ36" s="54"/>
      <c r="BK36" s="54"/>
      <c r="BL36" s="54"/>
      <c r="BM36" s="54"/>
      <c r="BN36" s="54"/>
      <c r="BO36" s="54"/>
      <c r="BP36" s="54"/>
      <c r="BQ36" s="54"/>
      <c r="BR36" s="54"/>
      <c r="BS36" s="54"/>
      <c r="BT36" s="54"/>
      <c r="BU36" s="57"/>
      <c r="BV36" s="57"/>
      <c r="BW36" s="57"/>
      <c r="BX36" s="57"/>
      <c r="BY36" s="57"/>
      <c r="BZ36" s="57"/>
      <c r="CA36" s="57"/>
      <c r="CB36" s="57"/>
      <c r="CC36" s="57"/>
      <c r="CD36" s="57"/>
      <c r="CE36" s="455" t="s">
        <v>345</v>
      </c>
      <c r="CF36" s="81">
        <f t="shared" si="2"/>
        <v>0</v>
      </c>
      <c r="CG36" s="11"/>
      <c r="CH36" s="10"/>
      <c r="CI36" s="491"/>
      <c r="CJ36" s="487"/>
      <c r="CK36" s="332"/>
    </row>
    <row r="37" spans="1:89" ht="30" customHeight="1">
      <c r="A37" s="450" t="s">
        <v>57</v>
      </c>
      <c r="B37" s="450" t="s">
        <v>134</v>
      </c>
      <c r="C37" s="450"/>
      <c r="D37" s="84"/>
      <c r="E37" s="450"/>
      <c r="F37" s="450"/>
      <c r="G37" s="84"/>
      <c r="H37" s="450"/>
      <c r="I37" s="450"/>
      <c r="J37" s="450"/>
      <c r="K37" s="450"/>
      <c r="L37" s="450"/>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t="e">
        <f t="shared" ref="BA37:BU37" si="43">BA38</f>
        <v>#REF!</v>
      </c>
      <c r="BB37" s="84" t="e">
        <f t="shared" si="43"/>
        <v>#REF!</v>
      </c>
      <c r="BC37" s="84" t="e">
        <f t="shared" si="43"/>
        <v>#REF!</v>
      </c>
      <c r="BD37" s="84" t="e">
        <f t="shared" si="43"/>
        <v>#REF!</v>
      </c>
      <c r="BE37" s="84" t="e">
        <f t="shared" si="43"/>
        <v>#REF!</v>
      </c>
      <c r="BF37" s="84" t="e">
        <f t="shared" si="43"/>
        <v>#REF!</v>
      </c>
      <c r="BG37" s="84" t="e">
        <f t="shared" si="43"/>
        <v>#REF!</v>
      </c>
      <c r="BH37" s="84" t="e">
        <f t="shared" si="43"/>
        <v>#REF!</v>
      </c>
      <c r="BI37" s="84" t="e">
        <f t="shared" si="43"/>
        <v>#REF!</v>
      </c>
      <c r="BJ37" s="84" t="e">
        <f t="shared" si="43"/>
        <v>#REF!</v>
      </c>
      <c r="BK37" s="84" t="e">
        <f t="shared" si="43"/>
        <v>#REF!</v>
      </c>
      <c r="BL37" s="84" t="e">
        <f t="shared" si="43"/>
        <v>#REF!</v>
      </c>
      <c r="BM37" s="84" t="e">
        <f t="shared" si="43"/>
        <v>#REF!</v>
      </c>
      <c r="BN37" s="84" t="e">
        <f t="shared" si="43"/>
        <v>#REF!</v>
      </c>
      <c r="BO37" s="84" t="e">
        <f t="shared" si="43"/>
        <v>#REF!</v>
      </c>
      <c r="BP37" s="84" t="e">
        <f t="shared" si="43"/>
        <v>#REF!</v>
      </c>
      <c r="BQ37" s="84" t="e">
        <f t="shared" si="43"/>
        <v>#REF!</v>
      </c>
      <c r="BR37" s="84" t="e">
        <f t="shared" si="43"/>
        <v>#REF!</v>
      </c>
      <c r="BS37" s="84" t="e">
        <f t="shared" si="43"/>
        <v>#REF!</v>
      </c>
      <c r="BT37" s="84" t="e">
        <f t="shared" si="43"/>
        <v>#REF!</v>
      </c>
      <c r="BU37" s="84" t="e">
        <f t="shared" si="43"/>
        <v>#REF!</v>
      </c>
      <c r="BV37" s="84"/>
      <c r="BW37" s="84"/>
      <c r="BX37" s="84"/>
      <c r="BY37" s="84"/>
      <c r="BZ37" s="84"/>
      <c r="CA37" s="84"/>
      <c r="CB37" s="84"/>
      <c r="CC37" s="84"/>
      <c r="CD37" s="84"/>
      <c r="CE37" s="450"/>
      <c r="CF37" s="81" t="e">
        <f t="shared" si="2"/>
        <v>#REF!</v>
      </c>
      <c r="CG37" s="84" t="e">
        <f t="shared" ref="CG37:CI37" si="44">CG38</f>
        <v>#REF!</v>
      </c>
      <c r="CH37" s="84" t="e">
        <f t="shared" si="44"/>
        <v>#REF!</v>
      </c>
      <c r="CI37" s="84" t="e">
        <f t="shared" si="44"/>
        <v>#REF!</v>
      </c>
      <c r="CJ37" s="492"/>
      <c r="CK37" s="492"/>
    </row>
    <row r="38" spans="1:89" ht="39" customHeight="1">
      <c r="A38" s="469" t="s">
        <v>45</v>
      </c>
      <c r="B38" s="447" t="s">
        <v>49</v>
      </c>
      <c r="C38" s="447"/>
      <c r="D38" s="82"/>
      <c r="E38" s="447"/>
      <c r="F38" s="447"/>
      <c r="G38" s="82"/>
      <c r="H38" s="447"/>
      <c r="I38" s="447"/>
      <c r="J38" s="447"/>
      <c r="K38" s="447"/>
      <c r="L38" s="447"/>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t="e">
        <f>SUM(#REF!)</f>
        <v>#REF!</v>
      </c>
      <c r="BB38" s="82" t="e">
        <f>SUM(#REF!)</f>
        <v>#REF!</v>
      </c>
      <c r="BC38" s="82" t="e">
        <f>SUM(#REF!)</f>
        <v>#REF!</v>
      </c>
      <c r="BD38" s="82" t="e">
        <f>SUM(#REF!)</f>
        <v>#REF!</v>
      </c>
      <c r="BE38" s="82" t="e">
        <f>SUM(#REF!)</f>
        <v>#REF!</v>
      </c>
      <c r="BF38" s="82" t="e">
        <f>SUM(#REF!)</f>
        <v>#REF!</v>
      </c>
      <c r="BG38" s="82" t="e">
        <f>SUM(#REF!)</f>
        <v>#REF!</v>
      </c>
      <c r="BH38" s="82" t="e">
        <f>SUM(#REF!)</f>
        <v>#REF!</v>
      </c>
      <c r="BI38" s="82" t="e">
        <f>SUM(#REF!)</f>
        <v>#REF!</v>
      </c>
      <c r="BJ38" s="82" t="e">
        <f>SUM(#REF!)</f>
        <v>#REF!</v>
      </c>
      <c r="BK38" s="82" t="e">
        <f>SUM(#REF!)</f>
        <v>#REF!</v>
      </c>
      <c r="BL38" s="82" t="e">
        <f>SUM(#REF!)</f>
        <v>#REF!</v>
      </c>
      <c r="BM38" s="82" t="e">
        <f>SUM(#REF!)</f>
        <v>#REF!</v>
      </c>
      <c r="BN38" s="82" t="e">
        <f>SUM(#REF!)</f>
        <v>#REF!</v>
      </c>
      <c r="BO38" s="82" t="e">
        <f>SUM(#REF!)</f>
        <v>#REF!</v>
      </c>
      <c r="BP38" s="82" t="e">
        <f>SUM(#REF!)</f>
        <v>#REF!</v>
      </c>
      <c r="BQ38" s="82" t="e">
        <f>SUM(#REF!)</f>
        <v>#REF!</v>
      </c>
      <c r="BR38" s="82" t="e">
        <f>SUM(#REF!)</f>
        <v>#REF!</v>
      </c>
      <c r="BS38" s="82" t="e">
        <f>SUM(#REF!)</f>
        <v>#REF!</v>
      </c>
      <c r="BT38" s="82" t="e">
        <f>SUM(#REF!)</f>
        <v>#REF!</v>
      </c>
      <c r="BU38" s="447" t="e">
        <f>SUM(#REF!)</f>
        <v>#REF!</v>
      </c>
      <c r="BV38" s="447"/>
      <c r="BW38" s="447"/>
      <c r="BX38" s="447"/>
      <c r="BY38" s="447"/>
      <c r="BZ38" s="447"/>
      <c r="CA38" s="447"/>
      <c r="CB38" s="447"/>
      <c r="CC38" s="447"/>
      <c r="CD38" s="447"/>
      <c r="CE38" s="447"/>
      <c r="CF38" s="81" t="e">
        <f t="shared" si="2"/>
        <v>#REF!</v>
      </c>
      <c r="CG38" s="82" t="e">
        <f>SUM(#REF!)</f>
        <v>#REF!</v>
      </c>
      <c r="CH38" s="82" t="e">
        <f>SUM(#REF!)</f>
        <v>#REF!</v>
      </c>
      <c r="CI38" s="82" t="e">
        <f>SUM(#REF!)</f>
        <v>#REF!</v>
      </c>
      <c r="CJ38" s="492"/>
      <c r="CK38" s="492"/>
    </row>
    <row r="39" spans="1:89" ht="30" customHeight="1">
      <c r="A39" s="450" t="s">
        <v>58</v>
      </c>
      <c r="B39" s="450" t="s">
        <v>136</v>
      </c>
      <c r="C39" s="450"/>
      <c r="D39" s="84"/>
      <c r="E39" s="450"/>
      <c r="F39" s="450"/>
      <c r="G39" s="84"/>
      <c r="H39" s="450"/>
      <c r="I39" s="450"/>
      <c r="J39" s="450"/>
      <c r="K39" s="450"/>
      <c r="L39" s="450"/>
      <c r="M39" s="84">
        <f>M40</f>
        <v>1000</v>
      </c>
      <c r="N39" s="84">
        <f t="shared" ref="N39:BY39" si="45">N40</f>
        <v>0</v>
      </c>
      <c r="O39" s="84">
        <f t="shared" si="45"/>
        <v>0</v>
      </c>
      <c r="P39" s="84">
        <f t="shared" si="45"/>
        <v>1000</v>
      </c>
      <c r="Q39" s="84">
        <f t="shared" si="45"/>
        <v>0</v>
      </c>
      <c r="R39" s="84">
        <f t="shared" si="45"/>
        <v>0</v>
      </c>
      <c r="S39" s="84">
        <f t="shared" si="45"/>
        <v>0</v>
      </c>
      <c r="T39" s="84">
        <f t="shared" si="45"/>
        <v>0</v>
      </c>
      <c r="U39" s="84">
        <f t="shared" si="45"/>
        <v>0</v>
      </c>
      <c r="V39" s="84">
        <f t="shared" si="45"/>
        <v>0</v>
      </c>
      <c r="W39" s="84">
        <f t="shared" si="45"/>
        <v>1000</v>
      </c>
      <c r="X39" s="84">
        <f t="shared" si="45"/>
        <v>0</v>
      </c>
      <c r="Y39" s="84">
        <f t="shared" si="45"/>
        <v>0</v>
      </c>
      <c r="Z39" s="84">
        <f t="shared" si="45"/>
        <v>1000</v>
      </c>
      <c r="AA39" s="84">
        <f t="shared" si="45"/>
        <v>1000</v>
      </c>
      <c r="AB39" s="84">
        <f t="shared" si="45"/>
        <v>0</v>
      </c>
      <c r="AC39" s="84">
        <f t="shared" si="45"/>
        <v>0</v>
      </c>
      <c r="AD39" s="84">
        <f t="shared" si="45"/>
        <v>0</v>
      </c>
      <c r="AE39" s="84">
        <f t="shared" si="45"/>
        <v>0</v>
      </c>
      <c r="AF39" s="84">
        <f t="shared" si="45"/>
        <v>0</v>
      </c>
      <c r="AG39" s="84">
        <f t="shared" si="45"/>
        <v>0</v>
      </c>
      <c r="AH39" s="84">
        <f t="shared" si="45"/>
        <v>0</v>
      </c>
      <c r="AI39" s="84">
        <f t="shared" si="45"/>
        <v>0</v>
      </c>
      <c r="AJ39" s="84">
        <f t="shared" si="45"/>
        <v>0</v>
      </c>
      <c r="AK39" s="84">
        <f t="shared" si="45"/>
        <v>0</v>
      </c>
      <c r="AL39" s="84">
        <f t="shared" si="45"/>
        <v>0</v>
      </c>
      <c r="AM39" s="84">
        <f t="shared" si="45"/>
        <v>0</v>
      </c>
      <c r="AN39" s="84">
        <f t="shared" si="45"/>
        <v>0</v>
      </c>
      <c r="AO39" s="84">
        <f t="shared" si="45"/>
        <v>0</v>
      </c>
      <c r="AP39" s="84">
        <f t="shared" si="45"/>
        <v>0</v>
      </c>
      <c r="AQ39" s="84">
        <f t="shared" si="45"/>
        <v>0</v>
      </c>
      <c r="AR39" s="84">
        <f t="shared" si="45"/>
        <v>0</v>
      </c>
      <c r="AS39" s="84">
        <f t="shared" si="45"/>
        <v>0</v>
      </c>
      <c r="AT39" s="84">
        <f t="shared" si="45"/>
        <v>1000</v>
      </c>
      <c r="AU39" s="84">
        <f t="shared" si="45"/>
        <v>0</v>
      </c>
      <c r="AV39" s="84">
        <f t="shared" si="45"/>
        <v>0</v>
      </c>
      <c r="AW39" s="84">
        <f t="shared" si="45"/>
        <v>1000</v>
      </c>
      <c r="AX39" s="84">
        <f t="shared" si="45"/>
        <v>1000</v>
      </c>
      <c r="AY39" s="84">
        <f t="shared" si="45"/>
        <v>0</v>
      </c>
      <c r="AZ39" s="84">
        <f t="shared" si="45"/>
        <v>0</v>
      </c>
      <c r="BA39" s="84">
        <f t="shared" si="45"/>
        <v>992.01599999999996</v>
      </c>
      <c r="BB39" s="84">
        <f t="shared" si="45"/>
        <v>0</v>
      </c>
      <c r="BC39" s="84">
        <f t="shared" si="45"/>
        <v>0</v>
      </c>
      <c r="BD39" s="84">
        <f t="shared" si="45"/>
        <v>992.01599999999996</v>
      </c>
      <c r="BE39" s="84">
        <f t="shared" si="45"/>
        <v>992.01599999999996</v>
      </c>
      <c r="BF39" s="84">
        <f t="shared" si="45"/>
        <v>0</v>
      </c>
      <c r="BG39" s="84">
        <f t="shared" si="45"/>
        <v>0</v>
      </c>
      <c r="BH39" s="84">
        <f t="shared" si="45"/>
        <v>0</v>
      </c>
      <c r="BI39" s="84">
        <f t="shared" si="45"/>
        <v>0</v>
      </c>
      <c r="BJ39" s="84">
        <f t="shared" si="45"/>
        <v>0</v>
      </c>
      <c r="BK39" s="84">
        <f t="shared" si="45"/>
        <v>0</v>
      </c>
      <c r="BL39" s="84">
        <f t="shared" si="45"/>
        <v>0</v>
      </c>
      <c r="BM39" s="84">
        <f t="shared" si="45"/>
        <v>0</v>
      </c>
      <c r="BN39" s="84">
        <f t="shared" si="45"/>
        <v>0</v>
      </c>
      <c r="BO39" s="84">
        <f t="shared" si="45"/>
        <v>0</v>
      </c>
      <c r="BP39" s="84">
        <f t="shared" si="45"/>
        <v>0</v>
      </c>
      <c r="BQ39" s="84">
        <f t="shared" si="45"/>
        <v>0</v>
      </c>
      <c r="BR39" s="84">
        <f t="shared" si="45"/>
        <v>0</v>
      </c>
      <c r="BS39" s="84">
        <f t="shared" si="45"/>
        <v>0</v>
      </c>
      <c r="BT39" s="84">
        <f t="shared" si="45"/>
        <v>0</v>
      </c>
      <c r="BU39" s="84">
        <f t="shared" si="45"/>
        <v>0</v>
      </c>
      <c r="BV39" s="84">
        <f t="shared" si="45"/>
        <v>0</v>
      </c>
      <c r="BW39" s="84">
        <f t="shared" si="45"/>
        <v>0</v>
      </c>
      <c r="BX39" s="84">
        <f t="shared" si="45"/>
        <v>0</v>
      </c>
      <c r="BY39" s="84">
        <f t="shared" si="45"/>
        <v>0</v>
      </c>
      <c r="BZ39" s="84">
        <f t="shared" ref="BZ39:CD39" si="46">BZ40</f>
        <v>0</v>
      </c>
      <c r="CA39" s="84">
        <f t="shared" si="46"/>
        <v>0</v>
      </c>
      <c r="CB39" s="84">
        <f t="shared" si="46"/>
        <v>0</v>
      </c>
      <c r="CC39" s="84">
        <f t="shared" si="46"/>
        <v>0</v>
      </c>
      <c r="CD39" s="84">
        <f t="shared" si="46"/>
        <v>0</v>
      </c>
      <c r="CE39" s="450"/>
      <c r="CF39" s="81">
        <f t="shared" si="2"/>
        <v>0</v>
      </c>
      <c r="CG39" s="84">
        <f t="shared" ref="CG39:CH39" si="47">CG40</f>
        <v>1000</v>
      </c>
      <c r="CH39" s="84">
        <f t="shared" si="47"/>
        <v>0</v>
      </c>
      <c r="CI39" s="491"/>
      <c r="CJ39" s="492"/>
      <c r="CK39" s="492"/>
    </row>
    <row r="40" spans="1:89" ht="32.25" customHeight="1">
      <c r="A40" s="469" t="s">
        <v>45</v>
      </c>
      <c r="B40" s="447" t="s">
        <v>49</v>
      </c>
      <c r="C40" s="447"/>
      <c r="D40" s="82"/>
      <c r="E40" s="447"/>
      <c r="F40" s="447"/>
      <c r="G40" s="82"/>
      <c r="H40" s="447"/>
      <c r="I40" s="447"/>
      <c r="J40" s="447"/>
      <c r="K40" s="447"/>
      <c r="L40" s="447"/>
      <c r="M40" s="82">
        <f t="shared" ref="M40:AZ40" si="48">SUM(M41:M41)</f>
        <v>1000</v>
      </c>
      <c r="N40" s="82">
        <f t="shared" si="48"/>
        <v>0</v>
      </c>
      <c r="O40" s="82">
        <f t="shared" si="48"/>
        <v>0</v>
      </c>
      <c r="P40" s="82">
        <f t="shared" si="48"/>
        <v>1000</v>
      </c>
      <c r="Q40" s="82">
        <f t="shared" si="48"/>
        <v>0</v>
      </c>
      <c r="R40" s="82">
        <f t="shared" si="48"/>
        <v>0</v>
      </c>
      <c r="S40" s="82">
        <f t="shared" si="48"/>
        <v>0</v>
      </c>
      <c r="T40" s="82">
        <f t="shared" si="48"/>
        <v>0</v>
      </c>
      <c r="U40" s="82">
        <f t="shared" si="48"/>
        <v>0</v>
      </c>
      <c r="V40" s="82">
        <f t="shared" si="48"/>
        <v>0</v>
      </c>
      <c r="W40" s="82">
        <f t="shared" si="48"/>
        <v>1000</v>
      </c>
      <c r="X40" s="82">
        <f t="shared" si="48"/>
        <v>0</v>
      </c>
      <c r="Y40" s="82">
        <f t="shared" si="48"/>
        <v>0</v>
      </c>
      <c r="Z40" s="82">
        <f t="shared" si="48"/>
        <v>1000</v>
      </c>
      <c r="AA40" s="82">
        <f t="shared" si="48"/>
        <v>1000</v>
      </c>
      <c r="AB40" s="82">
        <f t="shared" si="48"/>
        <v>0</v>
      </c>
      <c r="AC40" s="82">
        <f t="shared" si="48"/>
        <v>0</v>
      </c>
      <c r="AD40" s="82">
        <f t="shared" si="48"/>
        <v>0</v>
      </c>
      <c r="AE40" s="82">
        <f t="shared" si="48"/>
        <v>0</v>
      </c>
      <c r="AF40" s="82">
        <f t="shared" si="48"/>
        <v>0</v>
      </c>
      <c r="AG40" s="82">
        <f t="shared" si="48"/>
        <v>0</v>
      </c>
      <c r="AH40" s="82">
        <f t="shared" si="48"/>
        <v>0</v>
      </c>
      <c r="AI40" s="82">
        <f t="shared" si="48"/>
        <v>0</v>
      </c>
      <c r="AJ40" s="82">
        <f t="shared" si="48"/>
        <v>0</v>
      </c>
      <c r="AK40" s="82">
        <f t="shared" si="48"/>
        <v>0</v>
      </c>
      <c r="AL40" s="82">
        <f t="shared" si="48"/>
        <v>0</v>
      </c>
      <c r="AM40" s="82">
        <f t="shared" si="48"/>
        <v>0</v>
      </c>
      <c r="AN40" s="82">
        <f t="shared" si="48"/>
        <v>0</v>
      </c>
      <c r="AO40" s="82">
        <f t="shared" si="48"/>
        <v>0</v>
      </c>
      <c r="AP40" s="82">
        <f t="shared" si="48"/>
        <v>0</v>
      </c>
      <c r="AQ40" s="82">
        <f t="shared" si="48"/>
        <v>0</v>
      </c>
      <c r="AR40" s="82">
        <f t="shared" si="48"/>
        <v>0</v>
      </c>
      <c r="AS40" s="82">
        <f t="shared" si="48"/>
        <v>0</v>
      </c>
      <c r="AT40" s="82">
        <f t="shared" si="48"/>
        <v>1000</v>
      </c>
      <c r="AU40" s="82">
        <f t="shared" si="48"/>
        <v>0</v>
      </c>
      <c r="AV40" s="82">
        <f t="shared" si="48"/>
        <v>0</v>
      </c>
      <c r="AW40" s="82">
        <f t="shared" si="48"/>
        <v>1000</v>
      </c>
      <c r="AX40" s="82">
        <f t="shared" si="48"/>
        <v>1000</v>
      </c>
      <c r="AY40" s="82">
        <f t="shared" si="48"/>
        <v>0</v>
      </c>
      <c r="AZ40" s="82">
        <f t="shared" si="48"/>
        <v>0</v>
      </c>
      <c r="BA40" s="82">
        <f t="shared" ref="BA40:CD40" si="49">SUM(BA41:BA41)</f>
        <v>992.01599999999996</v>
      </c>
      <c r="BB40" s="82">
        <f t="shared" si="49"/>
        <v>0</v>
      </c>
      <c r="BC40" s="82">
        <f t="shared" si="49"/>
        <v>0</v>
      </c>
      <c r="BD40" s="82">
        <f t="shared" si="49"/>
        <v>992.01599999999996</v>
      </c>
      <c r="BE40" s="82">
        <f t="shared" si="49"/>
        <v>992.01599999999996</v>
      </c>
      <c r="BF40" s="82">
        <f t="shared" si="49"/>
        <v>0</v>
      </c>
      <c r="BG40" s="82">
        <f t="shared" si="49"/>
        <v>0</v>
      </c>
      <c r="BH40" s="82">
        <f t="shared" si="49"/>
        <v>0</v>
      </c>
      <c r="BI40" s="82">
        <f t="shared" si="49"/>
        <v>0</v>
      </c>
      <c r="BJ40" s="82">
        <f t="shared" si="49"/>
        <v>0</v>
      </c>
      <c r="BK40" s="82">
        <f t="shared" si="49"/>
        <v>0</v>
      </c>
      <c r="BL40" s="82">
        <f t="shared" si="49"/>
        <v>0</v>
      </c>
      <c r="BM40" s="82">
        <f t="shared" si="49"/>
        <v>0</v>
      </c>
      <c r="BN40" s="82">
        <f t="shared" si="49"/>
        <v>0</v>
      </c>
      <c r="BO40" s="82">
        <f t="shared" si="49"/>
        <v>0</v>
      </c>
      <c r="BP40" s="82">
        <f t="shared" si="49"/>
        <v>0</v>
      </c>
      <c r="BQ40" s="82">
        <f t="shared" si="49"/>
        <v>0</v>
      </c>
      <c r="BR40" s="82">
        <f t="shared" si="49"/>
        <v>0</v>
      </c>
      <c r="BS40" s="82">
        <f t="shared" si="49"/>
        <v>0</v>
      </c>
      <c r="BT40" s="82">
        <f t="shared" si="49"/>
        <v>0</v>
      </c>
      <c r="BU40" s="82">
        <f t="shared" si="49"/>
        <v>0</v>
      </c>
      <c r="BV40" s="82">
        <f t="shared" si="49"/>
        <v>0</v>
      </c>
      <c r="BW40" s="82">
        <f t="shared" si="49"/>
        <v>0</v>
      </c>
      <c r="BX40" s="82">
        <f t="shared" si="49"/>
        <v>0</v>
      </c>
      <c r="BY40" s="82">
        <f t="shared" si="49"/>
        <v>0</v>
      </c>
      <c r="BZ40" s="82">
        <f t="shared" si="49"/>
        <v>0</v>
      </c>
      <c r="CA40" s="82">
        <f t="shared" si="49"/>
        <v>0</v>
      </c>
      <c r="CB40" s="82">
        <f t="shared" si="49"/>
        <v>0</v>
      </c>
      <c r="CC40" s="82">
        <f t="shared" si="49"/>
        <v>0</v>
      </c>
      <c r="CD40" s="82">
        <f t="shared" si="49"/>
        <v>0</v>
      </c>
      <c r="CE40" s="447"/>
      <c r="CF40" s="81">
        <f t="shared" si="2"/>
        <v>0</v>
      </c>
      <c r="CG40" s="82">
        <f>SUM(CG41:CG41)</f>
        <v>1000</v>
      </c>
      <c r="CH40" s="82">
        <f>SUM(CH41:CH41)</f>
        <v>0</v>
      </c>
      <c r="CI40" s="491"/>
      <c r="CJ40" s="492"/>
      <c r="CK40" s="492"/>
    </row>
    <row r="41" spans="1:89" ht="46.15" outlineLevel="1">
      <c r="A41" s="449">
        <v>1</v>
      </c>
      <c r="B41" s="453" t="s">
        <v>137</v>
      </c>
      <c r="C41" s="448" t="s">
        <v>89</v>
      </c>
      <c r="D41" s="57" t="s">
        <v>136</v>
      </c>
      <c r="E41" s="449" t="s">
        <v>48</v>
      </c>
      <c r="F41" s="449" t="s">
        <v>91</v>
      </c>
      <c r="G41" s="57" t="s">
        <v>138</v>
      </c>
      <c r="H41" s="446"/>
      <c r="I41" s="449" t="s">
        <v>75</v>
      </c>
      <c r="J41" s="449">
        <v>2024</v>
      </c>
      <c r="K41" s="446"/>
      <c r="L41" s="448" t="s">
        <v>139</v>
      </c>
      <c r="M41" s="55">
        <f t="shared" ref="M41" si="50">N41+O41+P41</f>
        <v>1000</v>
      </c>
      <c r="N41" s="56"/>
      <c r="O41" s="54"/>
      <c r="P41" s="55">
        <v>1000</v>
      </c>
      <c r="Q41" s="57" t="s">
        <v>140</v>
      </c>
      <c r="R41" s="57" t="s">
        <v>138</v>
      </c>
      <c r="S41" s="56"/>
      <c r="T41" s="54"/>
      <c r="U41" s="54"/>
      <c r="V41" s="56"/>
      <c r="W41" s="57">
        <f t="shared" ref="W41" si="51">SUM(AA41+AB41+AC41)</f>
        <v>1000</v>
      </c>
      <c r="X41" s="55"/>
      <c r="Y41" s="56"/>
      <c r="Z41" s="57">
        <f t="shared" ref="Z41" si="52">SUM(AA41:AC41)</f>
        <v>1000</v>
      </c>
      <c r="AA41" s="57">
        <v>1000</v>
      </c>
      <c r="AB41" s="54"/>
      <c r="AC41" s="57"/>
      <c r="AD41" s="58">
        <f t="shared" ref="AD41" si="53">SUM(AE41:AG41)</f>
        <v>0</v>
      </c>
      <c r="AE41" s="55"/>
      <c r="AF41" s="56"/>
      <c r="AG41" s="55">
        <f t="shared" ref="AG41" si="54">SUM(AH41:AK41)</f>
        <v>0</v>
      </c>
      <c r="AH41" s="59"/>
      <c r="AI41" s="58"/>
      <c r="AJ41" s="54"/>
      <c r="AK41" s="54"/>
      <c r="AL41" s="58">
        <f t="shared" ref="AL41" si="55">SUM(AM41:AO41)</f>
        <v>0</v>
      </c>
      <c r="AM41" s="55"/>
      <c r="AN41" s="54"/>
      <c r="AO41" s="58"/>
      <c r="AP41" s="58"/>
      <c r="AQ41" s="58"/>
      <c r="AR41" s="54"/>
      <c r="AS41" s="54"/>
      <c r="AT41" s="57">
        <f t="shared" ref="AT41" si="56">SUM(AX41+AY41+AZ41)</f>
        <v>1000</v>
      </c>
      <c r="AU41" s="56"/>
      <c r="AV41" s="56"/>
      <c r="AW41" s="57">
        <f t="shared" ref="AW41" si="57">SUM(AX41:AZ41)</f>
        <v>1000</v>
      </c>
      <c r="AX41" s="57">
        <v>1000</v>
      </c>
      <c r="AY41" s="59"/>
      <c r="AZ41" s="54"/>
      <c r="BA41" s="55">
        <f t="shared" ref="BA41" si="58">SUM(BB41:BD41)</f>
        <v>992.01599999999996</v>
      </c>
      <c r="BB41" s="55"/>
      <c r="BC41" s="56"/>
      <c r="BD41" s="58">
        <f t="shared" ref="BD41" si="59">SUM(BE41:BH41)</f>
        <v>992.01599999999996</v>
      </c>
      <c r="BE41" s="57">
        <v>992.01599999999996</v>
      </c>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455" t="s">
        <v>92</v>
      </c>
      <c r="CF41" s="81">
        <f t="shared" si="2"/>
        <v>0</v>
      </c>
      <c r="CG41" s="6">
        <v>1000</v>
      </c>
      <c r="CH41" s="6"/>
      <c r="CI41" s="491"/>
      <c r="CJ41" s="7">
        <v>1000</v>
      </c>
      <c r="CK41" s="332"/>
    </row>
    <row r="42" spans="1:89" ht="35.25" customHeight="1">
      <c r="A42" s="450" t="s">
        <v>1320</v>
      </c>
      <c r="B42" s="450" t="s">
        <v>1336</v>
      </c>
      <c r="C42" s="450"/>
      <c r="D42" s="84"/>
      <c r="E42" s="450"/>
      <c r="F42" s="450"/>
      <c r="G42" s="84"/>
      <c r="H42" s="450"/>
      <c r="I42" s="450"/>
      <c r="J42" s="450"/>
      <c r="K42" s="450"/>
      <c r="L42" s="450"/>
      <c r="M42" s="84"/>
      <c r="N42" s="84"/>
      <c r="O42" s="84"/>
      <c r="P42" s="84"/>
      <c r="Q42" s="84"/>
      <c r="R42" s="84"/>
      <c r="S42" s="84"/>
      <c r="T42" s="84"/>
      <c r="U42" s="84"/>
      <c r="V42" s="84"/>
      <c r="W42" s="84">
        <v>3500</v>
      </c>
      <c r="X42" s="84"/>
      <c r="Y42" s="84"/>
      <c r="Z42" s="84">
        <v>3500</v>
      </c>
      <c r="AA42" s="84"/>
      <c r="AB42" s="84">
        <v>3500</v>
      </c>
      <c r="AC42" s="84"/>
      <c r="AD42" s="84"/>
      <c r="AE42" s="84"/>
      <c r="AF42" s="84"/>
      <c r="AG42" s="84"/>
      <c r="AH42" s="84"/>
      <c r="AI42" s="84"/>
      <c r="AJ42" s="84"/>
      <c r="AK42" s="84"/>
      <c r="AL42" s="84"/>
      <c r="AM42" s="84"/>
      <c r="AN42" s="84"/>
      <c r="AO42" s="84"/>
      <c r="AP42" s="84"/>
      <c r="AQ42" s="84"/>
      <c r="AR42" s="84"/>
      <c r="AS42" s="84"/>
      <c r="AT42" s="84">
        <v>2170</v>
      </c>
      <c r="AU42" s="84"/>
      <c r="AV42" s="84"/>
      <c r="AW42" s="84">
        <v>2170</v>
      </c>
      <c r="AX42" s="84"/>
      <c r="AY42" s="84">
        <v>2170</v>
      </c>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450"/>
      <c r="CF42" s="81">
        <v>0</v>
      </c>
      <c r="CG42" s="6"/>
      <c r="CH42" s="6"/>
      <c r="CI42" s="495"/>
      <c r="CJ42" s="7"/>
      <c r="CK42" s="7"/>
    </row>
    <row r="43" spans="1:89" ht="67.5" customHeight="1" collapsed="1">
      <c r="A43" s="446" t="s">
        <v>48</v>
      </c>
      <c r="B43" s="446" t="s">
        <v>1342</v>
      </c>
      <c r="C43" s="446"/>
      <c r="D43" s="54"/>
      <c r="E43" s="446"/>
      <c r="F43" s="471"/>
      <c r="G43" s="54"/>
      <c r="H43" s="446"/>
      <c r="I43" s="446"/>
      <c r="J43" s="446"/>
      <c r="K43" s="446"/>
      <c r="L43" s="446"/>
      <c r="M43" s="54"/>
      <c r="N43" s="54"/>
      <c r="O43" s="54"/>
      <c r="P43" s="54"/>
      <c r="Q43" s="54"/>
      <c r="R43" s="54"/>
      <c r="S43" s="54"/>
      <c r="T43" s="54"/>
      <c r="U43" s="54"/>
      <c r="V43" s="54"/>
      <c r="W43" s="54">
        <v>2389.739975</v>
      </c>
      <c r="X43" s="54">
        <v>0</v>
      </c>
      <c r="Y43" s="54">
        <v>0</v>
      </c>
      <c r="Z43" s="54">
        <v>2389.739975</v>
      </c>
      <c r="AA43" s="54">
        <v>252</v>
      </c>
      <c r="AB43" s="54">
        <v>0</v>
      </c>
      <c r="AC43" s="54">
        <v>2137.739975</v>
      </c>
      <c r="AD43" s="54">
        <v>252</v>
      </c>
      <c r="AE43" s="54">
        <v>0</v>
      </c>
      <c r="AF43" s="54">
        <v>0</v>
      </c>
      <c r="AG43" s="54">
        <v>252</v>
      </c>
      <c r="AH43" s="54">
        <v>252</v>
      </c>
      <c r="AI43" s="54">
        <v>0</v>
      </c>
      <c r="AJ43" s="54">
        <v>0</v>
      </c>
      <c r="AK43" s="54">
        <v>0</v>
      </c>
      <c r="AL43" s="54">
        <v>252</v>
      </c>
      <c r="AM43" s="54">
        <v>0</v>
      </c>
      <c r="AN43" s="54">
        <v>0</v>
      </c>
      <c r="AO43" s="54">
        <v>252</v>
      </c>
      <c r="AP43" s="54">
        <v>252</v>
      </c>
      <c r="AQ43" s="54">
        <v>0</v>
      </c>
      <c r="AR43" s="54">
        <v>0</v>
      </c>
      <c r="AS43" s="54">
        <v>0</v>
      </c>
      <c r="AT43" s="54">
        <v>0</v>
      </c>
      <c r="AU43" s="54">
        <v>0</v>
      </c>
      <c r="AV43" s="54">
        <v>0</v>
      </c>
      <c r="AW43" s="54">
        <v>0</v>
      </c>
      <c r="AX43" s="54">
        <v>0</v>
      </c>
      <c r="AY43" s="54">
        <v>0</v>
      </c>
      <c r="AZ43" s="54">
        <v>0</v>
      </c>
      <c r="BA43" s="54">
        <v>0</v>
      </c>
      <c r="BB43" s="54">
        <v>0</v>
      </c>
      <c r="BC43" s="54">
        <v>0</v>
      </c>
      <c r="BD43" s="54">
        <v>0</v>
      </c>
      <c r="BE43" s="54">
        <v>0</v>
      </c>
      <c r="BF43" s="54">
        <v>0</v>
      </c>
      <c r="BG43" s="54">
        <v>0</v>
      </c>
      <c r="BH43" s="54">
        <v>0</v>
      </c>
      <c r="BI43" s="54">
        <v>0</v>
      </c>
      <c r="BJ43" s="54">
        <v>0</v>
      </c>
      <c r="BK43" s="54">
        <v>0</v>
      </c>
      <c r="BL43" s="54">
        <v>0</v>
      </c>
      <c r="BM43" s="54">
        <v>0</v>
      </c>
      <c r="BN43" s="54">
        <v>0</v>
      </c>
      <c r="BO43" s="54">
        <v>0</v>
      </c>
      <c r="BP43" s="54">
        <v>0</v>
      </c>
      <c r="BQ43" s="54">
        <v>0</v>
      </c>
      <c r="BR43" s="54">
        <v>0</v>
      </c>
      <c r="BS43" s="54">
        <v>0</v>
      </c>
      <c r="BT43" s="54">
        <v>0</v>
      </c>
      <c r="BU43" s="54">
        <v>0</v>
      </c>
      <c r="BV43" s="54"/>
      <c r="BW43" s="54"/>
      <c r="BX43" s="54"/>
      <c r="BY43" s="54"/>
      <c r="BZ43" s="54"/>
      <c r="CA43" s="54"/>
      <c r="CB43" s="54"/>
      <c r="CC43" s="54"/>
      <c r="CD43" s="54"/>
      <c r="CE43" s="459" t="s">
        <v>245</v>
      </c>
      <c r="CF43" s="81"/>
      <c r="CG43" s="6"/>
      <c r="CH43" s="6"/>
      <c r="CI43" s="491"/>
      <c r="CJ43" s="7"/>
      <c r="CK43" s="332"/>
    </row>
    <row r="44" spans="1:89" ht="30" customHeight="1">
      <c r="A44" s="444" t="s">
        <v>59</v>
      </c>
      <c r="B44" s="444" t="s">
        <v>1337</v>
      </c>
      <c r="C44" s="444"/>
      <c r="D44" s="221"/>
      <c r="E44" s="444"/>
      <c r="F44" s="499"/>
      <c r="G44" s="221"/>
      <c r="H44" s="444"/>
      <c r="I44" s="444"/>
      <c r="J44" s="444"/>
      <c r="K44" s="444"/>
      <c r="L44" s="444"/>
      <c r="M44" s="221">
        <f>M45</f>
        <v>0</v>
      </c>
      <c r="N44" s="221">
        <f t="shared" ref="N44:BU44" si="60">N45</f>
        <v>0</v>
      </c>
      <c r="O44" s="221">
        <f t="shared" si="60"/>
        <v>0</v>
      </c>
      <c r="P44" s="221">
        <f t="shared" si="60"/>
        <v>0</v>
      </c>
      <c r="Q44" s="221">
        <f t="shared" si="60"/>
        <v>0</v>
      </c>
      <c r="R44" s="221">
        <f t="shared" si="60"/>
        <v>0</v>
      </c>
      <c r="S44" s="221">
        <f t="shared" si="60"/>
        <v>0</v>
      </c>
      <c r="T44" s="221">
        <f t="shared" si="60"/>
        <v>0</v>
      </c>
      <c r="U44" s="221">
        <f t="shared" si="60"/>
        <v>0</v>
      </c>
      <c r="V44" s="221">
        <f t="shared" si="60"/>
        <v>0</v>
      </c>
      <c r="W44" s="221">
        <f t="shared" si="60"/>
        <v>100</v>
      </c>
      <c r="X44" s="221">
        <f t="shared" si="60"/>
        <v>0</v>
      </c>
      <c r="Y44" s="221">
        <f t="shared" si="60"/>
        <v>0</v>
      </c>
      <c r="Z44" s="221">
        <f t="shared" si="60"/>
        <v>252</v>
      </c>
      <c r="AA44" s="221">
        <f t="shared" si="60"/>
        <v>100</v>
      </c>
      <c r="AB44" s="221">
        <f t="shared" si="60"/>
        <v>0</v>
      </c>
      <c r="AC44" s="221">
        <f t="shared" si="60"/>
        <v>0</v>
      </c>
      <c r="AD44" s="221">
        <f t="shared" si="60"/>
        <v>0</v>
      </c>
      <c r="AE44" s="221">
        <f t="shared" si="60"/>
        <v>0</v>
      </c>
      <c r="AF44" s="221">
        <f t="shared" si="60"/>
        <v>0</v>
      </c>
      <c r="AG44" s="221">
        <f t="shared" si="60"/>
        <v>0</v>
      </c>
      <c r="AH44" s="221">
        <f t="shared" si="60"/>
        <v>0</v>
      </c>
      <c r="AI44" s="221">
        <f t="shared" si="60"/>
        <v>0</v>
      </c>
      <c r="AJ44" s="221">
        <f t="shared" si="60"/>
        <v>0</v>
      </c>
      <c r="AK44" s="221">
        <f t="shared" si="60"/>
        <v>0</v>
      </c>
      <c r="AL44" s="221">
        <f t="shared" si="60"/>
        <v>0</v>
      </c>
      <c r="AM44" s="221">
        <f t="shared" si="60"/>
        <v>0</v>
      </c>
      <c r="AN44" s="221">
        <f t="shared" si="60"/>
        <v>0</v>
      </c>
      <c r="AO44" s="221">
        <f t="shared" si="60"/>
        <v>0</v>
      </c>
      <c r="AP44" s="221">
        <f t="shared" si="60"/>
        <v>0</v>
      </c>
      <c r="AQ44" s="221">
        <f t="shared" si="60"/>
        <v>0</v>
      </c>
      <c r="AR44" s="221">
        <f t="shared" si="60"/>
        <v>0</v>
      </c>
      <c r="AS44" s="221">
        <f t="shared" si="60"/>
        <v>0</v>
      </c>
      <c r="AT44" s="221">
        <f t="shared" si="60"/>
        <v>100</v>
      </c>
      <c r="AU44" s="221">
        <f t="shared" si="60"/>
        <v>0</v>
      </c>
      <c r="AV44" s="221">
        <f t="shared" si="60"/>
        <v>0</v>
      </c>
      <c r="AW44" s="221">
        <f t="shared" si="60"/>
        <v>100</v>
      </c>
      <c r="AX44" s="221">
        <f t="shared" si="60"/>
        <v>100</v>
      </c>
      <c r="AY44" s="221">
        <f t="shared" si="60"/>
        <v>0</v>
      </c>
      <c r="AZ44" s="221">
        <f t="shared" si="60"/>
        <v>0</v>
      </c>
      <c r="BA44" s="221">
        <f t="shared" si="60"/>
        <v>0</v>
      </c>
      <c r="BB44" s="221">
        <f t="shared" si="60"/>
        <v>0</v>
      </c>
      <c r="BC44" s="221">
        <f t="shared" si="60"/>
        <v>0</v>
      </c>
      <c r="BD44" s="221">
        <f t="shared" si="60"/>
        <v>0</v>
      </c>
      <c r="BE44" s="221">
        <f t="shared" si="60"/>
        <v>0</v>
      </c>
      <c r="BF44" s="221">
        <f t="shared" si="60"/>
        <v>0</v>
      </c>
      <c r="BG44" s="221">
        <f t="shared" si="60"/>
        <v>0</v>
      </c>
      <c r="BH44" s="221">
        <f t="shared" si="60"/>
        <v>0</v>
      </c>
      <c r="BI44" s="221">
        <f t="shared" si="60"/>
        <v>0</v>
      </c>
      <c r="BJ44" s="221">
        <f t="shared" si="60"/>
        <v>0</v>
      </c>
      <c r="BK44" s="221">
        <f t="shared" si="60"/>
        <v>0</v>
      </c>
      <c r="BL44" s="221">
        <f t="shared" si="60"/>
        <v>0</v>
      </c>
      <c r="BM44" s="221">
        <f t="shared" si="60"/>
        <v>0</v>
      </c>
      <c r="BN44" s="221">
        <f t="shared" si="60"/>
        <v>0</v>
      </c>
      <c r="BO44" s="221">
        <f t="shared" si="60"/>
        <v>0</v>
      </c>
      <c r="BP44" s="221">
        <f t="shared" si="60"/>
        <v>0</v>
      </c>
      <c r="BQ44" s="221">
        <f t="shared" si="60"/>
        <v>0</v>
      </c>
      <c r="BR44" s="221">
        <f t="shared" si="60"/>
        <v>0</v>
      </c>
      <c r="BS44" s="221">
        <f t="shared" si="60"/>
        <v>0</v>
      </c>
      <c r="BT44" s="221">
        <f t="shared" si="60"/>
        <v>0</v>
      </c>
      <c r="BU44" s="221">
        <f t="shared" si="60"/>
        <v>0</v>
      </c>
      <c r="BV44" s="221"/>
      <c r="BW44" s="221"/>
      <c r="BX44" s="221"/>
      <c r="BY44" s="221"/>
      <c r="BZ44" s="221"/>
      <c r="CA44" s="221"/>
      <c r="CB44" s="221"/>
      <c r="CC44" s="221"/>
      <c r="CD44" s="221"/>
      <c r="CE44" s="500"/>
      <c r="CF44" s="81" t="e">
        <f>AA44-CG44-CH44</f>
        <v>#REF!</v>
      </c>
      <c r="CG44" s="332" t="e">
        <f>SUM(CG15:CG45)</f>
        <v>#REF!</v>
      </c>
      <c r="CH44" s="332" t="e">
        <f>SUM(CH15:CH45)</f>
        <v>#REF!</v>
      </c>
      <c r="CJ44" s="332">
        <v>100</v>
      </c>
      <c r="CK44" s="332">
        <v>0</v>
      </c>
    </row>
    <row r="45" spans="1:89" ht="47.1" customHeight="1" outlineLevel="1">
      <c r="A45" s="460">
        <v>1</v>
      </c>
      <c r="B45" s="214" t="s">
        <v>9</v>
      </c>
      <c r="C45" s="215"/>
      <c r="D45" s="169"/>
      <c r="E45" s="169"/>
      <c r="F45" s="460"/>
      <c r="G45" s="169"/>
      <c r="H45" s="501"/>
      <c r="I45" s="169"/>
      <c r="J45" s="460"/>
      <c r="K45" s="501"/>
      <c r="L45" s="215"/>
      <c r="M45" s="216"/>
      <c r="N45" s="217"/>
      <c r="O45" s="218"/>
      <c r="P45" s="216"/>
      <c r="Q45" s="218"/>
      <c r="R45" s="169"/>
      <c r="S45" s="217"/>
      <c r="T45" s="218"/>
      <c r="U45" s="218"/>
      <c r="V45" s="217"/>
      <c r="W45" s="169">
        <f t="shared" ref="W45" si="61">SUM(AA45+AB45+AC45)</f>
        <v>100</v>
      </c>
      <c r="X45" s="216"/>
      <c r="Y45" s="217"/>
      <c r="Z45" s="169">
        <v>252</v>
      </c>
      <c r="AA45" s="169">
        <f>AH45+AX45</f>
        <v>100</v>
      </c>
      <c r="AB45" s="218"/>
      <c r="AC45" s="169"/>
      <c r="AD45" s="215">
        <f>SUM(AE45:AG45)</f>
        <v>0</v>
      </c>
      <c r="AE45" s="216"/>
      <c r="AF45" s="217"/>
      <c r="AG45" s="216">
        <f>SUM(AH45:AK45)</f>
        <v>0</v>
      </c>
      <c r="AH45" s="219"/>
      <c r="AI45" s="215"/>
      <c r="AJ45" s="218"/>
      <c r="AK45" s="218"/>
      <c r="AL45" s="215">
        <f>SUM(AM45:AO45)</f>
        <v>0</v>
      </c>
      <c r="AM45" s="216"/>
      <c r="AN45" s="218"/>
      <c r="AO45" s="215"/>
      <c r="AP45" s="215"/>
      <c r="AQ45" s="215"/>
      <c r="AR45" s="218"/>
      <c r="AS45" s="218"/>
      <c r="AT45" s="169">
        <f t="shared" ref="AT45" si="62">SUM(AX45+AY45+AZ45)</f>
        <v>100</v>
      </c>
      <c r="AU45" s="217"/>
      <c r="AV45" s="217"/>
      <c r="AW45" s="169">
        <f>SUM(AX45:AZ45)</f>
        <v>100</v>
      </c>
      <c r="AX45" s="169">
        <v>100</v>
      </c>
      <c r="AY45" s="219"/>
      <c r="AZ45" s="218"/>
      <c r="BA45" s="216"/>
      <c r="BB45" s="216"/>
      <c r="BC45" s="217"/>
      <c r="BD45" s="215"/>
      <c r="BE45" s="169"/>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c r="CD45" s="218"/>
      <c r="CE45" s="169"/>
      <c r="CF45" s="81">
        <f>AA45-CG45-CH45</f>
        <v>0</v>
      </c>
      <c r="CG45" s="6">
        <v>100</v>
      </c>
      <c r="CH45" s="6"/>
      <c r="CI45" s="491"/>
      <c r="CJ45" s="7">
        <v>100</v>
      </c>
      <c r="CK45" s="332"/>
    </row>
    <row r="46" spans="1:89" ht="15" customHeight="1">
      <c r="A46" s="1082" t="s">
        <v>1372</v>
      </c>
      <c r="B46" s="1012"/>
      <c r="C46" s="1012"/>
      <c r="D46" s="1012"/>
      <c r="E46" s="1012"/>
      <c r="F46" s="1012"/>
      <c r="G46" s="1012"/>
      <c r="H46" s="1012"/>
      <c r="I46" s="1012"/>
      <c r="J46" s="1012"/>
      <c r="K46" s="1012"/>
      <c r="L46" s="1012"/>
      <c r="M46" s="1012"/>
      <c r="N46" s="1012"/>
      <c r="O46" s="1012"/>
      <c r="P46" s="1012"/>
      <c r="Q46" s="1012"/>
      <c r="R46" s="1012"/>
      <c r="S46" s="1012"/>
      <c r="T46" s="1012"/>
      <c r="U46" s="1012"/>
      <c r="V46" s="1012"/>
      <c r="W46" s="1012"/>
      <c r="X46" s="1012"/>
      <c r="Y46" s="1012"/>
      <c r="Z46" s="1012"/>
      <c r="AA46" s="1012"/>
      <c r="AB46" s="1012"/>
      <c r="AC46" s="1012"/>
      <c r="AD46" s="1012"/>
      <c r="AE46" s="1012"/>
      <c r="AF46" s="1012"/>
      <c r="AG46" s="1012"/>
      <c r="AH46" s="1012"/>
      <c r="AI46" s="1012"/>
      <c r="AJ46" s="1012"/>
      <c r="AK46" s="1012"/>
      <c r="AL46" s="1012"/>
      <c r="AM46" s="1012"/>
      <c r="AN46" s="1012"/>
      <c r="AO46" s="1012"/>
      <c r="AP46" s="1012"/>
      <c r="AQ46" s="1012"/>
      <c r="AR46" s="1012"/>
      <c r="AS46" s="1012"/>
      <c r="AT46" s="1012"/>
      <c r="AU46" s="1012"/>
      <c r="AV46" s="1012"/>
      <c r="AW46" s="1012"/>
      <c r="AX46" s="1012"/>
      <c r="AY46" s="1012"/>
      <c r="AZ46" s="1012"/>
      <c r="BA46" s="1012"/>
      <c r="BB46" s="1012"/>
      <c r="BC46" s="1012"/>
      <c r="BD46" s="1012"/>
      <c r="BE46" s="1012"/>
      <c r="BF46" s="1012"/>
      <c r="BG46" s="1012"/>
      <c r="BH46" s="1012"/>
      <c r="BI46" s="1012"/>
      <c r="BJ46" s="1012"/>
      <c r="BK46" s="1012"/>
      <c r="BL46" s="1012"/>
      <c r="BM46" s="1012"/>
      <c r="BN46" s="1012"/>
      <c r="BO46" s="1012"/>
      <c r="BP46" s="1012"/>
      <c r="BQ46" s="1012"/>
      <c r="BR46" s="1012"/>
      <c r="BS46" s="1012"/>
      <c r="BT46" s="1012"/>
      <c r="BU46" s="1012"/>
      <c r="BV46" s="1012"/>
      <c r="BW46" s="1012"/>
      <c r="BX46" s="1012"/>
      <c r="BY46" s="1012"/>
      <c r="BZ46" s="1012"/>
      <c r="CA46" s="1012"/>
      <c r="CB46" s="1012"/>
      <c r="CC46" s="1012"/>
      <c r="CD46" s="1012"/>
      <c r="CE46" s="1012"/>
      <c r="CF46" s="1012"/>
      <c r="CG46" s="1012"/>
      <c r="CH46" s="461"/>
      <c r="CI46" s="70"/>
      <c r="CJ46" s="70"/>
      <c r="CK46" s="70"/>
    </row>
    <row r="47" spans="1:89" ht="31.5" customHeight="1">
      <c r="A47" s="1012"/>
      <c r="B47" s="1012"/>
      <c r="C47" s="1012"/>
      <c r="D47" s="1012"/>
      <c r="E47" s="1012"/>
      <c r="F47" s="1012"/>
      <c r="G47" s="1012"/>
      <c r="H47" s="1012"/>
      <c r="I47" s="1012"/>
      <c r="J47" s="1012"/>
      <c r="K47" s="1012"/>
      <c r="L47" s="1012"/>
      <c r="M47" s="1012"/>
      <c r="N47" s="1012"/>
      <c r="O47" s="1012"/>
      <c r="P47" s="1012"/>
      <c r="Q47" s="1012"/>
      <c r="R47" s="1012"/>
      <c r="S47" s="1012"/>
      <c r="T47" s="1012"/>
      <c r="U47" s="1012"/>
      <c r="V47" s="1012"/>
      <c r="W47" s="1012"/>
      <c r="X47" s="1012"/>
      <c r="Y47" s="1012"/>
      <c r="Z47" s="1012"/>
      <c r="AA47" s="1012"/>
      <c r="AB47" s="1012"/>
      <c r="AC47" s="1012"/>
      <c r="AD47" s="1012"/>
      <c r="AE47" s="1012"/>
      <c r="AF47" s="1012"/>
      <c r="AG47" s="1012"/>
      <c r="AH47" s="1012"/>
      <c r="AI47" s="1012"/>
      <c r="AJ47" s="1012"/>
      <c r="AK47" s="1012"/>
      <c r="AL47" s="1012"/>
      <c r="AM47" s="1012"/>
      <c r="AN47" s="1012"/>
      <c r="AO47" s="1012"/>
      <c r="AP47" s="1012"/>
      <c r="AQ47" s="1012"/>
      <c r="AR47" s="1012"/>
      <c r="AS47" s="1012"/>
      <c r="AT47" s="1012"/>
      <c r="AU47" s="1012"/>
      <c r="AV47" s="1012"/>
      <c r="AW47" s="1012"/>
      <c r="AX47" s="1012"/>
      <c r="AY47" s="1012"/>
      <c r="AZ47" s="1012"/>
      <c r="BA47" s="1012"/>
      <c r="BB47" s="1012"/>
      <c r="BC47" s="1012"/>
      <c r="BD47" s="1012"/>
      <c r="BE47" s="1012"/>
      <c r="BF47" s="1012"/>
      <c r="BG47" s="1012"/>
      <c r="BH47" s="1012"/>
      <c r="BI47" s="1012"/>
      <c r="BJ47" s="1012"/>
      <c r="BK47" s="1012"/>
      <c r="BL47" s="1012"/>
      <c r="BM47" s="1012"/>
      <c r="BN47" s="1012"/>
      <c r="BO47" s="1012"/>
      <c r="BP47" s="1012"/>
      <c r="BQ47" s="1012"/>
      <c r="BR47" s="1012"/>
      <c r="BS47" s="1012"/>
      <c r="BT47" s="1012"/>
      <c r="BU47" s="1012"/>
      <c r="BV47" s="1012"/>
      <c r="BW47" s="1012"/>
      <c r="BX47" s="1012"/>
      <c r="BY47" s="1012"/>
      <c r="BZ47" s="1012"/>
      <c r="CA47" s="1012"/>
      <c r="CB47" s="1012"/>
      <c r="CC47" s="1012"/>
      <c r="CD47" s="1012"/>
      <c r="CE47" s="1012"/>
      <c r="CF47" s="1012"/>
      <c r="CG47" s="1012"/>
      <c r="CH47" s="72"/>
    </row>
  </sheetData>
  <mergeCells count="111">
    <mergeCell ref="BW7:BZ7"/>
    <mergeCell ref="CA7:CD7"/>
    <mergeCell ref="BW8:BW11"/>
    <mergeCell ref="BX8:BZ8"/>
    <mergeCell ref="CA8:CA11"/>
    <mergeCell ref="CB8:CD8"/>
    <mergeCell ref="BX9:BX11"/>
    <mergeCell ref="BY9:BY11"/>
    <mergeCell ref="BZ9:BZ11"/>
    <mergeCell ref="CB9:CB11"/>
    <mergeCell ref="CC9:CC11"/>
    <mergeCell ref="CD9:CD11"/>
    <mergeCell ref="F7:F11"/>
    <mergeCell ref="G7:G11"/>
    <mergeCell ref="H7:H11"/>
    <mergeCell ref="I7:I11"/>
    <mergeCell ref="S8:S11"/>
    <mergeCell ref="N10:N11"/>
    <mergeCell ref="O10:O11"/>
    <mergeCell ref="P10:P11"/>
    <mergeCell ref="K7:P8"/>
    <mergeCell ref="J7:J11"/>
    <mergeCell ref="M9:M11"/>
    <mergeCell ref="N9:P9"/>
    <mergeCell ref="Q7:Q11"/>
    <mergeCell ref="R7:R11"/>
    <mergeCell ref="S7:V7"/>
    <mergeCell ref="T8:V8"/>
    <mergeCell ref="W7:AC7"/>
    <mergeCell ref="Y9:Y11"/>
    <mergeCell ref="X9:X11"/>
    <mergeCell ref="AL8:AS8"/>
    <mergeCell ref="AM9:AS9"/>
    <mergeCell ref="BA9:BA11"/>
    <mergeCell ref="Z9:Z11"/>
    <mergeCell ref="BA8:BH8"/>
    <mergeCell ref="BT10:BT11"/>
    <mergeCell ref="BP10:BP11"/>
    <mergeCell ref="BR10:BR11"/>
    <mergeCell ref="A1:CE1"/>
    <mergeCell ref="A2:CE2"/>
    <mergeCell ref="A3:CE3"/>
    <mergeCell ref="A4:CE4"/>
    <mergeCell ref="A5:CE5"/>
    <mergeCell ref="T9:T11"/>
    <mergeCell ref="U9:U11"/>
    <mergeCell ref="V9:V11"/>
    <mergeCell ref="BV7:BV11"/>
    <mergeCell ref="BI7:BP7"/>
    <mergeCell ref="BQ7:BT8"/>
    <mergeCell ref="BU7:BU11"/>
    <mergeCell ref="BM9:BM11"/>
    <mergeCell ref="BJ9:BL9"/>
    <mergeCell ref="AZ6:CE6"/>
    <mergeCell ref="BN9:BP9"/>
    <mergeCell ref="BQ9:BQ11"/>
    <mergeCell ref="BR9:BT9"/>
    <mergeCell ref="BO10:BO11"/>
    <mergeCell ref="CE7:CE11"/>
    <mergeCell ref="AD8:AK8"/>
    <mergeCell ref="BI8:BL8"/>
    <mergeCell ref="W8:W11"/>
    <mergeCell ref="X8:AC8"/>
    <mergeCell ref="CH10:CH11"/>
    <mergeCell ref="CJ10:CK10"/>
    <mergeCell ref="CG9:CH9"/>
    <mergeCell ref="AA9:AA11"/>
    <mergeCell ref="AB9:AB11"/>
    <mergeCell ref="AC9:AC11"/>
    <mergeCell ref="CG10:CG11"/>
    <mergeCell ref="AU10:AU11"/>
    <mergeCell ref="AV10:AV11"/>
    <mergeCell ref="AW10:AW11"/>
    <mergeCell ref="BS10:BS11"/>
    <mergeCell ref="AE9:AK9"/>
    <mergeCell ref="AL9:AL11"/>
    <mergeCell ref="AE10:AE11"/>
    <mergeCell ref="AF10:AF11"/>
    <mergeCell ref="BB9:BH9"/>
    <mergeCell ref="BD10:BD11"/>
    <mergeCell ref="BE10:BH10"/>
    <mergeCell ref="BJ10:BJ11"/>
    <mergeCell ref="BK10:BK11"/>
    <mergeCell ref="BL10:BL11"/>
    <mergeCell ref="BN10:BN11"/>
    <mergeCell ref="BB10:BB11"/>
    <mergeCell ref="BC10:BC11"/>
    <mergeCell ref="A46:CG47"/>
    <mergeCell ref="AG10:AG11"/>
    <mergeCell ref="AT8:AT11"/>
    <mergeCell ref="AX8:AZ8"/>
    <mergeCell ref="AX9:AX11"/>
    <mergeCell ref="AY9:AY11"/>
    <mergeCell ref="AZ9:AZ11"/>
    <mergeCell ref="AD9:AD11"/>
    <mergeCell ref="BI9:BI11"/>
    <mergeCell ref="AM10:AM11"/>
    <mergeCell ref="AN10:AN11"/>
    <mergeCell ref="AO10:AO11"/>
    <mergeCell ref="AP10:AS10"/>
    <mergeCell ref="BM8:BP8"/>
    <mergeCell ref="K9:K11"/>
    <mergeCell ref="L9:L11"/>
    <mergeCell ref="A7:A11"/>
    <mergeCell ref="B7:B11"/>
    <mergeCell ref="C7:C11"/>
    <mergeCell ref="D7:D11"/>
    <mergeCell ref="E7:E11"/>
    <mergeCell ref="AD7:AS7"/>
    <mergeCell ref="AT7:BH7"/>
    <mergeCell ref="AH10:AK10"/>
  </mergeCells>
  <printOptions horizontalCentered="1"/>
  <pageMargins left="0.39370078740157483" right="0.19685039370078741" top="0.55118110236220474" bottom="0.74803149606299213" header="0.31496062992125984" footer="0.31496062992125984"/>
  <pageSetup paperSize="9" scale="45" fitToHeight="0" orientation="landscape" r:id="rId1"/>
  <headerFooter>
    <oddHeader>&amp;R&amp;"Times New Roman,Bold Italic"&amp;12Đăk Glei</oddHead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PLTH 3-HUYEN GIAO</vt:lpstr>
      <vt:lpstr>TH25</vt:lpstr>
      <vt:lpstr>3.13.Thành phố Kon Tum</vt:lpstr>
      <vt:lpstr>3.14.Đăk Hà</vt:lpstr>
      <vt:lpstr>3.15.Đăk Tô</vt:lpstr>
      <vt:lpstr>3.16.Tu Mơ Rông</vt:lpstr>
      <vt:lpstr>TH</vt:lpstr>
      <vt:lpstr>3.17.Ngọc Hồi</vt:lpstr>
      <vt:lpstr>3.18.Đăk Glei</vt:lpstr>
      <vt:lpstr>3.19.Sa Thầy</vt:lpstr>
      <vt:lpstr>3.20.Ia HDrai</vt:lpstr>
      <vt:lpstr>3.21.Kon Rẫy</vt:lpstr>
      <vt:lpstr>3.22.Kon PLong</vt:lpstr>
      <vt:lpstr>'3.13.Thành phố Kon Tum'!Print_Area</vt:lpstr>
      <vt:lpstr>'3.14.Đăk Hà'!Print_Area</vt:lpstr>
      <vt:lpstr>'3.16.Tu Mơ Rông'!Print_Area</vt:lpstr>
      <vt:lpstr>'3.18.Đăk Glei'!Print_Area</vt:lpstr>
      <vt:lpstr>'3.19.Sa Thầy'!Print_Area</vt:lpstr>
      <vt:lpstr>'3.20.Ia HDrai'!Print_Area</vt:lpstr>
      <vt:lpstr>'3.21.Kon Rẫy'!Print_Area</vt:lpstr>
      <vt:lpstr>'3.22.Kon PLong'!Print_Area</vt:lpstr>
      <vt:lpstr>'PLTH 3-HUYEN GIAO'!Print_Area</vt:lpstr>
      <vt:lpstr>TH!Print_Area</vt:lpstr>
      <vt:lpstr>'TH25'!Print_Area</vt:lpstr>
      <vt:lpstr>'3.13.Thành phố Kon Tum'!Print_Titles</vt:lpstr>
      <vt:lpstr>'3.14.Đăk Hà'!Print_Titles</vt:lpstr>
      <vt:lpstr>'3.15.Đăk Tô'!Print_Titles</vt:lpstr>
      <vt:lpstr>'3.16.Tu Mơ Rông'!Print_Titles</vt:lpstr>
      <vt:lpstr>'3.17.Ngọc Hồi'!Print_Titles</vt:lpstr>
      <vt:lpstr>'3.18.Đăk Glei'!Print_Titles</vt:lpstr>
      <vt:lpstr>'3.19.Sa Thầy'!Print_Titles</vt:lpstr>
      <vt:lpstr>'3.20.Ia HDrai'!Print_Titles</vt:lpstr>
      <vt:lpstr>'3.21.Kon Rẫy'!Print_Titles</vt:lpstr>
      <vt:lpstr>'3.22.Kon PLong'!Print_Titles</vt:lpstr>
      <vt:lpstr>'PLTH 3-HUYEN GIAO'!Print_Titles</vt:lpstr>
      <vt:lpstr>'TH25'!Print_Titles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H510</dc:creator>
  <cp:lastModifiedBy>Khoa</cp:lastModifiedBy>
  <cp:lastPrinted>2025-12-09T03:50:43Z</cp:lastPrinted>
  <dcterms:created xsi:type="dcterms:W3CDTF">2025-07-28T07:13:58Z</dcterms:created>
  <dcterms:modified xsi:type="dcterms:W3CDTF">2025-12-28T02:39:02Z</dcterms:modified>
</cp:coreProperties>
</file>